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K:\REGULATORY MATTERS 2009 FORWARD\20240025-Petition for Rate Case Increase\Discovery\OPC POD 1 (1-26)\Attachments\Q7\MFR B\"/>
    </mc:Choice>
  </mc:AlternateContent>
  <xr:revisionPtr revIDLastSave="0" documentId="13_ncr:1_{A40E70A2-6D3E-4663-9CB0-64C2647FB729}" xr6:coauthVersionLast="47" xr6:coauthVersionMax="47" xr10:uidLastSave="{00000000-0000-0000-0000-000000000000}"/>
  <bookViews>
    <workbookView xWindow="-108" yWindow="-108" windowWidth="23256" windowHeight="12456" xr2:uid="{CCA467B7-81B1-4240-B9CD-72898EDA189A}"/>
  </bookViews>
  <sheets>
    <sheet name="Procedures &amp; Inputs" sheetId="18" r:id="rId1"/>
    <sheet name="Check Figures" sheetId="27" r:id="rId2"/>
    <sheet name="For Use in MFR B-5" sheetId="34" r:id="rId3"/>
    <sheet name="MFRs--&gt;" sheetId="35" r:id="rId4"/>
    <sheet name="Test Year 3" sheetId="23" r:id="rId5"/>
    <sheet name="Test Year 2" sheetId="22" r:id="rId6"/>
    <sheet name="Test Year 1" sheetId="21" r:id="rId7"/>
    <sheet name="Prior Year" sheetId="8" r:id="rId8"/>
    <sheet name="Historical" sheetId="30" r:id="rId9"/>
    <sheet name="SUPPORT --&gt;" sheetId="19" r:id="rId10"/>
    <sheet name="REG FL BS - 4 Results" sheetId="16" r:id="rId11"/>
    <sheet name="REG FL  Summary - 2 System Per " sheetId="28" r:id="rId12"/>
    <sheet name="REG FL  Cap Str - Per Books (13" sheetId="32" r:id="rId13"/>
    <sheet name="HISTORICAL --&gt;" sheetId="26" r:id="rId14"/>
    <sheet name="REG FL  BS - 4 Results - H2023" sheetId="24" r:id="rId15"/>
    <sheet name="REG FL  Summary - 2 System (2)" sheetId="31" r:id="rId16"/>
    <sheet name="REG FL  Cap Str - Per Books (2)" sheetId="33" r:id="rId17"/>
  </sheets>
  <definedNames>
    <definedName name="\A" localSheetId="2">#REF!</definedName>
    <definedName name="\A" localSheetId="8">#REF!</definedName>
    <definedName name="\A" localSheetId="13">#REF!</definedName>
    <definedName name="\A" localSheetId="3">#REF!</definedName>
    <definedName name="\A" localSheetId="7">#REF!</definedName>
    <definedName name="\A" localSheetId="0">#REF!</definedName>
    <definedName name="\A" localSheetId="9">#REF!</definedName>
    <definedName name="\A" localSheetId="6">#REF!</definedName>
    <definedName name="\A" localSheetId="5">#REF!</definedName>
    <definedName name="\A" localSheetId="4">#REF!</definedName>
    <definedName name="\B" localSheetId="2">#REF!</definedName>
    <definedName name="\B" localSheetId="8">#REF!</definedName>
    <definedName name="\B" localSheetId="7">#REF!</definedName>
    <definedName name="\B" localSheetId="6">#REF!</definedName>
    <definedName name="\B" localSheetId="5">#REF!</definedName>
    <definedName name="\B" localSheetId="4">#REF!</definedName>
    <definedName name="\B">#REF!</definedName>
    <definedName name="\C" localSheetId="2">#REF!</definedName>
    <definedName name="\C" localSheetId="8">#REF!</definedName>
    <definedName name="\C" localSheetId="7">#REF!</definedName>
    <definedName name="\C" localSheetId="6">#REF!</definedName>
    <definedName name="\C" localSheetId="5">#REF!</definedName>
    <definedName name="\C" localSheetId="4">#REF!</definedName>
    <definedName name="\C">#REF!</definedName>
    <definedName name="\D" localSheetId="2">#REF!</definedName>
    <definedName name="\D" localSheetId="8">#REF!</definedName>
    <definedName name="\D" localSheetId="13">#REF!</definedName>
    <definedName name="\D" localSheetId="3">#REF!</definedName>
    <definedName name="\D" localSheetId="7">#REF!</definedName>
    <definedName name="\D" localSheetId="0">#REF!</definedName>
    <definedName name="\D" localSheetId="9">#REF!</definedName>
    <definedName name="\D" localSheetId="6">#REF!</definedName>
    <definedName name="\D" localSheetId="5">#REF!</definedName>
    <definedName name="\D" localSheetId="4">#REF!</definedName>
    <definedName name="\E" localSheetId="2">#REF!</definedName>
    <definedName name="\E" localSheetId="8">#REF!</definedName>
    <definedName name="\E" localSheetId="7">#REF!</definedName>
    <definedName name="\E" localSheetId="6">#REF!</definedName>
    <definedName name="\E" localSheetId="5">#REF!</definedName>
    <definedName name="\E" localSheetId="4">#REF!</definedName>
    <definedName name="\E">#REF!</definedName>
    <definedName name="\F" localSheetId="2">#REF!</definedName>
    <definedName name="\F" localSheetId="8">#REF!</definedName>
    <definedName name="\F" localSheetId="7">#REF!</definedName>
    <definedName name="\F" localSheetId="6">#REF!</definedName>
    <definedName name="\F" localSheetId="5">#REF!</definedName>
    <definedName name="\F" localSheetId="4">#REF!</definedName>
    <definedName name="\F">#REF!</definedName>
    <definedName name="\G" localSheetId="2">#REF!</definedName>
    <definedName name="\G" localSheetId="8">#REF!</definedName>
    <definedName name="\G" localSheetId="7">#REF!</definedName>
    <definedName name="\G" localSheetId="6">#REF!</definedName>
    <definedName name="\G" localSheetId="5">#REF!</definedName>
    <definedName name="\G" localSheetId="4">#REF!</definedName>
    <definedName name="\G">#REF!</definedName>
    <definedName name="\H" localSheetId="2">#REF!</definedName>
    <definedName name="\H" localSheetId="8">#REF!</definedName>
    <definedName name="\H" localSheetId="7">#REF!</definedName>
    <definedName name="\H" localSheetId="6">#REF!</definedName>
    <definedName name="\H" localSheetId="5">#REF!</definedName>
    <definedName name="\H" localSheetId="4">#REF!</definedName>
    <definedName name="\H">#REF!</definedName>
    <definedName name="\I" localSheetId="2">#REF!</definedName>
    <definedName name="\I" localSheetId="8">#REF!</definedName>
    <definedName name="\I" localSheetId="7">#REF!</definedName>
    <definedName name="\I" localSheetId="6">#REF!</definedName>
    <definedName name="\I" localSheetId="5">#REF!</definedName>
    <definedName name="\I" localSheetId="4">#REF!</definedName>
    <definedName name="\I">#REF!</definedName>
    <definedName name="\J" localSheetId="2">#REF!</definedName>
    <definedName name="\J" localSheetId="8">#REF!</definedName>
    <definedName name="\J" localSheetId="7">#REF!</definedName>
    <definedName name="\J" localSheetId="6">#REF!</definedName>
    <definedName name="\J" localSheetId="5">#REF!</definedName>
    <definedName name="\J" localSheetId="4">#REF!</definedName>
    <definedName name="\J">#REF!</definedName>
    <definedName name="\L" localSheetId="2">#REF!</definedName>
    <definedName name="\L" localSheetId="8">#REF!</definedName>
    <definedName name="\L" localSheetId="7">#REF!</definedName>
    <definedName name="\L" localSheetId="6">#REF!</definedName>
    <definedName name="\L" localSheetId="5">#REF!</definedName>
    <definedName name="\L" localSheetId="4">#REF!</definedName>
    <definedName name="\L">#REF!</definedName>
    <definedName name="\M" localSheetId="2">#REF!</definedName>
    <definedName name="\M" localSheetId="8">#REF!</definedName>
    <definedName name="\M" localSheetId="7">#REF!</definedName>
    <definedName name="\M" localSheetId="6">#REF!</definedName>
    <definedName name="\M" localSheetId="5">#REF!</definedName>
    <definedName name="\M" localSheetId="4">#REF!</definedName>
    <definedName name="\M">#REF!</definedName>
    <definedName name="\N" localSheetId="2">#REF!</definedName>
    <definedName name="\N" localSheetId="8">#REF!</definedName>
    <definedName name="\N" localSheetId="7">#REF!</definedName>
    <definedName name="\N" localSheetId="6">#REF!</definedName>
    <definedName name="\N" localSheetId="5">#REF!</definedName>
    <definedName name="\N" localSheetId="4">#REF!</definedName>
    <definedName name="\N">#REF!</definedName>
    <definedName name="\P" localSheetId="2">#REF!</definedName>
    <definedName name="\P" localSheetId="8">#REF!</definedName>
    <definedName name="\P" localSheetId="13">#REF!</definedName>
    <definedName name="\P" localSheetId="3">#REF!</definedName>
    <definedName name="\P" localSheetId="7">#REF!</definedName>
    <definedName name="\P" localSheetId="9">#REF!</definedName>
    <definedName name="\P" localSheetId="6">#REF!</definedName>
    <definedName name="\P" localSheetId="5">#REF!</definedName>
    <definedName name="\P" localSheetId="4">#REF!</definedName>
    <definedName name="\P">#REF!</definedName>
    <definedName name="\Q" localSheetId="2">#REF!</definedName>
    <definedName name="\Q" localSheetId="8">#REF!</definedName>
    <definedName name="\Q" localSheetId="7">#REF!</definedName>
    <definedName name="\Q" localSheetId="6">#REF!</definedName>
    <definedName name="\Q" localSheetId="5">#REF!</definedName>
    <definedName name="\Q" localSheetId="4">#REF!</definedName>
    <definedName name="\Q">#REF!</definedName>
    <definedName name="\R" localSheetId="2">#REF!</definedName>
    <definedName name="\R" localSheetId="8">#REF!</definedName>
    <definedName name="\R" localSheetId="13">#REF!</definedName>
    <definedName name="\R" localSheetId="3">#REF!</definedName>
    <definedName name="\R" localSheetId="7">#REF!</definedName>
    <definedName name="\R" localSheetId="0">#REF!</definedName>
    <definedName name="\R" localSheetId="9">#REF!</definedName>
    <definedName name="\R" localSheetId="6">#REF!</definedName>
    <definedName name="\R" localSheetId="5">#REF!</definedName>
    <definedName name="\R" localSheetId="4">#REF!</definedName>
    <definedName name="\S" localSheetId="2">#REF!</definedName>
    <definedName name="\S" localSheetId="8">#REF!</definedName>
    <definedName name="\S" localSheetId="13">#REF!</definedName>
    <definedName name="\S" localSheetId="3">#REF!</definedName>
    <definedName name="\S" localSheetId="7">#REF!</definedName>
    <definedName name="\S" localSheetId="0">#REF!</definedName>
    <definedName name="\S" localSheetId="9">#REF!</definedName>
    <definedName name="\S" localSheetId="6">#REF!</definedName>
    <definedName name="\S" localSheetId="5">#REF!</definedName>
    <definedName name="\S" localSheetId="4">#REF!</definedName>
    <definedName name="\T" localSheetId="2">#REF!</definedName>
    <definedName name="\T" localSheetId="8">#REF!</definedName>
    <definedName name="\T" localSheetId="13">#REF!</definedName>
    <definedName name="\T" localSheetId="3">#REF!</definedName>
    <definedName name="\T" localSheetId="7">#REF!</definedName>
    <definedName name="\T" localSheetId="0">#REF!</definedName>
    <definedName name="\T" localSheetId="9">#REF!</definedName>
    <definedName name="\T" localSheetId="6">#REF!</definedName>
    <definedName name="\T" localSheetId="5">#REF!</definedName>
    <definedName name="\T" localSheetId="4">#REF!</definedName>
    <definedName name="\V" localSheetId="2">#REF!</definedName>
    <definedName name="\V" localSheetId="8">#REF!</definedName>
    <definedName name="\V" localSheetId="7">#REF!</definedName>
    <definedName name="\V" localSheetId="6">#REF!</definedName>
    <definedName name="\V" localSheetId="5">#REF!</definedName>
    <definedName name="\V" localSheetId="4">#REF!</definedName>
    <definedName name="\V">#REF!</definedName>
    <definedName name="\X" localSheetId="2">#REF!</definedName>
    <definedName name="\X" localSheetId="8">#REF!</definedName>
    <definedName name="\X" localSheetId="7">#REF!</definedName>
    <definedName name="\X" localSheetId="6">#REF!</definedName>
    <definedName name="\X" localSheetId="5">#REF!</definedName>
    <definedName name="\X" localSheetId="4">#REF!</definedName>
    <definedName name="\X">#REF!</definedName>
    <definedName name="\Y" localSheetId="2">#REF!</definedName>
    <definedName name="\Y" localSheetId="8">#REF!</definedName>
    <definedName name="\Y" localSheetId="7">#REF!</definedName>
    <definedName name="\Y" localSheetId="6">#REF!</definedName>
    <definedName name="\Y" localSheetId="5">#REF!</definedName>
    <definedName name="\Y" localSheetId="4">#REF!</definedName>
    <definedName name="\Y">#REF!</definedName>
    <definedName name="\Z" localSheetId="2">#REF!</definedName>
    <definedName name="\Z" localSheetId="8">#REF!</definedName>
    <definedName name="\Z" localSheetId="7">#REF!</definedName>
    <definedName name="\Z" localSheetId="6">#REF!</definedName>
    <definedName name="\Z" localSheetId="5">#REF!</definedName>
    <definedName name="\Z" localSheetId="4">#REF!</definedName>
    <definedName name="\Z">#REF!</definedName>
    <definedName name="____________fsd44" localSheetId="2" hidden="1">{#N/A,#N/A,FALSE,"Aging Summary";#N/A,#N/A,FALSE,"Ratio Analysis";#N/A,#N/A,FALSE,"Test 120 Day Accts";#N/A,#N/A,FALSE,"Tickmarks"}</definedName>
    <definedName name="____________fsd44" localSheetId="13" hidden="1">{#N/A,#N/A,FALSE,"Aging Summary";#N/A,#N/A,FALSE,"Ratio Analysis";#N/A,#N/A,FALSE,"Test 120 Day Accts";#N/A,#N/A,FALSE,"Tickmarks"}</definedName>
    <definedName name="____________fsd44" localSheetId="3" hidden="1">{#N/A,#N/A,FALSE,"Aging Summary";#N/A,#N/A,FALSE,"Ratio Analysis";#N/A,#N/A,FALSE,"Test 120 Day Accts";#N/A,#N/A,FALSE,"Tickmarks"}</definedName>
    <definedName name="____________fsd44" localSheetId="0" hidden="1">{#N/A,#N/A,FALSE,"Aging Summary";#N/A,#N/A,FALSE,"Ratio Analysis";#N/A,#N/A,FALSE,"Test 120 Day Accts";#N/A,#N/A,FALSE,"Tickmarks"}</definedName>
    <definedName name="____________fsd44" localSheetId="11" hidden="1">{#N/A,#N/A,FALSE,"Aging Summary";#N/A,#N/A,FALSE,"Ratio Analysis";#N/A,#N/A,FALSE,"Test 120 Day Accts";#N/A,#N/A,FALSE,"Tickmarks"}</definedName>
    <definedName name="____________fsd44" localSheetId="9" hidden="1">{#N/A,#N/A,FALSE,"Aging Summary";#N/A,#N/A,FALSE,"Ratio Analysis";#N/A,#N/A,FALSE,"Test 120 Day Accts";#N/A,#N/A,FALSE,"Tickmarks"}</definedName>
    <definedName name="__________fsd44" localSheetId="2" hidden="1">{#N/A,#N/A,FALSE,"Aging Summary";#N/A,#N/A,FALSE,"Ratio Analysis";#N/A,#N/A,FALSE,"Test 120 Day Accts";#N/A,#N/A,FALSE,"Tickmarks"}</definedName>
    <definedName name="__________fsd44" localSheetId="13" hidden="1">{#N/A,#N/A,FALSE,"Aging Summary";#N/A,#N/A,FALSE,"Ratio Analysis";#N/A,#N/A,FALSE,"Test 120 Day Accts";#N/A,#N/A,FALSE,"Tickmarks"}</definedName>
    <definedName name="__________fsd44" localSheetId="3" hidden="1">{#N/A,#N/A,FALSE,"Aging Summary";#N/A,#N/A,FALSE,"Ratio Analysis";#N/A,#N/A,FALSE,"Test 120 Day Accts";#N/A,#N/A,FALSE,"Tickmarks"}</definedName>
    <definedName name="__________fsd44" localSheetId="0" hidden="1">{#N/A,#N/A,FALSE,"Aging Summary";#N/A,#N/A,FALSE,"Ratio Analysis";#N/A,#N/A,FALSE,"Test 120 Day Accts";#N/A,#N/A,FALSE,"Tickmarks"}</definedName>
    <definedName name="__________fsd44" localSheetId="11" hidden="1">{#N/A,#N/A,FALSE,"Aging Summary";#N/A,#N/A,FALSE,"Ratio Analysis";#N/A,#N/A,FALSE,"Test 120 Day Accts";#N/A,#N/A,FALSE,"Tickmarks"}</definedName>
    <definedName name="__________fsd44" localSheetId="9" hidden="1">{#N/A,#N/A,FALSE,"Aging Summary";#N/A,#N/A,FALSE,"Ratio Analysis";#N/A,#N/A,FALSE,"Test 120 Day Accts";#N/A,#N/A,FALSE,"Tickmarks"}</definedName>
    <definedName name="_________x2" localSheetId="2" hidden="1">{"'Sheet1'!$A$1:$I$89"}</definedName>
    <definedName name="_________x2" hidden="1">{"'Sheet1'!$A$1:$I$89"}</definedName>
    <definedName name="_________x88888" localSheetId="2" hidden="1">{"'Sheet1'!$A$1:$I$89"}</definedName>
    <definedName name="_________x88888" hidden="1">{"'Sheet1'!$A$1:$I$89"}</definedName>
    <definedName name="________x2" localSheetId="2" hidden="1">{"'Sheet1'!$A$1:$I$89"}</definedName>
    <definedName name="________x2" hidden="1">{"'Sheet1'!$A$1:$I$89"}</definedName>
    <definedName name="________x88888" localSheetId="2" hidden="1">{"'Sheet1'!$A$1:$I$89"}</definedName>
    <definedName name="________x88888" hidden="1">{"'Sheet1'!$A$1:$I$89"}</definedName>
    <definedName name="_______fsd44" localSheetId="2" hidden="1">{#N/A,#N/A,FALSE,"Aging Summary";#N/A,#N/A,FALSE,"Ratio Analysis";#N/A,#N/A,FALSE,"Test 120 Day Accts";#N/A,#N/A,FALSE,"Tickmarks"}</definedName>
    <definedName name="_______fsd44" localSheetId="13" hidden="1">{#N/A,#N/A,FALSE,"Aging Summary";#N/A,#N/A,FALSE,"Ratio Analysis";#N/A,#N/A,FALSE,"Test 120 Day Accts";#N/A,#N/A,FALSE,"Tickmarks"}</definedName>
    <definedName name="_______fsd44" localSheetId="3" hidden="1">{#N/A,#N/A,FALSE,"Aging Summary";#N/A,#N/A,FALSE,"Ratio Analysis";#N/A,#N/A,FALSE,"Test 120 Day Accts";#N/A,#N/A,FALSE,"Tickmarks"}</definedName>
    <definedName name="_______fsd44" localSheetId="0" hidden="1">{#N/A,#N/A,FALSE,"Aging Summary";#N/A,#N/A,FALSE,"Ratio Analysis";#N/A,#N/A,FALSE,"Test 120 Day Accts";#N/A,#N/A,FALSE,"Tickmarks"}</definedName>
    <definedName name="_______fsd44" localSheetId="11" hidden="1">{#N/A,#N/A,FALSE,"Aging Summary";#N/A,#N/A,FALSE,"Ratio Analysis";#N/A,#N/A,FALSE,"Test 120 Day Accts";#N/A,#N/A,FALSE,"Tickmarks"}</definedName>
    <definedName name="_______fsd44" localSheetId="9" hidden="1">{#N/A,#N/A,FALSE,"Aging Summary";#N/A,#N/A,FALSE,"Ratio Analysis";#N/A,#N/A,FALSE,"Test 120 Day Accts";#N/A,#N/A,FALSE,"Tickmarks"}</definedName>
    <definedName name="_______PG1">#N/A</definedName>
    <definedName name="_______PG2">#N/A</definedName>
    <definedName name="_______PG3">#N/A</definedName>
    <definedName name="_______x2" localSheetId="2" hidden="1">{"'Sheet1'!$A$1:$I$89"}</definedName>
    <definedName name="_______x2" hidden="1">{"'Sheet1'!$A$1:$I$89"}</definedName>
    <definedName name="_______x88888" localSheetId="2" hidden="1">{"'Sheet1'!$A$1:$I$89"}</definedName>
    <definedName name="_______x88888" hidden="1">{"'Sheet1'!$A$1:$I$89"}</definedName>
    <definedName name="______fsd44" localSheetId="2" hidden="1">{#N/A,#N/A,FALSE,"Aging Summary";#N/A,#N/A,FALSE,"Ratio Analysis";#N/A,#N/A,FALSE,"Test 120 Day Accts";#N/A,#N/A,FALSE,"Tickmarks"}</definedName>
    <definedName name="______fsd44" localSheetId="13" hidden="1">{#N/A,#N/A,FALSE,"Aging Summary";#N/A,#N/A,FALSE,"Ratio Analysis";#N/A,#N/A,FALSE,"Test 120 Day Accts";#N/A,#N/A,FALSE,"Tickmarks"}</definedName>
    <definedName name="______fsd44" localSheetId="3" hidden="1">{#N/A,#N/A,FALSE,"Aging Summary";#N/A,#N/A,FALSE,"Ratio Analysis";#N/A,#N/A,FALSE,"Test 120 Day Accts";#N/A,#N/A,FALSE,"Tickmarks"}</definedName>
    <definedName name="______fsd44" localSheetId="0" hidden="1">{#N/A,#N/A,FALSE,"Aging Summary";#N/A,#N/A,FALSE,"Ratio Analysis";#N/A,#N/A,FALSE,"Test 120 Day Accts";#N/A,#N/A,FALSE,"Tickmarks"}</definedName>
    <definedName name="______fsd44" localSheetId="11" hidden="1">{#N/A,#N/A,FALSE,"Aging Summary";#N/A,#N/A,FALSE,"Ratio Analysis";#N/A,#N/A,FALSE,"Test 120 Day Accts";#N/A,#N/A,FALSE,"Tickmarks"}</definedName>
    <definedName name="______fsd44" localSheetId="9" hidden="1">{#N/A,#N/A,FALSE,"Aging Summary";#N/A,#N/A,FALSE,"Ratio Analysis";#N/A,#N/A,FALSE,"Test 120 Day Accts";#N/A,#N/A,FALSE,"Tickmarks"}</definedName>
    <definedName name="______PG1">#N/A</definedName>
    <definedName name="______PG2">#N/A</definedName>
    <definedName name="______PG3">#N/A</definedName>
    <definedName name="______x2" localSheetId="2" hidden="1">{"'Sheet1'!$A$1:$I$89"}</definedName>
    <definedName name="______x2" hidden="1">{"'Sheet1'!$A$1:$I$89"}</definedName>
    <definedName name="______x88888" localSheetId="2" hidden="1">{"'Sheet1'!$A$1:$I$89"}</definedName>
    <definedName name="______x88888" hidden="1">{"'Sheet1'!$A$1:$I$89"}</definedName>
    <definedName name="_____fsd44" localSheetId="2" hidden="1">{#N/A,#N/A,FALSE,"Aging Summary";#N/A,#N/A,FALSE,"Ratio Analysis";#N/A,#N/A,FALSE,"Test 120 Day Accts";#N/A,#N/A,FALSE,"Tickmarks"}</definedName>
    <definedName name="_____fsd44" localSheetId="13" hidden="1">{#N/A,#N/A,FALSE,"Aging Summary";#N/A,#N/A,FALSE,"Ratio Analysis";#N/A,#N/A,FALSE,"Test 120 Day Accts";#N/A,#N/A,FALSE,"Tickmarks"}</definedName>
    <definedName name="_____fsd44" localSheetId="3" hidden="1">{#N/A,#N/A,FALSE,"Aging Summary";#N/A,#N/A,FALSE,"Ratio Analysis";#N/A,#N/A,FALSE,"Test 120 Day Accts";#N/A,#N/A,FALSE,"Tickmarks"}</definedName>
    <definedName name="_____fsd44" localSheetId="0" hidden="1">{#N/A,#N/A,FALSE,"Aging Summary";#N/A,#N/A,FALSE,"Ratio Analysis";#N/A,#N/A,FALSE,"Test 120 Day Accts";#N/A,#N/A,FALSE,"Tickmarks"}</definedName>
    <definedName name="_____fsd44" localSheetId="11" hidden="1">{#N/A,#N/A,FALSE,"Aging Summary";#N/A,#N/A,FALSE,"Ratio Analysis";#N/A,#N/A,FALSE,"Test 120 Day Accts";#N/A,#N/A,FALSE,"Tickmarks"}</definedName>
    <definedName name="_____fsd44" localSheetId="9" hidden="1">{#N/A,#N/A,FALSE,"Aging Summary";#N/A,#N/A,FALSE,"Ratio Analysis";#N/A,#N/A,FALSE,"Test 120 Day Accts";#N/A,#N/A,FALSE,"Tickmarks"}</definedName>
    <definedName name="_____PG1">#N/A</definedName>
    <definedName name="_____PG2">#N/A</definedName>
    <definedName name="_____PG3">#N/A</definedName>
    <definedName name="_____x2" localSheetId="2" hidden="1">{"'Sheet1'!$A$1:$I$89"}</definedName>
    <definedName name="_____x2" hidden="1">{"'Sheet1'!$A$1:$I$89"}</definedName>
    <definedName name="_____x88888" localSheetId="2" hidden="1">{"'Sheet1'!$A$1:$I$89"}</definedName>
    <definedName name="_____x88888" hidden="1">{"'Sheet1'!$A$1:$I$89"}</definedName>
    <definedName name="____fsd44" localSheetId="2" hidden="1">{#N/A,#N/A,FALSE,"Aging Summary";#N/A,#N/A,FALSE,"Ratio Analysis";#N/A,#N/A,FALSE,"Test 120 Day Accts";#N/A,#N/A,FALSE,"Tickmarks"}</definedName>
    <definedName name="____fsd44" localSheetId="13" hidden="1">{#N/A,#N/A,FALSE,"Aging Summary";#N/A,#N/A,FALSE,"Ratio Analysis";#N/A,#N/A,FALSE,"Test 120 Day Accts";#N/A,#N/A,FALSE,"Tickmarks"}</definedName>
    <definedName name="____fsd44" localSheetId="3" hidden="1">{#N/A,#N/A,FALSE,"Aging Summary";#N/A,#N/A,FALSE,"Ratio Analysis";#N/A,#N/A,FALSE,"Test 120 Day Accts";#N/A,#N/A,FALSE,"Tickmarks"}</definedName>
    <definedName name="____fsd44" localSheetId="0" hidden="1">{#N/A,#N/A,FALSE,"Aging Summary";#N/A,#N/A,FALSE,"Ratio Analysis";#N/A,#N/A,FALSE,"Test 120 Day Accts";#N/A,#N/A,FALSE,"Tickmarks"}</definedName>
    <definedName name="____fsd44" localSheetId="11" hidden="1">{#N/A,#N/A,FALSE,"Aging Summary";#N/A,#N/A,FALSE,"Ratio Analysis";#N/A,#N/A,FALSE,"Test 120 Day Accts";#N/A,#N/A,FALSE,"Tickmarks"}</definedName>
    <definedName name="____fsd44" localSheetId="9" hidden="1">{#N/A,#N/A,FALSE,"Aging Summary";#N/A,#N/A,FALSE,"Ratio Analysis";#N/A,#N/A,FALSE,"Test 120 Day Accts";#N/A,#N/A,FALSE,"Tickmarks"}</definedName>
    <definedName name="____PG1">#N/A</definedName>
    <definedName name="____PG2">#N/A</definedName>
    <definedName name="____PG3">#N/A</definedName>
    <definedName name="____x2" localSheetId="2" hidden="1">{"'Sheet1'!$A$1:$I$89"}</definedName>
    <definedName name="____x2" hidden="1">{"'Sheet1'!$A$1:$I$89"}</definedName>
    <definedName name="____x88888" localSheetId="2" hidden="1">{"'Sheet1'!$A$1:$I$89"}</definedName>
    <definedName name="____x88888" hidden="1">{"'Sheet1'!$A$1:$I$89"}</definedName>
    <definedName name="___fsd44" localSheetId="2" hidden="1">{#N/A,#N/A,FALSE,"Aging Summary";#N/A,#N/A,FALSE,"Ratio Analysis";#N/A,#N/A,FALSE,"Test 120 Day Accts";#N/A,#N/A,FALSE,"Tickmarks"}</definedName>
    <definedName name="___fsd44" localSheetId="13" hidden="1">{#N/A,#N/A,FALSE,"Aging Summary";#N/A,#N/A,FALSE,"Ratio Analysis";#N/A,#N/A,FALSE,"Test 120 Day Accts";#N/A,#N/A,FALSE,"Tickmarks"}</definedName>
    <definedName name="___fsd44" localSheetId="3" hidden="1">{#N/A,#N/A,FALSE,"Aging Summary";#N/A,#N/A,FALSE,"Ratio Analysis";#N/A,#N/A,FALSE,"Test 120 Day Accts";#N/A,#N/A,FALSE,"Tickmarks"}</definedName>
    <definedName name="___fsd44" localSheetId="0" hidden="1">{#N/A,#N/A,FALSE,"Aging Summary";#N/A,#N/A,FALSE,"Ratio Analysis";#N/A,#N/A,FALSE,"Test 120 Day Accts";#N/A,#N/A,FALSE,"Tickmarks"}</definedName>
    <definedName name="___fsd44" localSheetId="11" hidden="1">{#N/A,#N/A,FALSE,"Aging Summary";#N/A,#N/A,FALSE,"Ratio Analysis";#N/A,#N/A,FALSE,"Test 120 Day Accts";#N/A,#N/A,FALSE,"Tickmarks"}</definedName>
    <definedName name="___fsd44" localSheetId="9" hidden="1">{#N/A,#N/A,FALSE,"Aging Summary";#N/A,#N/A,FALSE,"Ratio Analysis";#N/A,#N/A,FALSE,"Test 120 Day Accts";#N/A,#N/A,FALSE,"Tickmarks"}</definedName>
    <definedName name="___PG1">#N/A</definedName>
    <definedName name="___PG2">#N/A</definedName>
    <definedName name="___PG3">#N/A</definedName>
    <definedName name="___thinkcellREMAAAAAAAAEAAAARM3YEr2Vska_PC_IFuLITA" hidden="1">#REF!</definedName>
    <definedName name="___x2" localSheetId="2" hidden="1">{"'Sheet1'!$A$1:$I$89"}</definedName>
    <definedName name="___x2" hidden="1">{"'Sheet1'!$A$1:$I$89"}</definedName>
    <definedName name="___x88888" localSheetId="2" hidden="1">{"'Sheet1'!$A$1:$I$89"}</definedName>
    <definedName name="___x88888" hidden="1">{"'Sheet1'!$A$1:$I$89"}</definedName>
    <definedName name="__123Graph_A" localSheetId="2" hidden="1">#REF!</definedName>
    <definedName name="__123Graph_A" localSheetId="8" hidden="1">#REF!</definedName>
    <definedName name="__123Graph_A" localSheetId="13" hidden="1">#REF!</definedName>
    <definedName name="__123Graph_A" localSheetId="3" hidden="1">#REF!</definedName>
    <definedName name="__123Graph_A" localSheetId="7" hidden="1">#REF!</definedName>
    <definedName name="__123Graph_A" localSheetId="0" hidden="1">#REF!</definedName>
    <definedName name="__123Graph_A" localSheetId="11" hidden="1">#REF!</definedName>
    <definedName name="__123Graph_A" localSheetId="9" hidden="1">#REF!</definedName>
    <definedName name="__123Graph_A" localSheetId="6" hidden="1">#REF!</definedName>
    <definedName name="__123Graph_A" localSheetId="5" hidden="1">#REF!</definedName>
    <definedName name="__123Graph_A" localSheetId="4" hidden="1">#REF!</definedName>
    <definedName name="__123Graph_AScreenCrv" hidden="1">#REF!</definedName>
    <definedName name="__123Graph_B" localSheetId="2" hidden="1">#REF!</definedName>
    <definedName name="__123Graph_B" localSheetId="8" hidden="1">#REF!</definedName>
    <definedName name="__123Graph_B" localSheetId="13" hidden="1">#REF!</definedName>
    <definedName name="__123Graph_B" localSheetId="3" hidden="1">#REF!</definedName>
    <definedName name="__123Graph_B" localSheetId="7" hidden="1">#REF!</definedName>
    <definedName name="__123Graph_B" localSheetId="11" hidden="1">#REF!</definedName>
    <definedName name="__123Graph_B" localSheetId="9" hidden="1">#REF!</definedName>
    <definedName name="__123Graph_B" localSheetId="6" hidden="1">#REF!</definedName>
    <definedName name="__123Graph_B" localSheetId="5" hidden="1">#REF!</definedName>
    <definedName name="__123Graph_B" localSheetId="4" hidden="1">#REF!</definedName>
    <definedName name="__123Graph_B" hidden="1">#REF!</definedName>
    <definedName name="__123Graph_BScreenCrv" hidden="1">#REF!</definedName>
    <definedName name="__123Graph_C" localSheetId="2" hidden="1">#REF!</definedName>
    <definedName name="__123Graph_C" localSheetId="8" hidden="1">#REF!</definedName>
    <definedName name="__123Graph_C" localSheetId="13" hidden="1">#REF!</definedName>
    <definedName name="__123Graph_C" localSheetId="3" hidden="1">#REF!</definedName>
    <definedName name="__123Graph_C" localSheetId="7" hidden="1">#REF!</definedName>
    <definedName name="__123Graph_C" localSheetId="11" hidden="1">#REF!</definedName>
    <definedName name="__123Graph_C" localSheetId="9" hidden="1">#REF!</definedName>
    <definedName name="__123Graph_C" localSheetId="6" hidden="1">#REF!</definedName>
    <definedName name="__123Graph_C" localSheetId="5" hidden="1">#REF!</definedName>
    <definedName name="__123Graph_C" localSheetId="4" hidden="1">#REF!</definedName>
    <definedName name="__123Graph_C" hidden="1">#REF!</definedName>
    <definedName name="__123Graph_CScreenCrv" hidden="1">#REF!</definedName>
    <definedName name="__123Graph_D" localSheetId="2" hidden="1">#REF!</definedName>
    <definedName name="__123Graph_D" localSheetId="8" hidden="1">#REF!</definedName>
    <definedName name="__123Graph_D" localSheetId="13" hidden="1">#REF!</definedName>
    <definedName name="__123Graph_D" localSheetId="3" hidden="1">#REF!</definedName>
    <definedName name="__123Graph_D" localSheetId="7" hidden="1">#REF!</definedName>
    <definedName name="__123Graph_D" localSheetId="11" hidden="1">#REF!</definedName>
    <definedName name="__123Graph_D" localSheetId="9" hidden="1">#REF!</definedName>
    <definedName name="__123Graph_D" localSheetId="6" hidden="1">#REF!</definedName>
    <definedName name="__123Graph_D" localSheetId="5" hidden="1">#REF!</definedName>
    <definedName name="__123Graph_D" localSheetId="4" hidden="1">#REF!</definedName>
    <definedName name="__123Graph_D" hidden="1">#REF!</definedName>
    <definedName name="__123Graph_E" localSheetId="2" hidden="1">#REF!</definedName>
    <definedName name="__123Graph_E" localSheetId="8" hidden="1">#REF!</definedName>
    <definedName name="__123Graph_E" localSheetId="13" hidden="1">#REF!</definedName>
    <definedName name="__123Graph_E" localSheetId="3" hidden="1">#REF!</definedName>
    <definedName name="__123Graph_E" localSheetId="7" hidden="1">#REF!</definedName>
    <definedName name="__123Graph_E" localSheetId="11" hidden="1">#REF!</definedName>
    <definedName name="__123Graph_E" localSheetId="9" hidden="1">#REF!</definedName>
    <definedName name="__123Graph_E" localSheetId="6" hidden="1">#REF!</definedName>
    <definedName name="__123Graph_E" localSheetId="5" hidden="1">#REF!</definedName>
    <definedName name="__123Graph_E" localSheetId="4" hidden="1">#REF!</definedName>
    <definedName name="__123Graph_E" hidden="1">#REF!</definedName>
    <definedName name="__123Graph_F" localSheetId="2" hidden="1">#REF!</definedName>
    <definedName name="__123Graph_F" localSheetId="8" hidden="1">#REF!</definedName>
    <definedName name="__123Graph_F" localSheetId="7" hidden="1">#REF!</definedName>
    <definedName name="__123Graph_F" localSheetId="11" hidden="1">#REF!</definedName>
    <definedName name="__123Graph_F" localSheetId="6" hidden="1">#REF!</definedName>
    <definedName name="__123Graph_F" localSheetId="5" hidden="1">#REF!</definedName>
    <definedName name="__123Graph_F" localSheetId="4" hidden="1">#REF!</definedName>
    <definedName name="__123Graph_F" hidden="1">#REF!</definedName>
    <definedName name="__123Graph_X" localSheetId="2" hidden="1">#REF!</definedName>
    <definedName name="__123Graph_X" localSheetId="8" hidden="1">#REF!</definedName>
    <definedName name="__123Graph_X" localSheetId="13" hidden="1">#REF!</definedName>
    <definedName name="__123Graph_X" localSheetId="3" hidden="1">#REF!</definedName>
    <definedName name="__123Graph_X" localSheetId="7" hidden="1">#REF!</definedName>
    <definedName name="__123Graph_X" localSheetId="0" hidden="1">#REF!</definedName>
    <definedName name="__123Graph_X" localSheetId="11" hidden="1">#REF!</definedName>
    <definedName name="__123Graph_X" localSheetId="9" hidden="1">#REF!</definedName>
    <definedName name="__123Graph_X" localSheetId="6" hidden="1">#REF!</definedName>
    <definedName name="__123Graph_X" localSheetId="5" hidden="1">#REF!</definedName>
    <definedName name="__123Graph_X" localSheetId="4" hidden="1">#REF!</definedName>
    <definedName name="__cp3" localSheetId="2" hidden="1">{#N/A,#N/A,FALSE,"ALLOC"}</definedName>
    <definedName name="__cp3" localSheetId="13" hidden="1">{#N/A,#N/A,FALSE,"ALLOC"}</definedName>
    <definedName name="__cp3" localSheetId="3" hidden="1">{#N/A,#N/A,FALSE,"ALLOC"}</definedName>
    <definedName name="__cp3" localSheetId="11" hidden="1">{#N/A,#N/A,FALSE,"ALLOC"}</definedName>
    <definedName name="__cp3" localSheetId="9" hidden="1">{#N/A,#N/A,FALSE,"ALLOC"}</definedName>
    <definedName name="__cp3" hidden="1">{#N/A,#N/A,FALSE,"ALLOC"}</definedName>
    <definedName name="__FDS_HYPERLINK_TOGGLE_STATE__" hidden="1">"ON"</definedName>
    <definedName name="__FPC1" localSheetId="2">#REF!</definedName>
    <definedName name="__FPC1" localSheetId="8">#REF!</definedName>
    <definedName name="__FPC1" localSheetId="7">#REF!</definedName>
    <definedName name="__FPC1" localSheetId="6">#REF!</definedName>
    <definedName name="__FPC1" localSheetId="5">#REF!</definedName>
    <definedName name="__FPC1" localSheetId="4">#REF!</definedName>
    <definedName name="__FPC1">#REF!</definedName>
    <definedName name="__FPC2" localSheetId="2">#REF!</definedName>
    <definedName name="__FPC2" localSheetId="8">#REF!</definedName>
    <definedName name="__FPC2" localSheetId="7">#REF!</definedName>
    <definedName name="__FPC2" localSheetId="6">#REF!</definedName>
    <definedName name="__FPC2" localSheetId="5">#REF!</definedName>
    <definedName name="__FPC2" localSheetId="4">#REF!</definedName>
    <definedName name="__FPC2">#REF!</definedName>
    <definedName name="__FPC3" localSheetId="2">#REF!</definedName>
    <definedName name="__FPC3" localSheetId="8">#REF!</definedName>
    <definedName name="__FPC3" localSheetId="7">#REF!</definedName>
    <definedName name="__FPC3" localSheetId="6">#REF!</definedName>
    <definedName name="__FPC3" localSheetId="5">#REF!</definedName>
    <definedName name="__FPC3" localSheetId="4">#REF!</definedName>
    <definedName name="__FPC3">#REF!</definedName>
    <definedName name="__fsd44" localSheetId="2" hidden="1">{#N/A,#N/A,FALSE,"Aging Summary";#N/A,#N/A,FALSE,"Ratio Analysis";#N/A,#N/A,FALSE,"Test 120 Day Accts";#N/A,#N/A,FALSE,"Tickmarks"}</definedName>
    <definedName name="__fsd44" localSheetId="13" hidden="1">{#N/A,#N/A,FALSE,"Aging Summary";#N/A,#N/A,FALSE,"Ratio Analysis";#N/A,#N/A,FALSE,"Test 120 Day Accts";#N/A,#N/A,FALSE,"Tickmarks"}</definedName>
    <definedName name="__fsd44" localSheetId="3" hidden="1">{#N/A,#N/A,FALSE,"Aging Summary";#N/A,#N/A,FALSE,"Ratio Analysis";#N/A,#N/A,FALSE,"Test 120 Day Accts";#N/A,#N/A,FALSE,"Tickmarks"}</definedName>
    <definedName name="__fsd44" localSheetId="0" hidden="1">{#N/A,#N/A,FALSE,"Aging Summary";#N/A,#N/A,FALSE,"Ratio Analysis";#N/A,#N/A,FALSE,"Test 120 Day Accts";#N/A,#N/A,FALSE,"Tickmarks"}</definedName>
    <definedName name="__fsd44" localSheetId="11" hidden="1">{#N/A,#N/A,FALSE,"Aging Summary";#N/A,#N/A,FALSE,"Ratio Analysis";#N/A,#N/A,FALSE,"Test 120 Day Accts";#N/A,#N/A,FALSE,"Tickmarks"}</definedName>
    <definedName name="__fsd44" localSheetId="9" hidden="1">{#N/A,#N/A,FALSE,"Aging Summary";#N/A,#N/A,FALSE,"Ratio Analysis";#N/A,#N/A,FALSE,"Test 120 Day Accts";#N/A,#N/A,FALSE,"Tickmarks"}</definedName>
    <definedName name="__IntlFixup" hidden="1">TRUE</definedName>
    <definedName name="__key2" localSheetId="13" hidden="1">#REF!</definedName>
    <definedName name="__key2" localSheetId="3" hidden="1">#REF!</definedName>
    <definedName name="__key2" localSheetId="11" hidden="1">#REF!</definedName>
    <definedName name="__key2" localSheetId="9" hidden="1">#REF!</definedName>
    <definedName name="__key2" hidden="1">#REF!</definedName>
    <definedName name="__PG1">#N/A</definedName>
    <definedName name="__PG2">#N/A</definedName>
    <definedName name="__PG3">#N/A</definedName>
    <definedName name="__x2" localSheetId="2" hidden="1">{"'Sheet1'!$A$1:$I$89"}</definedName>
    <definedName name="__x2" hidden="1">{"'Sheet1'!$A$1:$I$89"}</definedName>
    <definedName name="__x88888" localSheetId="2" hidden="1">{"'Sheet1'!$A$1:$I$89"}</definedName>
    <definedName name="__x88888" hidden="1">{"'Sheet1'!$A$1:$I$89"}</definedName>
    <definedName name="_11__123Graph_LBL_BCHART_1" hidden="1">#REF!</definedName>
    <definedName name="_12__123Graph_LBL_CCHART_1" hidden="1">#REF!</definedName>
    <definedName name="_123Graph_F1" localSheetId="2" hidden="1">#REF!</definedName>
    <definedName name="_123Graph_F1" localSheetId="8" hidden="1">#REF!</definedName>
    <definedName name="_123Graph_F1" localSheetId="13" hidden="1">#REF!</definedName>
    <definedName name="_123Graph_F1" localSheetId="3" hidden="1">#REF!</definedName>
    <definedName name="_123Graph_F1" localSheetId="7" hidden="1">#REF!</definedName>
    <definedName name="_123Graph_F1" localSheetId="0" hidden="1">#REF!</definedName>
    <definedName name="_123Graph_F1" localSheetId="11" hidden="1">#REF!</definedName>
    <definedName name="_123Graph_F1" localSheetId="9" hidden="1">#REF!</definedName>
    <definedName name="_123Graph_F1" localSheetId="6" hidden="1">#REF!</definedName>
    <definedName name="_123Graph_F1" localSheetId="5" hidden="1">#REF!</definedName>
    <definedName name="_123Graph_F1" localSheetId="4" hidden="1">#REF!</definedName>
    <definedName name="_13__123Graph_XCHART_1" hidden="1">#REF!</definedName>
    <definedName name="_1995RET" localSheetId="2">#REF!</definedName>
    <definedName name="_1995RET" localSheetId="8">#REF!</definedName>
    <definedName name="_1995RET" localSheetId="7">#REF!</definedName>
    <definedName name="_1995RET" localSheetId="6">#REF!</definedName>
    <definedName name="_1995RET" localSheetId="5">#REF!</definedName>
    <definedName name="_1995RET" localSheetId="4">#REF!</definedName>
    <definedName name="_1995RET">#REF!</definedName>
    <definedName name="_1996AMORT" localSheetId="2">#REF!</definedName>
    <definedName name="_1996AMORT" localSheetId="8">#REF!</definedName>
    <definedName name="_1996AMORT" localSheetId="7">#REF!</definedName>
    <definedName name="_1996AMORT" localSheetId="6">#REF!</definedName>
    <definedName name="_1996AMORT" localSheetId="5">#REF!</definedName>
    <definedName name="_1996AMORT" localSheetId="4">#REF!</definedName>
    <definedName name="_1996AMORT">#REF!</definedName>
    <definedName name="_1996RET" localSheetId="2">#REF!</definedName>
    <definedName name="_1996RET" localSheetId="8">#REF!</definedName>
    <definedName name="_1996RET" localSheetId="7">#REF!</definedName>
    <definedName name="_1996RET" localSheetId="6">#REF!</definedName>
    <definedName name="_1996RET" localSheetId="5">#REF!</definedName>
    <definedName name="_1996RET" localSheetId="4">#REF!</definedName>
    <definedName name="_1996RET">#REF!</definedName>
    <definedName name="_1997AMORT" localSheetId="2">#REF!</definedName>
    <definedName name="_1997AMORT" localSheetId="8">#REF!</definedName>
    <definedName name="_1997AMORT" localSheetId="7">#REF!</definedName>
    <definedName name="_1997AMORT" localSheetId="6">#REF!</definedName>
    <definedName name="_1997AMORT" localSheetId="5">#REF!</definedName>
    <definedName name="_1997AMORT" localSheetId="4">#REF!</definedName>
    <definedName name="_1997AMORT">#REF!</definedName>
    <definedName name="_1997RETAMORT" localSheetId="2">#REF!</definedName>
    <definedName name="_1997RETAMORT" localSheetId="8">#REF!</definedName>
    <definedName name="_1997RETAMORT" localSheetId="7">#REF!</definedName>
    <definedName name="_1997RETAMORT" localSheetId="6">#REF!</definedName>
    <definedName name="_1997RETAMORT" localSheetId="5">#REF!</definedName>
    <definedName name="_1997RETAMORT" localSheetId="4">#REF!</definedName>
    <definedName name="_1997RETAMORT">#REF!</definedName>
    <definedName name="_2" localSheetId="2">#REF!</definedName>
    <definedName name="_2" localSheetId="8">#REF!</definedName>
    <definedName name="_2" localSheetId="7">#REF!</definedName>
    <definedName name="_2" localSheetId="6">#REF!</definedName>
    <definedName name="_2" localSheetId="5">#REF!</definedName>
    <definedName name="_2" localSheetId="4">#REF!</definedName>
    <definedName name="_2">#REF!</definedName>
    <definedName name="_2__123Graph_AChart_1A" hidden="1">#REF!</definedName>
    <definedName name="_2__123Graph_BCHART_1" localSheetId="2" hidden="1">#REF!</definedName>
    <definedName name="_2__123Graph_BCHART_1" hidden="1">#REF!</definedName>
    <definedName name="_2_1" localSheetId="2">#REF!</definedName>
    <definedName name="_2_1" localSheetId="8">#REF!</definedName>
    <definedName name="_2_1" localSheetId="7">#REF!</definedName>
    <definedName name="_2_1" localSheetId="6">#REF!</definedName>
    <definedName name="_2_1" localSheetId="5">#REF!</definedName>
    <definedName name="_2_1" localSheetId="4">#REF!</definedName>
    <definedName name="_2_1">#REF!</definedName>
    <definedName name="_2_2" localSheetId="2">#REF!</definedName>
    <definedName name="_2_2" localSheetId="8">#REF!</definedName>
    <definedName name="_2_2" localSheetId="7">#REF!</definedName>
    <definedName name="_2_2" localSheetId="6">#REF!</definedName>
    <definedName name="_2_2" localSheetId="5">#REF!</definedName>
    <definedName name="_2_2" localSheetId="4">#REF!</definedName>
    <definedName name="_2_2">#REF!</definedName>
    <definedName name="_2_3" localSheetId="2">#REF!</definedName>
    <definedName name="_2_3" localSheetId="8">#REF!</definedName>
    <definedName name="_2_3" localSheetId="7">#REF!</definedName>
    <definedName name="_2_3" localSheetId="6">#REF!</definedName>
    <definedName name="_2_3" localSheetId="5">#REF!</definedName>
    <definedName name="_2_3" localSheetId="4">#REF!</definedName>
    <definedName name="_2_3">#REF!</definedName>
    <definedName name="_3__123Graph_AChart_2A" hidden="1">#REF!</definedName>
    <definedName name="_3__123Graph_BCHART_1" hidden="1">#REF!</definedName>
    <definedName name="_3__123Graph_CCHART_1" localSheetId="2" hidden="1">#REF!</definedName>
    <definedName name="_3__123Graph_CCHART_1" hidden="1">#REF!</definedName>
    <definedName name="_328_J_7" localSheetId="2">#REF!</definedName>
    <definedName name="_328_J_7" localSheetId="8">#REF!</definedName>
    <definedName name="_328_J_7" localSheetId="7">#REF!</definedName>
    <definedName name="_328_J_7" localSheetId="6">#REF!</definedName>
    <definedName name="_328_J_7" localSheetId="5">#REF!</definedName>
    <definedName name="_328_J_7" localSheetId="4">#REF!</definedName>
    <definedName name="_328_J_7">#REF!</definedName>
    <definedName name="_328_J_8" localSheetId="2">#REF!</definedName>
    <definedName name="_328_J_8" localSheetId="8">#REF!</definedName>
    <definedName name="_328_J_8" localSheetId="7">#REF!</definedName>
    <definedName name="_328_J_8" localSheetId="6">#REF!</definedName>
    <definedName name="_328_J_8" localSheetId="5">#REF!</definedName>
    <definedName name="_328_J_8" localSheetId="4">#REF!</definedName>
    <definedName name="_328_J_8">#REF!</definedName>
    <definedName name="_328_K_7" localSheetId="2">#REF!</definedName>
    <definedName name="_328_K_7" localSheetId="8">#REF!</definedName>
    <definedName name="_328_K_7" localSheetId="7">#REF!</definedName>
    <definedName name="_328_K_7" localSheetId="6">#REF!</definedName>
    <definedName name="_328_K_7" localSheetId="5">#REF!</definedName>
    <definedName name="_328_K_7" localSheetId="4">#REF!</definedName>
    <definedName name="_328_K_7">#REF!</definedName>
    <definedName name="_328_K_8" localSheetId="2">#REF!</definedName>
    <definedName name="_328_K_8" localSheetId="8">#REF!</definedName>
    <definedName name="_328_K_8" localSheetId="7">#REF!</definedName>
    <definedName name="_328_K_8" localSheetId="6">#REF!</definedName>
    <definedName name="_328_K_8" localSheetId="5">#REF!</definedName>
    <definedName name="_328_K_8" localSheetId="4">#REF!</definedName>
    <definedName name="_328_K_8">#REF!</definedName>
    <definedName name="_328_L" localSheetId="2">#REF!</definedName>
    <definedName name="_328_L" localSheetId="8">#REF!</definedName>
    <definedName name="_328_L" localSheetId="7">#REF!</definedName>
    <definedName name="_328_L" localSheetId="6">#REF!</definedName>
    <definedName name="_328_L" localSheetId="5">#REF!</definedName>
    <definedName name="_328_L" localSheetId="4">#REF!</definedName>
    <definedName name="_328_L">#REF!</definedName>
    <definedName name="_328_M" localSheetId="2">#REF!</definedName>
    <definedName name="_328_M" localSheetId="8">#REF!</definedName>
    <definedName name="_328_M" localSheetId="7">#REF!</definedName>
    <definedName name="_328_M" localSheetId="6">#REF!</definedName>
    <definedName name="_328_M" localSheetId="5">#REF!</definedName>
    <definedName name="_328_M" localSheetId="4">#REF!</definedName>
    <definedName name="_328_M">#REF!</definedName>
    <definedName name="_328_N" localSheetId="2">#REF!</definedName>
    <definedName name="_328_N" localSheetId="8">#REF!</definedName>
    <definedName name="_328_N" localSheetId="7">#REF!</definedName>
    <definedName name="_328_N" localSheetId="6">#REF!</definedName>
    <definedName name="_328_N" localSheetId="5">#REF!</definedName>
    <definedName name="_328_N" localSheetId="4">#REF!</definedName>
    <definedName name="_328_N">#REF!</definedName>
    <definedName name="_4__123Graph_BCHART_1" hidden="1">#REF!</definedName>
    <definedName name="_4__123Graph_CCHART_1" hidden="1">#REF!</definedName>
    <definedName name="_4__123Graph_XChart_1A" hidden="1">#REF!</definedName>
    <definedName name="_4_1" localSheetId="2">#REF!</definedName>
    <definedName name="_4_1" localSheetId="8">#REF!</definedName>
    <definedName name="_4_1" localSheetId="13">#REF!</definedName>
    <definedName name="_4_1" localSheetId="3">#REF!</definedName>
    <definedName name="_4_1" localSheetId="7">#REF!</definedName>
    <definedName name="_4_1" localSheetId="0">#REF!</definedName>
    <definedName name="_4_1" localSheetId="9">#REF!</definedName>
    <definedName name="_4_1" localSheetId="6">#REF!</definedName>
    <definedName name="_4_1" localSheetId="5">#REF!</definedName>
    <definedName name="_4_1" localSheetId="4">#REF!</definedName>
    <definedName name="_4_2" localSheetId="2">#REF!</definedName>
    <definedName name="_4_2" localSheetId="8">#REF!</definedName>
    <definedName name="_4_2" localSheetId="13">#REF!</definedName>
    <definedName name="_4_2" localSheetId="3">#REF!</definedName>
    <definedName name="_4_2" localSheetId="7">#REF!</definedName>
    <definedName name="_4_2" localSheetId="0">#REF!</definedName>
    <definedName name="_4_2" localSheetId="9">#REF!</definedName>
    <definedName name="_4_2" localSheetId="6">#REF!</definedName>
    <definedName name="_4_2" localSheetId="5">#REF!</definedName>
    <definedName name="_4_2" localSheetId="4">#REF!</definedName>
    <definedName name="_4_3" localSheetId="2">#REF!</definedName>
    <definedName name="_4_3" localSheetId="8">#REF!</definedName>
    <definedName name="_4_3" localSheetId="7">#REF!</definedName>
    <definedName name="_4_3" localSheetId="6">#REF!</definedName>
    <definedName name="_4_3" localSheetId="5">#REF!</definedName>
    <definedName name="_4_3" localSheetId="4">#REF!</definedName>
    <definedName name="_4_3">#REF!</definedName>
    <definedName name="_5__123Graph_CCHART_1" hidden="1">#REF!</definedName>
    <definedName name="_5__123Graph_LBL_BCHART_1" localSheetId="2" hidden="1">#REF!</definedName>
    <definedName name="_5__123Graph_LBL_BCHART_1" hidden="1">#REF!</definedName>
    <definedName name="_5__123Graph_XChart_2A" hidden="1">#REF!</definedName>
    <definedName name="_6__123Graph_LBL_BCHART_1" hidden="1">#REF!</definedName>
    <definedName name="_6__123Graph_LBL_CCHART_1" localSheetId="2" hidden="1">#REF!</definedName>
    <definedName name="_6__123Graph_LBL_CCHART_1" hidden="1">#REF!</definedName>
    <definedName name="_6MOS" localSheetId="2">#REF!</definedName>
    <definedName name="_6MOS" localSheetId="8">#REF!</definedName>
    <definedName name="_6MOS" localSheetId="13">#REF!</definedName>
    <definedName name="_6MOS" localSheetId="3">#REF!</definedName>
    <definedName name="_6MOS" localSheetId="7">#REF!</definedName>
    <definedName name="_6MOS" localSheetId="0">#REF!</definedName>
    <definedName name="_6MOS" localSheetId="9">#REF!</definedName>
    <definedName name="_6MOS" localSheetId="6">#REF!</definedName>
    <definedName name="_6MOS" localSheetId="5">#REF!</definedName>
    <definedName name="_6MOS" localSheetId="4">#REF!</definedName>
    <definedName name="_6MOS_1" localSheetId="2">#REF!</definedName>
    <definedName name="_6MOS_1" localSheetId="8">#REF!</definedName>
    <definedName name="_6MOS_1" localSheetId="7">#REF!</definedName>
    <definedName name="_6MOS_1" localSheetId="6">#REF!</definedName>
    <definedName name="_6MOS_1" localSheetId="5">#REF!</definedName>
    <definedName name="_6MOS_1" localSheetId="4">#REF!</definedName>
    <definedName name="_6MOS_1">#REF!</definedName>
    <definedName name="_6MOS_2" localSheetId="2">#REF!</definedName>
    <definedName name="_6MOS_2" localSheetId="8">#REF!</definedName>
    <definedName name="_6MOS_2" localSheetId="7">#REF!</definedName>
    <definedName name="_6MOS_2" localSheetId="6">#REF!</definedName>
    <definedName name="_6MOS_2" localSheetId="5">#REF!</definedName>
    <definedName name="_6MOS_2" localSheetId="4">#REF!</definedName>
    <definedName name="_6MOS_2">#REF!</definedName>
    <definedName name="_6MOS_3" localSheetId="2">#REF!</definedName>
    <definedName name="_6MOS_3" localSheetId="8">#REF!</definedName>
    <definedName name="_6MOS_3" localSheetId="7">#REF!</definedName>
    <definedName name="_6MOS_3" localSheetId="6">#REF!</definedName>
    <definedName name="_6MOS_3" localSheetId="5">#REF!</definedName>
    <definedName name="_6MOS_3" localSheetId="4">#REF!</definedName>
    <definedName name="_6MOS_3">#REF!</definedName>
    <definedName name="_7__123Graph_BCHART_1" hidden="1">#REF!</definedName>
    <definedName name="_7__123Graph_LBL_BCHART_1" hidden="1">#REF!</definedName>
    <definedName name="_7__123Graph_LBL_CCHART_1" hidden="1">#REF!</definedName>
    <definedName name="_7__123Graph_XCHART_1" localSheetId="2" hidden="1">#REF!</definedName>
    <definedName name="_7__123Graph_XCHART_1" hidden="1">#REF!</definedName>
    <definedName name="_8__123Graph_CCHART_1" hidden="1">#REF!</definedName>
    <definedName name="_8__123Graph_LBL_CCHART_1" hidden="1">#REF!</definedName>
    <definedName name="_8__123Graph_XCHART_1" hidden="1">#REF!</definedName>
    <definedName name="_9__123Graph_XCHART_1" hidden="1">#REF!</definedName>
    <definedName name="_97opls" localSheetId="2">#REF!</definedName>
    <definedName name="_97opls" localSheetId="8">#REF!</definedName>
    <definedName name="_97opls" localSheetId="7">#REF!</definedName>
    <definedName name="_97opls" localSheetId="6">#REF!</definedName>
    <definedName name="_97opls" localSheetId="5">#REF!</definedName>
    <definedName name="_97opls" localSheetId="4">#REF!</definedName>
    <definedName name="_97opls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UG94" localSheetId="2">#REF!</definedName>
    <definedName name="_AUG94" localSheetId="8">#REF!</definedName>
    <definedName name="_AUG94" localSheetId="7">#REF!</definedName>
    <definedName name="_AUG94" localSheetId="6">#REF!</definedName>
    <definedName name="_AUG94" localSheetId="5">#REF!</definedName>
    <definedName name="_AUG94" localSheetId="4">#REF!</definedName>
    <definedName name="_AUG94">#REF!</definedName>
    <definedName name="_C1_COL1">#REF!</definedName>
    <definedName name="_CMI2002" localSheetId="2">#REF!</definedName>
    <definedName name="_CMI2002">#REF!</definedName>
    <definedName name="_CMI2003" localSheetId="2">#REF!</definedName>
    <definedName name="_CMI2003">#REF!</definedName>
    <definedName name="_CMI2004" localSheetId="2">#REF!</definedName>
    <definedName name="_CMI2004">#REF!</definedName>
    <definedName name="_Dist_Bin" localSheetId="2" hidden="1">#REF!</definedName>
    <definedName name="_Dist_Bin" hidden="1">#REF!</definedName>
    <definedName name="_Dist_Values" localSheetId="2" hidden="1">#REF!</definedName>
    <definedName name="_Dist_Values" hidden="1">#REF!</definedName>
    <definedName name="_DOT2003" localSheetId="2">#REF!</definedName>
    <definedName name="_DOT2003">#REF!</definedName>
    <definedName name="_Fill" localSheetId="2" hidden="1">#REF!</definedName>
    <definedName name="_Fill" localSheetId="8" hidden="1">#REF!</definedName>
    <definedName name="_Fill" localSheetId="13" hidden="1">#REF!</definedName>
    <definedName name="_Fill" localSheetId="3" hidden="1">#REF!</definedName>
    <definedName name="_Fill" localSheetId="7" hidden="1">#REF!</definedName>
    <definedName name="_Fill" localSheetId="11" hidden="1">#REF!</definedName>
    <definedName name="_Fill" localSheetId="9" hidden="1">#REF!</definedName>
    <definedName name="_Fill" localSheetId="6" hidden="1">#REF!</definedName>
    <definedName name="_Fill" localSheetId="5" hidden="1">#REF!</definedName>
    <definedName name="_Fill" localSheetId="4" hidden="1">#REF!</definedName>
    <definedName name="_Fill" hidden="1">#REF!</definedName>
    <definedName name="_xlnm._FilterDatabase" localSheetId="14" hidden="1">'REG FL  BS - 4 Results - H2023'!$A$3:$P$1219</definedName>
    <definedName name="_FPC1" localSheetId="2">#REF!</definedName>
    <definedName name="_FPC1" localSheetId="8">#REF!</definedName>
    <definedName name="_FPC1" localSheetId="7">#REF!</definedName>
    <definedName name="_FPC1" localSheetId="6">#REF!</definedName>
    <definedName name="_FPC1" localSheetId="5">#REF!</definedName>
    <definedName name="_FPC1" localSheetId="4">#REF!</definedName>
    <definedName name="_FPC1">#REF!</definedName>
    <definedName name="_FPC2" localSheetId="2">#REF!</definedName>
    <definedName name="_FPC2" localSheetId="8">#REF!</definedName>
    <definedName name="_FPC2" localSheetId="7">#REF!</definedName>
    <definedName name="_FPC2" localSheetId="6">#REF!</definedName>
    <definedName name="_FPC2" localSheetId="5">#REF!</definedName>
    <definedName name="_FPC2" localSheetId="4">#REF!</definedName>
    <definedName name="_FPC2">#REF!</definedName>
    <definedName name="_FPC3" localSheetId="2">#REF!</definedName>
    <definedName name="_FPC3" localSheetId="8">#REF!</definedName>
    <definedName name="_FPC3" localSheetId="7">#REF!</definedName>
    <definedName name="_FPC3" localSheetId="6">#REF!</definedName>
    <definedName name="_FPC3" localSheetId="5">#REF!</definedName>
    <definedName name="_FPC3" localSheetId="4">#REF!</definedName>
    <definedName name="_FPC3">#REF!</definedName>
    <definedName name="_fsd44" localSheetId="2" hidden="1">{#N/A,#N/A,FALSE,"Aging Summary";#N/A,#N/A,FALSE,"Ratio Analysis";#N/A,#N/A,FALSE,"Test 120 Day Accts";#N/A,#N/A,FALSE,"Tickmarks"}</definedName>
    <definedName name="_fsd44" localSheetId="13" hidden="1">{#N/A,#N/A,FALSE,"Aging Summary";#N/A,#N/A,FALSE,"Ratio Analysis";#N/A,#N/A,FALSE,"Test 120 Day Accts";#N/A,#N/A,FALSE,"Tickmarks"}</definedName>
    <definedName name="_fsd44" localSheetId="3" hidden="1">{#N/A,#N/A,FALSE,"Aging Summary";#N/A,#N/A,FALSE,"Ratio Analysis";#N/A,#N/A,FALSE,"Test 120 Day Accts";#N/A,#N/A,FALSE,"Tickmarks"}</definedName>
    <definedName name="_fsd44" localSheetId="0" hidden="1">{#N/A,#N/A,FALSE,"Aging Summary";#N/A,#N/A,FALSE,"Ratio Analysis";#N/A,#N/A,FALSE,"Test 120 Day Accts";#N/A,#N/A,FALSE,"Tickmarks"}</definedName>
    <definedName name="_fsd44" localSheetId="11" hidden="1">{#N/A,#N/A,FALSE,"Aging Summary";#N/A,#N/A,FALSE,"Ratio Analysis";#N/A,#N/A,FALSE,"Test 120 Day Accts";#N/A,#N/A,FALSE,"Tickmarks"}</definedName>
    <definedName name="_fsd44" localSheetId="9" hidden="1">{#N/A,#N/A,FALSE,"Aging Summary";#N/A,#N/A,FALSE,"Ratio Analysis";#N/A,#N/A,FALSE,"Test 120 Day Accts";#N/A,#N/A,FALSE,"Tickmarks"}</definedName>
    <definedName name="_Key1" localSheetId="2" hidden="1">#REF!</definedName>
    <definedName name="_Key1" localSheetId="8" hidden="1">#REF!</definedName>
    <definedName name="_Key1" localSheetId="13" hidden="1">#REF!</definedName>
    <definedName name="_Key1" localSheetId="3" hidden="1">#REF!</definedName>
    <definedName name="_Key1" localSheetId="7" hidden="1">#REF!</definedName>
    <definedName name="_Key1" localSheetId="0" hidden="1">#REF!</definedName>
    <definedName name="_Key1" localSheetId="11" hidden="1">#REF!</definedName>
    <definedName name="_Key1" localSheetId="9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2" localSheetId="2" hidden="1">#REF!</definedName>
    <definedName name="_Key2" localSheetId="8" hidden="1">#REF!</definedName>
    <definedName name="_Key2" localSheetId="13" hidden="1">#REF!</definedName>
    <definedName name="_Key2" localSheetId="3" hidden="1">#REF!</definedName>
    <definedName name="_Key2" localSheetId="7" hidden="1">#REF!</definedName>
    <definedName name="_Key2" localSheetId="11" hidden="1">#REF!</definedName>
    <definedName name="_Key2" localSheetId="9" hidden="1">#REF!</definedName>
    <definedName name="_Key2" localSheetId="6" hidden="1">#REF!</definedName>
    <definedName name="_Key2" localSheetId="5" hidden="1">#REF!</definedName>
    <definedName name="_Key2" localSheetId="4" hidden="1">#REF!</definedName>
    <definedName name="_Key2" hidden="1">#REF!</definedName>
    <definedName name="_Map1">#REF!</definedName>
    <definedName name="_Order1" hidden="1">0</definedName>
    <definedName name="_Order2" hidden="1">0</definedName>
    <definedName name="_Parse_In" localSheetId="13" hidden="1">#REF!</definedName>
    <definedName name="_Parse_In" localSheetId="3" hidden="1">#REF!</definedName>
    <definedName name="_Parse_In" localSheetId="11" hidden="1">#REF!</definedName>
    <definedName name="_Parse_In" localSheetId="9" hidden="1">#REF!</definedName>
    <definedName name="_Parse_In" hidden="1">#REF!</definedName>
    <definedName name="_Parse_Out" localSheetId="13" hidden="1">#REF!</definedName>
    <definedName name="_Parse_Out" localSheetId="3" hidden="1">#REF!</definedName>
    <definedName name="_Parse_Out" localSheetId="11" hidden="1">#REF!</definedName>
    <definedName name="_Parse_Out" localSheetId="9" hidden="1">#REF!</definedName>
    <definedName name="_Parse_Out" hidden="1">#REF!</definedName>
    <definedName name="_PG1">#N/A</definedName>
    <definedName name="_PG2">#N/A</definedName>
    <definedName name="_PG3">#N/A</definedName>
    <definedName name="_Qtr3" localSheetId="2">#REF!,#REF!,#REF!,#REF!</definedName>
    <definedName name="_Qtr3">#REF!,#REF!,#REF!,#REF!</definedName>
    <definedName name="_Regression_Int" hidden="1">1</definedName>
    <definedName name="_Sort" localSheetId="2" hidden="1">#REF!</definedName>
    <definedName name="_Sort" localSheetId="8" hidden="1">#REF!</definedName>
    <definedName name="_Sort" localSheetId="13" hidden="1">#REF!</definedName>
    <definedName name="_Sort" localSheetId="3" hidden="1">#REF!</definedName>
    <definedName name="_Sort" localSheetId="7" hidden="1">#REF!</definedName>
    <definedName name="_Sort" localSheetId="11" hidden="1">#REF!</definedName>
    <definedName name="_Sort" localSheetId="9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hidden="1">#REF!</definedName>
    <definedName name="_Sort1" localSheetId="2" hidden="1">#REF!</definedName>
    <definedName name="_Sort1" localSheetId="8" hidden="1">#REF!</definedName>
    <definedName name="_Sort1" localSheetId="13" hidden="1">#REF!</definedName>
    <definedName name="_Sort1" localSheetId="3" hidden="1">#REF!</definedName>
    <definedName name="_Sort1" localSheetId="7" hidden="1">#REF!</definedName>
    <definedName name="_Sort1" localSheetId="11" hidden="1">#REF!</definedName>
    <definedName name="_Sort1" localSheetId="9" hidden="1">#REF!</definedName>
    <definedName name="_Sort1" localSheetId="6" hidden="1">#REF!</definedName>
    <definedName name="_Sort1" localSheetId="5" hidden="1">#REF!</definedName>
    <definedName name="_Sort1" localSheetId="4" hidden="1">#REF!</definedName>
    <definedName name="_Sort1" hidden="1">#REF!</definedName>
    <definedName name="_Table1_In1" localSheetId="2" hidden="1">#REF!</definedName>
    <definedName name="_Table1_In1" localSheetId="8" hidden="1">#REF!</definedName>
    <definedName name="_Table1_In1" localSheetId="13" hidden="1">#REF!</definedName>
    <definedName name="_Table1_In1" localSheetId="3" hidden="1">#REF!</definedName>
    <definedName name="_Table1_In1" localSheetId="7" hidden="1">#REF!</definedName>
    <definedName name="_Table1_In1" localSheetId="11" hidden="1">#REF!</definedName>
    <definedName name="_Table1_In1" localSheetId="9" hidden="1">#REF!</definedName>
    <definedName name="_Table1_In1" localSheetId="6" hidden="1">#REF!</definedName>
    <definedName name="_Table1_In1" localSheetId="5" hidden="1">#REF!</definedName>
    <definedName name="_Table1_In1" localSheetId="4" hidden="1">#REF!</definedName>
    <definedName name="_Table1_In1" hidden="1">#REF!</definedName>
    <definedName name="_Table1_Out" localSheetId="2" hidden="1">#REF!</definedName>
    <definedName name="_Table1_Out" localSheetId="8" hidden="1">#REF!</definedName>
    <definedName name="_Table1_Out" localSheetId="13" hidden="1">#REF!</definedName>
    <definedName name="_Table1_Out" localSheetId="3" hidden="1">#REF!</definedName>
    <definedName name="_Table1_Out" localSheetId="7" hidden="1">#REF!</definedName>
    <definedName name="_Table1_Out" localSheetId="11" hidden="1">#REF!</definedName>
    <definedName name="_Table1_Out" localSheetId="9" hidden="1">#REF!</definedName>
    <definedName name="_Table1_Out" localSheetId="6" hidden="1">#REF!</definedName>
    <definedName name="_Table1_Out" localSheetId="5" hidden="1">#REF!</definedName>
    <definedName name="_Table1_Out" localSheetId="4" hidden="1">#REF!</definedName>
    <definedName name="_Table1_Out" hidden="1">#REF!</definedName>
    <definedName name="_Table2_In1" localSheetId="2" hidden="1">#REF!</definedName>
    <definedName name="_Table2_In1" localSheetId="8" hidden="1">#REF!</definedName>
    <definedName name="_Table2_In1" localSheetId="13" hidden="1">#REF!</definedName>
    <definedName name="_Table2_In1" localSheetId="3" hidden="1">#REF!</definedName>
    <definedName name="_Table2_In1" localSheetId="7" hidden="1">#REF!</definedName>
    <definedName name="_Table2_In1" localSheetId="11" hidden="1">#REF!</definedName>
    <definedName name="_Table2_In1" localSheetId="9" hidden="1">#REF!</definedName>
    <definedName name="_Table2_In1" localSheetId="6" hidden="1">#REF!</definedName>
    <definedName name="_Table2_In1" localSheetId="5" hidden="1">#REF!</definedName>
    <definedName name="_Table2_In1" localSheetId="4" hidden="1">#REF!</definedName>
    <definedName name="_Table2_In1" hidden="1">#REF!</definedName>
    <definedName name="_Table2_In2" localSheetId="11" hidden="1">#REF!</definedName>
    <definedName name="_Table2_In2" hidden="1">#REF!</definedName>
    <definedName name="_Table2_Out" localSheetId="2" hidden="1">#REF!</definedName>
    <definedName name="_Table2_Out" localSheetId="8" hidden="1">#REF!</definedName>
    <definedName name="_Table2_Out" localSheetId="13" hidden="1">#REF!</definedName>
    <definedName name="_Table2_Out" localSheetId="3" hidden="1">#REF!</definedName>
    <definedName name="_Table2_Out" localSheetId="7" hidden="1">#REF!</definedName>
    <definedName name="_Table2_Out" localSheetId="11" hidden="1">#REF!</definedName>
    <definedName name="_Table2_Out" localSheetId="9" hidden="1">#REF!</definedName>
    <definedName name="_Table2_Out" localSheetId="6" hidden="1">#REF!</definedName>
    <definedName name="_Table2_Out" localSheetId="5" hidden="1">#REF!</definedName>
    <definedName name="_Table2_Out" localSheetId="4" hidden="1">#REF!</definedName>
    <definedName name="_Table2_Out" hidden="1">#REF!</definedName>
    <definedName name="_Table3_In2" localSheetId="11" hidden="1">#REF!</definedName>
    <definedName name="_Table3_In2" hidden="1">#REF!</definedName>
    <definedName name="_x2" localSheetId="2" hidden="1">{"'Sheet1'!$A$1:$I$89"}</definedName>
    <definedName name="_x2" hidden="1">{"'Sheet1'!$A$1:$I$89"}</definedName>
    <definedName name="_x88888" localSheetId="2" hidden="1">{"'Sheet1'!$A$1:$I$89"}</definedName>
    <definedName name="_x88888" hidden="1">{"'Sheet1'!$A$1:$I$89"}</definedName>
    <definedName name="_Yr2007" localSheetId="2">#REF!</definedName>
    <definedName name="_Yr2007">#REF!</definedName>
    <definedName name="_Yr2008" localSheetId="2">#REF!</definedName>
    <definedName name="_Yr2008">#REF!</definedName>
    <definedName name="_Yr2009" localSheetId="2">#REF!</definedName>
    <definedName name="_Yr2009">#REF!</definedName>
    <definedName name="_Yr2010" localSheetId="2">#REF!</definedName>
    <definedName name="_Yr2010">#REF!</definedName>
    <definedName name="A" localSheetId="2">#REF!</definedName>
    <definedName name="A" localSheetId="8">#REF!</definedName>
    <definedName name="A" localSheetId="13">#REF!</definedName>
    <definedName name="A" localSheetId="3">#REF!</definedName>
    <definedName name="A" localSheetId="7">#REF!</definedName>
    <definedName name="A" localSheetId="0">#REF!</definedName>
    <definedName name="A" localSheetId="9">#REF!</definedName>
    <definedName name="A" localSheetId="6">#REF!</definedName>
    <definedName name="A" localSheetId="5">#REF!</definedName>
    <definedName name="A" localSheetId="4">#REF!</definedName>
    <definedName name="A_1" localSheetId="2">#REF!</definedName>
    <definedName name="A_1" localSheetId="8">#REF!</definedName>
    <definedName name="A_1" localSheetId="7">#REF!</definedName>
    <definedName name="A_1" localSheetId="6">#REF!</definedName>
    <definedName name="A_1" localSheetId="5">#REF!</definedName>
    <definedName name="A_1" localSheetId="4">#REF!</definedName>
    <definedName name="A_1">#REF!</definedName>
    <definedName name="A_2" localSheetId="2">#REF!</definedName>
    <definedName name="A_2" localSheetId="8">#REF!</definedName>
    <definedName name="A_2" localSheetId="7">#REF!</definedName>
    <definedName name="A_2" localSheetId="6">#REF!</definedName>
    <definedName name="A_2" localSheetId="5">#REF!</definedName>
    <definedName name="A_2" localSheetId="4">#REF!</definedName>
    <definedName name="A_2">#REF!</definedName>
    <definedName name="A_3" localSheetId="2">#REF!</definedName>
    <definedName name="A_3" localSheetId="8">#REF!</definedName>
    <definedName name="A_3" localSheetId="7">#REF!</definedName>
    <definedName name="A_3" localSheetId="6">#REF!</definedName>
    <definedName name="A_3" localSheetId="5">#REF!</definedName>
    <definedName name="A_3" localSheetId="4">#REF!</definedName>
    <definedName name="A_3">#REF!</definedName>
    <definedName name="A1topd" localSheetId="2">#REF!</definedName>
    <definedName name="A1topd" localSheetId="8">#REF!</definedName>
    <definedName name="A1topd" localSheetId="7">#REF!</definedName>
    <definedName name="A1topd" localSheetId="6">#REF!</definedName>
    <definedName name="A1topd" localSheetId="5">#REF!</definedName>
    <definedName name="A1topd" localSheetId="4">#REF!</definedName>
    <definedName name="A1topd">#REF!</definedName>
    <definedName name="A9A" localSheetId="2">#REF!</definedName>
    <definedName name="A9A" localSheetId="13">#REF!</definedName>
    <definedName name="A9A" localSheetId="3">#REF!</definedName>
    <definedName name="A9A" localSheetId="9">#REF!</definedName>
    <definedName name="A9A">#REF!</definedName>
    <definedName name="aa" localSheetId="13" hidden="1">#REF!</definedName>
    <definedName name="aa" localSheetId="3" hidden="1">#REF!</definedName>
    <definedName name="aa" localSheetId="11" hidden="1">#REF!</definedName>
    <definedName name="aa" localSheetId="9" hidden="1">#REF!</definedName>
    <definedName name="aa" hidden="1">#REF!</definedName>
    <definedName name="AAA">#REF!</definedName>
    <definedName name="AAA_DOCTOPS" hidden="1">"AAA_SET"</definedName>
    <definedName name="AAA_duser" hidden="1">"OFF"</definedName>
    <definedName name="aaaaa" localSheetId="2" hidden="1">{#N/A,#N/A,FALSE,"EXPENSE"}</definedName>
    <definedName name="aaaaa" localSheetId="13" hidden="1">{#N/A,#N/A,FALSE,"EXPENSE"}</definedName>
    <definedName name="aaaaa" localSheetId="3" hidden="1">{#N/A,#N/A,FALSE,"EXPENSE"}</definedName>
    <definedName name="aaaaa" localSheetId="11" hidden="1">{#N/A,#N/A,FALSE,"EXPENSE"}</definedName>
    <definedName name="aaaaa" localSheetId="9" hidden="1">{#N/A,#N/A,FALSE,"EXPENSE"}</definedName>
    <definedName name="aaaaa" hidden="1">{#N/A,#N/A,FALSE,"EXPENSE"}</definedName>
    <definedName name="aaaaaaaaaaaaaaaaaaaaa" localSheetId="2" hidden="1">{#N/A,#N/A,FALSE,"EXPENSE"}</definedName>
    <definedName name="aaaaaaaaaaaaaaaaaaaaa" localSheetId="13" hidden="1">{#N/A,#N/A,FALSE,"EXPENSE"}</definedName>
    <definedName name="aaaaaaaaaaaaaaaaaaaaa" localSheetId="3" hidden="1">{#N/A,#N/A,FALSE,"EXPENSE"}</definedName>
    <definedName name="aaaaaaaaaaaaaaaaaaaaa" localSheetId="11" hidden="1">{#N/A,#N/A,FALSE,"EXPENSE"}</definedName>
    <definedName name="aaaaaaaaaaaaaaaaaaaaa" localSheetId="9" hidden="1">{#N/A,#N/A,FALSE,"EXPENSE"}</definedName>
    <definedName name="aaaaaaaaaaaaaaaaaaaaa" hidden="1">{#N/A,#N/A,FALSE,"EXPENSE"}</definedName>
    <definedName name="AAB_Addin5" hidden="1">"AAB_Description for addin 5,Description for addin 5,Description for addin 5,Description for addin 5,Description for addin 5,Description for addin 5"</definedName>
    <definedName name="AccdMICP" localSheetId="2">#REF!</definedName>
    <definedName name="AccdMICP" localSheetId="8">#REF!</definedName>
    <definedName name="AccdMICP" localSheetId="13">#REF!</definedName>
    <definedName name="AccdMICP" localSheetId="3">#REF!</definedName>
    <definedName name="AccdMICP" localSheetId="7">#REF!</definedName>
    <definedName name="AccdMICP" localSheetId="0">#REF!</definedName>
    <definedName name="AccdMICP" localSheetId="9">#REF!</definedName>
    <definedName name="AccdMICP" localSheetId="6">#REF!</definedName>
    <definedName name="AccdMICP" localSheetId="5">#REF!</definedName>
    <definedName name="AccdMICP" localSheetId="4">#REF!</definedName>
    <definedName name="AccessDatabase" hidden="1">"C:\DATA\Kevin\Kevin's Model.mdb"</definedName>
    <definedName name="AccrExp" localSheetId="2">#REF!</definedName>
    <definedName name="AccrExp" localSheetId="8">#REF!</definedName>
    <definedName name="AccrExp" localSheetId="7">#REF!</definedName>
    <definedName name="AccrExp" localSheetId="6">#REF!</definedName>
    <definedName name="AccrExp" localSheetId="5">#REF!</definedName>
    <definedName name="AccrExp" localSheetId="4">#REF!</definedName>
    <definedName name="AccrExp">#REF!</definedName>
    <definedName name="AccrExpSum" localSheetId="2">#REF!</definedName>
    <definedName name="AccrExpSum" localSheetId="8">#REF!</definedName>
    <definedName name="AccrExpSum" localSheetId="7">#REF!</definedName>
    <definedName name="AccrExpSum" localSheetId="6">#REF!</definedName>
    <definedName name="AccrExpSum" localSheetId="5">#REF!</definedName>
    <definedName name="AccrExpSum" localSheetId="4">#REF!</definedName>
    <definedName name="AccrExpSum">#REF!</definedName>
    <definedName name="AccrMICP" localSheetId="2">#REF!</definedName>
    <definedName name="AccrMICP" localSheetId="8">#REF!</definedName>
    <definedName name="AccrMICP" localSheetId="7">#REF!</definedName>
    <definedName name="AccrMICP" localSheetId="6">#REF!</definedName>
    <definedName name="AccrMICP" localSheetId="5">#REF!</definedName>
    <definedName name="AccrMICP" localSheetId="4">#REF!</definedName>
    <definedName name="AccrMICP">#REF!</definedName>
    <definedName name="ACCRUED_401K" localSheetId="2">#REF!</definedName>
    <definedName name="ACCRUED_401K" localSheetId="8">#REF!</definedName>
    <definedName name="ACCRUED_401K" localSheetId="7">#REF!</definedName>
    <definedName name="ACCRUED_401K" localSheetId="6">#REF!</definedName>
    <definedName name="ACCRUED_401K" localSheetId="5">#REF!</definedName>
    <definedName name="ACCRUED_401K" localSheetId="4">#REF!</definedName>
    <definedName name="ACCRUED_401K">#REF!</definedName>
    <definedName name="ACCRUED_LIAB" localSheetId="2">#REF!</definedName>
    <definedName name="ACCRUED_LIAB" localSheetId="8">#REF!</definedName>
    <definedName name="ACCRUED_LIAB" localSheetId="7">#REF!</definedName>
    <definedName name="ACCRUED_LIAB" localSheetId="6">#REF!</definedName>
    <definedName name="ACCRUED_LIAB" localSheetId="5">#REF!</definedName>
    <definedName name="ACCRUED_LIAB" localSheetId="4">#REF!</definedName>
    <definedName name="ACCRUED_LIAB">#REF!</definedName>
    <definedName name="acct1410" localSheetId="2">#REF!</definedName>
    <definedName name="acct1410" localSheetId="8">#REF!</definedName>
    <definedName name="acct1410" localSheetId="7">#REF!</definedName>
    <definedName name="acct1410" localSheetId="6">#REF!</definedName>
    <definedName name="acct1410" localSheetId="5">#REF!</definedName>
    <definedName name="acct1410" localSheetId="4">#REF!</definedName>
    <definedName name="acct1410">#REF!</definedName>
    <definedName name="acct2810" localSheetId="2">#REF!</definedName>
    <definedName name="acct2810" localSheetId="8">#REF!</definedName>
    <definedName name="acct2810" localSheetId="7">#REF!</definedName>
    <definedName name="acct2810" localSheetId="6">#REF!</definedName>
    <definedName name="acct2810" localSheetId="5">#REF!</definedName>
    <definedName name="acct2810" localSheetId="4">#REF!</definedName>
    <definedName name="acct2810">#REF!</definedName>
    <definedName name="ACE" localSheetId="2">#REF!</definedName>
    <definedName name="ACE" localSheetId="8">#REF!</definedName>
    <definedName name="ACE" localSheetId="7">#REF!</definedName>
    <definedName name="ACE" localSheetId="6">#REF!</definedName>
    <definedName name="ACE" localSheetId="5">#REF!</definedName>
    <definedName name="ACE" localSheetId="4">#REF!</definedName>
    <definedName name="ACE">#REF!</definedName>
    <definedName name="ACT" localSheetId="2">#REF!</definedName>
    <definedName name="ACT">#REF!</definedName>
    <definedName name="ACT_EIN" localSheetId="2">#REF!</definedName>
    <definedName name="ACT_EIN">#REF!</definedName>
    <definedName name="Actuals2002" localSheetId="2">#REF!</definedName>
    <definedName name="Actuals2002">#REF!</definedName>
    <definedName name="Actuals2003" localSheetId="2">#REF!</definedName>
    <definedName name="Actuals2003">#REF!</definedName>
    <definedName name="Actuals2004" localSheetId="2">#REF!</definedName>
    <definedName name="Actuals2004">#REF!</definedName>
    <definedName name="ACwvu.print2." localSheetId="13" hidden="1">#REF!</definedName>
    <definedName name="ACwvu.print2." localSheetId="3" hidden="1">#REF!</definedName>
    <definedName name="ACwvu.print2." localSheetId="11" hidden="1">#REF!</definedName>
    <definedName name="ACwvu.print2." localSheetId="9" hidden="1">#REF!</definedName>
    <definedName name="ACwvu.print2." hidden="1">#REF!</definedName>
    <definedName name="ACwvu.print3." localSheetId="13" hidden="1">#REF!</definedName>
    <definedName name="ACwvu.print3." localSheetId="3" hidden="1">#REF!</definedName>
    <definedName name="ACwvu.print3." localSheetId="11" hidden="1">#REF!</definedName>
    <definedName name="ACwvu.print3." localSheetId="9" hidden="1">#REF!</definedName>
    <definedName name="ACwvu.print3." hidden="1">#REF!</definedName>
    <definedName name="adfadfadfadf" localSheetId="2" hidden="1">{#N/A,#N/A,FALSE,"EXPENSE"}</definedName>
    <definedName name="adfadfadfadf" localSheetId="13" hidden="1">{#N/A,#N/A,FALSE,"EXPENSE"}</definedName>
    <definedName name="adfadfadfadf" localSheetId="3" hidden="1">{#N/A,#N/A,FALSE,"EXPENSE"}</definedName>
    <definedName name="adfadfadfadf" localSheetId="11" hidden="1">{#N/A,#N/A,FALSE,"EXPENSE"}</definedName>
    <definedName name="adfadfadfadf" localSheetId="9" hidden="1">{#N/A,#N/A,FALSE,"EXPENSE"}</definedName>
    <definedName name="adfadfadfadf" hidden="1">{#N/A,#N/A,FALSE,"EXPENSE"}</definedName>
    <definedName name="advance" localSheetId="2">#REF!</definedName>
    <definedName name="advance" localSheetId="8">#REF!</definedName>
    <definedName name="advance" localSheetId="13">#REF!</definedName>
    <definedName name="advance" localSheetId="3">#REF!</definedName>
    <definedName name="advance" localSheetId="7">#REF!</definedName>
    <definedName name="advance" localSheetId="0">#REF!</definedName>
    <definedName name="advance" localSheetId="9">#REF!</definedName>
    <definedName name="advance" localSheetId="6">#REF!</definedName>
    <definedName name="advance" localSheetId="5">#REF!</definedName>
    <definedName name="advance" localSheetId="4">#REF!</definedName>
    <definedName name="ADVERT" localSheetId="2">#REF!</definedName>
    <definedName name="ADVERT" localSheetId="8">#REF!</definedName>
    <definedName name="ADVERT" localSheetId="7">#REF!</definedName>
    <definedName name="ADVERT" localSheetId="6">#REF!</definedName>
    <definedName name="ADVERT" localSheetId="5">#REF!</definedName>
    <definedName name="ADVERT" localSheetId="4">#REF!</definedName>
    <definedName name="ADVERT">#REF!</definedName>
    <definedName name="aertajyiukfjhdh" localSheetId="2" hidden="1">{#N/A,#N/A,FALSE,"ALLOC"}</definedName>
    <definedName name="aertajyiukfjhdh" localSheetId="13" hidden="1">{#N/A,#N/A,FALSE,"ALLOC"}</definedName>
    <definedName name="aertajyiukfjhdh" localSheetId="3" hidden="1">{#N/A,#N/A,FALSE,"ALLOC"}</definedName>
    <definedName name="aertajyiukfjhdh" localSheetId="11" hidden="1">{#N/A,#N/A,FALSE,"ALLOC"}</definedName>
    <definedName name="aertajyiukfjhdh" localSheetId="9" hidden="1">{#N/A,#N/A,FALSE,"ALLOC"}</definedName>
    <definedName name="aertajyiukfjhdh" hidden="1">{#N/A,#N/A,FALSE,"ALLOC"}</definedName>
    <definedName name="aewrawerasdfsdaf" localSheetId="2" hidden="1">{#N/A,#N/A,FALSE,"EXPENSE"}</definedName>
    <definedName name="aewrawerasdfsdaf" localSheetId="13" hidden="1">{#N/A,#N/A,FALSE,"EXPENSE"}</definedName>
    <definedName name="aewrawerasdfsdaf" localSheetId="3" hidden="1">{#N/A,#N/A,FALSE,"EXPENSE"}</definedName>
    <definedName name="aewrawerasdfsdaf" localSheetId="11" hidden="1">{#N/A,#N/A,FALSE,"EXPENSE"}</definedName>
    <definedName name="aewrawerasdfsdaf" localSheetId="9" hidden="1">{#N/A,#N/A,FALSE,"EXPENSE"}</definedName>
    <definedName name="aewrawerasdfsdaf" hidden="1">{#N/A,#N/A,FALSE,"EXPENSE"}</definedName>
    <definedName name="afdasdfaertgrthngbvc" localSheetId="2" hidden="1">{#N/A,#N/A,FALSE,"EXPENSE"}</definedName>
    <definedName name="afdasdfaertgrthngbvc" localSheetId="13" hidden="1">{#N/A,#N/A,FALSE,"EXPENSE"}</definedName>
    <definedName name="afdasdfaertgrthngbvc" localSheetId="3" hidden="1">{#N/A,#N/A,FALSE,"EXPENSE"}</definedName>
    <definedName name="afdasdfaertgrthngbvc" localSheetId="11" hidden="1">{#N/A,#N/A,FALSE,"EXPENSE"}</definedName>
    <definedName name="afdasdfaertgrthngbvc" localSheetId="9" hidden="1">{#N/A,#N/A,FALSE,"EXPENSE"}</definedName>
    <definedName name="afdasdfaertgrthngbvc" hidden="1">{#N/A,#N/A,FALSE,"EXPENSE"}</definedName>
    <definedName name="AFUDC" localSheetId="2">#REF!</definedName>
    <definedName name="AFUDC" localSheetId="8">#REF!</definedName>
    <definedName name="AFUDC" localSheetId="13" hidden="1">#REF!</definedName>
    <definedName name="AFUDC" localSheetId="3" hidden="1">#REF!</definedName>
    <definedName name="AFUDC" localSheetId="7">#REF!</definedName>
    <definedName name="AFUDC" localSheetId="9" hidden="1">#REF!</definedName>
    <definedName name="AFUDC" localSheetId="6">#REF!</definedName>
    <definedName name="AFUDC" localSheetId="5">#REF!</definedName>
    <definedName name="AFUDC" localSheetId="4">#REF!</definedName>
    <definedName name="AFUDC">#REF!</definedName>
    <definedName name="afwerwerewf" localSheetId="2" hidden="1">{#N/A,#N/A,FALSE,"EXPENSE"}</definedName>
    <definedName name="afwerwerewf" localSheetId="13" hidden="1">{#N/A,#N/A,FALSE,"EXPENSE"}</definedName>
    <definedName name="afwerwerewf" localSheetId="3" hidden="1">{#N/A,#N/A,FALSE,"EXPENSE"}</definedName>
    <definedName name="afwerwerewf" localSheetId="11" hidden="1">{#N/A,#N/A,FALSE,"EXPENSE"}</definedName>
    <definedName name="afwerwerewf" localSheetId="9" hidden="1">{#N/A,#N/A,FALSE,"EXPENSE"}</definedName>
    <definedName name="afwerwerewf" hidden="1">{#N/A,#N/A,FALSE,"EXPENSE"}</definedName>
    <definedName name="ALLOC_11">#REF!</definedName>
    <definedName name="ALLOCATION" localSheetId="2">#REF!</definedName>
    <definedName name="ALLOCATION" localSheetId="8">#REF!</definedName>
    <definedName name="ALLOCATION" localSheetId="7">#REF!</definedName>
    <definedName name="ALLOCATION" localSheetId="6">#REF!</definedName>
    <definedName name="ALLOCATION" localSheetId="5">#REF!</definedName>
    <definedName name="ALLOCATION" localSheetId="4">#REF!</definedName>
    <definedName name="ALLOCATION">#REF!</definedName>
    <definedName name="Allocators">#REF!</definedName>
    <definedName name="AllocIncTaxExpensePg2" localSheetId="2">#REF!</definedName>
    <definedName name="AllocIncTaxExpensePg2" localSheetId="8">#REF!</definedName>
    <definedName name="AllocIncTaxExpensePg2" localSheetId="13">#REF!</definedName>
    <definedName name="AllocIncTaxExpensePg2" localSheetId="3">#REF!</definedName>
    <definedName name="AllocIncTaxExpensePg2" localSheetId="7">#REF!</definedName>
    <definedName name="AllocIncTaxExpensePg2" localSheetId="0">#REF!</definedName>
    <definedName name="AllocIncTaxExpensePg2" localSheetId="9">#REF!</definedName>
    <definedName name="AllocIncTaxExpensePg2" localSheetId="6">#REF!</definedName>
    <definedName name="AllocIncTaxExpensePg2" localSheetId="5">#REF!</definedName>
    <definedName name="AllocIncTaxExpensePg2" localSheetId="4">#REF!</definedName>
    <definedName name="AMT" localSheetId="2">#REF!</definedName>
    <definedName name="AMT" localSheetId="8">#REF!</definedName>
    <definedName name="AMT" localSheetId="7">#REF!</definedName>
    <definedName name="AMT" localSheetId="6">#REF!</definedName>
    <definedName name="AMT" localSheetId="5">#REF!</definedName>
    <definedName name="AMT" localSheetId="4">#REF!</definedName>
    <definedName name="AMT">#REF!</definedName>
    <definedName name="ANAL" localSheetId="2">#REF!</definedName>
    <definedName name="ANAL" localSheetId="8">#REF!</definedName>
    <definedName name="ANAL" localSheetId="7">#REF!</definedName>
    <definedName name="ANAL" localSheetId="6">#REF!</definedName>
    <definedName name="ANAL" localSheetId="5">#REF!</definedName>
    <definedName name="ANAL" localSheetId="4">#REF!</definedName>
    <definedName name="ANAL">#REF!</definedName>
    <definedName name="ANNFEB" localSheetId="2">#REF!</definedName>
    <definedName name="ANNFEB" localSheetId="8">#REF!</definedName>
    <definedName name="ANNFEB" localSheetId="7">#REF!</definedName>
    <definedName name="ANNFEB" localSheetId="6">#REF!</definedName>
    <definedName name="ANNFEB" localSheetId="5">#REF!</definedName>
    <definedName name="ANNFEB" localSheetId="4">#REF!</definedName>
    <definedName name="ANNFEB">#REF!</definedName>
    <definedName name="ANNMAR" localSheetId="2">#REF!</definedName>
    <definedName name="ANNMAR" localSheetId="8">#REF!</definedName>
    <definedName name="ANNMAR" localSheetId="7">#REF!</definedName>
    <definedName name="ANNMAR" localSheetId="6">#REF!</definedName>
    <definedName name="ANNMAR" localSheetId="5">#REF!</definedName>
    <definedName name="ANNMAR" localSheetId="4">#REF!</definedName>
    <definedName name="ANNMAR">#REF!</definedName>
    <definedName name="anscount" hidden="1">1</definedName>
    <definedName name="APN" localSheetId="2">#REF!</definedName>
    <definedName name="APN" localSheetId="8">#REF!</definedName>
    <definedName name="APN" localSheetId="7">#REF!</definedName>
    <definedName name="APN" localSheetId="6">#REF!</definedName>
    <definedName name="APN" localSheetId="5">#REF!</definedName>
    <definedName name="APN" localSheetId="4">#REF!</definedName>
    <definedName name="APN">#REF!</definedName>
    <definedName name="Apr_Act" localSheetId="2">#REF!</definedName>
    <definedName name="Apr_Act">#REF!</definedName>
    <definedName name="Apr_labels" localSheetId="2">#REF!</definedName>
    <definedName name="Apr_labels">#REF!</definedName>
    <definedName name="ARAMSum" localSheetId="2">#REF!</definedName>
    <definedName name="ARAMSum" localSheetId="8">#REF!</definedName>
    <definedName name="ARAMSum" localSheetId="13">#REF!</definedName>
    <definedName name="ARAMSum" localSheetId="3">#REF!</definedName>
    <definedName name="ARAMSum" localSheetId="7">#REF!</definedName>
    <definedName name="ARAMSum" localSheetId="0">#REF!</definedName>
    <definedName name="ARAMSum" localSheetId="9">#REF!</definedName>
    <definedName name="ARAMSum" localSheetId="6">#REF!</definedName>
    <definedName name="ARAMSum" localSheetId="5">#REF!</definedName>
    <definedName name="ARAMSum" localSheetId="4">#REF!</definedName>
    <definedName name="as" localSheetId="2" hidden="1">{#N/A,#N/A,FALSE,"Aging Summary";#N/A,#N/A,FALSE,"Ratio Analysis";#N/A,#N/A,FALSE,"Test 120 Day Accts";#N/A,#N/A,FALSE,"Tickmarks"}</definedName>
    <definedName name="as" localSheetId="13" hidden="1">{#N/A,#N/A,FALSE,"Aging Summary";#N/A,#N/A,FALSE,"Ratio Analysis";#N/A,#N/A,FALSE,"Test 120 Day Accts";#N/A,#N/A,FALSE,"Tickmarks"}</definedName>
    <definedName name="as" localSheetId="3" hidden="1">{#N/A,#N/A,FALSE,"Aging Summary";#N/A,#N/A,FALSE,"Ratio Analysis";#N/A,#N/A,FALSE,"Test 120 Day Accts";#N/A,#N/A,FALSE,"Tickmarks"}</definedName>
    <definedName name="as" localSheetId="0" hidden="1">{#N/A,#N/A,FALSE,"Aging Summary";#N/A,#N/A,FALSE,"Ratio Analysis";#N/A,#N/A,FALSE,"Test 120 Day Accts";#N/A,#N/A,FALSE,"Tickmarks"}</definedName>
    <definedName name="as" localSheetId="11" hidden="1">{#N/A,#N/A,FALSE,"Aging Summary";#N/A,#N/A,FALSE,"Ratio Analysis";#N/A,#N/A,FALSE,"Test 120 Day Accts";#N/A,#N/A,FALSE,"Tickmarks"}</definedName>
    <definedName name="as" localSheetId="9" hidden="1">{#N/A,#N/A,FALSE,"Aging Summary";#N/A,#N/A,FALSE,"Ratio Analysis";#N/A,#N/A,FALSE,"Test 120 Day Accts";#N/A,#N/A,FALSE,"Tickmarks"}</definedName>
    <definedName name="AS2DocOpenMode" hidden="1">"AS2DocumentBrowse"</definedName>
    <definedName name="AS2NamedRange" hidden="1">7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 localSheetId="2" hidden="1">{"balsheet",#N/A,FALSE,"A"}</definedName>
    <definedName name="asd" hidden="1">{"balsheet",#N/A,FALSE,"A"}</definedName>
    <definedName name="asdf" localSheetId="13" hidden="1">#REF!</definedName>
    <definedName name="asdf" localSheetId="3" hidden="1">#REF!</definedName>
    <definedName name="asdf" localSheetId="11" hidden="1">#REF!</definedName>
    <definedName name="asdf" localSheetId="9" hidden="1">#REF!</definedName>
    <definedName name="asdf" hidden="1">#REF!</definedName>
    <definedName name="asdfasfasdfasdfsdfsdf" localSheetId="2" hidden="1">{#N/A,#N/A,FALSE,"EXPENSE"}</definedName>
    <definedName name="asdfasfasdfasdfsdfsdf" localSheetId="13" hidden="1">{#N/A,#N/A,FALSE,"EXPENSE"}</definedName>
    <definedName name="asdfasfasdfasdfsdfsdf" localSheetId="3" hidden="1">{#N/A,#N/A,FALSE,"EXPENSE"}</definedName>
    <definedName name="asdfasfasdfasdfsdfsdf" localSheetId="11" hidden="1">{#N/A,#N/A,FALSE,"EXPENSE"}</definedName>
    <definedName name="asdfasfasdfasdfsdfsdf" localSheetId="9" hidden="1">{#N/A,#N/A,FALSE,"EXPENSE"}</definedName>
    <definedName name="asdfasfasdfasdfsdfsdf" hidden="1">{#N/A,#N/A,FALSE,"EXPENSE"}</definedName>
    <definedName name="Asset_Retrieve" localSheetId="2">#REF!</definedName>
    <definedName name="Asset_Retrieve" localSheetId="8">#REF!</definedName>
    <definedName name="Asset_Retrieve" localSheetId="13">#REF!</definedName>
    <definedName name="Asset_Retrieve" localSheetId="3">#REF!</definedName>
    <definedName name="Asset_Retrieve" localSheetId="7">#REF!</definedName>
    <definedName name="Asset_Retrieve" localSheetId="0">#REF!</definedName>
    <definedName name="Asset_Retrieve" localSheetId="9">#REF!</definedName>
    <definedName name="Asset_Retrieve" localSheetId="6">#REF!</definedName>
    <definedName name="Asset_Retrieve" localSheetId="5">#REF!</definedName>
    <definedName name="Asset_Retrieve" localSheetId="4">#REF!</definedName>
    <definedName name="AUG_1" localSheetId="2">#REF!</definedName>
    <definedName name="AUG_1" localSheetId="8">#REF!</definedName>
    <definedName name="AUG_1" localSheetId="7">#REF!</definedName>
    <definedName name="AUG_1" localSheetId="6">#REF!</definedName>
    <definedName name="AUG_1" localSheetId="5">#REF!</definedName>
    <definedName name="AUG_1" localSheetId="4">#REF!</definedName>
    <definedName name="AUG_1">#REF!</definedName>
    <definedName name="AUG_2" localSheetId="2">#REF!</definedName>
    <definedName name="AUG_2" localSheetId="8">#REF!</definedName>
    <definedName name="AUG_2" localSheetId="13">#REF!</definedName>
    <definedName name="AUG_2" localSheetId="3">#REF!</definedName>
    <definedName name="AUG_2" localSheetId="7">#REF!</definedName>
    <definedName name="AUG_2" localSheetId="0">#REF!</definedName>
    <definedName name="AUG_2" localSheetId="9">#REF!</definedName>
    <definedName name="AUG_2" localSheetId="6">#REF!</definedName>
    <definedName name="AUG_2" localSheetId="5">#REF!</definedName>
    <definedName name="AUG_2" localSheetId="4">#REF!</definedName>
    <definedName name="AUG_3" localSheetId="2">#REF!</definedName>
    <definedName name="AUG_3" localSheetId="8">#REF!</definedName>
    <definedName name="AUG_3" localSheetId="7">#REF!</definedName>
    <definedName name="AUG_3" localSheetId="6">#REF!</definedName>
    <definedName name="AUG_3" localSheetId="5">#REF!</definedName>
    <definedName name="AUG_3" localSheetId="4">#REF!</definedName>
    <definedName name="AUG_3">#REF!</definedName>
    <definedName name="Aug_Act" localSheetId="2">#REF!</definedName>
    <definedName name="Aug_Act">#REF!</definedName>
    <definedName name="Aug_Lables" localSheetId="2">#REF!</definedName>
    <definedName name="Aug_Lables">#REF!</definedName>
    <definedName name="AUGUST" localSheetId="2">#REF!</definedName>
    <definedName name="AUGUST" localSheetId="8">#REF!</definedName>
    <definedName name="AUGUST" localSheetId="13">#REF!</definedName>
    <definedName name="AUGUST" localSheetId="3">#REF!</definedName>
    <definedName name="AUGUST" localSheetId="7">#REF!</definedName>
    <definedName name="AUGUST" localSheetId="0">#REF!</definedName>
    <definedName name="AUGUST" localSheetId="9">#REF!</definedName>
    <definedName name="AUGUST" localSheetId="6">#REF!</definedName>
    <definedName name="AUGUST" localSheetId="5">#REF!</definedName>
    <definedName name="AUGUST" localSheetId="4">#REF!</definedName>
    <definedName name="av" localSheetId="2">#REF!</definedName>
    <definedName name="av" localSheetId="8">#REF!</definedName>
    <definedName name="av" localSheetId="7">#REF!</definedName>
    <definedName name="av" localSheetId="6">#REF!</definedName>
    <definedName name="av" localSheetId="5">#REF!</definedName>
    <definedName name="av" localSheetId="4">#REF!</definedName>
    <definedName name="av">#REF!</definedName>
    <definedName name="AVSACURRYR" localSheetId="2">#REF!</definedName>
    <definedName name="AVSACURRYR" localSheetId="8">#REF!</definedName>
    <definedName name="AVSACURRYR" localSheetId="13">#REF!</definedName>
    <definedName name="AVSACURRYR" localSheetId="3">#REF!</definedName>
    <definedName name="AVSACURRYR" localSheetId="7">#REF!</definedName>
    <definedName name="AVSACURRYR" localSheetId="0">#REF!</definedName>
    <definedName name="AVSACURRYR" localSheetId="9">#REF!</definedName>
    <definedName name="AVSACURRYR" localSheetId="6">#REF!</definedName>
    <definedName name="AVSACURRYR" localSheetId="5">#REF!</definedName>
    <definedName name="AVSACURRYR" localSheetId="4">#REF!</definedName>
    <definedName name="AVSBCURRMO" localSheetId="2">#REF!</definedName>
    <definedName name="AVSBCURRMO" localSheetId="8">#REF!</definedName>
    <definedName name="AVSBCURRMO" localSheetId="13">#REF!</definedName>
    <definedName name="AVSBCURRMO" localSheetId="3">#REF!</definedName>
    <definedName name="AVSBCURRMO" localSheetId="7">#REF!</definedName>
    <definedName name="AVSBCURRMO" localSheetId="9">#REF!</definedName>
    <definedName name="AVSBCURRMO" localSheetId="6">#REF!</definedName>
    <definedName name="AVSBCURRMO" localSheetId="5">#REF!</definedName>
    <definedName name="AVSBCURRMO" localSheetId="4">#REF!</definedName>
    <definedName name="AVSBCURRMO">#REF!</definedName>
    <definedName name="awerwaerwerfw" localSheetId="2" hidden="1">{#N/A,#N/A,FALSE,"ALLOC"}</definedName>
    <definedName name="awerwaerwerfw" localSheetId="13" hidden="1">{#N/A,#N/A,FALSE,"ALLOC"}</definedName>
    <definedName name="awerwaerwerfw" localSheetId="3" hidden="1">{#N/A,#N/A,FALSE,"ALLOC"}</definedName>
    <definedName name="awerwaerwerfw" localSheetId="11" hidden="1">{#N/A,#N/A,FALSE,"ALLOC"}</definedName>
    <definedName name="awerwaerwerfw" localSheetId="9" hidden="1">{#N/A,#N/A,FALSE,"ALLOC"}</definedName>
    <definedName name="awerwaerwerfw" hidden="1">{#N/A,#N/A,FALSE,"ALLOC"}</definedName>
    <definedName name="B1_ADJ">#REF!</definedName>
    <definedName name="B6_P2">#REF!</definedName>
    <definedName name="B6WC">#REF!</definedName>
    <definedName name="bad_debt" localSheetId="2">#REF!</definedName>
    <definedName name="bad_debt" localSheetId="8">#REF!</definedName>
    <definedName name="bad_debt" localSheetId="13">#REF!</definedName>
    <definedName name="bad_debt" localSheetId="3">#REF!</definedName>
    <definedName name="bad_debt" localSheetId="7">#REF!</definedName>
    <definedName name="bad_debt" localSheetId="0">#REF!</definedName>
    <definedName name="bad_debt" localSheetId="9">#REF!</definedName>
    <definedName name="bad_debt" localSheetId="6">#REF!</definedName>
    <definedName name="bad_debt" localSheetId="5">#REF!</definedName>
    <definedName name="bad_debt" localSheetId="4">#REF!</definedName>
    <definedName name="BAD_DEBT_EXPENSE" localSheetId="2">#REF!</definedName>
    <definedName name="BAD_DEBT_EXPENSE" localSheetId="8">#REF!</definedName>
    <definedName name="BAD_DEBT_EXPENSE" localSheetId="7">#REF!</definedName>
    <definedName name="BAD_DEBT_EXPENSE" localSheetId="6">#REF!</definedName>
    <definedName name="BAD_DEBT_EXPENSE" localSheetId="5">#REF!</definedName>
    <definedName name="BAD_DEBT_EXPENSE" localSheetId="4">#REF!</definedName>
    <definedName name="BAD_DEBT_EXPENSE">#REF!</definedName>
    <definedName name="Base_Cap" localSheetId="2">#REF!</definedName>
    <definedName name="Base_Cap">#REF!</definedName>
    <definedName name="Base_OM" localSheetId="2">#REF!</definedName>
    <definedName name="Base_OM">#REF!</definedName>
    <definedName name="BASE_PROGRAMS2003" localSheetId="2">#REF!</definedName>
    <definedName name="BASE_PROGRAMS2003">#REF!</definedName>
    <definedName name="BASE_PROGRAMS2004" localSheetId="2">#REF!</definedName>
    <definedName name="BASE_PROGRAMS2004">#REF!</definedName>
    <definedName name="BASIS" localSheetId="2">#REF!</definedName>
    <definedName name="BASIS" localSheetId="8">#REF!</definedName>
    <definedName name="BASIS" localSheetId="7">#REF!</definedName>
    <definedName name="BASIS" localSheetId="6">#REF!</definedName>
    <definedName name="BASIS" localSheetId="5">#REF!</definedName>
    <definedName name="BASIS" localSheetId="4">#REF!</definedName>
    <definedName name="BASIS">#REF!</definedName>
    <definedName name="BBB">#REF!</definedName>
    <definedName name="BBBBBB">#REF!</definedName>
    <definedName name="bfhbfvdzvcxzv" localSheetId="2" hidden="1">{#N/A,#N/A,FALSE,"EXPENSE"}</definedName>
    <definedName name="bfhbfvdzvcxzv" localSheetId="13" hidden="1">{#N/A,#N/A,FALSE,"EXPENSE"}</definedName>
    <definedName name="bfhbfvdzvcxzv" localSheetId="3" hidden="1">{#N/A,#N/A,FALSE,"EXPENSE"}</definedName>
    <definedName name="bfhbfvdzvcxzv" localSheetId="11" hidden="1">{#N/A,#N/A,FALSE,"EXPENSE"}</definedName>
    <definedName name="bfhbfvdzvcxzv" localSheetId="9" hidden="1">{#N/A,#N/A,FALSE,"EXPENSE"}</definedName>
    <definedName name="bfhbfvdzvcxzv" hidden="1">{#N/A,#N/A,FALSE,"EXPENSE"}</definedName>
    <definedName name="BG_Del" hidden="1">15</definedName>
    <definedName name="BG_Ins" hidden="1">4</definedName>
    <definedName name="BG_Mod" hidden="1">6</definedName>
    <definedName name="bgfdghsszsdfzsdf" localSheetId="2" hidden="1">{#N/A,#N/A,FALSE,"EXPENSE"}</definedName>
    <definedName name="bgfdghsszsdfzsdf" localSheetId="13" hidden="1">{#N/A,#N/A,FALSE,"EXPENSE"}</definedName>
    <definedName name="bgfdghsszsdfzsdf" localSheetId="3" hidden="1">{#N/A,#N/A,FALSE,"EXPENSE"}</definedName>
    <definedName name="bgfdghsszsdfzsdf" localSheetId="11" hidden="1">{#N/A,#N/A,FALSE,"EXPENSE"}</definedName>
    <definedName name="bgfdghsszsdfzsdf" localSheetId="9" hidden="1">{#N/A,#N/A,FALSE,"EXPENSE"}</definedName>
    <definedName name="bgfdghsszsdfzsdf" hidden="1">{#N/A,#N/A,FALSE,"EXPENSE"}</definedName>
    <definedName name="bigbuckrecon" localSheetId="2">#REF!</definedName>
    <definedName name="bigbuckrecon" localSheetId="8">#REF!</definedName>
    <definedName name="bigbuckrecon" localSheetId="7">#REF!</definedName>
    <definedName name="bigbuckrecon" localSheetId="6">#REF!</definedName>
    <definedName name="bigbuckrecon" localSheetId="5">#REF!</definedName>
    <definedName name="bigbuckrecon" localSheetId="4">#REF!</definedName>
    <definedName name="bigbuckrecon">#REF!</definedName>
    <definedName name="Billing" localSheetId="2">#REF!</definedName>
    <definedName name="Billing" localSheetId="8">#REF!</definedName>
    <definedName name="Billing" localSheetId="7">#REF!</definedName>
    <definedName name="Billing" localSheetId="6">#REF!</definedName>
    <definedName name="Billing" localSheetId="5">#REF!</definedName>
    <definedName name="Billing" localSheetId="4">#REF!</definedName>
    <definedName name="Billing">#REF!</definedName>
    <definedName name="Blank3" hidden="1">#REF!</definedName>
    <definedName name="Blank4" hidden="1">#REF!</definedName>
    <definedName name="Blank5" hidden="1">#REF!</definedName>
    <definedName name="Blank6" hidden="1">#REF!</definedName>
    <definedName name="Blank7" hidden="1">#REF!</definedName>
    <definedName name="Blank8" hidden="1">#REF!</definedName>
    <definedName name="block" localSheetId="2">#REF!</definedName>
    <definedName name="block" localSheetId="8">#REF!</definedName>
    <definedName name="block" localSheetId="7">#REF!</definedName>
    <definedName name="block" localSheetId="6">#REF!</definedName>
    <definedName name="block" localSheetId="5">#REF!</definedName>
    <definedName name="block" localSheetId="4">#REF!</definedName>
    <definedName name="block">#REF!</definedName>
    <definedName name="block2" localSheetId="2">#REF!</definedName>
    <definedName name="block2" localSheetId="8">#REF!</definedName>
    <definedName name="block2" localSheetId="13">#REF!</definedName>
    <definedName name="block2" localSheetId="3">#REF!</definedName>
    <definedName name="block2" localSheetId="7">#REF!</definedName>
    <definedName name="block2" localSheetId="0">#REF!</definedName>
    <definedName name="block2" localSheetId="9">#REF!</definedName>
    <definedName name="block2" localSheetId="6">#REF!</definedName>
    <definedName name="block2" localSheetId="5">#REF!</definedName>
    <definedName name="block2" localSheetId="4">#REF!</definedName>
    <definedName name="BLPH16" hidden="1">#REF!</definedName>
    <definedName name="BLPH17" hidden="1">#REF!</definedName>
    <definedName name="BLPH18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NE_MESSAGES_HIDDEN" localSheetId="2" hidden="1">#REF!</definedName>
    <definedName name="BNE_MESSAGES_HIDDEN" localSheetId="8" hidden="1">#REF!</definedName>
    <definedName name="BNE_MESSAGES_HIDDEN" localSheetId="13" hidden="1">#REF!</definedName>
    <definedName name="BNE_MESSAGES_HIDDEN" localSheetId="3" hidden="1">#REF!</definedName>
    <definedName name="BNE_MESSAGES_HIDDEN" localSheetId="7" hidden="1">#REF!</definedName>
    <definedName name="BNE_MESSAGES_HIDDEN" localSheetId="0" hidden="1">#REF!</definedName>
    <definedName name="BNE_MESSAGES_HIDDEN" localSheetId="11" hidden="1">#REF!</definedName>
    <definedName name="BNE_MESSAGES_HIDDEN" localSheetId="9" hidden="1">#REF!</definedName>
    <definedName name="BNE_MESSAGES_HIDDEN" localSheetId="6" hidden="1">#REF!</definedName>
    <definedName name="BNE_MESSAGES_HIDDEN" localSheetId="5" hidden="1">#REF!</definedName>
    <definedName name="BNE_MESSAGES_HIDDEN" localSheetId="4" hidden="1">#REF!</definedName>
    <definedName name="bob" localSheetId="2" hidden="1">{#N/A,#N/A,FALSE,"EXPENSE"}</definedName>
    <definedName name="bob" localSheetId="13" hidden="1">{#N/A,#N/A,FALSE,"EXPENSE"}</definedName>
    <definedName name="bob" localSheetId="3" hidden="1">{#N/A,#N/A,FALSE,"EXPENSE"}</definedName>
    <definedName name="bob" localSheetId="11" hidden="1">{#N/A,#N/A,FALSE,"EXPENSE"}</definedName>
    <definedName name="bob" localSheetId="9" hidden="1">{#N/A,#N/A,FALSE,"EXPENSE"}</definedName>
    <definedName name="bob" hidden="1">{#N/A,#N/A,FALSE,"EXPENSE"}</definedName>
    <definedName name="BOOKDEP" localSheetId="2">#REF!</definedName>
    <definedName name="BOOKDEP" localSheetId="8">#REF!</definedName>
    <definedName name="BOOKDEP" localSheetId="7">#REF!</definedName>
    <definedName name="BOOKDEP" localSheetId="6">#REF!</definedName>
    <definedName name="BOOKDEP" localSheetId="5">#REF!</definedName>
    <definedName name="BOOKDEP" localSheetId="4">#REF!</definedName>
    <definedName name="BOOKDEP">#REF!</definedName>
    <definedName name="BOOKDEPAFUDC" localSheetId="2">#REF!</definedName>
    <definedName name="BOOKDEPAFUDC" localSheetId="8">#REF!</definedName>
    <definedName name="BOOKDEPAFUDC" localSheetId="7">#REF!</definedName>
    <definedName name="BOOKDEPAFUDC" localSheetId="6">#REF!</definedName>
    <definedName name="BOOKDEPAFUDC" localSheetId="5">#REF!</definedName>
    <definedName name="BOOKDEPAFUDC" localSheetId="4">#REF!</definedName>
    <definedName name="BOOKDEPAFUDC">#REF!</definedName>
    <definedName name="Broker" localSheetId="2">#REF!</definedName>
    <definedName name="Broker" localSheetId="8">#REF!</definedName>
    <definedName name="Broker" localSheetId="7">#REF!</definedName>
    <definedName name="Broker" localSheetId="6">#REF!</definedName>
    <definedName name="Broker" localSheetId="5">#REF!</definedName>
    <definedName name="Broker" localSheetId="4">#REF!</definedName>
    <definedName name="Broker">#REF!</definedName>
    <definedName name="BUDGET" localSheetId="2">#REF!</definedName>
    <definedName name="BUDGET" localSheetId="8">#REF!</definedName>
    <definedName name="BUDGET" localSheetId="13">#REF!</definedName>
    <definedName name="BUDGET" localSheetId="3">#REF!</definedName>
    <definedName name="BUDGET" localSheetId="7">#REF!</definedName>
    <definedName name="BUDGET" localSheetId="0">#REF!</definedName>
    <definedName name="BUDGET" localSheetId="9">#REF!</definedName>
    <definedName name="BUDGET" localSheetId="6">#REF!</definedName>
    <definedName name="BUDGET" localSheetId="5">#REF!</definedName>
    <definedName name="BUDGET" localSheetId="4">#REF!</definedName>
    <definedName name="Budget2002" localSheetId="2">#REF!</definedName>
    <definedName name="Budget2002">#REF!</definedName>
    <definedName name="Budget2003" localSheetId="2">#REF!</definedName>
    <definedName name="Budget2003">#REF!</definedName>
    <definedName name="Budget2004" localSheetId="2">#REF!</definedName>
    <definedName name="Budget2004">#REF!</definedName>
    <definedName name="burtonrecon" localSheetId="2">#REF!</definedName>
    <definedName name="burtonrecon" localSheetId="8">#REF!</definedName>
    <definedName name="burtonrecon" localSheetId="13">#REF!</definedName>
    <definedName name="burtonrecon" localSheetId="3">#REF!</definedName>
    <definedName name="burtonrecon" localSheetId="7">#REF!</definedName>
    <definedName name="burtonrecon" localSheetId="0">#REF!</definedName>
    <definedName name="burtonrecon" localSheetId="9">#REF!</definedName>
    <definedName name="burtonrecon" localSheetId="6">#REF!</definedName>
    <definedName name="burtonrecon" localSheetId="5">#REF!</definedName>
    <definedName name="burtonrecon" localSheetId="4">#REF!</definedName>
    <definedName name="bv" localSheetId="2" hidden="1">{#N/A,#N/A,FALSE,"Aging Summary";#N/A,#N/A,FALSE,"Ratio Analysis";#N/A,#N/A,FALSE,"Test 120 Day Accts";#N/A,#N/A,FALSE,"Tickmarks"}</definedName>
    <definedName name="bv" localSheetId="13" hidden="1">{#N/A,#N/A,FALSE,"Aging Summary";#N/A,#N/A,FALSE,"Ratio Analysis";#N/A,#N/A,FALSE,"Test 120 Day Accts";#N/A,#N/A,FALSE,"Tickmarks"}</definedName>
    <definedName name="bv" localSheetId="3" hidden="1">{#N/A,#N/A,FALSE,"Aging Summary";#N/A,#N/A,FALSE,"Ratio Analysis";#N/A,#N/A,FALSE,"Test 120 Day Accts";#N/A,#N/A,FALSE,"Tickmarks"}</definedName>
    <definedName name="bv" localSheetId="0" hidden="1">{#N/A,#N/A,FALSE,"Aging Summary";#N/A,#N/A,FALSE,"Ratio Analysis";#N/A,#N/A,FALSE,"Test 120 Day Accts";#N/A,#N/A,FALSE,"Tickmarks"}</definedName>
    <definedName name="bv" localSheetId="11" hidden="1">{#N/A,#N/A,FALSE,"Aging Summary";#N/A,#N/A,FALSE,"Ratio Analysis";#N/A,#N/A,FALSE,"Test 120 Day Accts";#N/A,#N/A,FALSE,"Tickmarks"}</definedName>
    <definedName name="bv" localSheetId="9" hidden="1">{#N/A,#N/A,FALSE,"Aging Summary";#N/A,#N/A,FALSE,"Ratio Analysis";#N/A,#N/A,FALSE,"Test 120 Day Accts";#N/A,#N/A,FALSE,"Tickmarks"}</definedName>
    <definedName name="C_3P5" localSheetId="2">#REF!</definedName>
    <definedName name="C_3P5">#REF!</definedName>
    <definedName name="C_4_DATA">#REF!</definedName>
    <definedName name="C_51_1" localSheetId="2">#REF!</definedName>
    <definedName name="C_51_1" localSheetId="8">#REF!</definedName>
    <definedName name="C_51_1" localSheetId="13">#REF!</definedName>
    <definedName name="C_51_1" localSheetId="3">#REF!</definedName>
    <definedName name="C_51_1" localSheetId="7">#REF!</definedName>
    <definedName name="C_51_1" localSheetId="0">#REF!</definedName>
    <definedName name="C_51_1" localSheetId="9">#REF!</definedName>
    <definedName name="C_51_1" localSheetId="6">#REF!</definedName>
    <definedName name="C_51_1" localSheetId="5">#REF!</definedName>
    <definedName name="C_51_1" localSheetId="4">#REF!</definedName>
    <definedName name="C_51_1_93" localSheetId="2">#REF!</definedName>
    <definedName name="C_51_1_93" localSheetId="8">#REF!</definedName>
    <definedName name="C_51_1_93" localSheetId="7">#REF!</definedName>
    <definedName name="C_51_1_93" localSheetId="6">#REF!</definedName>
    <definedName name="C_51_1_93" localSheetId="5">#REF!</definedName>
    <definedName name="C_51_1_93" localSheetId="4">#REF!</definedName>
    <definedName name="C_51_1_93">#REF!</definedName>
    <definedName name="C_51_2" localSheetId="2">#REF!</definedName>
    <definedName name="C_51_2" localSheetId="8">#REF!</definedName>
    <definedName name="C_51_2" localSheetId="7">#REF!</definedName>
    <definedName name="C_51_2" localSheetId="6">#REF!</definedName>
    <definedName name="C_51_2" localSheetId="5">#REF!</definedName>
    <definedName name="C_51_2" localSheetId="4">#REF!</definedName>
    <definedName name="C_51_2">#REF!</definedName>
    <definedName name="C_51_2_93" localSheetId="2">#REF!</definedName>
    <definedName name="C_51_2_93" localSheetId="8">#REF!</definedName>
    <definedName name="C_51_2_93" localSheetId="7">#REF!</definedName>
    <definedName name="C_51_2_93" localSheetId="6">#REF!</definedName>
    <definedName name="C_51_2_93" localSheetId="5">#REF!</definedName>
    <definedName name="C_51_2_93" localSheetId="4">#REF!</definedName>
    <definedName name="C_51_2_93">#REF!</definedName>
    <definedName name="C_51_3" localSheetId="2">#REF!</definedName>
    <definedName name="C_51_3" localSheetId="8">#REF!</definedName>
    <definedName name="C_51_3" localSheetId="7">#REF!</definedName>
    <definedName name="C_51_3" localSheetId="6">#REF!</definedName>
    <definedName name="C_51_3" localSheetId="5">#REF!</definedName>
    <definedName name="C_51_3" localSheetId="4">#REF!</definedName>
    <definedName name="C_51_3">#REF!</definedName>
    <definedName name="C_51_4" localSheetId="2">#REF!</definedName>
    <definedName name="C_51_4" localSheetId="8">#REF!</definedName>
    <definedName name="C_51_4" localSheetId="7">#REF!</definedName>
    <definedName name="C_51_4" localSheetId="6">#REF!</definedName>
    <definedName name="C_51_4" localSheetId="5">#REF!</definedName>
    <definedName name="C_51_4" localSheetId="4">#REF!</definedName>
    <definedName name="C_51_4">#REF!</definedName>
    <definedName name="C_51_5" localSheetId="2">#REF!</definedName>
    <definedName name="C_51_5" localSheetId="8">#REF!</definedName>
    <definedName name="C_51_5" localSheetId="7">#REF!</definedName>
    <definedName name="C_51_5" localSheetId="6">#REF!</definedName>
    <definedName name="C_51_5" localSheetId="5">#REF!</definedName>
    <definedName name="C_51_5" localSheetId="4">#REF!</definedName>
    <definedName name="C_51_5">#REF!</definedName>
    <definedName name="C_51_6" localSheetId="2">#REF!</definedName>
    <definedName name="C_51_6" localSheetId="8">#REF!</definedName>
    <definedName name="C_51_6" localSheetId="7">#REF!</definedName>
    <definedName name="C_51_6" localSheetId="6">#REF!</definedName>
    <definedName name="C_51_6" localSheetId="5">#REF!</definedName>
    <definedName name="C_51_6" localSheetId="4">#REF!</definedName>
    <definedName name="C_51_6">#REF!</definedName>
    <definedName name="Call_Format_ISD_All" localSheetId="2">#REF!</definedName>
    <definedName name="Call_Format_ISD_All" localSheetId="8">#REF!</definedName>
    <definedName name="Call_Format_ISD_All" localSheetId="7">#REF!</definedName>
    <definedName name="Call_Format_ISD_All" localSheetId="6">#REF!</definedName>
    <definedName name="Call_Format_ISD_All" localSheetId="5">#REF!</definedName>
    <definedName name="Call_Format_ISD_All" localSheetId="4">#REF!</definedName>
    <definedName name="Call_Format_ISD_All">#REF!</definedName>
    <definedName name="CapCashflow" localSheetId="2">#REF!</definedName>
    <definedName name="CapCashflow">#REF!</definedName>
    <definedName name="CapCategoryGrow" localSheetId="2">#REF!</definedName>
    <definedName name="CapCategoryGrow">#REF!</definedName>
    <definedName name="CapCategoryGrowIndirects" localSheetId="2">#REF!</definedName>
    <definedName name="CapCategoryGrowIndirects">#REF!</definedName>
    <definedName name="CapCategoryMaintain" localSheetId="2">#REF!</definedName>
    <definedName name="CapCategoryMaintain">#REF!</definedName>
    <definedName name="CapCategoryMaintainIndirects" localSheetId="2">#REF!</definedName>
    <definedName name="CapCategoryMaintainIndirects">#REF!</definedName>
    <definedName name="CapRestoration" localSheetId="2">#REF!</definedName>
    <definedName name="CapRestoration">#REF!</definedName>
    <definedName name="CAPTIVE_INS" localSheetId="2">#REF!</definedName>
    <definedName name="CAPTIVE_INS" localSheetId="8">#REF!</definedName>
    <definedName name="CAPTIVE_INS" localSheetId="7">#REF!</definedName>
    <definedName name="CAPTIVE_INS" localSheetId="6">#REF!</definedName>
    <definedName name="CAPTIVE_INS" localSheetId="5">#REF!</definedName>
    <definedName name="CAPTIVE_INS" localSheetId="4">#REF!</definedName>
    <definedName name="CAPTIVE_INS">#REF!</definedName>
    <definedName name="CASE_2_PG_1" localSheetId="2">#REF!</definedName>
    <definedName name="CASE_2_PG_1" localSheetId="8">#REF!</definedName>
    <definedName name="CASE_2_PG_1" localSheetId="7">#REF!</definedName>
    <definedName name="CASE_2_PG_1" localSheetId="6">#REF!</definedName>
    <definedName name="CASE_2_PG_1" localSheetId="5">#REF!</definedName>
    <definedName name="CASE_2_PG_1" localSheetId="4">#REF!</definedName>
    <definedName name="CASE_2_PG_1">#REF!</definedName>
    <definedName name="cb_sChart41E9A35_opts" hidden="1">"1, 9, 1, False, 2, False, False, , 0, False, True, 1, 1"</definedName>
    <definedName name="CCCCCC">#REF!</definedName>
    <definedName name="cf" localSheetId="2">#REF!</definedName>
    <definedName name="cf" localSheetId="8">#REF!</definedName>
    <definedName name="cf" localSheetId="7">#REF!</definedName>
    <definedName name="cf" localSheetId="6">#REF!</definedName>
    <definedName name="cf" localSheetId="5">#REF!</definedName>
    <definedName name="cf" localSheetId="4">#REF!</definedName>
    <definedName name="cf">#REF!</definedName>
    <definedName name="charlesrecon" localSheetId="2">#REF!</definedName>
    <definedName name="charlesrecon" localSheetId="8">#REF!</definedName>
    <definedName name="charlesrecon" localSheetId="13">#REF!</definedName>
    <definedName name="charlesrecon" localSheetId="3">#REF!</definedName>
    <definedName name="charlesrecon" localSheetId="7">#REF!</definedName>
    <definedName name="charlesrecon" localSheetId="0">#REF!</definedName>
    <definedName name="charlesrecon" localSheetId="9">#REF!</definedName>
    <definedName name="charlesrecon" localSheetId="6">#REF!</definedName>
    <definedName name="charlesrecon" localSheetId="5">#REF!</definedName>
    <definedName name="charlesrecon" localSheetId="4">#REF!</definedName>
    <definedName name="CHECKREQUEST" localSheetId="2">#REF!</definedName>
    <definedName name="CHECKREQUEST" localSheetId="8">#REF!</definedName>
    <definedName name="CHECKREQUEST" localSheetId="7">#REF!</definedName>
    <definedName name="CHECKREQUEST" localSheetId="6">#REF!</definedName>
    <definedName name="CHECKREQUEST" localSheetId="5">#REF!</definedName>
    <definedName name="CHECKREQUEST" localSheetId="4">#REF!</definedName>
    <definedName name="CHECKREQUEST">#REF!</definedName>
    <definedName name="ChgToCapital" localSheetId="2">#REF!</definedName>
    <definedName name="ChgToCapital">#REF!</definedName>
    <definedName name="ChgToOM" localSheetId="2">#REF!</definedName>
    <definedName name="ChgToOM">#REF!</definedName>
    <definedName name="CIQWBGuid" hidden="1">"022317c7-dbd3-41a3-9caf-35748facbbc2"</definedName>
    <definedName name="CL_MULT">#REF!</definedName>
    <definedName name="CL_MULT_PRIOR">#REF!</definedName>
    <definedName name="Class_Allocators">#REF!</definedName>
    <definedName name="Clause" localSheetId="2">#REF!</definedName>
    <definedName name="Clause">#REF!</definedName>
    <definedName name="ClubDues" localSheetId="2">#REF!</definedName>
    <definedName name="ClubDues" localSheetId="8">#REF!</definedName>
    <definedName name="ClubDues" localSheetId="7">#REF!</definedName>
    <definedName name="ClubDues" localSheetId="6">#REF!</definedName>
    <definedName name="ClubDues" localSheetId="5">#REF!</definedName>
    <definedName name="ClubDues" localSheetId="4">#REF!</definedName>
    <definedName name="ClubDues">#REF!</definedName>
    <definedName name="Coal1" localSheetId="2">#REF!</definedName>
    <definedName name="Coal1" localSheetId="8">#REF!</definedName>
    <definedName name="Coal1" localSheetId="7">#REF!</definedName>
    <definedName name="Coal1" localSheetId="6">#REF!</definedName>
    <definedName name="Coal1" localSheetId="5">#REF!</definedName>
    <definedName name="Coal1" localSheetId="4">#REF!</definedName>
    <definedName name="Coal1">#REF!</definedName>
    <definedName name="Coal2" localSheetId="2">#REF!</definedName>
    <definedName name="Coal2" localSheetId="8">#REF!</definedName>
    <definedName name="Coal2" localSheetId="7">#REF!</definedName>
    <definedName name="Coal2" localSheetId="6">#REF!</definedName>
    <definedName name="Coal2" localSheetId="5">#REF!</definedName>
    <definedName name="Coal2" localSheetId="4">#REF!</definedName>
    <definedName name="Coal2">#REF!</definedName>
    <definedName name="Coal3" localSheetId="2">#REF!</definedName>
    <definedName name="Coal3" localSheetId="8">#REF!</definedName>
    <definedName name="Coal3" localSheetId="7">#REF!</definedName>
    <definedName name="Coal3" localSheetId="6">#REF!</definedName>
    <definedName name="Coal3" localSheetId="5">#REF!</definedName>
    <definedName name="Coal3" localSheetId="4">#REF!</definedName>
    <definedName name="Coal3">#REF!</definedName>
    <definedName name="COGS" localSheetId="2">#REF!</definedName>
    <definedName name="COGS" localSheetId="8">#REF!</definedName>
    <definedName name="COGS" localSheetId="7">#REF!</definedName>
    <definedName name="COGS" localSheetId="6">#REF!</definedName>
    <definedName name="COGS" localSheetId="5">#REF!</definedName>
    <definedName name="COGS" localSheetId="4">#REF!</definedName>
    <definedName name="COGS">#REF!</definedName>
    <definedName name="COL_13MO_AVG">#REF!</definedName>
    <definedName name="Combined" localSheetId="2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localSheetId="13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localSheetId="3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localSheetId="11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localSheetId="9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p" localSheetId="2" hidden="1">#REF!</definedName>
    <definedName name="Comp" localSheetId="11" hidden="1">#REF!</definedName>
    <definedName name="Comp" hidden="1">#REF!</definedName>
    <definedName name="COMPANY" localSheetId="2">#REF!</definedName>
    <definedName name="COMPANY" localSheetId="8">#REF!</definedName>
    <definedName name="COMPANY" localSheetId="7">#REF!</definedName>
    <definedName name="COMPANY" localSheetId="6">#REF!</definedName>
    <definedName name="COMPANY" localSheetId="5">#REF!</definedName>
    <definedName name="COMPANY" localSheetId="4">#REF!</definedName>
    <definedName name="COMPANY">#REF!</definedName>
    <definedName name="Company_Name" localSheetId="2">#REF!</definedName>
    <definedName name="Company_Name">#REF!</definedName>
    <definedName name="CompanyName1" hidden="1">#REF!</definedName>
    <definedName name="CompanyName2" hidden="1">#REF!</definedName>
    <definedName name="CompanyName3" hidden="1">#REF!</definedName>
    <definedName name="CompRange1" localSheetId="2" hidden="1">OFFSET(CompRange1Main,9,0,COUNTA(CompRange1Main)-COUNTA(#REF!),1)</definedName>
    <definedName name="CompRange1" hidden="1">OFFSET(CompRange1Main,9,0,COUNTA(CompRange1Main)-COUNTA(#REF!),1)</definedName>
    <definedName name="CompRange1Main" hidden="1">#REF!</definedName>
    <definedName name="CompRange2" localSheetId="2" hidden="1">OFFSET(CompRange2Main,9,0,COUNTA(CompRange2Main)-COUNTA(#REF!),1)</definedName>
    <definedName name="CompRange2" hidden="1">OFFSET(CompRange2Main,9,0,COUNTA(CompRange2Main)-COUNTA(#REF!),1)</definedName>
    <definedName name="CompRange2Main" hidden="1">#REF!</definedName>
    <definedName name="CompRange3" localSheetId="2" hidden="1">OFFSET(CompRange3Main,9,0,COUNTA(CompRange3Main)-COUNTA(#REF!),1)</definedName>
    <definedName name="CompRange3" hidden="1">OFFSET(CompRange3Main,9,0,COUNTA(CompRange3Main)-COUNTA(#REF!),1)</definedName>
    <definedName name="CompRange3Main" hidden="1">#REF!</definedName>
    <definedName name="CORP" localSheetId="2">#REF!</definedName>
    <definedName name="CORP" localSheetId="8">#REF!</definedName>
    <definedName name="CORP" localSheetId="7">#REF!</definedName>
    <definedName name="CORP" localSheetId="6">#REF!</definedName>
    <definedName name="CORP" localSheetId="5">#REF!</definedName>
    <definedName name="CORP" localSheetId="4">#REF!</definedName>
    <definedName name="CORP">#REF!</definedName>
    <definedName name="COST93" localSheetId="2">#REF!</definedName>
    <definedName name="COST93" localSheetId="8">#REF!</definedName>
    <definedName name="COST93" localSheetId="7">#REF!</definedName>
    <definedName name="COST93" localSheetId="6">#REF!</definedName>
    <definedName name="COST93" localSheetId="5">#REF!</definedName>
    <definedName name="COST93" localSheetId="4">#REF!</definedName>
    <definedName name="COST93">#REF!</definedName>
    <definedName name="covingtonrecon" localSheetId="2">#REF!</definedName>
    <definedName name="covingtonrecon" localSheetId="8">#REF!</definedName>
    <definedName name="covingtonrecon" localSheetId="7">#REF!</definedName>
    <definedName name="covingtonrecon" localSheetId="6">#REF!</definedName>
    <definedName name="covingtonrecon" localSheetId="5">#REF!</definedName>
    <definedName name="covingtonrecon" localSheetId="4">#REF!</definedName>
    <definedName name="covingtonrecon">#REF!</definedName>
    <definedName name="cprange3" localSheetId="2" hidden="1">{#N/A,#N/A,FALSE,"ALLOC"}</definedName>
    <definedName name="cprange3" localSheetId="13" hidden="1">{#N/A,#N/A,FALSE,"ALLOC"}</definedName>
    <definedName name="cprange3" localSheetId="3" hidden="1">{#N/A,#N/A,FALSE,"ALLOC"}</definedName>
    <definedName name="cprange3" localSheetId="11" hidden="1">{#N/A,#N/A,FALSE,"ALLOC"}</definedName>
    <definedName name="cprange3" localSheetId="9" hidden="1">{#N/A,#N/A,FALSE,"ALLOC"}</definedName>
    <definedName name="cprange3" hidden="1">{#N/A,#N/A,FALSE,"ALLOC"}</definedName>
    <definedName name="cprrange2" localSheetId="2" hidden="1">{#N/A,#N/A,FALSE,"ALLOC"}</definedName>
    <definedName name="cprrange2" localSheetId="13" hidden="1">{#N/A,#N/A,FALSE,"ALLOC"}</definedName>
    <definedName name="cprrange2" localSheetId="3" hidden="1">{#N/A,#N/A,FALSE,"ALLOC"}</definedName>
    <definedName name="cprrange2" localSheetId="11" hidden="1">{#N/A,#N/A,FALSE,"ALLOC"}</definedName>
    <definedName name="cprrange2" localSheetId="9" hidden="1">{#N/A,#N/A,FALSE,"ALLOC"}</definedName>
    <definedName name="cprrange2" hidden="1">{#N/A,#N/A,FALSE,"ALLOC"}</definedName>
    <definedName name="CR" localSheetId="2">#REF!</definedName>
    <definedName name="CR">#REF!</definedName>
    <definedName name="CRCAP2006" localSheetId="2">#REF!</definedName>
    <definedName name="CRCAP2006" localSheetId="8">#REF!</definedName>
    <definedName name="CRCAP2006" localSheetId="13">#REF!</definedName>
    <definedName name="CRCAP2006" localSheetId="3">#REF!</definedName>
    <definedName name="CRCAP2006" localSheetId="7">#REF!</definedName>
    <definedName name="CRCAP2006" localSheetId="0">#REF!</definedName>
    <definedName name="CRCAP2006" localSheetId="9">#REF!</definedName>
    <definedName name="CRCAP2006" localSheetId="6">#REF!</definedName>
    <definedName name="CRCAP2006" localSheetId="5">#REF!</definedName>
    <definedName name="CRCAP2006" localSheetId="4">#REF!</definedName>
    <definedName name="CRCAP2007" localSheetId="2">#REF!</definedName>
    <definedName name="CRCAP2007" localSheetId="8">#REF!</definedName>
    <definedName name="CRCAP2007" localSheetId="7">#REF!</definedName>
    <definedName name="CRCAP2007" localSheetId="6">#REF!</definedName>
    <definedName name="CRCAP2007" localSheetId="5">#REF!</definedName>
    <definedName name="CRCAP2007" localSheetId="4">#REF!</definedName>
    <definedName name="CRCAP2007">#REF!</definedName>
    <definedName name="CRCAP2008" localSheetId="2">#REF!</definedName>
    <definedName name="CRCAP2008" localSheetId="8">#REF!</definedName>
    <definedName name="CRCAP2008" localSheetId="7">#REF!</definedName>
    <definedName name="CRCAP2008" localSheetId="6">#REF!</definedName>
    <definedName name="CRCAP2008" localSheetId="5">#REF!</definedName>
    <definedName name="CRCAP2008" localSheetId="4">#REF!</definedName>
    <definedName name="CRCAP2008">#REF!</definedName>
    <definedName name="CRCAP2009" localSheetId="2">#REF!</definedName>
    <definedName name="CRCAP2009" localSheetId="8">#REF!</definedName>
    <definedName name="CRCAP2009" localSheetId="7">#REF!</definedName>
    <definedName name="CRCAP2009" localSheetId="6">#REF!</definedName>
    <definedName name="CRCAP2009" localSheetId="5">#REF!</definedName>
    <definedName name="CRCAP2009" localSheetId="4">#REF!</definedName>
    <definedName name="CRCAP2009">#REF!</definedName>
    <definedName name="CRCAP2010" localSheetId="2">#REF!</definedName>
    <definedName name="CRCAP2010" localSheetId="8">#REF!</definedName>
    <definedName name="CRCAP2010" localSheetId="7">#REF!</definedName>
    <definedName name="CRCAP2010" localSheetId="6">#REF!</definedName>
    <definedName name="CRCAP2010" localSheetId="5">#REF!</definedName>
    <definedName name="CRCAP2010" localSheetId="4">#REF!</definedName>
    <definedName name="CRCAP2010">#REF!</definedName>
    <definedName name="_xlnm.Criteria" localSheetId="2">#REF!</definedName>
    <definedName name="_xlnm.Criteria" localSheetId="8">#REF!</definedName>
    <definedName name="_xlnm.Criteria" localSheetId="7">#REF!</definedName>
    <definedName name="_xlnm.Criteria" localSheetId="6">#REF!</definedName>
    <definedName name="_xlnm.Criteria" localSheetId="5">#REF!</definedName>
    <definedName name="_xlnm.Criteria" localSheetId="4">#REF!</definedName>
    <definedName name="_xlnm.Criteria">#REF!</definedName>
    <definedName name="CROM2006" localSheetId="2">#REF!</definedName>
    <definedName name="CROM2006" localSheetId="8">#REF!</definedName>
    <definedName name="CROM2006" localSheetId="7">#REF!</definedName>
    <definedName name="CROM2006" localSheetId="6">#REF!</definedName>
    <definedName name="CROM2006" localSheetId="5">#REF!</definedName>
    <definedName name="CROM2006" localSheetId="4">#REF!</definedName>
    <definedName name="CROM2006">#REF!</definedName>
    <definedName name="CROM2007" localSheetId="2">#REF!</definedName>
    <definedName name="CROM2007" localSheetId="8">#REF!</definedName>
    <definedName name="CROM2007" localSheetId="7">#REF!</definedName>
    <definedName name="CROM2007" localSheetId="6">#REF!</definedName>
    <definedName name="CROM2007" localSheetId="5">#REF!</definedName>
    <definedName name="CROM2007" localSheetId="4">#REF!</definedName>
    <definedName name="CROM2007">#REF!</definedName>
    <definedName name="CROM2008" localSheetId="2">#REF!</definedName>
    <definedName name="CROM2008" localSheetId="8">#REF!</definedName>
    <definedName name="CROM2008" localSheetId="7">#REF!</definedName>
    <definedName name="CROM2008" localSheetId="6">#REF!</definedName>
    <definedName name="CROM2008" localSheetId="5">#REF!</definedName>
    <definedName name="CROM2008" localSheetId="4">#REF!</definedName>
    <definedName name="CROM2008">#REF!</definedName>
    <definedName name="CROM2009" localSheetId="2">#REF!</definedName>
    <definedName name="CROM2009" localSheetId="8">#REF!</definedName>
    <definedName name="CROM2009" localSheetId="7">#REF!</definedName>
    <definedName name="CROM2009" localSheetId="6">#REF!</definedName>
    <definedName name="CROM2009" localSheetId="5">#REF!</definedName>
    <definedName name="CROM2009" localSheetId="4">#REF!</definedName>
    <definedName name="CROM2009">#REF!</definedName>
    <definedName name="CROM2010" localSheetId="2">#REF!</definedName>
    <definedName name="CROM2010" localSheetId="8">#REF!</definedName>
    <definedName name="CROM2010" localSheetId="7">#REF!</definedName>
    <definedName name="CROM2010" localSheetId="6">#REF!</definedName>
    <definedName name="CROM2010" localSheetId="5">#REF!</definedName>
    <definedName name="CROM2010" localSheetId="4">#REF!</definedName>
    <definedName name="CROM2010">#REF!</definedName>
    <definedName name="crookedrecon" localSheetId="2">#REF!</definedName>
    <definedName name="crookedrecon" localSheetId="8">#REF!</definedName>
    <definedName name="crookedrecon" localSheetId="7">#REF!</definedName>
    <definedName name="crookedrecon" localSheetId="6">#REF!</definedName>
    <definedName name="crookedrecon" localSheetId="5">#REF!</definedName>
    <definedName name="crookedrecon" localSheetId="4">#REF!</definedName>
    <definedName name="crookedrecon">#REF!</definedName>
    <definedName name="CT_4P2" localSheetId="2">#REF!</definedName>
    <definedName name="CT_4P2">#REF!</definedName>
    <definedName name="CTE_Cap" localSheetId="2">#REF!</definedName>
    <definedName name="CTE_Cap">#REF!</definedName>
    <definedName name="CTE_OM" localSheetId="2">#REF!</definedName>
    <definedName name="CTE_OM">#REF!</definedName>
    <definedName name="CTE_PROGRAMS2003" localSheetId="2">#REF!</definedName>
    <definedName name="CTE_PROGRAMS2003">#REF!</definedName>
    <definedName name="CTE_PROGRAMS2004" localSheetId="2">#REF!</definedName>
    <definedName name="CTE_PROGRAMS2004">#REF!</definedName>
    <definedName name="CUMMULATIVE" localSheetId="2">#REF!</definedName>
    <definedName name="CUMMULATIVE" localSheetId="8">#REF!</definedName>
    <definedName name="CUMMULATIVE" localSheetId="7">#REF!</definedName>
    <definedName name="CUMMULATIVE" localSheetId="6">#REF!</definedName>
    <definedName name="CUMMULATIVE" localSheetId="5">#REF!</definedName>
    <definedName name="CUMMULATIVE" localSheetId="4">#REF!</definedName>
    <definedName name="CUMMULATIVE">#REF!</definedName>
    <definedName name="CUMTD" localSheetId="2">#REF!</definedName>
    <definedName name="CUMTD" localSheetId="8">#REF!</definedName>
    <definedName name="CUMTD" localSheetId="7">#REF!</definedName>
    <definedName name="CUMTD" localSheetId="6">#REF!</definedName>
    <definedName name="CUMTD" localSheetId="5">#REF!</definedName>
    <definedName name="CUMTD" localSheetId="4">#REF!</definedName>
    <definedName name="CUMTD">#REF!</definedName>
    <definedName name="Current_Month">#REF!</definedName>
    <definedName name="Current_Year">#REF!</definedName>
    <definedName name="Customers2002" localSheetId="2">#REF!</definedName>
    <definedName name="Customers2002">#REF!</definedName>
    <definedName name="Customers2003" localSheetId="2">#REF!</definedName>
    <definedName name="Customers2003">#REF!</definedName>
    <definedName name="Customers2004" localSheetId="2">#REF!</definedName>
    <definedName name="Customers2004">#REF!</definedName>
    <definedName name="CustomersAffected2002" localSheetId="2">#REF!</definedName>
    <definedName name="CustomersAffected2002">#REF!</definedName>
    <definedName name="CustomersAffected2003" localSheetId="2">#REF!</definedName>
    <definedName name="CustomersAffected2003">#REF!</definedName>
    <definedName name="CustomersAffected2004" localSheetId="2">#REF!</definedName>
    <definedName name="CustomersAffected2004">#REF!</definedName>
    <definedName name="cvzdfzsdfdsfsf" localSheetId="2" hidden="1">{#N/A,#N/A,FALSE,"EXPENSE"}</definedName>
    <definedName name="cvzdfzsdfdsfsf" localSheetId="13" hidden="1">{#N/A,#N/A,FALSE,"EXPENSE"}</definedName>
    <definedName name="cvzdfzsdfdsfsf" localSheetId="3" hidden="1">{#N/A,#N/A,FALSE,"EXPENSE"}</definedName>
    <definedName name="cvzdfzsdfdsfsf" localSheetId="11" hidden="1">{#N/A,#N/A,FALSE,"EXPENSE"}</definedName>
    <definedName name="cvzdfzsdfdsfsf" localSheetId="9" hidden="1">{#N/A,#N/A,FALSE,"EXPENSE"}</definedName>
    <definedName name="cvzdfzsdfdsfsf" hidden="1">{#N/A,#N/A,FALSE,"EXPENSE"}</definedName>
    <definedName name="Cwvu.GREY_ALL." localSheetId="11" hidden="1">#REF!</definedName>
    <definedName name="Cwvu.GREY_ALL." hidden="1">#REF!</definedName>
    <definedName name="D" localSheetId="2">#REF!</definedName>
    <definedName name="D" localSheetId="8">#REF!</definedName>
    <definedName name="d" localSheetId="13">#REF!</definedName>
    <definedName name="d" localSheetId="3">#REF!</definedName>
    <definedName name="D" localSheetId="7">#REF!</definedName>
    <definedName name="d" localSheetId="9">#REF!</definedName>
    <definedName name="D" localSheetId="6">#REF!</definedName>
    <definedName name="D" localSheetId="5">#REF!</definedName>
    <definedName name="D" localSheetId="4">#REF!</definedName>
    <definedName name="D">#REF!</definedName>
    <definedName name="D3_IntExp">#REF!</definedName>
    <definedName name="data" localSheetId="2">#REF!</definedName>
    <definedName name="data" localSheetId="8">#REF!</definedName>
    <definedName name="DATA" localSheetId="13">#REF!</definedName>
    <definedName name="DATA" localSheetId="3">#REF!</definedName>
    <definedName name="data" localSheetId="7">#REF!</definedName>
    <definedName name="data" localSheetId="0">#REF!</definedName>
    <definedName name="DATA" localSheetId="9">#REF!</definedName>
    <definedName name="data" localSheetId="6">#REF!</definedName>
    <definedName name="data" localSheetId="5">#REF!</definedName>
    <definedName name="data" localSheetId="4">#REF!</definedName>
    <definedName name="data1991" localSheetId="2">#REF!</definedName>
    <definedName name="data1991" localSheetId="8">#REF!</definedName>
    <definedName name="data1991" localSheetId="7">#REF!</definedName>
    <definedName name="data1991" localSheetId="6">#REF!</definedName>
    <definedName name="data1991" localSheetId="5">#REF!</definedName>
    <definedName name="data1991" localSheetId="4">#REF!</definedName>
    <definedName name="data1991">#REF!</definedName>
    <definedName name="data1992" localSheetId="2">#REF!</definedName>
    <definedName name="data1992" localSheetId="8">#REF!</definedName>
    <definedName name="data1992" localSheetId="7">#REF!</definedName>
    <definedName name="data1992" localSheetId="6">#REF!</definedName>
    <definedName name="data1992" localSheetId="5">#REF!</definedName>
    <definedName name="data1992" localSheetId="4">#REF!</definedName>
    <definedName name="data1992">#REF!</definedName>
    <definedName name="data1993" localSheetId="2">#REF!</definedName>
    <definedName name="data1993" localSheetId="8">#REF!</definedName>
    <definedName name="data1993" localSheetId="7">#REF!</definedName>
    <definedName name="data1993" localSheetId="6">#REF!</definedName>
    <definedName name="data1993" localSheetId="5">#REF!</definedName>
    <definedName name="data1993" localSheetId="4">#REF!</definedName>
    <definedName name="data1993">#REF!</definedName>
    <definedName name="_xlnm.Database" localSheetId="2">#REF!</definedName>
    <definedName name="_xlnm.Database" localSheetId="8">#REF!</definedName>
    <definedName name="_xlnm.Database" localSheetId="7">#REF!</definedName>
    <definedName name="_xlnm.Database" localSheetId="6">#REF!</definedName>
    <definedName name="_xlnm.Database" localSheetId="5">#REF!</definedName>
    <definedName name="_xlnm.Database" localSheetId="4">#REF!</definedName>
    <definedName name="_xlnm.Database">#REF!</definedName>
    <definedName name="DateRangeComp" localSheetId="2" hidden="1">OFFSET(DateRangeCompMain,9,0,COUNTA(DateRangeCompMain)-COUNTA(#REF!),1)</definedName>
    <definedName name="DateRangeComp" hidden="1">OFFSET(DateRangeCompMain,9,0,COUNTA(DateRangeCompMain)-COUNTA(#REF!),1)</definedName>
    <definedName name="DateRangeCompMain" hidden="1">#REF!</definedName>
    <definedName name="DateRangePrice" localSheetId="2" hidden="1">OFFSET('For Use in MFR B-5'!DateRangePriceMain,5,0,COUNTA('For Use in MFR B-5'!DateRangePriceMain)-COUNTA(#REF!),1)</definedName>
    <definedName name="DateRangePrice" hidden="1">OFFSET([0]!DateRangePriceMain,5,0,COUNTA([0]!DateRangePriceMain)-COUNTA(#REF!),1)</definedName>
    <definedName name="DateRangePriceMain" localSheetId="2" hidden="1">#REF!</definedName>
    <definedName name="DateRangePriceMain" hidden="1">#REF!</definedName>
    <definedName name="DBASE" localSheetId="2">#REF!</definedName>
    <definedName name="DBASE" localSheetId="8">#REF!</definedName>
    <definedName name="DBASE" localSheetId="7">#REF!</definedName>
    <definedName name="DBASE" localSheetId="6">#REF!</definedName>
    <definedName name="DBASE" localSheetId="5">#REF!</definedName>
    <definedName name="DBASE" localSheetId="4">#REF!</definedName>
    <definedName name="DBASE">#REF!</definedName>
    <definedName name="dbo_fnv_act_rtx" localSheetId="2">#REF!</definedName>
    <definedName name="dbo_fnv_act_rtx" localSheetId="8">#REF!</definedName>
    <definedName name="dbo_fnv_act_rtx" localSheetId="7">#REF!</definedName>
    <definedName name="dbo_fnv_act_rtx" localSheetId="6">#REF!</definedName>
    <definedName name="dbo_fnv_act_rtx" localSheetId="5">#REF!</definedName>
    <definedName name="dbo_fnv_act_rtx" localSheetId="4">#REF!</definedName>
    <definedName name="dbo_fnv_act_rtx">#REF!</definedName>
    <definedName name="dddd">#REF!</definedName>
    <definedName name="DDDDDDD">#REF!</definedName>
    <definedName name="DDDDDDDDDDDD">#REF!</definedName>
    <definedName name="Debt_Retrieve" localSheetId="2">#REF!</definedName>
    <definedName name="Debt_Retrieve" localSheetId="8">#REF!</definedName>
    <definedName name="Debt_Retrieve" localSheetId="7">#REF!</definedName>
    <definedName name="Debt_Retrieve" localSheetId="6">#REF!</definedName>
    <definedName name="Debt_Retrieve" localSheetId="5">#REF!</definedName>
    <definedName name="Debt_Retrieve" localSheetId="4">#REF!</definedName>
    <definedName name="Debt_Retrieve">#REF!</definedName>
    <definedName name="DefDirector" localSheetId="2">#REF!</definedName>
    <definedName name="DefDirector" localSheetId="8">#REF!</definedName>
    <definedName name="DefDirector" localSheetId="7">#REF!</definedName>
    <definedName name="DefDirector" localSheetId="6">#REF!</definedName>
    <definedName name="DefDirector" localSheetId="5">#REF!</definedName>
    <definedName name="DefDirector" localSheetId="4">#REF!</definedName>
    <definedName name="DefDirector">#REF!</definedName>
    <definedName name="DEFERRED_COMP" localSheetId="2">#REF!</definedName>
    <definedName name="DEFERRED_COMP" localSheetId="8">#REF!</definedName>
    <definedName name="DEFERRED_COMP" localSheetId="7">#REF!</definedName>
    <definedName name="DEFERRED_COMP" localSheetId="6">#REF!</definedName>
    <definedName name="DEFERRED_COMP" localSheetId="5">#REF!</definedName>
    <definedName name="DEFERRED_COMP" localSheetId="4">#REF!</definedName>
    <definedName name="DEFERRED_COMP">#REF!</definedName>
    <definedName name="DEFERRED_COMPENSATION" localSheetId="2">#REF!</definedName>
    <definedName name="DEFERRED_COMPENSATION" localSheetId="8">#REF!</definedName>
    <definedName name="DEFERRED_COMPENSATION" localSheetId="7">#REF!</definedName>
    <definedName name="DEFERRED_COMPENSATION" localSheetId="6">#REF!</definedName>
    <definedName name="DEFERRED_COMPENSATION" localSheetId="5">#REF!</definedName>
    <definedName name="DEFERRED_COMPENSATION" localSheetId="4">#REF!</definedName>
    <definedName name="DEFERRED_COMPENSATION">#REF!</definedName>
    <definedName name="DefGain" localSheetId="2">#REF!</definedName>
    <definedName name="DefGain" localSheetId="8">#REF!</definedName>
    <definedName name="DefGain" localSheetId="7">#REF!</definedName>
    <definedName name="DefGain" localSheetId="6">#REF!</definedName>
    <definedName name="DefGain" localSheetId="5">#REF!</definedName>
    <definedName name="DefGain" localSheetId="4">#REF!</definedName>
    <definedName name="DefGain">#REF!</definedName>
    <definedName name="DEFINC" localSheetId="2">#REF!</definedName>
    <definedName name="DEFINC" localSheetId="8">#REF!</definedName>
    <definedName name="DEFINC" localSheetId="7">#REF!</definedName>
    <definedName name="DEFINC" localSheetId="6">#REF!</definedName>
    <definedName name="DEFINC" localSheetId="5">#REF!</definedName>
    <definedName name="DEFINC" localSheetId="4">#REF!</definedName>
    <definedName name="DEFINC">#REF!</definedName>
    <definedName name="DefMICP" localSheetId="2">#REF!</definedName>
    <definedName name="DefMICP" localSheetId="8">#REF!</definedName>
    <definedName name="DefMICP" localSheetId="7">#REF!</definedName>
    <definedName name="DefMICP" localSheetId="6">#REF!</definedName>
    <definedName name="DefMICP" localSheetId="5">#REF!</definedName>
    <definedName name="DefMICP" localSheetId="4">#REF!</definedName>
    <definedName name="DefMICP">#REF!</definedName>
    <definedName name="Dep" localSheetId="2">#REF!</definedName>
    <definedName name="Dep" localSheetId="8">#REF!</definedName>
    <definedName name="Dep" localSheetId="7">#REF!</definedName>
    <definedName name="Dep" localSheetId="6">#REF!</definedName>
    <definedName name="Dep" localSheetId="5">#REF!</definedName>
    <definedName name="Dep" localSheetId="4">#REF!</definedName>
    <definedName name="Dep">#REF!</definedName>
    <definedName name="DEPR" localSheetId="2">#REF!</definedName>
    <definedName name="DEPR" localSheetId="8">#REF!</definedName>
    <definedName name="DEPR" localSheetId="7">#REF!</definedName>
    <definedName name="DEPR" localSheetId="6">#REF!</definedName>
    <definedName name="DEPR" localSheetId="5">#REF!</definedName>
    <definedName name="DEPR" localSheetId="4">#REF!</definedName>
    <definedName name="DEPR">#REF!</definedName>
    <definedName name="Depr_Return_20015932" localSheetId="2">#REF!</definedName>
    <definedName name="Depr_Return_20015932">#REF!</definedName>
    <definedName name="Derivation_of_Energy_Separation_Factors" localSheetId="2">#REF!</definedName>
    <definedName name="Derivation_of_Energy_Separation_Factors">#REF!</definedName>
    <definedName name="devel" localSheetId="2">#REF!</definedName>
    <definedName name="devel" localSheetId="8">#REF!</definedName>
    <definedName name="devel" localSheetId="7">#REF!</definedName>
    <definedName name="devel" localSheetId="6">#REF!</definedName>
    <definedName name="devel" localSheetId="5">#REF!</definedName>
    <definedName name="devel" localSheetId="4">#REF!</definedName>
    <definedName name="devel">#REF!</definedName>
    <definedName name="df" localSheetId="2" hidden="1">{#N/A,#N/A,FALSE,"Aging Summary";#N/A,#N/A,FALSE,"Ratio Analysis";#N/A,#N/A,FALSE,"Test 120 Day Accts";#N/A,#N/A,FALSE,"Tickmarks"}</definedName>
    <definedName name="df" localSheetId="13" hidden="1">{#N/A,#N/A,FALSE,"Aging Summary";#N/A,#N/A,FALSE,"Ratio Analysis";#N/A,#N/A,FALSE,"Test 120 Day Accts";#N/A,#N/A,FALSE,"Tickmarks"}</definedName>
    <definedName name="df" localSheetId="3" hidden="1">{#N/A,#N/A,FALSE,"Aging Summary";#N/A,#N/A,FALSE,"Ratio Analysis";#N/A,#N/A,FALSE,"Test 120 Day Accts";#N/A,#N/A,FALSE,"Tickmarks"}</definedName>
    <definedName name="df" localSheetId="0" hidden="1">{#N/A,#N/A,FALSE,"Aging Summary";#N/A,#N/A,FALSE,"Ratio Analysis";#N/A,#N/A,FALSE,"Test 120 Day Accts";#N/A,#N/A,FALSE,"Tickmarks"}</definedName>
    <definedName name="df" localSheetId="11" hidden="1">{#N/A,#N/A,FALSE,"Aging Summary";#N/A,#N/A,FALSE,"Ratio Analysis";#N/A,#N/A,FALSE,"Test 120 Day Accts";#N/A,#N/A,FALSE,"Tickmarks"}</definedName>
    <definedName name="df" localSheetId="9" hidden="1">{#N/A,#N/A,FALSE,"Aging Summary";#N/A,#N/A,FALSE,"Ratio Analysis";#N/A,#N/A,FALSE,"Test 120 Day Accts";#N/A,#N/A,FALSE,"Tickmarks"}</definedName>
    <definedName name="dfadsfadfadfewfr" localSheetId="2" hidden="1">{#N/A,#N/A,FALSE,"EXPENSE"}</definedName>
    <definedName name="dfadsfadfadfewfr" localSheetId="13" hidden="1">{#N/A,#N/A,FALSE,"EXPENSE"}</definedName>
    <definedName name="dfadsfadfadfewfr" localSheetId="3" hidden="1">{#N/A,#N/A,FALSE,"EXPENSE"}</definedName>
    <definedName name="dfadsfadfadfewfr" localSheetId="11" hidden="1">{#N/A,#N/A,FALSE,"EXPENSE"}</definedName>
    <definedName name="dfadsfadfadfewfr" localSheetId="9" hidden="1">{#N/A,#N/A,FALSE,"EXPENSE"}</definedName>
    <definedName name="dfadsfadfadfewfr" hidden="1">{#N/A,#N/A,FALSE,"EXPENSE"}</definedName>
    <definedName name="dfadsfasdfdsf" localSheetId="2" hidden="1">{#N/A,#N/A,FALSE,"EXPENSE"}</definedName>
    <definedName name="dfadsfasdfdsf" localSheetId="13" hidden="1">{#N/A,#N/A,FALSE,"EXPENSE"}</definedName>
    <definedName name="dfadsfasdfdsf" localSheetId="3" hidden="1">{#N/A,#N/A,FALSE,"EXPENSE"}</definedName>
    <definedName name="dfadsfasdfdsf" localSheetId="11" hidden="1">{#N/A,#N/A,FALSE,"EXPENSE"}</definedName>
    <definedName name="dfadsfasdfdsf" localSheetId="9" hidden="1">{#N/A,#N/A,FALSE,"EXPENSE"}</definedName>
    <definedName name="dfadsfasdfdsf" hidden="1">{#N/A,#N/A,FALSE,"EXPENSE"}</definedName>
    <definedName name="dfadsfdsafdf" localSheetId="2" hidden="1">{#N/A,#N/A,FALSE,"ALLOC"}</definedName>
    <definedName name="dfadsfdsafdf" localSheetId="13" hidden="1">{#N/A,#N/A,FALSE,"ALLOC"}</definedName>
    <definedName name="dfadsfdsafdf" localSheetId="3" hidden="1">{#N/A,#N/A,FALSE,"ALLOC"}</definedName>
    <definedName name="dfadsfdsafdf" localSheetId="11" hidden="1">{#N/A,#N/A,FALSE,"ALLOC"}</definedName>
    <definedName name="dfadsfdsafdf" localSheetId="9" hidden="1">{#N/A,#N/A,FALSE,"ALLOC"}</definedName>
    <definedName name="dfadsfdsafdf" hidden="1">{#N/A,#N/A,FALSE,"ALLOC"}</definedName>
    <definedName name="dfasdfasdf" localSheetId="2" hidden="1">{#N/A,#N/A,FALSE,"ALLOC"}</definedName>
    <definedName name="dfasdfasdf" localSheetId="13" hidden="1">{#N/A,#N/A,FALSE,"ALLOC"}</definedName>
    <definedName name="dfasdfasdf" localSheetId="3" hidden="1">{#N/A,#N/A,FALSE,"ALLOC"}</definedName>
    <definedName name="dfasdfasdf" localSheetId="11" hidden="1">{#N/A,#N/A,FALSE,"ALLOC"}</definedName>
    <definedName name="dfasdfasdf" localSheetId="9" hidden="1">{#N/A,#N/A,FALSE,"ALLOC"}</definedName>
    <definedName name="dfasdfasdf" hidden="1">{#N/A,#N/A,FALSE,"ALLOC"}</definedName>
    <definedName name="dfasdfasdfdsaf" localSheetId="2" hidden="1">{#N/A,#N/A,FALSE,"ALLOC"}</definedName>
    <definedName name="dfasdfasdfdsaf" localSheetId="13" hidden="1">{#N/A,#N/A,FALSE,"ALLOC"}</definedName>
    <definedName name="dfasdfasdfdsaf" localSheetId="3" hidden="1">{#N/A,#N/A,FALSE,"ALLOC"}</definedName>
    <definedName name="dfasdfasdfdsaf" localSheetId="11" hidden="1">{#N/A,#N/A,FALSE,"ALLOC"}</definedName>
    <definedName name="dfasdfasdfdsaf" localSheetId="9" hidden="1">{#N/A,#N/A,FALSE,"ALLOC"}</definedName>
    <definedName name="dfasdfasdfdsaf" hidden="1">{#N/A,#N/A,FALSE,"ALLOC"}</definedName>
    <definedName name="dfasfasfdfadsf" localSheetId="2" hidden="1">{#N/A,#N/A,FALSE,"EXPENSE"}</definedName>
    <definedName name="dfasfasfdfadsf" localSheetId="13" hidden="1">{#N/A,#N/A,FALSE,"EXPENSE"}</definedName>
    <definedName name="dfasfasfdfadsf" localSheetId="3" hidden="1">{#N/A,#N/A,FALSE,"EXPENSE"}</definedName>
    <definedName name="dfasfasfdfadsf" localSheetId="11" hidden="1">{#N/A,#N/A,FALSE,"EXPENSE"}</definedName>
    <definedName name="dfasfasfdfadsf" localSheetId="9" hidden="1">{#N/A,#N/A,FALSE,"EXPENSE"}</definedName>
    <definedName name="dfasfasfdfadsf" hidden="1">{#N/A,#N/A,FALSE,"EXPENSE"}</definedName>
    <definedName name="DFD_TAX" localSheetId="2">#REF!</definedName>
    <definedName name="DFD_TAX" localSheetId="8">#REF!</definedName>
    <definedName name="DFD_TAX" localSheetId="13">#REF!</definedName>
    <definedName name="DFD_TAX" localSheetId="3">#REF!</definedName>
    <definedName name="DFD_TAX" localSheetId="7">#REF!</definedName>
    <definedName name="DFD_TAX" localSheetId="0">#REF!</definedName>
    <definedName name="DFD_TAX" localSheetId="9">#REF!</definedName>
    <definedName name="DFD_TAX" localSheetId="6">#REF!</definedName>
    <definedName name="DFD_TAX" localSheetId="5">#REF!</definedName>
    <definedName name="DFD_TAX" localSheetId="4">#REF!</definedName>
    <definedName name="dfdfdsfadsf" localSheetId="2" hidden="1">{#N/A,#N/A,FALSE,"EXPENSE"}</definedName>
    <definedName name="dfdfdsfadsf" localSheetId="13" hidden="1">{#N/A,#N/A,FALSE,"EXPENSE"}</definedName>
    <definedName name="dfdfdsfadsf" localSheetId="3" hidden="1">{#N/A,#N/A,FALSE,"EXPENSE"}</definedName>
    <definedName name="dfdfdsfadsf" localSheetId="11" hidden="1">{#N/A,#N/A,FALSE,"EXPENSE"}</definedName>
    <definedName name="dfdfdsfadsf" localSheetId="9" hidden="1">{#N/A,#N/A,FALSE,"EXPENSE"}</definedName>
    <definedName name="dfdfdsfadsf" hidden="1">{#N/A,#N/A,FALSE,"EXPENSE"}</definedName>
    <definedName name="dfdsfsdfdfdsf" localSheetId="2" hidden="1">{#N/A,#N/A,FALSE,"EXPENSE"}</definedName>
    <definedName name="dfdsfsdfdfdsf" localSheetId="13" hidden="1">{#N/A,#N/A,FALSE,"EXPENSE"}</definedName>
    <definedName name="dfdsfsdfdfdsf" localSheetId="3" hidden="1">{#N/A,#N/A,FALSE,"EXPENSE"}</definedName>
    <definedName name="dfdsfsdfdfdsf" localSheetId="11" hidden="1">{#N/A,#N/A,FALSE,"EXPENSE"}</definedName>
    <definedName name="dfdsfsdfdfdsf" localSheetId="9" hidden="1">{#N/A,#N/A,FALSE,"EXPENSE"}</definedName>
    <definedName name="dfdsfsdfdfdsf" hidden="1">{#N/A,#N/A,FALSE,"EXPENSE"}</definedName>
    <definedName name="dfsadfdsfdsf" localSheetId="2" hidden="1">{#N/A,#N/A,FALSE,"ALLOC"}</definedName>
    <definedName name="dfsadfdsfdsf" localSheetId="13" hidden="1">{#N/A,#N/A,FALSE,"ALLOC"}</definedName>
    <definedName name="dfsadfdsfdsf" localSheetId="3" hidden="1">{#N/A,#N/A,FALSE,"ALLOC"}</definedName>
    <definedName name="dfsadfdsfdsf" localSheetId="11" hidden="1">{#N/A,#N/A,FALSE,"ALLOC"}</definedName>
    <definedName name="dfsadfdsfdsf" localSheetId="9" hidden="1">{#N/A,#N/A,FALSE,"ALLOC"}</definedName>
    <definedName name="dfsadfdsfdsf" hidden="1">{#N/A,#N/A,FALSE,"ALLOC"}</definedName>
    <definedName name="dfsdfdsfdsfds" localSheetId="2" hidden="1">{#N/A,#N/A,FALSE,"EXPENSE"}</definedName>
    <definedName name="dfsdfdsfdsfds" localSheetId="13" hidden="1">{#N/A,#N/A,FALSE,"EXPENSE"}</definedName>
    <definedName name="dfsdfdsfdsfds" localSheetId="3" hidden="1">{#N/A,#N/A,FALSE,"EXPENSE"}</definedName>
    <definedName name="dfsdfdsfdsfds" localSheetId="11" hidden="1">{#N/A,#N/A,FALSE,"EXPENSE"}</definedName>
    <definedName name="dfsdfdsfdsfds" localSheetId="9" hidden="1">{#N/A,#N/A,FALSE,"EXPENSE"}</definedName>
    <definedName name="dfsdfdsfdsfds" hidden="1">{#N/A,#N/A,FALSE,"EXPENSE"}</definedName>
    <definedName name="dgdgdfgdg" localSheetId="2" hidden="1">{#N/A,#N/A,FALSE,"EXPENSE"}</definedName>
    <definedName name="dgdgdfgdg" localSheetId="13" hidden="1">{#N/A,#N/A,FALSE,"EXPENSE"}</definedName>
    <definedName name="dgdgdfgdg" localSheetId="3" hidden="1">{#N/A,#N/A,FALSE,"EXPENSE"}</definedName>
    <definedName name="dgdgdfgdg" localSheetId="11" hidden="1">{#N/A,#N/A,FALSE,"EXPENSE"}</definedName>
    <definedName name="dgdgdfgdg" localSheetId="9" hidden="1">{#N/A,#N/A,FALSE,"EXPENSE"}</definedName>
    <definedName name="dgdgdfgdg" hidden="1">{#N/A,#N/A,FALSE,"EXPENSE"}</definedName>
    <definedName name="dhdyyrtyr" localSheetId="2" hidden="1">{#N/A,#N/A,FALSE,"EXPENSE"}</definedName>
    <definedName name="dhdyyrtyr" localSheetId="13" hidden="1">{#N/A,#N/A,FALSE,"EXPENSE"}</definedName>
    <definedName name="dhdyyrtyr" localSheetId="3" hidden="1">{#N/A,#N/A,FALSE,"EXPENSE"}</definedName>
    <definedName name="dhdyyrtyr" localSheetId="11" hidden="1">{#N/A,#N/A,FALSE,"EXPENSE"}</definedName>
    <definedName name="dhdyyrtyr" localSheetId="9" hidden="1">{#N/A,#N/A,FALSE,"EXPENSE"}</definedName>
    <definedName name="dhdyyrtyr" hidden="1">{#N/A,#N/A,FALSE,"EXPENSE"}</definedName>
    <definedName name="dhiirecon" localSheetId="2">#REF!</definedName>
    <definedName name="dhiirecon" localSheetId="8">#REF!</definedName>
    <definedName name="dhiirecon" localSheetId="7">#REF!</definedName>
    <definedName name="dhiirecon" localSheetId="6">#REF!</definedName>
    <definedName name="dhiirecon" localSheetId="5">#REF!</definedName>
    <definedName name="dhiirecon" localSheetId="4">#REF!</definedName>
    <definedName name="dhiirecon">#REF!</definedName>
    <definedName name="dick" localSheetId="2">#REF!</definedName>
    <definedName name="dick" localSheetId="8">#REF!</definedName>
    <definedName name="dick" localSheetId="7">#REF!</definedName>
    <definedName name="dick" localSheetId="6">#REF!</definedName>
    <definedName name="dick" localSheetId="5">#REF!</definedName>
    <definedName name="dick" localSheetId="4">#REF!</definedName>
    <definedName name="dick">#REF!</definedName>
    <definedName name="dinomountrecon" localSheetId="2">#REF!</definedName>
    <definedName name="dinomountrecon" localSheetId="8">#REF!</definedName>
    <definedName name="dinomountrecon" localSheetId="7">#REF!</definedName>
    <definedName name="dinomountrecon" localSheetId="6">#REF!</definedName>
    <definedName name="dinomountrecon" localSheetId="5">#REF!</definedName>
    <definedName name="dinomountrecon" localSheetId="4">#REF!</definedName>
    <definedName name="dinomountrecon">#REF!</definedName>
    <definedName name="Dispatch2004">#REF!</definedName>
    <definedName name="DIST_ALL">#REF!</definedName>
    <definedName name="Dividend" localSheetId="2">#REF!</definedName>
    <definedName name="Dividend" localSheetId="8">#REF!</definedName>
    <definedName name="Dividend" localSheetId="7">#REF!</definedName>
    <definedName name="Dividend" localSheetId="6">#REF!</definedName>
    <definedName name="Dividend" localSheetId="5">#REF!</definedName>
    <definedName name="Dividend" localSheetId="4">#REF!</definedName>
    <definedName name="Dividend">#REF!</definedName>
    <definedName name="DOCKET">#REF!</definedName>
    <definedName name="DOCKET_NO" localSheetId="2">#REF!</definedName>
    <definedName name="Docket_No" localSheetId="13">#REF!</definedName>
    <definedName name="Docket_No" localSheetId="3">#REF!</definedName>
    <definedName name="Docket_No" localSheetId="9">#REF!</definedName>
    <definedName name="DOCKET_NO">#REF!</definedName>
    <definedName name="DOT" localSheetId="2">#REF!</definedName>
    <definedName name="DOT">#REF!</definedName>
    <definedName name="DOT_PROJECTS2003" localSheetId="2">#REF!</definedName>
    <definedName name="DOT_PROJECTS2003">#REF!</definedName>
    <definedName name="DOT_PROJECTS2004" localSheetId="2">#REF!</definedName>
    <definedName name="DOT_PROJECTS2004">#REF!</definedName>
    <definedName name="ds" localSheetId="2" hidden="1">{#N/A,#N/A,FALSE,"Aging Summary";#N/A,#N/A,FALSE,"Ratio Analysis";#N/A,#N/A,FALSE,"Test 120 Day Accts";#N/A,#N/A,FALSE,"Tickmarks"}</definedName>
    <definedName name="ds" localSheetId="13" hidden="1">{#N/A,#N/A,FALSE,"Aging Summary";#N/A,#N/A,FALSE,"Ratio Analysis";#N/A,#N/A,FALSE,"Test 120 Day Accts";#N/A,#N/A,FALSE,"Tickmarks"}</definedName>
    <definedName name="ds" localSheetId="3" hidden="1">{#N/A,#N/A,FALSE,"Aging Summary";#N/A,#N/A,FALSE,"Ratio Analysis";#N/A,#N/A,FALSE,"Test 120 Day Accts";#N/A,#N/A,FALSE,"Tickmarks"}</definedName>
    <definedName name="ds" localSheetId="0" hidden="1">{#N/A,#N/A,FALSE,"Aging Summary";#N/A,#N/A,FALSE,"Ratio Analysis";#N/A,#N/A,FALSE,"Test 120 Day Accts";#N/A,#N/A,FALSE,"Tickmarks"}</definedName>
    <definedName name="ds" localSheetId="11" hidden="1">{#N/A,#N/A,FALSE,"Aging Summary";#N/A,#N/A,FALSE,"Ratio Analysis";#N/A,#N/A,FALSE,"Test 120 Day Accts";#N/A,#N/A,FALSE,"Tickmarks"}</definedName>
    <definedName name="ds" localSheetId="9" hidden="1">{#N/A,#N/A,FALSE,"Aging Summary";#N/A,#N/A,FALSE,"Ratio Analysis";#N/A,#N/A,FALSE,"Test 120 Day Accts";#N/A,#N/A,FALSE,"Tickmarks"}</definedName>
    <definedName name="dsfasdfdasf" localSheetId="2" hidden="1">{#N/A,#N/A,FALSE,"EXPENSE"}</definedName>
    <definedName name="dsfasdfdasf" localSheetId="13" hidden="1">{#N/A,#N/A,FALSE,"EXPENSE"}</definedName>
    <definedName name="dsfasdfdasf" localSheetId="3" hidden="1">{#N/A,#N/A,FALSE,"EXPENSE"}</definedName>
    <definedName name="dsfasdfdasf" localSheetId="11" hidden="1">{#N/A,#N/A,FALSE,"EXPENSE"}</definedName>
    <definedName name="dsfasdfdasf" localSheetId="9" hidden="1">{#N/A,#N/A,FALSE,"EXPENSE"}</definedName>
    <definedName name="dsfasdfdasf" hidden="1">{#N/A,#N/A,FALSE,"EXPENSE"}</definedName>
    <definedName name="dsfasdfdsf" localSheetId="2" hidden="1">{#N/A,#N/A,FALSE,"EXPENSE"}</definedName>
    <definedName name="dsfasdfdsf" localSheetId="13" hidden="1">{#N/A,#N/A,FALSE,"EXPENSE"}</definedName>
    <definedName name="dsfasdfdsf" localSheetId="3" hidden="1">{#N/A,#N/A,FALSE,"EXPENSE"}</definedName>
    <definedName name="dsfasdfdsf" localSheetId="11" hidden="1">{#N/A,#N/A,FALSE,"EXPENSE"}</definedName>
    <definedName name="dsfasdfdsf" localSheetId="9" hidden="1">{#N/A,#N/A,FALSE,"EXPENSE"}</definedName>
    <definedName name="dsfasdfdsf" hidden="1">{#N/A,#N/A,FALSE,"EXPENSE"}</definedName>
    <definedName name="dtresyttyujyujtghgh" localSheetId="2" hidden="1">{#N/A,#N/A,FALSE,"EXPENSE"}</definedName>
    <definedName name="dtresyttyujyujtghgh" localSheetId="13" hidden="1">{#N/A,#N/A,FALSE,"EXPENSE"}</definedName>
    <definedName name="dtresyttyujyujtghgh" localSheetId="3" hidden="1">{#N/A,#N/A,FALSE,"EXPENSE"}</definedName>
    <definedName name="dtresyttyujyujtghgh" localSheetId="11" hidden="1">{#N/A,#N/A,FALSE,"EXPENSE"}</definedName>
    <definedName name="dtresyttyujyujtghgh" localSheetId="9" hidden="1">{#N/A,#N/A,FALSE,"EXPENSE"}</definedName>
    <definedName name="dtresyttyujyujtghgh" hidden="1">{#N/A,#N/A,FALSE,"EXPENSE"}</definedName>
    <definedName name="E" localSheetId="2">#REF!</definedName>
    <definedName name="E" localSheetId="8">#REF!</definedName>
    <definedName name="E" localSheetId="13">#REF!</definedName>
    <definedName name="E" localSheetId="3">#REF!</definedName>
    <definedName name="E" localSheetId="7">#REF!</definedName>
    <definedName name="E" localSheetId="0">#REF!</definedName>
    <definedName name="E" localSheetId="9">#REF!</definedName>
    <definedName name="E" localSheetId="6">#REF!</definedName>
    <definedName name="E" localSheetId="5">#REF!</definedName>
    <definedName name="E" localSheetId="4">#REF!</definedName>
    <definedName name="eatawerawerfe" localSheetId="2" hidden="1">{#N/A,#N/A,FALSE,"ALLOC"}</definedName>
    <definedName name="eatawerawerfe" localSheetId="13" hidden="1">{#N/A,#N/A,FALSE,"ALLOC"}</definedName>
    <definedName name="eatawerawerfe" localSheetId="3" hidden="1">{#N/A,#N/A,FALSE,"ALLOC"}</definedName>
    <definedName name="eatawerawerfe" localSheetId="11" hidden="1">{#N/A,#N/A,FALSE,"ALLOC"}</definedName>
    <definedName name="eatawerawerfe" localSheetId="9" hidden="1">{#N/A,#N/A,FALSE,"ALLOC"}</definedName>
    <definedName name="eatawerawerfe" hidden="1">{#N/A,#N/A,FALSE,"ALLOC"}</definedName>
    <definedName name="ECON_DEV" localSheetId="2">#REF!</definedName>
    <definedName name="ECON_DEV" localSheetId="8">#REF!</definedName>
    <definedName name="ECON_DEV" localSheetId="7">#REF!</definedName>
    <definedName name="ECON_DEV" localSheetId="6">#REF!</definedName>
    <definedName name="ECON_DEV" localSheetId="5">#REF!</definedName>
    <definedName name="ECON_DEV" localSheetId="4">#REF!</definedName>
    <definedName name="ECON_DEV">#REF!</definedName>
    <definedName name="ECRCCurrentTax" localSheetId="2">#REF!</definedName>
    <definedName name="ECRCCurrentTax" localSheetId="8">#REF!</definedName>
    <definedName name="ECRCCurrentTax" localSheetId="7">#REF!</definedName>
    <definedName name="ECRCCurrentTax" localSheetId="6">#REF!</definedName>
    <definedName name="ECRCCurrentTax" localSheetId="5">#REF!</definedName>
    <definedName name="ECRCCurrentTax" localSheetId="4">#REF!</definedName>
    <definedName name="ECRCCurrentTax">#REF!</definedName>
    <definedName name="ECRCDeferredTax" localSheetId="2">#REF!</definedName>
    <definedName name="ECRCDeferredTax" localSheetId="8">#REF!</definedName>
    <definedName name="ECRCDeferredTax" localSheetId="7">#REF!</definedName>
    <definedName name="ECRCDeferredTax" localSheetId="6">#REF!</definedName>
    <definedName name="ECRCDeferredTax" localSheetId="5">#REF!</definedName>
    <definedName name="ECRCDeferredTax" localSheetId="4">#REF!</definedName>
    <definedName name="ECRCDeferredTax">#REF!</definedName>
    <definedName name="EDC" localSheetId="2">#REF!</definedName>
    <definedName name="EDC" localSheetId="8">#REF!</definedName>
    <definedName name="EDC" localSheetId="7">#REF!</definedName>
    <definedName name="EDC" localSheetId="6">#REF!</definedName>
    <definedName name="EDC" localSheetId="5">#REF!</definedName>
    <definedName name="EDC" localSheetId="4">#REF!</definedName>
    <definedName name="EDC">#REF!</definedName>
    <definedName name="EDS_Strategic2004">#REF!</definedName>
    <definedName name="ENT" localSheetId="2">#REF!</definedName>
    <definedName name="ENT" localSheetId="8">#REF!</definedName>
    <definedName name="ENT" localSheetId="7">#REF!</definedName>
    <definedName name="ENT" localSheetId="6">#REF!</definedName>
    <definedName name="ENT" localSheetId="5">#REF!</definedName>
    <definedName name="ENT" localSheetId="4">#REF!</definedName>
    <definedName name="ENT">#REF!</definedName>
    <definedName name="Entity" localSheetId="2">#REF!</definedName>
    <definedName name="Entity">#REF!</definedName>
    <definedName name="Equity_Retrieve" localSheetId="2">#REF!</definedName>
    <definedName name="Equity_Retrieve" localSheetId="8">#REF!</definedName>
    <definedName name="Equity_Retrieve" localSheetId="13">#REF!</definedName>
    <definedName name="Equity_Retrieve" localSheetId="3">#REF!</definedName>
    <definedName name="Equity_Retrieve" localSheetId="7">#REF!</definedName>
    <definedName name="Equity_Retrieve" localSheetId="0">#REF!</definedName>
    <definedName name="Equity_Retrieve" localSheetId="9">#REF!</definedName>
    <definedName name="Equity_Retrieve" localSheetId="6">#REF!</definedName>
    <definedName name="Equity_Retrieve" localSheetId="5">#REF!</definedName>
    <definedName name="Equity_Retrieve" localSheetId="4">#REF!</definedName>
    <definedName name="er" localSheetId="2" hidden="1">{#N/A,#N/A,FALSE,"Aging Summary";#N/A,#N/A,FALSE,"Ratio Analysis";#N/A,#N/A,FALSE,"Test 120 Day Accts";#N/A,#N/A,FALSE,"Tickmarks"}</definedName>
    <definedName name="er" localSheetId="13" hidden="1">{#N/A,#N/A,FALSE,"Aging Summary";#N/A,#N/A,FALSE,"Ratio Analysis";#N/A,#N/A,FALSE,"Test 120 Day Accts";#N/A,#N/A,FALSE,"Tickmarks"}</definedName>
    <definedName name="er" localSheetId="3" hidden="1">{#N/A,#N/A,FALSE,"Aging Summary";#N/A,#N/A,FALSE,"Ratio Analysis";#N/A,#N/A,FALSE,"Test 120 Day Accts";#N/A,#N/A,FALSE,"Tickmarks"}</definedName>
    <definedName name="er" localSheetId="0" hidden="1">{#N/A,#N/A,FALSE,"Aging Summary";#N/A,#N/A,FALSE,"Ratio Analysis";#N/A,#N/A,FALSE,"Test 120 Day Accts";#N/A,#N/A,FALSE,"Tickmarks"}</definedName>
    <definedName name="er" localSheetId="11" hidden="1">{#N/A,#N/A,FALSE,"Aging Summary";#N/A,#N/A,FALSE,"Ratio Analysis";#N/A,#N/A,FALSE,"Test 120 Day Accts";#N/A,#N/A,FALSE,"Tickmarks"}</definedName>
    <definedName name="er" localSheetId="9" hidden="1">{#N/A,#N/A,FALSE,"Aging Summary";#N/A,#N/A,FALSE,"Ratio Analysis";#N/A,#N/A,FALSE,"Test 120 Day Accts";#N/A,#N/A,FALSE,"Tickmarks"}</definedName>
    <definedName name="essbase12month" localSheetId="2" hidden="1">{"balsheet",#N/A,FALSE,"A"}</definedName>
    <definedName name="essbase12month" hidden="1">{"balsheet",#N/A,FALSE,"A"}</definedName>
    <definedName name="EssOptions">"A1110000000130000000001100000_0000"</definedName>
    <definedName name="ew" localSheetId="2" hidden="1">{#N/A,#N/A,FALSE,"Aging Summary";#N/A,#N/A,FALSE,"Ratio Analysis";#N/A,#N/A,FALSE,"Test 120 Day Accts";#N/A,#N/A,FALSE,"Tickmarks"}</definedName>
    <definedName name="ew" localSheetId="13" hidden="1">{#N/A,#N/A,FALSE,"Aging Summary";#N/A,#N/A,FALSE,"Ratio Analysis";#N/A,#N/A,FALSE,"Test 120 Day Accts";#N/A,#N/A,FALSE,"Tickmarks"}</definedName>
    <definedName name="ew" localSheetId="3" hidden="1">{#N/A,#N/A,FALSE,"Aging Summary";#N/A,#N/A,FALSE,"Ratio Analysis";#N/A,#N/A,FALSE,"Test 120 Day Accts";#N/A,#N/A,FALSE,"Tickmarks"}</definedName>
    <definedName name="ew" localSheetId="0" hidden="1">{#N/A,#N/A,FALSE,"Aging Summary";#N/A,#N/A,FALSE,"Ratio Analysis";#N/A,#N/A,FALSE,"Test 120 Day Accts";#N/A,#N/A,FALSE,"Tickmarks"}</definedName>
    <definedName name="ew" localSheetId="11" hidden="1">{#N/A,#N/A,FALSE,"Aging Summary";#N/A,#N/A,FALSE,"Ratio Analysis";#N/A,#N/A,FALSE,"Test 120 Day Accts";#N/A,#N/A,FALSE,"Tickmarks"}</definedName>
    <definedName name="ew" localSheetId="9" hidden="1">{#N/A,#N/A,FALSE,"Aging Summary";#N/A,#N/A,FALSE,"Ratio Analysis";#N/A,#N/A,FALSE,"Test 120 Day Accts";#N/A,#N/A,FALSE,"Tickmarks"}</definedName>
    <definedName name="EXCTRACT1" localSheetId="2">#REF!</definedName>
    <definedName name="EXCTRACT1" localSheetId="8">#REF!</definedName>
    <definedName name="EXCTRACT1" localSheetId="13">#REF!</definedName>
    <definedName name="EXCTRACT1" localSheetId="3">#REF!</definedName>
    <definedName name="EXCTRACT1" localSheetId="7">#REF!</definedName>
    <definedName name="EXCTRACT1" localSheetId="0">#REF!</definedName>
    <definedName name="EXCTRACT1" localSheetId="9">#REF!</definedName>
    <definedName name="EXCTRACT1" localSheetId="6">#REF!</definedName>
    <definedName name="EXCTRACT1" localSheetId="5">#REF!</definedName>
    <definedName name="EXCTRACT1" localSheetId="4">#REF!</definedName>
    <definedName name="Exrate00" localSheetId="2">#REF!</definedName>
    <definedName name="Exrate00" localSheetId="8">#REF!</definedName>
    <definedName name="Exrate00" localSheetId="7">#REF!</definedName>
    <definedName name="Exrate00" localSheetId="6">#REF!</definedName>
    <definedName name="Exrate00" localSheetId="5">#REF!</definedName>
    <definedName name="Exrate00" localSheetId="4">#REF!</definedName>
    <definedName name="Exrate00">#REF!</definedName>
    <definedName name="Exrate99" localSheetId="2">#REF!</definedName>
    <definedName name="Exrate99" localSheetId="8">#REF!</definedName>
    <definedName name="Exrate99" localSheetId="7">#REF!</definedName>
    <definedName name="Exrate99" localSheetId="6">#REF!</definedName>
    <definedName name="Exrate99" localSheetId="5">#REF!</definedName>
    <definedName name="Exrate99" localSheetId="4">#REF!</definedName>
    <definedName name="Exrate99">#REF!</definedName>
    <definedName name="_xlnm.Extract" localSheetId="2">#REF!</definedName>
    <definedName name="_xlnm.Extract" localSheetId="8">#REF!</definedName>
    <definedName name="_xlnm.Extract" localSheetId="7">#REF!</definedName>
    <definedName name="_xlnm.Extract" localSheetId="6">#REF!</definedName>
    <definedName name="_xlnm.Extract" localSheetId="5">#REF!</definedName>
    <definedName name="_xlnm.Extract" localSheetId="4">#REF!</definedName>
    <definedName name="_xlnm.Extract">#REF!</definedName>
    <definedName name="fadfasdfasdfadsf" localSheetId="2" hidden="1">{#N/A,#N/A,FALSE,"ALLOC"}</definedName>
    <definedName name="fadfasdfasdfadsf" localSheetId="13" hidden="1">{#N/A,#N/A,FALSE,"ALLOC"}</definedName>
    <definedName name="fadfasdfasdfadsf" localSheetId="3" hidden="1">{#N/A,#N/A,FALSE,"ALLOC"}</definedName>
    <definedName name="fadfasdfasdfadsf" localSheetId="11" hidden="1">{#N/A,#N/A,FALSE,"ALLOC"}</definedName>
    <definedName name="fadfasdfasdfadsf" localSheetId="9" hidden="1">{#N/A,#N/A,FALSE,"ALLOC"}</definedName>
    <definedName name="fadfasdfasdfadsf" hidden="1">{#N/A,#N/A,FALSE,"ALLOC"}</definedName>
    <definedName name="fadfasdfwaerwe" localSheetId="2" hidden="1">{#N/A,#N/A,FALSE,"ALLOC"}</definedName>
    <definedName name="fadfasdfwaerwe" localSheetId="13" hidden="1">{#N/A,#N/A,FALSE,"ALLOC"}</definedName>
    <definedName name="fadfasdfwaerwe" localSheetId="3" hidden="1">{#N/A,#N/A,FALSE,"ALLOC"}</definedName>
    <definedName name="fadfasdfwaerwe" localSheetId="11" hidden="1">{#N/A,#N/A,FALSE,"ALLOC"}</definedName>
    <definedName name="fadfasdfwaerwe" localSheetId="9" hidden="1">{#N/A,#N/A,FALSE,"ALLOC"}</definedName>
    <definedName name="fadfasdfwaerwe" hidden="1">{#N/A,#N/A,FALSE,"ALLOC"}</definedName>
    <definedName name="fadsfadsfadsf" localSheetId="2" hidden="1">{#N/A,#N/A,FALSE,"EXPENSE"}</definedName>
    <definedName name="fadsfadsfadsf" localSheetId="13" hidden="1">{#N/A,#N/A,FALSE,"EXPENSE"}</definedName>
    <definedName name="fadsfadsfadsf" localSheetId="3" hidden="1">{#N/A,#N/A,FALSE,"EXPENSE"}</definedName>
    <definedName name="fadsfadsfadsf" localSheetId="11" hidden="1">{#N/A,#N/A,FALSE,"EXPENSE"}</definedName>
    <definedName name="fadsfadsfadsf" localSheetId="9" hidden="1">{#N/A,#N/A,FALSE,"EXPENSE"}</definedName>
    <definedName name="fadsfadsfadsf" hidden="1">{#N/A,#N/A,FALSE,"EXPENSE"}</definedName>
    <definedName name="fadsfadsfdasf" localSheetId="2" hidden="1">{#N/A,#N/A,FALSE,"EXPENSE"}</definedName>
    <definedName name="fadsfadsfdasf" localSheetId="13" hidden="1">{#N/A,#N/A,FALSE,"EXPENSE"}</definedName>
    <definedName name="fadsfadsfdasf" localSheetId="3" hidden="1">{#N/A,#N/A,FALSE,"EXPENSE"}</definedName>
    <definedName name="fadsfadsfdasf" localSheetId="11" hidden="1">{#N/A,#N/A,FALSE,"EXPENSE"}</definedName>
    <definedName name="fadsfadsfdasf" localSheetId="9" hidden="1">{#N/A,#N/A,FALSE,"EXPENSE"}</definedName>
    <definedName name="fadsfadsfdasf" hidden="1">{#N/A,#N/A,FALSE,"EXPENSE"}</definedName>
    <definedName name="fadsfdsafdfd" localSheetId="2" hidden="1">{#N/A,#N/A,FALSE,"ALLOC"}</definedName>
    <definedName name="fadsfdsafdfd" localSheetId="13" hidden="1">{#N/A,#N/A,FALSE,"ALLOC"}</definedName>
    <definedName name="fadsfdsafdfd" localSheetId="3" hidden="1">{#N/A,#N/A,FALSE,"ALLOC"}</definedName>
    <definedName name="fadsfdsafdfd" localSheetId="11" hidden="1">{#N/A,#N/A,FALSE,"ALLOC"}</definedName>
    <definedName name="fadsfdsafdfd" localSheetId="9" hidden="1">{#N/A,#N/A,FALSE,"ALLOC"}</definedName>
    <definedName name="fadsfdsafdfd" hidden="1">{#N/A,#N/A,FALSE,"ALLOC"}</definedName>
    <definedName name="fasdfadsfdasf" localSheetId="2" hidden="1">{#N/A,#N/A,FALSE,"ALLOC"}</definedName>
    <definedName name="fasdfadsfdasf" localSheetId="13" hidden="1">{#N/A,#N/A,FALSE,"ALLOC"}</definedName>
    <definedName name="fasdfadsfdasf" localSheetId="3" hidden="1">{#N/A,#N/A,FALSE,"ALLOC"}</definedName>
    <definedName name="fasdfadsfdasf" localSheetId="11" hidden="1">{#N/A,#N/A,FALSE,"ALLOC"}</definedName>
    <definedName name="fasdfadsfdasf" localSheetId="9" hidden="1">{#N/A,#N/A,FALSE,"ALLOC"}</definedName>
    <definedName name="fasdfadsfdasf" hidden="1">{#N/A,#N/A,FALSE,"ALLOC"}</definedName>
    <definedName name="fasdfasdfadsf" localSheetId="2" hidden="1">{#N/A,#N/A,FALSE,"EXPENSE"}</definedName>
    <definedName name="fasdfasdfadsf" localSheetId="13" hidden="1">{#N/A,#N/A,FALSE,"EXPENSE"}</definedName>
    <definedName name="fasdfasdfadsf" localSheetId="3" hidden="1">{#N/A,#N/A,FALSE,"EXPENSE"}</definedName>
    <definedName name="fasdfasdfadsf" localSheetId="11" hidden="1">{#N/A,#N/A,FALSE,"EXPENSE"}</definedName>
    <definedName name="fasdfasdfadsf" localSheetId="9" hidden="1">{#N/A,#N/A,FALSE,"EXPENSE"}</definedName>
    <definedName name="fasdfasdfadsf" hidden="1">{#N/A,#N/A,FALSE,"EXPENSE"}</definedName>
    <definedName name="fasdfdfdf" localSheetId="2" hidden="1">{#N/A,#N/A,FALSE,"EXPENSE"}</definedName>
    <definedName name="fasdfdfdf" localSheetId="13" hidden="1">{#N/A,#N/A,FALSE,"EXPENSE"}</definedName>
    <definedName name="fasdfdfdf" localSheetId="3" hidden="1">{#N/A,#N/A,FALSE,"EXPENSE"}</definedName>
    <definedName name="fasdfdfdf" localSheetId="11" hidden="1">{#N/A,#N/A,FALSE,"EXPENSE"}</definedName>
    <definedName name="fasdfdfdf" localSheetId="9" hidden="1">{#N/A,#N/A,FALSE,"EXPENSE"}</definedName>
    <definedName name="fasdfdfdf" hidden="1">{#N/A,#N/A,FALSE,"EXPENSE"}</definedName>
    <definedName name="fasfdsfdsafads" localSheetId="2" hidden="1">{#N/A,#N/A,FALSE,"EXPENSE"}</definedName>
    <definedName name="fasfdsfdsafads" localSheetId="13" hidden="1">{#N/A,#N/A,FALSE,"EXPENSE"}</definedName>
    <definedName name="fasfdsfdsafads" localSheetId="3" hidden="1">{#N/A,#N/A,FALSE,"EXPENSE"}</definedName>
    <definedName name="fasfdsfdsafads" localSheetId="11" hidden="1">{#N/A,#N/A,FALSE,"EXPENSE"}</definedName>
    <definedName name="fasfdsfdsafads" localSheetId="9" hidden="1">{#N/A,#N/A,FALSE,"EXPENSE"}</definedName>
    <definedName name="fasfdsfdsafads" hidden="1">{#N/A,#N/A,FALSE,"EXPENSE"}</definedName>
    <definedName name="fcsdafasdfadsf" localSheetId="2" hidden="1">{#N/A,#N/A,FALSE,"EXPENSE"}</definedName>
    <definedName name="fcsdafasdfadsf" localSheetId="13" hidden="1">{#N/A,#N/A,FALSE,"EXPENSE"}</definedName>
    <definedName name="fcsdafasdfadsf" localSheetId="3" hidden="1">{#N/A,#N/A,FALSE,"EXPENSE"}</definedName>
    <definedName name="fcsdafasdfadsf" localSheetId="11" hidden="1">{#N/A,#N/A,FALSE,"EXPENSE"}</definedName>
    <definedName name="fcsdafasdfadsf" localSheetId="9" hidden="1">{#N/A,#N/A,FALSE,"EXPENSE"}</definedName>
    <definedName name="fcsdafasdfadsf" hidden="1">{#N/A,#N/A,FALSE,"EXPENSE"}</definedName>
    <definedName name="fd" localSheetId="2" hidden="1">{#N/A,#N/A,FALSE,"Aging Summary";#N/A,#N/A,FALSE,"Ratio Analysis";#N/A,#N/A,FALSE,"Test 120 Day Accts";#N/A,#N/A,FALSE,"Tickmarks"}</definedName>
    <definedName name="fd" localSheetId="13" hidden="1">{#N/A,#N/A,FALSE,"Aging Summary";#N/A,#N/A,FALSE,"Ratio Analysis";#N/A,#N/A,FALSE,"Test 120 Day Accts";#N/A,#N/A,FALSE,"Tickmarks"}</definedName>
    <definedName name="fd" localSheetId="3" hidden="1">{#N/A,#N/A,FALSE,"Aging Summary";#N/A,#N/A,FALSE,"Ratio Analysis";#N/A,#N/A,FALSE,"Test 120 Day Accts";#N/A,#N/A,FALSE,"Tickmarks"}</definedName>
    <definedName name="fd" localSheetId="0" hidden="1">{#N/A,#N/A,FALSE,"Aging Summary";#N/A,#N/A,FALSE,"Ratio Analysis";#N/A,#N/A,FALSE,"Test 120 Day Accts";#N/A,#N/A,FALSE,"Tickmarks"}</definedName>
    <definedName name="fd" localSheetId="11" hidden="1">{#N/A,#N/A,FALSE,"Aging Summary";#N/A,#N/A,FALSE,"Ratio Analysis";#N/A,#N/A,FALSE,"Test 120 Day Accts";#N/A,#N/A,FALSE,"Tickmarks"}</definedName>
    <definedName name="fd" localSheetId="9" hidden="1">{#N/A,#N/A,FALSE,"Aging Summary";#N/A,#N/A,FALSE,"Ratio Analysis";#N/A,#N/A,FALSE,"Test 120 Day Accts";#N/A,#N/A,FALSE,"Tickmarks"}</definedName>
    <definedName name="fdasfadfdaf" localSheetId="2" hidden="1">{#N/A,#N/A,FALSE,"EXPENSE"}</definedName>
    <definedName name="fdasfadfdaf" localSheetId="13" hidden="1">{#N/A,#N/A,FALSE,"EXPENSE"}</definedName>
    <definedName name="fdasfadfdaf" localSheetId="3" hidden="1">{#N/A,#N/A,FALSE,"EXPENSE"}</definedName>
    <definedName name="fdasfadfdaf" localSheetId="11" hidden="1">{#N/A,#N/A,FALSE,"EXPENSE"}</definedName>
    <definedName name="fdasfadfdaf" localSheetId="9" hidden="1">{#N/A,#N/A,FALSE,"EXPENSE"}</definedName>
    <definedName name="fdasfadfdaf" hidden="1">{#N/A,#N/A,FALSE,"EXPENSE"}</definedName>
    <definedName name="fdsfdsafdasfds" localSheetId="2" hidden="1">{#N/A,#N/A,FALSE,"EXPENSE"}</definedName>
    <definedName name="fdsfdsafdasfds" localSheetId="13" hidden="1">{#N/A,#N/A,FALSE,"EXPENSE"}</definedName>
    <definedName name="fdsfdsafdasfds" localSheetId="3" hidden="1">{#N/A,#N/A,FALSE,"EXPENSE"}</definedName>
    <definedName name="fdsfdsafdasfds" localSheetId="11" hidden="1">{#N/A,#N/A,FALSE,"EXPENSE"}</definedName>
    <definedName name="fdsfdsafdasfds" localSheetId="9" hidden="1">{#N/A,#N/A,FALSE,"EXPENSE"}</definedName>
    <definedName name="fdsfdsafdasfds" hidden="1">{#N/A,#N/A,FALSE,"EXPENSE"}</definedName>
    <definedName name="fdsfsadfsdafdsa" localSheetId="2" hidden="1">{#N/A,#N/A,FALSE,"EXPENSE"}</definedName>
    <definedName name="fdsfsadfsdafdsa" localSheetId="13" hidden="1">{#N/A,#N/A,FALSE,"EXPENSE"}</definedName>
    <definedName name="fdsfsadfsdafdsa" localSheetId="3" hidden="1">{#N/A,#N/A,FALSE,"EXPENSE"}</definedName>
    <definedName name="fdsfsadfsdafdsa" localSheetId="11" hidden="1">{#N/A,#N/A,FALSE,"EXPENSE"}</definedName>
    <definedName name="fdsfsadfsdafdsa" localSheetId="9" hidden="1">{#N/A,#N/A,FALSE,"EXPENSE"}</definedName>
    <definedName name="fdsfsadfsdafdsa" hidden="1">{#N/A,#N/A,FALSE,"EXPENSE"}</definedName>
    <definedName name="fdsfsdfdsfd" localSheetId="2" hidden="1">{#N/A,#N/A,FALSE,"EXPENSE"}</definedName>
    <definedName name="fdsfsdfdsfd" localSheetId="13" hidden="1">{#N/A,#N/A,FALSE,"EXPENSE"}</definedName>
    <definedName name="fdsfsdfdsfd" localSheetId="3" hidden="1">{#N/A,#N/A,FALSE,"EXPENSE"}</definedName>
    <definedName name="fdsfsdfdsfd" localSheetId="11" hidden="1">{#N/A,#N/A,FALSE,"EXPENSE"}</definedName>
    <definedName name="fdsfsdfdsfd" localSheetId="9" hidden="1">{#N/A,#N/A,FALSE,"EXPENSE"}</definedName>
    <definedName name="fdsfsdfdsfd" hidden="1">{#N/A,#N/A,FALSE,"EXPENSE"}</definedName>
    <definedName name="Feb_Act">#REF!</definedName>
    <definedName name="Feb_labels">#REF!</definedName>
    <definedName name="FED_TX_ADJ">#REF!</definedName>
    <definedName name="FEDERAL" localSheetId="2">#REF!</definedName>
    <definedName name="FEDERAL" localSheetId="8">#REF!</definedName>
    <definedName name="FEDERAL" localSheetId="13">#REF!</definedName>
    <definedName name="FEDERAL" localSheetId="3">#REF!</definedName>
    <definedName name="FEDERAL" localSheetId="7">#REF!</definedName>
    <definedName name="FEDERAL" localSheetId="0">#REF!</definedName>
    <definedName name="FEDERAL" localSheetId="9">#REF!</definedName>
    <definedName name="FEDERAL" localSheetId="6">#REF!</definedName>
    <definedName name="FEDERAL" localSheetId="5">#REF!</definedName>
    <definedName name="FEDERAL" localSheetId="4">#REF!</definedName>
    <definedName name="fewrfwerwqerwe" localSheetId="2" hidden="1">{#N/A,#N/A,FALSE,"EXPENSE"}</definedName>
    <definedName name="fewrfwerwqerwe" localSheetId="13" hidden="1">{#N/A,#N/A,FALSE,"EXPENSE"}</definedName>
    <definedName name="fewrfwerwqerwe" localSheetId="3" hidden="1">{#N/A,#N/A,FALSE,"EXPENSE"}</definedName>
    <definedName name="fewrfwerwqerwe" localSheetId="11" hidden="1">{#N/A,#N/A,FALSE,"EXPENSE"}</definedName>
    <definedName name="fewrfwerwqerwe" localSheetId="9" hidden="1">{#N/A,#N/A,FALSE,"EXPENSE"}</definedName>
    <definedName name="fewrfwerwqerwe" hidden="1">{#N/A,#N/A,FALSE,"EXPENSE"}</definedName>
    <definedName name="ffff" localSheetId="2" hidden="1">{#N/A,#N/A,FALSE,"ALLOC"}</definedName>
    <definedName name="ffff" localSheetId="13" hidden="1">{#N/A,#N/A,FALSE,"ALLOC"}</definedName>
    <definedName name="ffff" localSheetId="3" hidden="1">{#N/A,#N/A,FALSE,"ALLOC"}</definedName>
    <definedName name="ffff" localSheetId="11" hidden="1">{#N/A,#N/A,FALSE,"ALLOC"}</definedName>
    <definedName name="ffff" localSheetId="9" hidden="1">{#N/A,#N/A,FALSE,"ALLOC"}</definedName>
    <definedName name="ffff" hidden="1">{#N/A,#N/A,FALSE,"ALLOC"}</definedName>
    <definedName name="FGC">#REF!</definedName>
    <definedName name="fgdfgdzfxczv" localSheetId="2" hidden="1">{#N/A,#N/A,FALSE,"EXPENSE"}</definedName>
    <definedName name="fgdfgdzfxczv" localSheetId="13" hidden="1">{#N/A,#N/A,FALSE,"EXPENSE"}</definedName>
    <definedName name="fgdfgdzfxczv" localSheetId="3" hidden="1">{#N/A,#N/A,FALSE,"EXPENSE"}</definedName>
    <definedName name="fgdfgdzfxczv" localSheetId="11" hidden="1">{#N/A,#N/A,FALSE,"EXPENSE"}</definedName>
    <definedName name="fgdfgdzfxczv" localSheetId="9" hidden="1">{#N/A,#N/A,FALSE,"EXPENSE"}</definedName>
    <definedName name="fgdfgdzfxczv" hidden="1">{#N/A,#N/A,FALSE,"EXPENSE"}</definedName>
    <definedName name="fgdfzdsfASFDAS" localSheetId="2" hidden="1">{#N/A,#N/A,FALSE,"EXPENSE"}</definedName>
    <definedName name="fgdfzdsfASFDAS" localSheetId="13" hidden="1">{#N/A,#N/A,FALSE,"EXPENSE"}</definedName>
    <definedName name="fgdfzdsfASFDAS" localSheetId="3" hidden="1">{#N/A,#N/A,FALSE,"EXPENSE"}</definedName>
    <definedName name="fgdfzdsfASFDAS" localSheetId="11" hidden="1">{#N/A,#N/A,FALSE,"EXPENSE"}</definedName>
    <definedName name="fgdfzdsfASFDAS" localSheetId="9" hidden="1">{#N/A,#N/A,FALSE,"EXPENSE"}</definedName>
    <definedName name="fgdfzdsfASFDAS" hidden="1">{#N/A,#N/A,FALSE,"EXPENSE"}</definedName>
    <definedName name="fgdgdfdvcx" localSheetId="2" hidden="1">{#N/A,#N/A,FALSE,"ALLOC"}</definedName>
    <definedName name="fgdgdfdvcx" localSheetId="13" hidden="1">{#N/A,#N/A,FALSE,"ALLOC"}</definedName>
    <definedName name="fgdgdfdvcx" localSheetId="3" hidden="1">{#N/A,#N/A,FALSE,"ALLOC"}</definedName>
    <definedName name="fgdgdfdvcx" localSheetId="11" hidden="1">{#N/A,#N/A,FALSE,"ALLOC"}</definedName>
    <definedName name="fgdgdfdvcx" localSheetId="9" hidden="1">{#N/A,#N/A,FALSE,"ALLOC"}</definedName>
    <definedName name="fgdgdfdvcx" hidden="1">{#N/A,#N/A,FALSE,"ALLOC"}</definedName>
    <definedName name="fgdsfasdfscc" localSheetId="2" hidden="1">{#N/A,#N/A,FALSE,"ALLOC"}</definedName>
    <definedName name="fgdsfasdfscc" localSheetId="13" hidden="1">{#N/A,#N/A,FALSE,"ALLOC"}</definedName>
    <definedName name="fgdsfasdfscc" localSheetId="3" hidden="1">{#N/A,#N/A,FALSE,"ALLOC"}</definedName>
    <definedName name="fgdsfasdfscc" localSheetId="11" hidden="1">{#N/A,#N/A,FALSE,"ALLOC"}</definedName>
    <definedName name="fgdsfasdfscc" localSheetId="9" hidden="1">{#N/A,#N/A,FALSE,"ALLOC"}</definedName>
    <definedName name="fgdsfasdfscc" hidden="1">{#N/A,#N/A,FALSE,"ALLOC"}</definedName>
    <definedName name="fgdsfdsfd" localSheetId="2" hidden="1">{#N/A,#N/A,FALSE,"EXPENSE"}</definedName>
    <definedName name="fgdsfdsfd" localSheetId="13" hidden="1">{#N/A,#N/A,FALSE,"EXPENSE"}</definedName>
    <definedName name="fgdsfdsfd" localSheetId="3" hidden="1">{#N/A,#N/A,FALSE,"EXPENSE"}</definedName>
    <definedName name="fgdsfdsfd" localSheetId="11" hidden="1">{#N/A,#N/A,FALSE,"EXPENSE"}</definedName>
    <definedName name="fgdsfdsfd" localSheetId="9" hidden="1">{#N/A,#N/A,FALSE,"EXPENSE"}</definedName>
    <definedName name="fgdsfdsfd" hidden="1">{#N/A,#N/A,FALSE,"EXPENSE"}</definedName>
    <definedName name="fhfgdgdg" localSheetId="2" hidden="1">{#N/A,#N/A,FALSE,"EXPENSE"}</definedName>
    <definedName name="fhfgdgdg" localSheetId="13" hidden="1">{#N/A,#N/A,FALSE,"EXPENSE"}</definedName>
    <definedName name="fhfgdgdg" localSheetId="3" hidden="1">{#N/A,#N/A,FALSE,"EXPENSE"}</definedName>
    <definedName name="fhfgdgdg" localSheetId="11" hidden="1">{#N/A,#N/A,FALSE,"EXPENSE"}</definedName>
    <definedName name="fhfgdgdg" localSheetId="9" hidden="1">{#N/A,#N/A,FALSE,"EXPENSE"}</definedName>
    <definedName name="fhfgdgdg" hidden="1">{#N/A,#N/A,FALSE,"EXPENSE"}</definedName>
    <definedName name="fhfhfhfg" localSheetId="2" hidden="1">{#N/A,#N/A,FALSE,"EXPENSE"}</definedName>
    <definedName name="fhfhfhfg" localSheetId="13" hidden="1">{#N/A,#N/A,FALSE,"EXPENSE"}</definedName>
    <definedName name="fhfhfhfg" localSheetId="3" hidden="1">{#N/A,#N/A,FALSE,"EXPENSE"}</definedName>
    <definedName name="fhfhfhfg" localSheetId="11" hidden="1">{#N/A,#N/A,FALSE,"EXPENSE"}</definedName>
    <definedName name="fhfhfhfg" localSheetId="9" hidden="1">{#N/A,#N/A,FALSE,"EXPENSE"}</definedName>
    <definedName name="fhfhfhfg" hidden="1">{#N/A,#N/A,FALSE,"EXPENSE"}</definedName>
    <definedName name="fhgfdgdzfcxvcx" localSheetId="2" hidden="1">{#N/A,#N/A,FALSE,"EXPENSE"}</definedName>
    <definedName name="fhgfdgdzfcxvcx" localSheetId="13" hidden="1">{#N/A,#N/A,FALSE,"EXPENSE"}</definedName>
    <definedName name="fhgfdgdzfcxvcx" localSheetId="3" hidden="1">{#N/A,#N/A,FALSE,"EXPENSE"}</definedName>
    <definedName name="fhgfdgdzfcxvcx" localSheetId="11" hidden="1">{#N/A,#N/A,FALSE,"EXPENSE"}</definedName>
    <definedName name="fhgfdgdzfcxvcx" localSheetId="9" hidden="1">{#N/A,#N/A,FALSE,"EXPENSE"}</definedName>
    <definedName name="fhgfdgdzfcxvcx" hidden="1">{#N/A,#N/A,FALSE,"EXPENSE"}</definedName>
    <definedName name="FI_Tax_Entry_Year" localSheetId="2">#REF!</definedName>
    <definedName name="FI_Tax_Entry_Year" localSheetId="8">#REF!</definedName>
    <definedName name="FI_Tax_Entry_Year" localSheetId="13">#REF!</definedName>
    <definedName name="FI_Tax_Entry_Year" localSheetId="3">#REF!</definedName>
    <definedName name="FI_Tax_Entry_Year" localSheetId="7">#REF!</definedName>
    <definedName name="FI_Tax_Entry_Year" localSheetId="0">#REF!</definedName>
    <definedName name="FI_Tax_Entry_Year" localSheetId="9">#REF!</definedName>
    <definedName name="FI_Tax_Entry_Year" localSheetId="6">#REF!</definedName>
    <definedName name="FI_Tax_Entry_Year" localSheetId="5">#REF!</definedName>
    <definedName name="FI_Tax_Entry_Year" localSheetId="4">#REF!</definedName>
    <definedName name="fiddlersrecon" localSheetId="2">#REF!</definedName>
    <definedName name="fiddlersrecon" localSheetId="8">#REF!</definedName>
    <definedName name="fiddlersrecon" localSheetId="13">#REF!</definedName>
    <definedName name="fiddlersrecon" localSheetId="3">#REF!</definedName>
    <definedName name="fiddlersrecon" localSheetId="7">#REF!</definedName>
    <definedName name="fiddlersrecon" localSheetId="0">#REF!</definedName>
    <definedName name="fiddlersrecon" localSheetId="9">#REF!</definedName>
    <definedName name="fiddlersrecon" localSheetId="6">#REF!</definedName>
    <definedName name="fiddlersrecon" localSheetId="5">#REF!</definedName>
    <definedName name="fiddlersrecon" localSheetId="4">#REF!</definedName>
    <definedName name="FILENAME" localSheetId="2">#REF!</definedName>
    <definedName name="FILENAME" localSheetId="8">#REF!</definedName>
    <definedName name="FILENAME" localSheetId="13">#REF!</definedName>
    <definedName name="FILENAME" localSheetId="3">#REF!</definedName>
    <definedName name="FILENAME" localSheetId="7">#REF!</definedName>
    <definedName name="FILENAME" localSheetId="0">#REF!</definedName>
    <definedName name="FILENAME" localSheetId="9">#REF!</definedName>
    <definedName name="FILENAME" localSheetId="6">#REF!</definedName>
    <definedName name="FILENAME" localSheetId="5">#REF!</definedName>
    <definedName name="FILENAME" localSheetId="4">#REF!</definedName>
    <definedName name="Filing" localSheetId="2">#REF!</definedName>
    <definedName name="Filing">#REF!</definedName>
    <definedName name="Filing_Name" localSheetId="2">#REF!</definedName>
    <definedName name="Filing_Name">#REF!</definedName>
    <definedName name="FL" localSheetId="2">#REF!</definedName>
    <definedName name="FL">#REF!</definedName>
    <definedName name="FLCAP2006" localSheetId="2">#REF!</definedName>
    <definedName name="FLCAP2006" localSheetId="8">#REF!</definedName>
    <definedName name="FLCAP2006" localSheetId="13">#REF!</definedName>
    <definedName name="FLCAP2006" localSheetId="3">#REF!</definedName>
    <definedName name="FLCAP2006" localSheetId="7">#REF!</definedName>
    <definedName name="FLCAP2006" localSheetId="0">#REF!</definedName>
    <definedName name="FLCAP2006" localSheetId="9">#REF!</definedName>
    <definedName name="FLCAP2006" localSheetId="6">#REF!</definedName>
    <definedName name="FLCAP2006" localSheetId="5">#REF!</definedName>
    <definedName name="FLCAP2006" localSheetId="4">#REF!</definedName>
    <definedName name="FLCAP2007" localSheetId="2">#REF!</definedName>
    <definedName name="FLCAP2007" localSheetId="8">#REF!</definedName>
    <definedName name="FLCAP2007" localSheetId="7">#REF!</definedName>
    <definedName name="FLCAP2007" localSheetId="6">#REF!</definedName>
    <definedName name="FLCAP2007" localSheetId="5">#REF!</definedName>
    <definedName name="FLCAP2007" localSheetId="4">#REF!</definedName>
    <definedName name="FLCAP2007">#REF!</definedName>
    <definedName name="FLCAP2008" localSheetId="2">#REF!</definedName>
    <definedName name="FLCAP2008" localSheetId="8">#REF!</definedName>
    <definedName name="FLCAP2008" localSheetId="7">#REF!</definedName>
    <definedName name="FLCAP2008" localSheetId="6">#REF!</definedName>
    <definedName name="FLCAP2008" localSheetId="5">#REF!</definedName>
    <definedName name="FLCAP2008" localSheetId="4">#REF!</definedName>
    <definedName name="FLCAP2008">#REF!</definedName>
    <definedName name="FLCAP2009" localSheetId="2">#REF!</definedName>
    <definedName name="FLCAP2009" localSheetId="8">#REF!</definedName>
    <definedName name="FLCAP2009" localSheetId="7">#REF!</definedName>
    <definedName name="FLCAP2009" localSheetId="6">#REF!</definedName>
    <definedName name="FLCAP2009" localSheetId="5">#REF!</definedName>
    <definedName name="FLCAP2009" localSheetId="4">#REF!</definedName>
    <definedName name="FLCAP2009">#REF!</definedName>
    <definedName name="FLCAP2010" localSheetId="2">#REF!</definedName>
    <definedName name="FLCAP2010" localSheetId="8">#REF!</definedName>
    <definedName name="FLCAP2010" localSheetId="7">#REF!</definedName>
    <definedName name="FLCAP2010" localSheetId="6">#REF!</definedName>
    <definedName name="FLCAP2010" localSheetId="5">#REF!</definedName>
    <definedName name="FLCAP2010" localSheetId="4">#REF!</definedName>
    <definedName name="FLCAP2010">#REF!</definedName>
    <definedName name="FLOM2006" localSheetId="2">#REF!</definedName>
    <definedName name="FLOM2006" localSheetId="8">#REF!</definedName>
    <definedName name="FLOM2006" localSheetId="7">#REF!</definedName>
    <definedName name="FLOM2006" localSheetId="6">#REF!</definedName>
    <definedName name="FLOM2006" localSheetId="5">#REF!</definedName>
    <definedName name="FLOM2006" localSheetId="4">#REF!</definedName>
    <definedName name="FLOM2006">#REF!</definedName>
    <definedName name="FLOM2007" localSheetId="2">#REF!</definedName>
    <definedName name="FLOM2007" localSheetId="8">#REF!</definedName>
    <definedName name="FLOM2007" localSheetId="7">#REF!</definedName>
    <definedName name="FLOM2007" localSheetId="6">#REF!</definedName>
    <definedName name="FLOM2007" localSheetId="5">#REF!</definedName>
    <definedName name="FLOM2007" localSheetId="4">#REF!</definedName>
    <definedName name="FLOM2007">#REF!</definedName>
    <definedName name="FLOM2008" localSheetId="2">#REF!</definedName>
    <definedName name="FLOM2008" localSheetId="8">#REF!</definedName>
    <definedName name="FLOM2008" localSheetId="7">#REF!</definedName>
    <definedName name="FLOM2008" localSheetId="6">#REF!</definedName>
    <definedName name="FLOM2008" localSheetId="5">#REF!</definedName>
    <definedName name="FLOM2008" localSheetId="4">#REF!</definedName>
    <definedName name="FLOM2008">#REF!</definedName>
    <definedName name="FLOM2009" localSheetId="2">#REF!</definedName>
    <definedName name="FLOM2009" localSheetId="8">#REF!</definedName>
    <definedName name="FLOM2009" localSheetId="7">#REF!</definedName>
    <definedName name="FLOM2009" localSheetId="6">#REF!</definedName>
    <definedName name="FLOM2009" localSheetId="5">#REF!</definedName>
    <definedName name="FLOM2009" localSheetId="4">#REF!</definedName>
    <definedName name="FLOM2009">#REF!</definedName>
    <definedName name="FLOM2010" localSheetId="2">#REF!</definedName>
    <definedName name="FLOM2010" localSheetId="8">#REF!</definedName>
    <definedName name="FLOM2010" localSheetId="7">#REF!</definedName>
    <definedName name="FLOM2010" localSheetId="6">#REF!</definedName>
    <definedName name="FLOM2010" localSheetId="5">#REF!</definedName>
    <definedName name="FLOM2010" localSheetId="4">#REF!</definedName>
    <definedName name="FLOM2010">#REF!</definedName>
    <definedName name="Florida" localSheetId="2">#REF!</definedName>
    <definedName name="Florida" localSheetId="8">#REF!</definedName>
    <definedName name="Florida" localSheetId="7">#REF!</definedName>
    <definedName name="Florida" localSheetId="6">#REF!</definedName>
    <definedName name="Florida" localSheetId="5">#REF!</definedName>
    <definedName name="Florida" localSheetId="4">#REF!</definedName>
    <definedName name="Florida">#REF!</definedName>
    <definedName name="Florida_Power_Corporation" localSheetId="2">#REF!</definedName>
    <definedName name="Florida_Power_Corporation" localSheetId="8">#REF!</definedName>
    <definedName name="Florida_Power_Corporation" localSheetId="7">#REF!</definedName>
    <definedName name="Florida_Power_Corporation" localSheetId="6">#REF!</definedName>
    <definedName name="Florida_Power_Corporation" localSheetId="5">#REF!</definedName>
    <definedName name="Florida_Power_Corporation" localSheetId="4">#REF!</definedName>
    <definedName name="Florida_Power_Corporation">#REF!</definedName>
    <definedName name="FNI_ADJ">#REF!</definedName>
    <definedName name="FORM" localSheetId="2">#REF!</definedName>
    <definedName name="FORM" localSheetId="8">#REF!</definedName>
    <definedName name="FORM" localSheetId="7">#REF!</definedName>
    <definedName name="FORM" localSheetId="6">#REF!</definedName>
    <definedName name="FORM" localSheetId="5">#REF!</definedName>
    <definedName name="FORM" localSheetId="4">#REF!</definedName>
    <definedName name="FORM">#REF!</definedName>
    <definedName name="FORM_4626" localSheetId="2">#REF!</definedName>
    <definedName name="FORM_4626" localSheetId="8">#REF!</definedName>
    <definedName name="FORM_4626" localSheetId="7">#REF!</definedName>
    <definedName name="FORM_4626" localSheetId="6">#REF!</definedName>
    <definedName name="FORM_4626" localSheetId="5">#REF!</definedName>
    <definedName name="FORM_4626" localSheetId="4">#REF!</definedName>
    <definedName name="FORM_4626">#REF!</definedName>
    <definedName name="FORM42_1A" localSheetId="2">#REF!</definedName>
    <definedName name="FORM42_1A">#REF!</definedName>
    <definedName name="FORM42_2A" localSheetId="2">#REF!</definedName>
    <definedName name="FORM42_2A">#REF!</definedName>
    <definedName name="FORM42_4A" localSheetId="2">#REF!</definedName>
    <definedName name="FORM42_4A">#REF!</definedName>
    <definedName name="Form42_4P_P13">#REF!</definedName>
    <definedName name="FORM42_6A">#REF!</definedName>
    <definedName name="FORM42_7A">#REF!</definedName>
    <definedName name="FORM42_8A_P1">#REF!</definedName>
    <definedName name="FORM42_8A_P10">#REF!</definedName>
    <definedName name="FORM42_8A_P11">#REF!</definedName>
    <definedName name="FORM42_8A_P12">#REF!</definedName>
    <definedName name="FORM42_8A_P13">#REF!</definedName>
    <definedName name="FORM42_8A_P14">#REF!</definedName>
    <definedName name="FORM42_8A_P15">#REF!</definedName>
    <definedName name="FORM42_8A_P16">#REF!</definedName>
    <definedName name="FORM42_8A_P17">#REF!</definedName>
    <definedName name="FORM42_8A_P18">#REF!</definedName>
    <definedName name="FORM42_8A_P19">#REF!</definedName>
    <definedName name="FORM42_8A_P2">#REF!</definedName>
    <definedName name="FORM42_8A_P20">#REF!</definedName>
    <definedName name="FORM42_8A_P3">#REF!</definedName>
    <definedName name="FORM42_8A_P4">#REF!</definedName>
    <definedName name="FORM42_8A_P5">#REF!</definedName>
    <definedName name="FORM42_8A_P6">#REF!</definedName>
    <definedName name="FORM42_8A_P7">#REF!</definedName>
    <definedName name="FORM42_8A_P8">#REF!</definedName>
    <definedName name="FORM42_8A_P9">#REF!</definedName>
    <definedName name="FORM4626" localSheetId="2">#REF!</definedName>
    <definedName name="FORM4626" localSheetId="8">#REF!</definedName>
    <definedName name="FORM4626" localSheetId="13">#REF!</definedName>
    <definedName name="FORM4626" localSheetId="3">#REF!</definedName>
    <definedName name="FORM4626" localSheetId="7">#REF!</definedName>
    <definedName name="FORM4626" localSheetId="0">#REF!</definedName>
    <definedName name="FORM4626" localSheetId="9">#REF!</definedName>
    <definedName name="FORM4626" localSheetId="6">#REF!</definedName>
    <definedName name="FORM4626" localSheetId="5">#REF!</definedName>
    <definedName name="FORM4626" localSheetId="4">#REF!</definedName>
    <definedName name="FPSC_Adj_lookup">#REF!</definedName>
    <definedName name="freb" localSheetId="2" hidden="1">{#N/A,#N/A,FALSE,"EXPENSE"}</definedName>
    <definedName name="freb" localSheetId="13" hidden="1">{#N/A,#N/A,FALSE,"EXPENSE"}</definedName>
    <definedName name="freb" localSheetId="3" hidden="1">{#N/A,#N/A,FALSE,"EXPENSE"}</definedName>
    <definedName name="freb" localSheetId="11" hidden="1">{#N/A,#N/A,FALSE,"EXPENSE"}</definedName>
    <definedName name="freb" localSheetId="9" hidden="1">{#N/A,#N/A,FALSE,"EXPENSE"}</definedName>
    <definedName name="freb" hidden="1">{#N/A,#N/A,FALSE,"EXPENSE"}</definedName>
    <definedName name="frt" localSheetId="2" hidden="1">{#N/A,#N/A,FALSE,"Aging Summary";#N/A,#N/A,FALSE,"Ratio Analysis";#N/A,#N/A,FALSE,"Test 120 Day Accts";#N/A,#N/A,FALSE,"Tickmarks"}</definedName>
    <definedName name="frt" localSheetId="13" hidden="1">{#N/A,#N/A,FALSE,"Aging Summary";#N/A,#N/A,FALSE,"Ratio Analysis";#N/A,#N/A,FALSE,"Test 120 Day Accts";#N/A,#N/A,FALSE,"Tickmarks"}</definedName>
    <definedName name="frt" localSheetId="3" hidden="1">{#N/A,#N/A,FALSE,"Aging Summary";#N/A,#N/A,FALSE,"Ratio Analysis";#N/A,#N/A,FALSE,"Test 120 Day Accts";#N/A,#N/A,FALSE,"Tickmarks"}</definedName>
    <definedName name="frt" localSheetId="0" hidden="1">{#N/A,#N/A,FALSE,"Aging Summary";#N/A,#N/A,FALSE,"Ratio Analysis";#N/A,#N/A,FALSE,"Test 120 Day Accts";#N/A,#N/A,FALSE,"Tickmarks"}</definedName>
    <definedName name="frt" localSheetId="11" hidden="1">{#N/A,#N/A,FALSE,"Aging Summary";#N/A,#N/A,FALSE,"Ratio Analysis";#N/A,#N/A,FALSE,"Test 120 Day Accts";#N/A,#N/A,FALSE,"Tickmarks"}</definedName>
    <definedName name="frt" localSheetId="9" hidden="1">{#N/A,#N/A,FALSE,"Aging Summary";#N/A,#N/A,FALSE,"Ratio Analysis";#N/A,#N/A,FALSE,"Test 120 Day Accts";#N/A,#N/A,FALSE,"Tickmarks"}</definedName>
    <definedName name="frwerwerwerfw" localSheetId="2" hidden="1">{#N/A,#N/A,FALSE,"EXPENSE"}</definedName>
    <definedName name="frwerwerwerfw" localSheetId="13" hidden="1">{#N/A,#N/A,FALSE,"EXPENSE"}</definedName>
    <definedName name="frwerwerwerfw" localSheetId="3" hidden="1">{#N/A,#N/A,FALSE,"EXPENSE"}</definedName>
    <definedName name="frwerwerwerfw" localSheetId="11" hidden="1">{#N/A,#N/A,FALSE,"EXPENSE"}</definedName>
    <definedName name="frwerwerwerfw" localSheetId="9" hidden="1">{#N/A,#N/A,FALSE,"EXPENSE"}</definedName>
    <definedName name="frwerwerwerfw" hidden="1">{#N/A,#N/A,FALSE,"EXPENSE"}</definedName>
    <definedName name="frwerwerwerwerfew" localSheetId="2" hidden="1">{#N/A,#N/A,FALSE,"EXPENSE"}</definedName>
    <definedName name="frwerwerwerwerfew" localSheetId="13" hidden="1">{#N/A,#N/A,FALSE,"EXPENSE"}</definedName>
    <definedName name="frwerwerwerwerfew" localSheetId="3" hidden="1">{#N/A,#N/A,FALSE,"EXPENSE"}</definedName>
    <definedName name="frwerwerwerwerfew" localSheetId="11" hidden="1">{#N/A,#N/A,FALSE,"EXPENSE"}</definedName>
    <definedName name="frwerwerwerwerfew" localSheetId="9" hidden="1">{#N/A,#N/A,FALSE,"EXPENSE"}</definedName>
    <definedName name="frwerwerwerwerfew" hidden="1">{#N/A,#N/A,FALSE,"EXPENSE"}</definedName>
    <definedName name="fsadfsdfadfdfwerf" localSheetId="2" hidden="1">{#N/A,#N/A,FALSE,"EXPENSE"}</definedName>
    <definedName name="fsadfsdfadfdfwerf" localSheetId="13" hidden="1">{#N/A,#N/A,FALSE,"EXPENSE"}</definedName>
    <definedName name="fsadfsdfadfdfwerf" localSheetId="3" hidden="1">{#N/A,#N/A,FALSE,"EXPENSE"}</definedName>
    <definedName name="fsadfsdfadfdfwerf" localSheetId="11" hidden="1">{#N/A,#N/A,FALSE,"EXPENSE"}</definedName>
    <definedName name="fsadfsdfadfdfwerf" localSheetId="9" hidden="1">{#N/A,#N/A,FALSE,"EXPENSE"}</definedName>
    <definedName name="fsadfsdfadfdfwerf" hidden="1">{#N/A,#N/A,FALSE,"EXPENSE"}</definedName>
    <definedName name="fsafwaerwer" localSheetId="2" hidden="1">{#N/A,#N/A,FALSE,"EXPENSE"}</definedName>
    <definedName name="fsafwaerwer" localSheetId="13" hidden="1">{#N/A,#N/A,FALSE,"EXPENSE"}</definedName>
    <definedName name="fsafwaerwer" localSheetId="3" hidden="1">{#N/A,#N/A,FALSE,"EXPENSE"}</definedName>
    <definedName name="fsafwaerwer" localSheetId="11" hidden="1">{#N/A,#N/A,FALSE,"EXPENSE"}</definedName>
    <definedName name="fsafwaerwer" localSheetId="9" hidden="1">{#N/A,#N/A,FALSE,"EXPENSE"}</definedName>
    <definedName name="fsafwaerwer" hidden="1">{#N/A,#N/A,FALSE,"EXPENSE"}</definedName>
    <definedName name="fsd" localSheetId="2" hidden="1">{#N/A,#N/A,FALSE,"Aging Summary";#N/A,#N/A,FALSE,"Ratio Analysis";#N/A,#N/A,FALSE,"Test 120 Day Accts";#N/A,#N/A,FALSE,"Tickmarks"}</definedName>
    <definedName name="fsd" localSheetId="13" hidden="1">{#N/A,#N/A,FALSE,"Aging Summary";#N/A,#N/A,FALSE,"Ratio Analysis";#N/A,#N/A,FALSE,"Test 120 Day Accts";#N/A,#N/A,FALSE,"Tickmarks"}</definedName>
    <definedName name="fsd" localSheetId="3" hidden="1">{#N/A,#N/A,FALSE,"Aging Summary";#N/A,#N/A,FALSE,"Ratio Analysis";#N/A,#N/A,FALSE,"Test 120 Day Accts";#N/A,#N/A,FALSE,"Tickmarks"}</definedName>
    <definedName name="fsd" localSheetId="0" hidden="1">{#N/A,#N/A,FALSE,"Aging Summary";#N/A,#N/A,FALSE,"Ratio Analysis";#N/A,#N/A,FALSE,"Test 120 Day Accts";#N/A,#N/A,FALSE,"Tickmarks"}</definedName>
    <definedName name="fsd" localSheetId="11" hidden="1">{#N/A,#N/A,FALSE,"Aging Summary";#N/A,#N/A,FALSE,"Ratio Analysis";#N/A,#N/A,FALSE,"Test 120 Day Accts";#N/A,#N/A,FALSE,"Tickmarks"}</definedName>
    <definedName name="fsd" localSheetId="9" hidden="1">{#N/A,#N/A,FALSE,"Aging Summary";#N/A,#N/A,FALSE,"Ratio Analysis";#N/A,#N/A,FALSE,"Test 120 Day Accts";#N/A,#N/A,FALSE,"Tickmarks"}</definedName>
    <definedName name="fsdfadsfdfd" localSheetId="2" hidden="1">{#N/A,#N/A,FALSE,"EXPENSE"}</definedName>
    <definedName name="fsdfadsfdfd" localSheetId="13" hidden="1">{#N/A,#N/A,FALSE,"EXPENSE"}</definedName>
    <definedName name="fsdfadsfdfd" localSheetId="3" hidden="1">{#N/A,#N/A,FALSE,"EXPENSE"}</definedName>
    <definedName name="fsdfadsfdfd" localSheetId="11" hidden="1">{#N/A,#N/A,FALSE,"EXPENSE"}</definedName>
    <definedName name="fsdfadsfdfd" localSheetId="9" hidden="1">{#N/A,#N/A,FALSE,"EXPENSE"}</definedName>
    <definedName name="fsdfadsfdfd" hidden="1">{#N/A,#N/A,FALSE,"EXPENSE"}</definedName>
    <definedName name="fsdfasdfadsf" localSheetId="2" hidden="1">{#N/A,#N/A,FALSE,"EXPENSE"}</definedName>
    <definedName name="fsdfasdfadsf" localSheetId="13" hidden="1">{#N/A,#N/A,FALSE,"EXPENSE"}</definedName>
    <definedName name="fsdfasdfadsf" localSheetId="3" hidden="1">{#N/A,#N/A,FALSE,"EXPENSE"}</definedName>
    <definedName name="fsdfasdfadsf" localSheetId="11" hidden="1">{#N/A,#N/A,FALSE,"EXPENSE"}</definedName>
    <definedName name="fsdfasdfadsf" localSheetId="9" hidden="1">{#N/A,#N/A,FALSE,"EXPENSE"}</definedName>
    <definedName name="fsdfasdfadsf" hidden="1">{#N/A,#N/A,FALSE,"EXPENSE"}</definedName>
    <definedName name="fsdfdfbfvbcvbb" localSheetId="2" hidden="1">{#N/A,#N/A,FALSE,"ALLOC"}</definedName>
    <definedName name="fsdfdfbfvbcvbb" localSheetId="13" hidden="1">{#N/A,#N/A,FALSE,"ALLOC"}</definedName>
    <definedName name="fsdfdfbfvbcvbb" localSheetId="3" hidden="1">{#N/A,#N/A,FALSE,"ALLOC"}</definedName>
    <definedName name="fsdfdfbfvbcvbb" localSheetId="11" hidden="1">{#N/A,#N/A,FALSE,"ALLOC"}</definedName>
    <definedName name="fsdfdfbfvbcvbb" localSheetId="9" hidden="1">{#N/A,#N/A,FALSE,"ALLOC"}</definedName>
    <definedName name="fsdfdfbfvbcvbb" hidden="1">{#N/A,#N/A,FALSE,"ALLOC"}</definedName>
    <definedName name="fsdfdwfdsf" localSheetId="2" hidden="1">{#N/A,#N/A,FALSE,"EXPENSE"}</definedName>
    <definedName name="fsdfdwfdsf" localSheetId="13" hidden="1">{#N/A,#N/A,FALSE,"EXPENSE"}</definedName>
    <definedName name="fsdfdwfdsf" localSheetId="3" hidden="1">{#N/A,#N/A,FALSE,"EXPENSE"}</definedName>
    <definedName name="fsdfdwfdsf" localSheetId="11" hidden="1">{#N/A,#N/A,FALSE,"EXPENSE"}</definedName>
    <definedName name="fsdfdwfdsf" localSheetId="9" hidden="1">{#N/A,#N/A,FALSE,"EXPENSE"}</definedName>
    <definedName name="fsdfdwfdsf" hidden="1">{#N/A,#N/A,FALSE,"EXPENSE"}</definedName>
    <definedName name="fsgrhghj" localSheetId="2" hidden="1">{#N/A,#N/A,FALSE,"ALLOC"}</definedName>
    <definedName name="fsgrhghj" localSheetId="13" hidden="1">{#N/A,#N/A,FALSE,"ALLOC"}</definedName>
    <definedName name="fsgrhghj" localSheetId="3" hidden="1">{#N/A,#N/A,FALSE,"ALLOC"}</definedName>
    <definedName name="fsgrhghj" localSheetId="11" hidden="1">{#N/A,#N/A,FALSE,"ALLOC"}</definedName>
    <definedName name="fsgrhghj" localSheetId="9" hidden="1">{#N/A,#N/A,FALSE,"ALLOC"}</definedName>
    <definedName name="fsgrhghj" hidden="1">{#N/A,#N/A,FALSE,"ALLOC"}</definedName>
    <definedName name="ftyrtdrt" localSheetId="2" hidden="1">{#N/A,#N/A,FALSE,"ALLOC"}</definedName>
    <definedName name="ftyrtdrt" localSheetId="13" hidden="1">{#N/A,#N/A,FALSE,"ALLOC"}</definedName>
    <definedName name="ftyrtdrt" localSheetId="3" hidden="1">{#N/A,#N/A,FALSE,"ALLOC"}</definedName>
    <definedName name="ftyrtdrt" localSheetId="11" hidden="1">{#N/A,#N/A,FALSE,"ALLOC"}</definedName>
    <definedName name="ftyrtdrt" localSheetId="9" hidden="1">{#N/A,#N/A,FALSE,"ALLOC"}</definedName>
    <definedName name="ftyrtdrt" hidden="1">{#N/A,#N/A,FALSE,"ALLOC"}</definedName>
    <definedName name="FUNC_ALLOCS_CS">#REF!</definedName>
    <definedName name="FUNC_ALLOCS_CSIS">#REF!</definedName>
    <definedName name="FUNC_ALLOCS_GSD">#REF!</definedName>
    <definedName name="FUNC_ALLOCS_GSND">#REF!</definedName>
    <definedName name="FUNC_ALLOCS_GSND100LF">#REF!</definedName>
    <definedName name="FUNC_ALLOCS_IS">#REF!</definedName>
    <definedName name="FUNC_ALLOCS_LS">#REF!</definedName>
    <definedName name="FUNC_ALLOCS_RETAIL">#REF!</definedName>
    <definedName name="FUNC_ALLOCS_RS">#REF!</definedName>
    <definedName name="G" localSheetId="2">#REF!</definedName>
    <definedName name="G" localSheetId="8">#REF!</definedName>
    <definedName name="G" localSheetId="7">#REF!</definedName>
    <definedName name="G" localSheetId="6">#REF!</definedName>
    <definedName name="G" localSheetId="5">#REF!</definedName>
    <definedName name="G" localSheetId="4">#REF!</definedName>
    <definedName name="G">#REF!</definedName>
    <definedName name="gbdfgdfdfzvc" localSheetId="2" hidden="1">{#N/A,#N/A,FALSE,"ALLOC"}</definedName>
    <definedName name="gbdfgdfdfzvc" localSheetId="13" hidden="1">{#N/A,#N/A,FALSE,"ALLOC"}</definedName>
    <definedName name="gbdfgdfdfzvc" localSheetId="3" hidden="1">{#N/A,#N/A,FALSE,"ALLOC"}</definedName>
    <definedName name="gbdfgdfdfzvc" localSheetId="11" hidden="1">{#N/A,#N/A,FALSE,"ALLOC"}</definedName>
    <definedName name="gbdfgdfdfzvc" localSheetId="9" hidden="1">{#N/A,#N/A,FALSE,"ALLOC"}</definedName>
    <definedName name="gbdfgdfdfzvc" hidden="1">{#N/A,#N/A,FALSE,"ALLOC"}</definedName>
    <definedName name="gbdfgzdfvvc" localSheetId="2" hidden="1">{#N/A,#N/A,FALSE,"EXPENSE"}</definedName>
    <definedName name="gbdfgzdfvvc" localSheetId="13" hidden="1">{#N/A,#N/A,FALSE,"EXPENSE"}</definedName>
    <definedName name="gbdfgzdfvvc" localSheetId="3" hidden="1">{#N/A,#N/A,FALSE,"EXPENSE"}</definedName>
    <definedName name="gbdfgzdfvvc" localSheetId="11" hidden="1">{#N/A,#N/A,FALSE,"EXPENSE"}</definedName>
    <definedName name="gbdfgzdfvvc" localSheetId="9" hidden="1">{#N/A,#N/A,FALSE,"EXPENSE"}</definedName>
    <definedName name="gbdfgzdfvvc" hidden="1">{#N/A,#N/A,FALSE,"EXPENSE"}</definedName>
    <definedName name="gdfgdvzxcvc" localSheetId="2" hidden="1">{#N/A,#N/A,FALSE,"EXPENSE"}</definedName>
    <definedName name="gdfgdvzxcvc" localSheetId="13" hidden="1">{#N/A,#N/A,FALSE,"EXPENSE"}</definedName>
    <definedName name="gdfgdvzxcvc" localSheetId="3" hidden="1">{#N/A,#N/A,FALSE,"EXPENSE"}</definedName>
    <definedName name="gdfgdvzxcvc" localSheetId="11" hidden="1">{#N/A,#N/A,FALSE,"EXPENSE"}</definedName>
    <definedName name="gdfgdvzxcvc" localSheetId="9" hidden="1">{#N/A,#N/A,FALSE,"EXPENSE"}</definedName>
    <definedName name="gdfgdvzxcvc" hidden="1">{#N/A,#N/A,FALSE,"EXPENSE"}</definedName>
    <definedName name="gdfgdzfdzfvxzc" localSheetId="2" hidden="1">{#N/A,#N/A,FALSE,"ALLOC"}</definedName>
    <definedName name="gdfgdzfdzfvxzc" localSheetId="13" hidden="1">{#N/A,#N/A,FALSE,"ALLOC"}</definedName>
    <definedName name="gdfgdzfdzfvxzc" localSheetId="3" hidden="1">{#N/A,#N/A,FALSE,"ALLOC"}</definedName>
    <definedName name="gdfgdzfdzfvxzc" localSheetId="11" hidden="1">{#N/A,#N/A,FALSE,"ALLOC"}</definedName>
    <definedName name="gdfgdzfdzfvxzc" localSheetId="9" hidden="1">{#N/A,#N/A,FALSE,"ALLOC"}</definedName>
    <definedName name="gdfgdzfdzfvxzc" hidden="1">{#N/A,#N/A,FALSE,"ALLOC"}</definedName>
    <definedName name="gdfgfbcvbcv" localSheetId="2" hidden="1">{#N/A,#N/A,FALSE,"EXPENSE"}</definedName>
    <definedName name="gdfgfbcvbcv" localSheetId="13" hidden="1">{#N/A,#N/A,FALSE,"EXPENSE"}</definedName>
    <definedName name="gdfgfbcvbcv" localSheetId="3" hidden="1">{#N/A,#N/A,FALSE,"EXPENSE"}</definedName>
    <definedName name="gdfgfbcvbcv" localSheetId="11" hidden="1">{#N/A,#N/A,FALSE,"EXPENSE"}</definedName>
    <definedName name="gdfgfbcvbcv" localSheetId="9" hidden="1">{#N/A,#N/A,FALSE,"EXPENSE"}</definedName>
    <definedName name="gdfgfbcvbcv" hidden="1">{#N/A,#N/A,FALSE,"EXPENSE"}</definedName>
    <definedName name="gdfgfvcxvcx" localSheetId="2" hidden="1">{#N/A,#N/A,FALSE,"ALLOC"}</definedName>
    <definedName name="gdfgfvcxvcx" localSheetId="13" hidden="1">{#N/A,#N/A,FALSE,"ALLOC"}</definedName>
    <definedName name="gdfgfvcxvcx" localSheetId="3" hidden="1">{#N/A,#N/A,FALSE,"ALLOC"}</definedName>
    <definedName name="gdfgfvcxvcx" localSheetId="11" hidden="1">{#N/A,#N/A,FALSE,"ALLOC"}</definedName>
    <definedName name="gdfgfvcxvcx" localSheetId="9" hidden="1">{#N/A,#N/A,FALSE,"ALLOC"}</definedName>
    <definedName name="gdfgfvcxvcx" hidden="1">{#N/A,#N/A,FALSE,"ALLOC"}</definedName>
    <definedName name="gdgddgd" localSheetId="2" hidden="1">{#N/A,#N/A,FALSE,"EXPENSE"}</definedName>
    <definedName name="gdgddgd" localSheetId="13" hidden="1">{#N/A,#N/A,FALSE,"EXPENSE"}</definedName>
    <definedName name="gdgddgd" localSheetId="3" hidden="1">{#N/A,#N/A,FALSE,"EXPENSE"}</definedName>
    <definedName name="gdgddgd" localSheetId="11" hidden="1">{#N/A,#N/A,FALSE,"EXPENSE"}</definedName>
    <definedName name="gdgddgd" localSheetId="9" hidden="1">{#N/A,#N/A,FALSE,"EXPENSE"}</definedName>
    <definedName name="gdgddgd" hidden="1">{#N/A,#N/A,FALSE,"EXPENSE"}</definedName>
    <definedName name="gdsfgdcvcx" localSheetId="2" hidden="1">{#N/A,#N/A,FALSE,"EXPENSE"}</definedName>
    <definedName name="gdsfgdcvcx" localSheetId="13" hidden="1">{#N/A,#N/A,FALSE,"EXPENSE"}</definedName>
    <definedName name="gdsfgdcvcx" localSheetId="3" hidden="1">{#N/A,#N/A,FALSE,"EXPENSE"}</definedName>
    <definedName name="gdsfgdcvcx" localSheetId="11" hidden="1">{#N/A,#N/A,FALSE,"EXPENSE"}</definedName>
    <definedName name="gdsfgdcvcx" localSheetId="9" hidden="1">{#N/A,#N/A,FALSE,"EXPENSE"}</definedName>
    <definedName name="gdsfgdcvcx" hidden="1">{#N/A,#N/A,FALSE,"EXPENSE"}</definedName>
    <definedName name="gdsfgdfvgzcxvcxz" localSheetId="2" hidden="1">{#N/A,#N/A,FALSE,"EXPENSE"}</definedName>
    <definedName name="gdsfgdfvgzcxvcxz" localSheetId="13" hidden="1">{#N/A,#N/A,FALSE,"EXPENSE"}</definedName>
    <definedName name="gdsfgdfvgzcxvcxz" localSheetId="3" hidden="1">{#N/A,#N/A,FALSE,"EXPENSE"}</definedName>
    <definedName name="gdsfgdfvgzcxvcxz" localSheetId="11" hidden="1">{#N/A,#N/A,FALSE,"EXPENSE"}</definedName>
    <definedName name="gdsfgdfvgzcxvcxz" localSheetId="9" hidden="1">{#N/A,#N/A,FALSE,"EXPENSE"}</definedName>
    <definedName name="gdsfgdfvgzcxvcxz" hidden="1">{#N/A,#N/A,FALSE,"EXPENSE"}</definedName>
    <definedName name="gdsgdfvcxvxc" localSheetId="2" hidden="1">{#N/A,#N/A,FALSE,"EXPENSE"}</definedName>
    <definedName name="gdsgdfvcxvxc" localSheetId="13" hidden="1">{#N/A,#N/A,FALSE,"EXPENSE"}</definedName>
    <definedName name="gdsgdfvcxvxc" localSheetId="3" hidden="1">{#N/A,#N/A,FALSE,"EXPENSE"}</definedName>
    <definedName name="gdsgdfvcxvxc" localSheetId="11" hidden="1">{#N/A,#N/A,FALSE,"EXPENSE"}</definedName>
    <definedName name="gdsgdfvcxvxc" localSheetId="9" hidden="1">{#N/A,#N/A,FALSE,"EXPENSE"}</definedName>
    <definedName name="gdsgdfvcxvxc" hidden="1">{#N/A,#N/A,FALSE,"EXPENSE"}</definedName>
    <definedName name="gfgsdftesrt" localSheetId="2" hidden="1">{#N/A,#N/A,FALSE,"EXPENSE"}</definedName>
    <definedName name="gfgsdftesrt" localSheetId="13" hidden="1">{#N/A,#N/A,FALSE,"EXPENSE"}</definedName>
    <definedName name="gfgsdftesrt" localSheetId="3" hidden="1">{#N/A,#N/A,FALSE,"EXPENSE"}</definedName>
    <definedName name="gfgsdftesrt" localSheetId="11" hidden="1">{#N/A,#N/A,FALSE,"EXPENSE"}</definedName>
    <definedName name="gfgsdftesrt" localSheetId="9" hidden="1">{#N/A,#N/A,FALSE,"EXPENSE"}</definedName>
    <definedName name="gfgsdftesrt" hidden="1">{#N/A,#N/A,FALSE,"EXPENSE"}</definedName>
    <definedName name="gfhbgfggbvcvcx" localSheetId="2" hidden="1">{#N/A,#N/A,FALSE,"EXPENSE"}</definedName>
    <definedName name="gfhbgfggbvcvcx" localSheetId="13" hidden="1">{#N/A,#N/A,FALSE,"EXPENSE"}</definedName>
    <definedName name="gfhbgfggbvcvcx" localSheetId="3" hidden="1">{#N/A,#N/A,FALSE,"EXPENSE"}</definedName>
    <definedName name="gfhbgfggbvcvcx" localSheetId="11" hidden="1">{#N/A,#N/A,FALSE,"EXPENSE"}</definedName>
    <definedName name="gfhbgfggbvcvcx" localSheetId="9" hidden="1">{#N/A,#N/A,FALSE,"EXPENSE"}</definedName>
    <definedName name="gfhbgfggbvcvcx" hidden="1">{#N/A,#N/A,FALSE,"EXPENSE"}</definedName>
    <definedName name="gfhfgfbcvcv" localSheetId="2" hidden="1">{#N/A,#N/A,FALSE,"EXPENSE"}</definedName>
    <definedName name="gfhfgfbcvcv" localSheetId="13" hidden="1">{#N/A,#N/A,FALSE,"EXPENSE"}</definedName>
    <definedName name="gfhfgfbcvcv" localSheetId="3" hidden="1">{#N/A,#N/A,FALSE,"EXPENSE"}</definedName>
    <definedName name="gfhfgfbcvcv" localSheetId="11" hidden="1">{#N/A,#N/A,FALSE,"EXPENSE"}</definedName>
    <definedName name="gfhfgfbcvcv" localSheetId="9" hidden="1">{#N/A,#N/A,FALSE,"EXPENSE"}</definedName>
    <definedName name="gfhfgfbcvcv" hidden="1">{#N/A,#N/A,FALSE,"EXPENSE"}</definedName>
    <definedName name="gfhfxcxvcxzv" localSheetId="2" hidden="1">{#N/A,#N/A,FALSE,"EXPENSE"}</definedName>
    <definedName name="gfhfxcxvcxzv" localSheetId="13" hidden="1">{#N/A,#N/A,FALSE,"EXPENSE"}</definedName>
    <definedName name="gfhfxcxvcxzv" localSheetId="3" hidden="1">{#N/A,#N/A,FALSE,"EXPENSE"}</definedName>
    <definedName name="gfhfxcxvcxzv" localSheetId="11" hidden="1">{#N/A,#N/A,FALSE,"EXPENSE"}</definedName>
    <definedName name="gfhfxcxvcxzv" localSheetId="9" hidden="1">{#N/A,#N/A,FALSE,"EXPENSE"}</definedName>
    <definedName name="gfhfxcxvcxzv" hidden="1">{#N/A,#N/A,FALSE,"EXPENSE"}</definedName>
    <definedName name="gfhsdzfzasdfSAF" localSheetId="2" hidden="1">{#N/A,#N/A,FALSE,"ALLOC"}</definedName>
    <definedName name="gfhsdzfzasdfSAF" localSheetId="13" hidden="1">{#N/A,#N/A,FALSE,"ALLOC"}</definedName>
    <definedName name="gfhsdzfzasdfSAF" localSheetId="3" hidden="1">{#N/A,#N/A,FALSE,"ALLOC"}</definedName>
    <definedName name="gfhsdzfzasdfSAF" localSheetId="11" hidden="1">{#N/A,#N/A,FALSE,"ALLOC"}</definedName>
    <definedName name="gfhsdzfzasdfSAF" localSheetId="9" hidden="1">{#N/A,#N/A,FALSE,"ALLOC"}</definedName>
    <definedName name="gfhsdzfzasdfSAF" hidden="1">{#N/A,#N/A,FALSE,"ALLOC"}</definedName>
    <definedName name="gfhshyghgf" localSheetId="2" hidden="1">{#N/A,#N/A,FALSE,"EXPENSE"}</definedName>
    <definedName name="gfhshyghgf" localSheetId="13" hidden="1">{#N/A,#N/A,FALSE,"EXPENSE"}</definedName>
    <definedName name="gfhshyghgf" localSheetId="3" hidden="1">{#N/A,#N/A,FALSE,"EXPENSE"}</definedName>
    <definedName name="gfhshyghgf" localSheetId="11" hidden="1">{#N/A,#N/A,FALSE,"EXPENSE"}</definedName>
    <definedName name="gfhshyghgf" localSheetId="9" hidden="1">{#N/A,#N/A,FALSE,"EXPENSE"}</definedName>
    <definedName name="gfhshyghgf" hidden="1">{#N/A,#N/A,FALSE,"EXPENSE"}</definedName>
    <definedName name="gfnhsfgdzvc" localSheetId="2" hidden="1">{#N/A,#N/A,FALSE,"ALLOC"}</definedName>
    <definedName name="gfnhsfgdzvc" localSheetId="13" hidden="1">{#N/A,#N/A,FALSE,"ALLOC"}</definedName>
    <definedName name="gfnhsfgdzvc" localSheetId="3" hidden="1">{#N/A,#N/A,FALSE,"ALLOC"}</definedName>
    <definedName name="gfnhsfgdzvc" localSheetId="11" hidden="1">{#N/A,#N/A,FALSE,"ALLOC"}</definedName>
    <definedName name="gfnhsfgdzvc" localSheetId="9" hidden="1">{#N/A,#N/A,FALSE,"ALLOC"}</definedName>
    <definedName name="gfnhsfgdzvc" hidden="1">{#N/A,#N/A,FALSE,"ALLOC"}</definedName>
    <definedName name="gfsgesrwerwer" localSheetId="2" hidden="1">{#N/A,#N/A,FALSE,"EXPENSE"}</definedName>
    <definedName name="gfsgesrwerwer" localSheetId="13" hidden="1">{#N/A,#N/A,FALSE,"EXPENSE"}</definedName>
    <definedName name="gfsgesrwerwer" localSheetId="3" hidden="1">{#N/A,#N/A,FALSE,"EXPENSE"}</definedName>
    <definedName name="gfsgesrwerwer" localSheetId="11" hidden="1">{#N/A,#N/A,FALSE,"EXPENSE"}</definedName>
    <definedName name="gfsgesrwerwer" localSheetId="9" hidden="1">{#N/A,#N/A,FALSE,"EXPENSE"}</definedName>
    <definedName name="gfsgesrwerwer" hidden="1">{#N/A,#N/A,FALSE,"EXPENSE"}</definedName>
    <definedName name="gggg" localSheetId="2" hidden="1">{#N/A,#N/A,FALSE,"EXPENSE"}</definedName>
    <definedName name="gggg" localSheetId="13" hidden="1">{#N/A,#N/A,FALSE,"EXPENSE"}</definedName>
    <definedName name="gggg" localSheetId="3" hidden="1">{#N/A,#N/A,FALSE,"EXPENSE"}</definedName>
    <definedName name="gggg" localSheetId="11" hidden="1">{#N/A,#N/A,FALSE,"EXPENSE"}</definedName>
    <definedName name="gggg" localSheetId="9" hidden="1">{#N/A,#N/A,FALSE,"EXPENSE"}</definedName>
    <definedName name="gggg" hidden="1">{#N/A,#N/A,FALSE,"EXPENSE"}</definedName>
    <definedName name="ggggg" localSheetId="2" hidden="1">{#N/A,#N/A,FALSE,"EXPENSE"}</definedName>
    <definedName name="ggggg" localSheetId="13" hidden="1">{#N/A,#N/A,FALSE,"EXPENSE"}</definedName>
    <definedName name="ggggg" localSheetId="3" hidden="1">{#N/A,#N/A,FALSE,"EXPENSE"}</definedName>
    <definedName name="ggggg" localSheetId="11" hidden="1">{#N/A,#N/A,FALSE,"EXPENSE"}</definedName>
    <definedName name="ggggg" localSheetId="9" hidden="1">{#N/A,#N/A,FALSE,"EXPENSE"}</definedName>
    <definedName name="ggggg" hidden="1">{#N/A,#N/A,FALSE,"EXPENSE"}</definedName>
    <definedName name="gggggg" localSheetId="2" hidden="1">{#N/A,#N/A,FALSE,"EXPENSE"}</definedName>
    <definedName name="gggggg" localSheetId="13" hidden="1">{#N/A,#N/A,FALSE,"EXPENSE"}</definedName>
    <definedName name="gggggg" localSheetId="3" hidden="1">{#N/A,#N/A,FALSE,"EXPENSE"}</definedName>
    <definedName name="gggggg" localSheetId="11" hidden="1">{#N/A,#N/A,FALSE,"EXPENSE"}</definedName>
    <definedName name="gggggg" localSheetId="9" hidden="1">{#N/A,#N/A,FALSE,"EXPENSE"}</definedName>
    <definedName name="gggggg" hidden="1">{#N/A,#N/A,FALSE,"EXPENSE"}</definedName>
    <definedName name="ghsfgdszfzsdf" localSheetId="2" hidden="1">{#N/A,#N/A,FALSE,"EXPENSE"}</definedName>
    <definedName name="ghsfgdszfzsdf" localSheetId="13" hidden="1">{#N/A,#N/A,FALSE,"EXPENSE"}</definedName>
    <definedName name="ghsfgdszfzsdf" localSheetId="3" hidden="1">{#N/A,#N/A,FALSE,"EXPENSE"}</definedName>
    <definedName name="ghsfgdszfzsdf" localSheetId="11" hidden="1">{#N/A,#N/A,FALSE,"EXPENSE"}</definedName>
    <definedName name="ghsfgdszfzsdf" localSheetId="9" hidden="1">{#N/A,#N/A,FALSE,"EXPENSE"}</definedName>
    <definedName name="ghsfgdszfzsdf" hidden="1">{#N/A,#N/A,FALSE,"EXPENSE"}</definedName>
    <definedName name="glenivyrecon" localSheetId="2">#REF!</definedName>
    <definedName name="glenivyrecon" localSheetId="8">#REF!</definedName>
    <definedName name="glenivyrecon" localSheetId="13">#REF!</definedName>
    <definedName name="glenivyrecon" localSheetId="3">#REF!</definedName>
    <definedName name="glenivyrecon" localSheetId="7">#REF!</definedName>
    <definedName name="glenivyrecon" localSheetId="0">#REF!</definedName>
    <definedName name="glenivyrecon" localSheetId="9">#REF!</definedName>
    <definedName name="glenivyrecon" localSheetId="6">#REF!</definedName>
    <definedName name="glenivyrecon" localSheetId="5">#REF!</definedName>
    <definedName name="glenivyrecon" localSheetId="4">#REF!</definedName>
    <definedName name="gretertertert" localSheetId="2" hidden="1">{#N/A,#N/A,FALSE,"EXPENSE"}</definedName>
    <definedName name="gretertertert" localSheetId="13" hidden="1">{#N/A,#N/A,FALSE,"EXPENSE"}</definedName>
    <definedName name="gretertertert" localSheetId="3" hidden="1">{#N/A,#N/A,FALSE,"EXPENSE"}</definedName>
    <definedName name="gretertertert" localSheetId="11" hidden="1">{#N/A,#N/A,FALSE,"EXPENSE"}</definedName>
    <definedName name="gretertertert" localSheetId="9" hidden="1">{#N/A,#N/A,FALSE,"EXPENSE"}</definedName>
    <definedName name="gretertertert" hidden="1">{#N/A,#N/A,FALSE,"EXPENSE"}</definedName>
    <definedName name="gsdfgdzcvzcxvc" localSheetId="2" hidden="1">{#N/A,#N/A,FALSE,"EXPENSE"}</definedName>
    <definedName name="gsdfgdzcvzcxvc" localSheetId="13" hidden="1">{#N/A,#N/A,FALSE,"EXPENSE"}</definedName>
    <definedName name="gsdfgdzcvzcxvc" localSheetId="3" hidden="1">{#N/A,#N/A,FALSE,"EXPENSE"}</definedName>
    <definedName name="gsdfgdzcvzcxvc" localSheetId="11" hidden="1">{#N/A,#N/A,FALSE,"EXPENSE"}</definedName>
    <definedName name="gsdfgdzcvzcxvc" localSheetId="9" hidden="1">{#N/A,#N/A,FALSE,"EXPENSE"}</definedName>
    <definedName name="gsdfgdzcvzcxvc" hidden="1">{#N/A,#N/A,FALSE,"EXPENSE"}</definedName>
    <definedName name="gsdfgdzfzdvcxz" localSheetId="2" hidden="1">{#N/A,#N/A,FALSE,"EXPENSE"}</definedName>
    <definedName name="gsdfgdzfzdvcxz" localSheetId="13" hidden="1">{#N/A,#N/A,FALSE,"EXPENSE"}</definedName>
    <definedName name="gsdfgdzfzdvcxz" localSheetId="3" hidden="1">{#N/A,#N/A,FALSE,"EXPENSE"}</definedName>
    <definedName name="gsdfgdzfzdvcxz" localSheetId="11" hidden="1">{#N/A,#N/A,FALSE,"EXPENSE"}</definedName>
    <definedName name="gsdfgdzfzdvcxz" localSheetId="9" hidden="1">{#N/A,#N/A,FALSE,"EXPENSE"}</definedName>
    <definedName name="gsdfgdzfzdvcxz" hidden="1">{#N/A,#N/A,FALSE,"EXPENSE"}</definedName>
    <definedName name="gsdfgzsdfzsdcs" localSheetId="2" hidden="1">{#N/A,#N/A,FALSE,"EXPENSE"}</definedName>
    <definedName name="gsdfgzsdfzsdcs" localSheetId="13" hidden="1">{#N/A,#N/A,FALSE,"EXPENSE"}</definedName>
    <definedName name="gsdfgzsdfzsdcs" localSheetId="3" hidden="1">{#N/A,#N/A,FALSE,"EXPENSE"}</definedName>
    <definedName name="gsdfgzsdfzsdcs" localSheetId="11" hidden="1">{#N/A,#N/A,FALSE,"EXPENSE"}</definedName>
    <definedName name="gsdfgzsdfzsdcs" localSheetId="9" hidden="1">{#N/A,#N/A,FALSE,"EXPENSE"}</definedName>
    <definedName name="gsdfgzsdfzsdcs" hidden="1">{#N/A,#N/A,FALSE,"EXPENSE"}</definedName>
    <definedName name="gsfdgzdfcxv" localSheetId="2" hidden="1">{#N/A,#N/A,FALSE,"EXPENSE"}</definedName>
    <definedName name="gsfdgzdfcxv" localSheetId="13" hidden="1">{#N/A,#N/A,FALSE,"EXPENSE"}</definedName>
    <definedName name="gsfdgzdfcxv" localSheetId="3" hidden="1">{#N/A,#N/A,FALSE,"EXPENSE"}</definedName>
    <definedName name="gsfdgzdfcxv" localSheetId="11" hidden="1">{#N/A,#N/A,FALSE,"EXPENSE"}</definedName>
    <definedName name="gsfdgzdfcxv" localSheetId="9" hidden="1">{#N/A,#N/A,FALSE,"EXPENSE"}</definedName>
    <definedName name="gsfdgzdfcxv" hidden="1">{#N/A,#N/A,FALSE,"EXPENSE"}</definedName>
    <definedName name="H" localSheetId="2">#REF!</definedName>
    <definedName name="H" localSheetId="8">#REF!</definedName>
    <definedName name="H" localSheetId="7">#REF!</definedName>
    <definedName name="H" localSheetId="6">#REF!</definedName>
    <definedName name="H" localSheetId="5">#REF!</definedName>
    <definedName name="H" localSheetId="4">#REF!</definedName>
    <definedName name="H">#REF!</definedName>
    <definedName name="helenrecon" localSheetId="2">#REF!</definedName>
    <definedName name="helenrecon" localSheetId="8">#REF!</definedName>
    <definedName name="helenrecon" localSheetId="7">#REF!</definedName>
    <definedName name="helenrecon" localSheetId="6">#REF!</definedName>
    <definedName name="helenrecon" localSheetId="5">#REF!</definedName>
    <definedName name="helenrecon" localSheetId="4">#REF!</definedName>
    <definedName name="helenrecon">#REF!</definedName>
    <definedName name="hfgdfdcvc" localSheetId="2" hidden="1">{#N/A,#N/A,FALSE,"EXPENSE"}</definedName>
    <definedName name="hfgdfdcvc" localSheetId="13" hidden="1">{#N/A,#N/A,FALSE,"EXPENSE"}</definedName>
    <definedName name="hfgdfdcvc" localSheetId="3" hidden="1">{#N/A,#N/A,FALSE,"EXPENSE"}</definedName>
    <definedName name="hfgdfdcvc" localSheetId="11" hidden="1">{#N/A,#N/A,FALSE,"EXPENSE"}</definedName>
    <definedName name="hfgdfdcvc" localSheetId="9" hidden="1">{#N/A,#N/A,FALSE,"EXPENSE"}</definedName>
    <definedName name="hfgdfdcvc" hidden="1">{#N/A,#N/A,FALSE,"EXPENSE"}</definedName>
    <definedName name="hgfhngfvbvcb" localSheetId="2" hidden="1">{#N/A,#N/A,FALSE,"EXPENSE"}</definedName>
    <definedName name="hgfhngfvbvcb" localSheetId="13" hidden="1">{#N/A,#N/A,FALSE,"EXPENSE"}</definedName>
    <definedName name="hgfhngfvbvcb" localSheetId="3" hidden="1">{#N/A,#N/A,FALSE,"EXPENSE"}</definedName>
    <definedName name="hgfhngfvbvcb" localSheetId="11" hidden="1">{#N/A,#N/A,FALSE,"EXPENSE"}</definedName>
    <definedName name="hgfhngfvbvcb" localSheetId="9" hidden="1">{#N/A,#N/A,FALSE,"EXPENSE"}</definedName>
    <definedName name="hgfhngfvbvcb" hidden="1">{#N/A,#N/A,FALSE,"EXPENSE"}</definedName>
    <definedName name="hgfhsfdgadgfzdv" localSheetId="2" hidden="1">{#N/A,#N/A,FALSE,"EXPENSE"}</definedName>
    <definedName name="hgfhsfdgadgfzdv" localSheetId="13" hidden="1">{#N/A,#N/A,FALSE,"EXPENSE"}</definedName>
    <definedName name="hgfhsfdgadgfzdv" localSheetId="3" hidden="1">{#N/A,#N/A,FALSE,"EXPENSE"}</definedName>
    <definedName name="hgfhsfdgadgfzdv" localSheetId="11" hidden="1">{#N/A,#N/A,FALSE,"EXPENSE"}</definedName>
    <definedName name="hgfhsfdgadgfzdv" localSheetId="9" hidden="1">{#N/A,#N/A,FALSE,"EXPENSE"}</definedName>
    <definedName name="hgfhsfdgadgfzdv" hidden="1">{#N/A,#N/A,FALSE,"EXPENSE"}</definedName>
    <definedName name="hghfdghfgh" localSheetId="2" hidden="1">{#N/A,#N/A,FALSE,"EXPENSE"}</definedName>
    <definedName name="hghfdghfgh" localSheetId="13" hidden="1">{#N/A,#N/A,FALSE,"EXPENSE"}</definedName>
    <definedName name="hghfdghfgh" localSheetId="3" hidden="1">{#N/A,#N/A,FALSE,"EXPENSE"}</definedName>
    <definedName name="hghfdghfgh" localSheetId="11" hidden="1">{#N/A,#N/A,FALSE,"EXPENSE"}</definedName>
    <definedName name="hghfdghfgh" localSheetId="9" hidden="1">{#N/A,#N/A,FALSE,"EXPENSE"}</definedName>
    <definedName name="hghfdghfgh" hidden="1">{#N/A,#N/A,FALSE,"EXPENSE"}</definedName>
    <definedName name="hgsfdgdzgfdszfds" localSheetId="2" hidden="1">{#N/A,#N/A,FALSE,"EXPENSE"}</definedName>
    <definedName name="hgsfdgdzgfdszfds" localSheetId="13" hidden="1">{#N/A,#N/A,FALSE,"EXPENSE"}</definedName>
    <definedName name="hgsfdgdzgfdszfds" localSheetId="3" hidden="1">{#N/A,#N/A,FALSE,"EXPENSE"}</definedName>
    <definedName name="hgsfdgdzgfdszfds" localSheetId="11" hidden="1">{#N/A,#N/A,FALSE,"EXPENSE"}</definedName>
    <definedName name="hgsfdgdzgfdszfds" localSheetId="9" hidden="1">{#N/A,#N/A,FALSE,"EXPENSE"}</definedName>
    <definedName name="hgsfdgdzgfdszfds" hidden="1">{#N/A,#N/A,FALSE,"EXPENSE"}</definedName>
    <definedName name="hhfghfh" localSheetId="2" hidden="1">{#N/A,#N/A,FALSE,"EXPENSE"}</definedName>
    <definedName name="hhfghfh" localSheetId="13" hidden="1">{#N/A,#N/A,FALSE,"EXPENSE"}</definedName>
    <definedName name="hhfghfh" localSheetId="3" hidden="1">{#N/A,#N/A,FALSE,"EXPENSE"}</definedName>
    <definedName name="hhfghfh" localSheetId="11" hidden="1">{#N/A,#N/A,FALSE,"EXPENSE"}</definedName>
    <definedName name="hhfghfh" localSheetId="9" hidden="1">{#N/A,#N/A,FALSE,"EXPENSE"}</definedName>
    <definedName name="hhfghfh" hidden="1">{#N/A,#N/A,FALSE,"EXPENSE"}</definedName>
    <definedName name="hhgbvxcv" localSheetId="2" hidden="1">{#N/A,#N/A,FALSE,"EXPENSE"}</definedName>
    <definedName name="hhgbvxcv" localSheetId="13" hidden="1">{#N/A,#N/A,FALSE,"EXPENSE"}</definedName>
    <definedName name="hhgbvxcv" localSheetId="3" hidden="1">{#N/A,#N/A,FALSE,"EXPENSE"}</definedName>
    <definedName name="hhgbvxcv" localSheetId="11" hidden="1">{#N/A,#N/A,FALSE,"EXPENSE"}</definedName>
    <definedName name="hhgbvxcv" localSheetId="9" hidden="1">{#N/A,#N/A,FALSE,"EXPENSE"}</definedName>
    <definedName name="hhgbvxcv" hidden="1">{#N/A,#N/A,FALSE,"EXPENSE"}</definedName>
    <definedName name="hhhh" localSheetId="2" hidden="1">{#N/A,#N/A,FALSE,"EXPENSE"}</definedName>
    <definedName name="hhhh" localSheetId="13" hidden="1">{#N/A,#N/A,FALSE,"EXPENSE"}</definedName>
    <definedName name="hhhh" localSheetId="3" hidden="1">{#N/A,#N/A,FALSE,"EXPENSE"}</definedName>
    <definedName name="hhhh" localSheetId="11" hidden="1">{#N/A,#N/A,FALSE,"EXPENSE"}</definedName>
    <definedName name="hhhh" localSheetId="9" hidden="1">{#N/A,#N/A,FALSE,"EXPENSE"}</definedName>
    <definedName name="hhhh" hidden="1">{#N/A,#N/A,FALSE,"EXPENSE"}</definedName>
    <definedName name="hhhhh" localSheetId="2" hidden="1">{#N/A,#N/A,FALSE,"ALLOC"}</definedName>
    <definedName name="hhhhh" localSheetId="13" hidden="1">{#N/A,#N/A,FALSE,"ALLOC"}</definedName>
    <definedName name="hhhhh" localSheetId="3" hidden="1">{#N/A,#N/A,FALSE,"ALLOC"}</definedName>
    <definedName name="hhhhh" localSheetId="11" hidden="1">{#N/A,#N/A,FALSE,"ALLOC"}</definedName>
    <definedName name="hhhhh" localSheetId="9" hidden="1">{#N/A,#N/A,FALSE,"ALLOC"}</definedName>
    <definedName name="hhhhh" hidden="1">{#N/A,#N/A,FALSE,"ALLOC"}</definedName>
    <definedName name="hjgfhgfhgf" localSheetId="2" hidden="1">{#N/A,#N/A,FALSE,"EXPENSE"}</definedName>
    <definedName name="hjgfhgfhgf" localSheetId="13" hidden="1">{#N/A,#N/A,FALSE,"EXPENSE"}</definedName>
    <definedName name="hjgfhgfhgf" localSheetId="3" hidden="1">{#N/A,#N/A,FALSE,"EXPENSE"}</definedName>
    <definedName name="hjgfhgfhgf" localSheetId="11" hidden="1">{#N/A,#N/A,FALSE,"EXPENSE"}</definedName>
    <definedName name="hjgfhgfhgf" localSheetId="9" hidden="1">{#N/A,#N/A,FALSE,"EXPENSE"}</definedName>
    <definedName name="hjgfhgfhgf" hidden="1">{#N/A,#N/A,FALSE,"EXPENSE"}</definedName>
    <definedName name="hnftgszdgfzsdfv" localSheetId="2" hidden="1">{#N/A,#N/A,FALSE,"EXPENSE"}</definedName>
    <definedName name="hnftgszdgfzsdfv" localSheetId="13" hidden="1">{#N/A,#N/A,FALSE,"EXPENSE"}</definedName>
    <definedName name="hnftgszdgfzsdfv" localSheetId="3" hidden="1">{#N/A,#N/A,FALSE,"EXPENSE"}</definedName>
    <definedName name="hnftgszdgfzsdfv" localSheetId="11" hidden="1">{#N/A,#N/A,FALSE,"EXPENSE"}</definedName>
    <definedName name="hnftgszdgfzsdfv" localSheetId="9" hidden="1">{#N/A,#N/A,FALSE,"EXPENSE"}</definedName>
    <definedName name="hnftgszdgfzsdfv" hidden="1">{#N/A,#N/A,FALSE,"EXPENSE"}</definedName>
    <definedName name="holding1" localSheetId="2">#REF!</definedName>
    <definedName name="holding1" localSheetId="8">#REF!</definedName>
    <definedName name="holding1" localSheetId="7">#REF!</definedName>
    <definedName name="holding1" localSheetId="6">#REF!</definedName>
    <definedName name="holding1" localSheetId="5">#REF!</definedName>
    <definedName name="holding1" localSheetId="4">#REF!</definedName>
    <definedName name="holding1">#REF!</definedName>
    <definedName name="holding2" localSheetId="2">#REF!</definedName>
    <definedName name="holding2" localSheetId="8">#REF!</definedName>
    <definedName name="holding2" localSheetId="7">#REF!</definedName>
    <definedName name="holding2" localSheetId="6">#REF!</definedName>
    <definedName name="holding2" localSheetId="5">#REF!</definedName>
    <definedName name="holding2" localSheetId="4">#REF!</definedName>
    <definedName name="holding2">#REF!</definedName>
    <definedName name="holding3" localSheetId="2">#REF!</definedName>
    <definedName name="holding3" localSheetId="8">#REF!</definedName>
    <definedName name="holding3" localSheetId="7">#REF!</definedName>
    <definedName name="holding3" localSheetId="6">#REF!</definedName>
    <definedName name="holding3" localSheetId="5">#REF!</definedName>
    <definedName name="holding3" localSheetId="4">#REF!</definedName>
    <definedName name="holding3">#REF!</definedName>
    <definedName name="Hotel_List" localSheetId="2">#REF!</definedName>
    <definedName name="Hotel_List">#REF!</definedName>
    <definedName name="Housing" localSheetId="2">#REF!</definedName>
    <definedName name="Housing" localSheetId="8">#REF!</definedName>
    <definedName name="Housing" localSheetId="7">#REF!</definedName>
    <definedName name="Housing" localSheetId="6">#REF!</definedName>
    <definedName name="Housing" localSheetId="5">#REF!</definedName>
    <definedName name="Housing" localSheetId="4">#REF!</definedName>
    <definedName name="Housing">#REF!</definedName>
    <definedName name="hshgsgfgdfg" localSheetId="2" hidden="1">{#N/A,#N/A,FALSE,"ALLOC"}</definedName>
    <definedName name="hshgsgfgdfg" localSheetId="13" hidden="1">{#N/A,#N/A,FALSE,"ALLOC"}</definedName>
    <definedName name="hshgsgfgdfg" localSheetId="3" hidden="1">{#N/A,#N/A,FALSE,"ALLOC"}</definedName>
    <definedName name="hshgsgfgdfg" localSheetId="11" hidden="1">{#N/A,#N/A,FALSE,"ALLOC"}</definedName>
    <definedName name="hshgsgfgdfg" localSheetId="9" hidden="1">{#N/A,#N/A,FALSE,"ALLOC"}</definedName>
    <definedName name="hshgsgfgdfg" hidden="1">{#N/A,#N/A,FALSE,"ALLOC"}</definedName>
    <definedName name="HTML_CodePage" hidden="1">1252</definedName>
    <definedName name="HTML_Control" localSheetId="2" hidden="1">{"'Sheet1'!$A$1:$I$89"}</definedName>
    <definedName name="HTML_Control" hidden="1">{"'Sheet1'!$A$1:$I$89"}</definedName>
    <definedName name="html_control1" localSheetId="2" hidden="1">{"'Sheet1'!$A$1:$I$89"}</definedName>
    <definedName name="html_control1" hidden="1">{"'Sheet1'!$A$1:$I$89"}</definedName>
    <definedName name="HTML_Description" hidden="1">""</definedName>
    <definedName name="HTML_Email" hidden="1">""</definedName>
    <definedName name="HTML_Header" hidden="1">"Commentary"</definedName>
    <definedName name="HTML_LastUpdate" hidden="1">"08/14/2003"</definedName>
    <definedName name="HTML_LineAfter" hidden="1">FALSE</definedName>
    <definedName name="HTML_LineBefore" hidden="1">FALSE</definedName>
    <definedName name="HTML_Name" hidden="1">"Corporate User"</definedName>
    <definedName name="HTML_OBDlg2" hidden="1">TRUE</definedName>
    <definedName name="HTML_OBDlg4" hidden="1">TRUE</definedName>
    <definedName name="HTML_OS" hidden="1">0</definedName>
    <definedName name="HTML_PathFile" hidden="1">"C:\WINNT\Profiles\i11485\Desktop\MyHTML.htm"</definedName>
    <definedName name="HTML_Title" hidden="1">"New Reporting Summary 8-13-03"</definedName>
    <definedName name="HTML1_1" hidden="1">"'[Performance Report.xls]April Summary Template'!$A$1:$Q$82"</definedName>
    <definedName name="HTML1_10" hidden="1">""</definedName>
    <definedName name="HTML1_11" hidden="1">1</definedName>
    <definedName name="HTML1_12" hidden="1">"C:\MY DOCUMENTS\MyHTML.htm"</definedName>
    <definedName name="HTML1_2" hidden="1">1</definedName>
    <definedName name="HTML1_3" hidden="1">"Performance Report"</definedName>
    <definedName name="HTML1_4" hidden="1">"April Summary Template"</definedName>
    <definedName name="HTML1_5" hidden="1">""</definedName>
    <definedName name="HTML1_6" hidden="1">-4146</definedName>
    <definedName name="HTML1_7" hidden="1">1</definedName>
    <definedName name="HTML1_8" hidden="1">"5/29/97"</definedName>
    <definedName name="HTML1_9" hidden="1">"SIWWIN95"</definedName>
    <definedName name="HTML10_1" hidden="1">"'[97RNKAPR.XLS]North'!$A$1:$H$255"</definedName>
    <definedName name="HTML10_10" hidden="1">""</definedName>
    <definedName name="HTML10_11" hidden="1">1</definedName>
    <definedName name="HTML10_12" hidden="1">"D:\nthrnk.htm"</definedName>
    <definedName name="HTML10_2" hidden="1">1</definedName>
    <definedName name="HTML10_3" hidden="1">"97RNKAPR"</definedName>
    <definedName name="HTML10_4" hidden="1">"North"</definedName>
    <definedName name="HTML10_5" hidden="1">""</definedName>
    <definedName name="HTML10_6" hidden="1">1</definedName>
    <definedName name="HTML10_7" hidden="1">-4146</definedName>
    <definedName name="HTML10_8" hidden="1">"5/22/97"</definedName>
    <definedName name="HTML10_9" hidden="1">"Bell Atlantic"</definedName>
    <definedName name="HTML11_1" hidden="1">"'[97RNKAPR.XLS]South'!$A$1:$H$161"</definedName>
    <definedName name="HTML11_10" hidden="1">""</definedName>
    <definedName name="HTML11_11" hidden="1">1</definedName>
    <definedName name="HTML11_12" hidden="1">"D:\sthrnk.htm"</definedName>
    <definedName name="HTML11_2" hidden="1">1</definedName>
    <definedName name="HTML11_3" hidden="1">"97RNKAPR"</definedName>
    <definedName name="HTML11_4" hidden="1">"South"</definedName>
    <definedName name="HTML11_5" hidden="1">""</definedName>
    <definedName name="HTML11_6" hidden="1">1</definedName>
    <definedName name="HTML11_7" hidden="1">-4146</definedName>
    <definedName name="HTML11_8" hidden="1">"5/22/97"</definedName>
    <definedName name="HTML11_9" hidden="1">"Bell Atlantic"</definedName>
    <definedName name="HTML12_1" hidden="1">"'[97RNKAPR.XLS]Overview'!$A$1:$I$61"</definedName>
    <definedName name="HTML12_10" hidden="1">""</definedName>
    <definedName name="HTML12_11" hidden="1">1</definedName>
    <definedName name="HTML12_12" hidden="1">"D:\rankovw.htm"</definedName>
    <definedName name="HTML12_2" hidden="1">1</definedName>
    <definedName name="HTML12_3" hidden="1">"97RNKAPR"</definedName>
    <definedName name="HTML12_4" hidden="1">"Overview"</definedName>
    <definedName name="HTML12_5" hidden="1">""</definedName>
    <definedName name="HTML12_6" hidden="1">-4146</definedName>
    <definedName name="HTML12_7" hidden="1">-4146</definedName>
    <definedName name="HTML12_8" hidden="1">"5/22/97"</definedName>
    <definedName name="HTML12_9" hidden="1">"Bell Atlantic"</definedName>
    <definedName name="HTML13_1" hidden="1">"'[97RNKAUG.XLS]Regional'!$A$1:$H$225"</definedName>
    <definedName name="HTML13_10" hidden="1">""</definedName>
    <definedName name="HTML13_11" hidden="1">1</definedName>
    <definedName name="HTML13_12" hidden="1">"D:\regrnk.htm"</definedName>
    <definedName name="HTML13_2" hidden="1">1</definedName>
    <definedName name="HTML13_3" hidden="1">"97RNKAUG"</definedName>
    <definedName name="HTML13_4" hidden="1">"Regional"</definedName>
    <definedName name="HTML13_5" hidden="1">""</definedName>
    <definedName name="HTML13_6" hidden="1">1</definedName>
    <definedName name="HTML13_7" hidden="1">1</definedName>
    <definedName name="HTML13_8" hidden="1">"9/16/97"</definedName>
    <definedName name="HTML13_9" hidden="1">"Bell Atlantic"</definedName>
    <definedName name="HTML14_1" hidden="1">"'[97RNKAUG.XLS]ReglSys'!$A$1:$H$179"</definedName>
    <definedName name="HTML14_10" hidden="1">""</definedName>
    <definedName name="HTML14_11" hidden="1">1</definedName>
    <definedName name="HTML14_12" hidden="1">"D:\sernk.htm"</definedName>
    <definedName name="HTML14_2" hidden="1">1</definedName>
    <definedName name="HTML14_3" hidden="1">"97RNKAUG"</definedName>
    <definedName name="HTML14_4" hidden="1">"ReglSys"</definedName>
    <definedName name="HTML14_5" hidden="1">""</definedName>
    <definedName name="HTML14_6" hidden="1">1</definedName>
    <definedName name="HTML14_7" hidden="1">1</definedName>
    <definedName name="HTML14_8" hidden="1">"9/16/97"</definedName>
    <definedName name="HTML14_9" hidden="1">"Bell Atlantic"</definedName>
    <definedName name="HTML15_1" hidden="1">"'[97RNKAUG.XLS]North'!$A$1:$H$261"</definedName>
    <definedName name="HTML15_10" hidden="1">""</definedName>
    <definedName name="HTML15_11" hidden="1">1</definedName>
    <definedName name="HTML15_12" hidden="1">"D:\nthrnk.htm"</definedName>
    <definedName name="HTML15_2" hidden="1">1</definedName>
    <definedName name="HTML15_3" hidden="1">"97RNKAUG"</definedName>
    <definedName name="HTML15_4" hidden="1">"North"</definedName>
    <definedName name="HTML15_5" hidden="1">""</definedName>
    <definedName name="HTML15_6" hidden="1">1</definedName>
    <definedName name="HTML15_7" hidden="1">1</definedName>
    <definedName name="HTML15_8" hidden="1">"9/16/97"</definedName>
    <definedName name="HTML15_9" hidden="1">"Bell Atlantic"</definedName>
    <definedName name="HTML16_1" hidden="1">"'[97RNKAUG.XLS]South'!$A$1:$H$159"</definedName>
    <definedName name="HTML16_10" hidden="1">""</definedName>
    <definedName name="HTML16_11" hidden="1">1</definedName>
    <definedName name="HTML16_12" hidden="1">"D:\sthrnk.htm"</definedName>
    <definedName name="HTML16_2" hidden="1">1</definedName>
    <definedName name="HTML16_3" hidden="1">"97RNKAUG"</definedName>
    <definedName name="HTML16_4" hidden="1">"South"</definedName>
    <definedName name="HTML16_5" hidden="1">""</definedName>
    <definedName name="HTML16_6" hidden="1">1</definedName>
    <definedName name="HTML16_7" hidden="1">1</definedName>
    <definedName name="HTML16_8" hidden="1">"9/16/97"</definedName>
    <definedName name="HTML16_9" hidden="1">"Bell Atlantic"</definedName>
    <definedName name="HTML17_1" hidden="1">"'[97RNK.xls]ReglSys'!$A$1:$H$179"</definedName>
    <definedName name="HTML17_10" hidden="1">""</definedName>
    <definedName name="HTML17_11" hidden="1">1</definedName>
    <definedName name="HTML17_12" hidden="1">"D:\sernk.htm"</definedName>
    <definedName name="HTML17_2" hidden="1">1</definedName>
    <definedName name="HTML17_3" hidden="1">"97RNK"</definedName>
    <definedName name="HTML17_4" hidden="1">"ReglSys"</definedName>
    <definedName name="HTML17_5" hidden="1">""</definedName>
    <definedName name="HTML17_6" hidden="1">1</definedName>
    <definedName name="HTML17_7" hidden="1">1</definedName>
    <definedName name="HTML17_8" hidden="1">"9/16/97"</definedName>
    <definedName name="HTML17_9" hidden="1">"Bell Atlantic"</definedName>
    <definedName name="HTML18_1" hidden="1">"'[97RNKNOV.XLS]Regional'!$A$1:$H$225"</definedName>
    <definedName name="HTML18_10" hidden="1">""</definedName>
    <definedName name="HTML18_11" hidden="1">1</definedName>
    <definedName name="HTML18_12" hidden="1">"D:\regrnk.htm"</definedName>
    <definedName name="HTML18_2" hidden="1">1</definedName>
    <definedName name="HTML18_3" hidden="1">"97RNKNOV"</definedName>
    <definedName name="HTML18_4" hidden="1">"Regional"</definedName>
    <definedName name="HTML18_5" hidden="1">""</definedName>
    <definedName name="HTML18_6" hidden="1">1</definedName>
    <definedName name="HTML18_7" hidden="1">1</definedName>
    <definedName name="HTML18_8" hidden="1">"12/22/97"</definedName>
    <definedName name="HTML18_9" hidden="1">"Bell Atlantic"</definedName>
    <definedName name="HTML19_1" hidden="1">"'[97RNKNOV.XLS]ReglSys'!$A$1:$H$183"</definedName>
    <definedName name="HTML19_10" hidden="1">""</definedName>
    <definedName name="HTML19_11" hidden="1">1</definedName>
    <definedName name="HTML19_12" hidden="1">"D:\sernk.htm"</definedName>
    <definedName name="HTML19_2" hidden="1">1</definedName>
    <definedName name="HTML19_3" hidden="1">"97RNKNOV"</definedName>
    <definedName name="HTML19_4" hidden="1">"ReglSys"</definedName>
    <definedName name="HTML19_5" hidden="1">""</definedName>
    <definedName name="HTML19_6" hidden="1">1</definedName>
    <definedName name="HTML19_7" hidden="1">1</definedName>
    <definedName name="HTML19_8" hidden="1">"12/23/97"</definedName>
    <definedName name="HTML19_9" hidden="1">"Bell Atlantic"</definedName>
    <definedName name="HTML2_1" hidden="1">"'[96RNKNOV.XLS]North'!$A$1:$I$150"</definedName>
    <definedName name="HTML2_10" hidden="1">""</definedName>
    <definedName name="HTML2_11" hidden="1">1</definedName>
    <definedName name="HTML2_12" hidden="1">"D:\nthrnk11.htm"</definedName>
    <definedName name="HTML2_2" hidden="1">1</definedName>
    <definedName name="HTML2_3" hidden="1">"96RNKNOV"</definedName>
    <definedName name="HTML2_4" hidden="1">"North"</definedName>
    <definedName name="HTML2_5" hidden="1">"November - North Rankings"</definedName>
    <definedName name="HTML2_6" hidden="1">-4146</definedName>
    <definedName name="HTML2_7" hidden="1">1</definedName>
    <definedName name="HTML2_8" hidden="1">"1/13/97"</definedName>
    <definedName name="HTML2_9" hidden="1">"Bell Atlantic"</definedName>
    <definedName name="HTML20_1" hidden="1">"'[97RNKNOV.XLS]North'!$A$1:$H$259"</definedName>
    <definedName name="HTML20_10" hidden="1">""</definedName>
    <definedName name="HTML20_11" hidden="1">1</definedName>
    <definedName name="HTML20_12" hidden="1">"D:\nthrnk.htm"</definedName>
    <definedName name="HTML20_2" hidden="1">1</definedName>
    <definedName name="HTML20_3" hidden="1">"97RNKNOV"</definedName>
    <definedName name="HTML20_4" hidden="1">"North"</definedName>
    <definedName name="HTML20_5" hidden="1">""</definedName>
    <definedName name="HTML20_6" hidden="1">1</definedName>
    <definedName name="HTML20_7" hidden="1">1</definedName>
    <definedName name="HTML20_8" hidden="1">"12/23/97"</definedName>
    <definedName name="HTML20_9" hidden="1">"Bell Atlantic"</definedName>
    <definedName name="HTML21_1" hidden="1">"'[97RNKNOV.XLS]South'!$A$1:$H$164"</definedName>
    <definedName name="HTML21_10" hidden="1">""</definedName>
    <definedName name="HTML21_11" hidden="1">1</definedName>
    <definedName name="HTML21_12" hidden="1">"D:\sthrnk.htm"</definedName>
    <definedName name="HTML21_2" hidden="1">1</definedName>
    <definedName name="HTML21_3" hidden="1">"97RNKNOV"</definedName>
    <definedName name="HTML21_4" hidden="1">"South"</definedName>
    <definedName name="HTML21_5" hidden="1">""</definedName>
    <definedName name="HTML21_6" hidden="1">1</definedName>
    <definedName name="HTML21_7" hidden="1">1</definedName>
    <definedName name="HTML21_8" hidden="1">"12/23/97"</definedName>
    <definedName name="HTML21_9" hidden="1">"Bell Atlantic"</definedName>
    <definedName name="HTML22_1" hidden="1">"'[97RNKDEC.XLS]CAM Perf Model'!$A$1:$J$39"</definedName>
    <definedName name="HTML22_10" hidden="1">""</definedName>
    <definedName name="HTML22_11" hidden="1">1</definedName>
    <definedName name="HTML22_12" hidden="1">"D:\perfgrf.htm"</definedName>
    <definedName name="HTML22_2" hidden="1">1</definedName>
    <definedName name="HTML22_3" hidden="1">"97RNKDEC"</definedName>
    <definedName name="HTML22_4" hidden="1">"CAM Perf Model"</definedName>
    <definedName name="HTML22_5" hidden="1">""</definedName>
    <definedName name="HTML22_6" hidden="1">1</definedName>
    <definedName name="HTML22_7" hidden="1">1</definedName>
    <definedName name="HTML22_8" hidden="1">"1/20/98"</definedName>
    <definedName name="HTML22_9" hidden="1">"Bell Atlantic"</definedName>
    <definedName name="HTML23_1" hidden="1">"'[97RNK.xls]Regional'!$A$1:$G$226"</definedName>
    <definedName name="HTML23_10" hidden="1">""</definedName>
    <definedName name="HTML23_11" hidden="1">1</definedName>
    <definedName name="HTML23_12" hidden="1">"D:\regrnk.htm"</definedName>
    <definedName name="HTML23_2" hidden="1">1</definedName>
    <definedName name="HTML23_3" hidden="1">"97RNK"</definedName>
    <definedName name="HTML23_4" hidden="1">"Regional"</definedName>
    <definedName name="HTML23_5" hidden="1">""</definedName>
    <definedName name="HTML23_6" hidden="1">1</definedName>
    <definedName name="HTML23_7" hidden="1">1</definedName>
    <definedName name="HTML23_8" hidden="1">"1/21/98"</definedName>
    <definedName name="HTML23_9" hidden="1">"Bell Atlantic"</definedName>
    <definedName name="HTML24_1" hidden="1">"'[97RNK.xls]ReglSys'!$A$1:$G$186"</definedName>
    <definedName name="HTML24_10" hidden="1">""</definedName>
    <definedName name="HTML24_11" hidden="1">1</definedName>
    <definedName name="HTML24_12" hidden="1">"D:\sernk.htm"</definedName>
    <definedName name="HTML24_2" hidden="1">1</definedName>
    <definedName name="HTML24_3" hidden="1">"97RNK"</definedName>
    <definedName name="HTML24_4" hidden="1">"ReglSys"</definedName>
    <definedName name="HTML24_5" hidden="1">""</definedName>
    <definedName name="HTML24_6" hidden="1">1</definedName>
    <definedName name="HTML24_7" hidden="1">1</definedName>
    <definedName name="HTML24_8" hidden="1">"1/21/98"</definedName>
    <definedName name="HTML24_9" hidden="1">"Bell Atlantic"</definedName>
    <definedName name="HTML25_1" hidden="1">"'[97RNK.xls]North'!$A$1:$G$260"</definedName>
    <definedName name="HTML25_10" hidden="1">""</definedName>
    <definedName name="HTML25_11" hidden="1">1</definedName>
    <definedName name="HTML25_12" hidden="1">"D:\nthrnk.htm"</definedName>
    <definedName name="HTML25_2" hidden="1">1</definedName>
    <definedName name="HTML25_3" hidden="1">"97RNK"</definedName>
    <definedName name="HTML25_4" hidden="1">"North"</definedName>
    <definedName name="HTML25_5" hidden="1">""</definedName>
    <definedName name="HTML25_6" hidden="1">1</definedName>
    <definedName name="HTML25_7" hidden="1">1</definedName>
    <definedName name="HTML25_8" hidden="1">"1/21/98"</definedName>
    <definedName name="HTML25_9" hidden="1">"Bell Atlantic"</definedName>
    <definedName name="HTML26_1" hidden="1">"'[97RNK.xls]South'!$A$1:$G$167"</definedName>
    <definedName name="HTML26_10" hidden="1">""</definedName>
    <definedName name="HTML26_11" hidden="1">1</definedName>
    <definedName name="HTML26_12" hidden="1">"D:\sthrnk.htm"</definedName>
    <definedName name="HTML26_2" hidden="1">1</definedName>
    <definedName name="HTML26_3" hidden="1">"97RNK"</definedName>
    <definedName name="HTML26_4" hidden="1">"South"</definedName>
    <definedName name="HTML26_5" hidden="1">""</definedName>
    <definedName name="HTML26_6" hidden="1">1</definedName>
    <definedName name="HTML26_7" hidden="1">1</definedName>
    <definedName name="HTML26_8" hidden="1">"1/21/98"</definedName>
    <definedName name="HTML26_9" hidden="1">"Bell Atlantic"</definedName>
    <definedName name="HTML27_1" hidden="1">"'[98RANK03.XLS]ReglSys'!$A$1:$H$189"</definedName>
    <definedName name="HTML27_10" hidden="1">""</definedName>
    <definedName name="HTML27_11" hidden="1">1</definedName>
    <definedName name="HTML27_12" hidden="1">"D:\sernk.htm"</definedName>
    <definedName name="HTML27_2" hidden="1">1</definedName>
    <definedName name="HTML27_3" hidden="1">"98RANK03"</definedName>
    <definedName name="HTML27_4" hidden="1">"ReglSys"</definedName>
    <definedName name="HTML27_5" hidden="1">""</definedName>
    <definedName name="HTML27_6" hidden="1">1</definedName>
    <definedName name="HTML27_7" hidden="1">1</definedName>
    <definedName name="HTML27_8" hidden="1">"4/21/98"</definedName>
    <definedName name="HTML27_9" hidden="1">"Bell Atlantic"</definedName>
    <definedName name="HTML28_1" hidden="1">"'[98RANK03.XLS]South'!$A$1:$H$196"</definedName>
    <definedName name="HTML28_10" hidden="1">""</definedName>
    <definedName name="HTML28_11" hidden="1">1</definedName>
    <definedName name="HTML28_12" hidden="1">"D:\sthrnk.htm"</definedName>
    <definedName name="HTML28_2" hidden="1">1</definedName>
    <definedName name="HTML28_3" hidden="1">"98RANK03"</definedName>
    <definedName name="HTML28_4" hidden="1">"South"</definedName>
    <definedName name="HTML28_5" hidden="1">""</definedName>
    <definedName name="HTML28_6" hidden="1">1</definedName>
    <definedName name="HTML28_7" hidden="1">1</definedName>
    <definedName name="HTML28_8" hidden="1">"4/21/98"</definedName>
    <definedName name="HTML28_9" hidden="1">"Bell Atlantic"</definedName>
    <definedName name="HTML29_1" hidden="1">"'[98RANK03.XLS]North'!$A$1:$H$243"</definedName>
    <definedName name="HTML29_10" hidden="1">""</definedName>
    <definedName name="HTML29_11" hidden="1">1</definedName>
    <definedName name="HTML29_12" hidden="1">"D:\nthrnk.htm"</definedName>
    <definedName name="HTML29_2" hidden="1">1</definedName>
    <definedName name="HTML29_3" hidden="1">"98RANK03"</definedName>
    <definedName name="HTML29_4" hidden="1">"North"</definedName>
    <definedName name="HTML29_5" hidden="1">""</definedName>
    <definedName name="HTML29_6" hidden="1">1</definedName>
    <definedName name="HTML29_7" hidden="1">1</definedName>
    <definedName name="HTML29_8" hidden="1">"4/21/98"</definedName>
    <definedName name="HTML29_9" hidden="1">"Bell Atlantic"</definedName>
    <definedName name="HTML3_1" hidden="1">"'[96RNKNOV.XLS]South'!$A$1:$I$100"</definedName>
    <definedName name="HTML3_10" hidden="1">""</definedName>
    <definedName name="HTML3_11" hidden="1">1</definedName>
    <definedName name="HTML3_12" hidden="1">"D:\sthrnk11.htm"</definedName>
    <definedName name="HTML3_2" hidden="1">1</definedName>
    <definedName name="HTML3_3" hidden="1">"96RNKNOV"</definedName>
    <definedName name="HTML3_4" hidden="1">"South"</definedName>
    <definedName name="HTML3_5" hidden="1">"November - South Rankings"</definedName>
    <definedName name="HTML3_6" hidden="1">-4146</definedName>
    <definedName name="HTML3_7" hidden="1">1</definedName>
    <definedName name="HTML3_8" hidden="1">"1/13/97"</definedName>
    <definedName name="HTML3_9" hidden="1">"Bell Atlantic"</definedName>
    <definedName name="HTML30_1" hidden="1">"'[98RNK.XLS]Regional'!$A$1:$H$232"</definedName>
    <definedName name="HTML30_10" hidden="1">""</definedName>
    <definedName name="HTML30_11" hidden="1">1</definedName>
    <definedName name="HTML30_12" hidden="1">"D:\regrnk.htm"</definedName>
    <definedName name="HTML30_2" hidden="1">1</definedName>
    <definedName name="HTML30_3" hidden="1">"98RNK"</definedName>
    <definedName name="HTML30_4" hidden="1">"Regional"</definedName>
    <definedName name="HTML30_5" hidden="1">""</definedName>
    <definedName name="HTML30_6" hidden="1">1</definedName>
    <definedName name="HTML30_7" hidden="1">1</definedName>
    <definedName name="HTML30_8" hidden="1">"5/21/98"</definedName>
    <definedName name="HTML30_9" hidden="1">"Bell Atlantic"</definedName>
    <definedName name="HTML31_1" hidden="1">"'[98RNK.XLS]ReglSys'!$A$1:$H$186"</definedName>
    <definedName name="HTML31_10" hidden="1">""</definedName>
    <definedName name="HTML31_11" hidden="1">1</definedName>
    <definedName name="HTML31_12" hidden="1">"D:\sernk.htm"</definedName>
    <definedName name="HTML31_2" hidden="1">1</definedName>
    <definedName name="HTML31_3" hidden="1">"98RNK"</definedName>
    <definedName name="HTML31_4" hidden="1">"ReglSys"</definedName>
    <definedName name="HTML31_5" hidden="1">""</definedName>
    <definedName name="HTML31_6" hidden="1">1</definedName>
    <definedName name="HTML31_7" hidden="1">1</definedName>
    <definedName name="HTML31_8" hidden="1">"5/21/98"</definedName>
    <definedName name="HTML31_9" hidden="1">"Bell Atlantic"</definedName>
    <definedName name="HTML32_1" hidden="1">"'[98RNK.XLS]MidAtlantic'!$A$1:$H$244"</definedName>
    <definedName name="HTML32_10" hidden="1">""</definedName>
    <definedName name="HTML32_11" hidden="1">1</definedName>
    <definedName name="HTML32_12" hidden="1">"D:\nthrnk.htm"</definedName>
    <definedName name="HTML32_2" hidden="1">1</definedName>
    <definedName name="HTML32_3" hidden="1">"98RNK"</definedName>
    <definedName name="HTML32_4" hidden="1">"MidAtlantic"</definedName>
    <definedName name="HTML32_5" hidden="1">""</definedName>
    <definedName name="HTML32_6" hidden="1">1</definedName>
    <definedName name="HTML32_7" hidden="1">1</definedName>
    <definedName name="HTML32_8" hidden="1">"5/21/98"</definedName>
    <definedName name="HTML32_9" hidden="1">"Bell Atlantic"</definedName>
    <definedName name="HTML33_1" hidden="1">"'[98RNK.XLS]Gateway'!$A$1:$H$192"</definedName>
    <definedName name="HTML33_10" hidden="1">""</definedName>
    <definedName name="HTML33_11" hidden="1">1</definedName>
    <definedName name="HTML33_12" hidden="1">"D:\sthrnk.htm"</definedName>
    <definedName name="HTML33_2" hidden="1">1</definedName>
    <definedName name="HTML33_3" hidden="1">"98RNK"</definedName>
    <definedName name="HTML33_4" hidden="1">"Gateway"</definedName>
    <definedName name="HTML33_5" hidden="1">""</definedName>
    <definedName name="HTML33_6" hidden="1">1</definedName>
    <definedName name="HTML33_7" hidden="1">1</definedName>
    <definedName name="HTML33_8" hidden="1">"5/21/98"</definedName>
    <definedName name="HTML33_9" hidden="1">"Bell Atlantic"</definedName>
    <definedName name="HTML34_1" hidden="1">"'[98RANK05.XLS]Regional'!$A$1:$H$232"</definedName>
    <definedName name="HTML34_10" hidden="1">""</definedName>
    <definedName name="HTML34_11" hidden="1">1</definedName>
    <definedName name="HTML34_12" hidden="1">"D:\regrnk.htm"</definedName>
    <definedName name="HTML34_2" hidden="1">1</definedName>
    <definedName name="HTML34_3" hidden="1">"98RANK05"</definedName>
    <definedName name="HTML34_4" hidden="1">"Regional"</definedName>
    <definedName name="HTML34_5" hidden="1">""</definedName>
    <definedName name="HTML34_6" hidden="1">1</definedName>
    <definedName name="HTML34_7" hidden="1">1</definedName>
    <definedName name="HTML34_8" hidden="1">"6/18/98"</definedName>
    <definedName name="HTML34_9" hidden="1">"Bell Atlantic"</definedName>
    <definedName name="HTML35_1" hidden="1">"'[98RANK05.XLS]ReglSys'!$A$1:$H$186"</definedName>
    <definedName name="HTML35_10" hidden="1">""</definedName>
    <definedName name="HTML35_11" hidden="1">1</definedName>
    <definedName name="HTML35_12" hidden="1">"D:\sernk.htm"</definedName>
    <definedName name="HTML35_2" hidden="1">1</definedName>
    <definedName name="HTML35_3" hidden="1">"98RANK05"</definedName>
    <definedName name="HTML35_4" hidden="1">"ReglSys"</definedName>
    <definedName name="HTML35_5" hidden="1">""</definedName>
    <definedName name="HTML35_6" hidden="1">1</definedName>
    <definedName name="HTML35_7" hidden="1">1</definedName>
    <definedName name="HTML35_8" hidden="1">"6/18/98"</definedName>
    <definedName name="HTML35_9" hidden="1">"Bell Atlantic"</definedName>
    <definedName name="HTML36_1" hidden="1">"'[98RANK05.XLS]MidAtlantic'!$A$1:$H$245"</definedName>
    <definedName name="HTML36_10" hidden="1">""</definedName>
    <definedName name="HTML36_11" hidden="1">1</definedName>
    <definedName name="HTML36_12" hidden="1">"D:\nthrnk.htm"</definedName>
    <definedName name="HTML36_2" hidden="1">1</definedName>
    <definedName name="HTML36_3" hidden="1">"98RANK05"</definedName>
    <definedName name="HTML36_4" hidden="1">"MidAtlantic"</definedName>
    <definedName name="HTML36_5" hidden="1">""</definedName>
    <definedName name="HTML36_6" hidden="1">1</definedName>
    <definedName name="HTML36_7" hidden="1">1</definedName>
    <definedName name="HTML36_8" hidden="1">"6/18/98"</definedName>
    <definedName name="HTML36_9" hidden="1">"Bell Atlantic"</definedName>
    <definedName name="HTML37_1" hidden="1">"'[98RANK05.XLS]Gateway'!$A$1:$H$191"</definedName>
    <definedName name="HTML37_10" hidden="1">""</definedName>
    <definedName name="HTML37_11" hidden="1">1</definedName>
    <definedName name="HTML37_12" hidden="1">"D:\sthrnk.htm"</definedName>
    <definedName name="HTML37_2" hidden="1">1</definedName>
    <definedName name="HTML37_3" hidden="1">"98RANK05"</definedName>
    <definedName name="HTML37_4" hidden="1">"Gateway"</definedName>
    <definedName name="HTML37_5" hidden="1">""</definedName>
    <definedName name="HTML37_6" hidden="1">1</definedName>
    <definedName name="HTML37_7" hidden="1">1</definedName>
    <definedName name="HTML37_8" hidden="1">"6/18/98"</definedName>
    <definedName name="HTML37_9" hidden="1">"Bell Atlantic"</definedName>
    <definedName name="HTML38_1" hidden="1">"'[98RNK.xls]ReglSys'!$A$1:$H$186"</definedName>
    <definedName name="HTML38_10" hidden="1">""</definedName>
    <definedName name="HTML38_11" hidden="1">1</definedName>
    <definedName name="HTML38_12" hidden="1">"D:\sernk.htm"</definedName>
    <definedName name="HTML38_2" hidden="1">1</definedName>
    <definedName name="HTML38_3" hidden="1">"98RNK"</definedName>
    <definedName name="HTML38_4" hidden="1">"ReglSys"</definedName>
    <definedName name="HTML38_5" hidden="1">""</definedName>
    <definedName name="HTML38_6" hidden="1">1</definedName>
    <definedName name="HTML38_7" hidden="1">1</definedName>
    <definedName name="HTML38_8" hidden="1">"8/20/98"</definedName>
    <definedName name="HTML38_9" hidden="1">"Bell Atlantic"</definedName>
    <definedName name="HTML39_1" hidden="1">"'[98RANK07.XLS]ReglSys'!$A$1:$H$186"</definedName>
    <definedName name="HTML39_10" hidden="1">""</definedName>
    <definedName name="HTML39_11" hidden="1">1</definedName>
    <definedName name="HTML39_12" hidden="1">"D:\sernk.htm"</definedName>
    <definedName name="HTML39_2" hidden="1">1</definedName>
    <definedName name="HTML39_3" hidden="1">"98RANK07"</definedName>
    <definedName name="HTML39_4" hidden="1">"ReglSys"</definedName>
    <definedName name="HTML39_5" hidden="1">""</definedName>
    <definedName name="HTML39_6" hidden="1">1</definedName>
    <definedName name="HTML39_7" hidden="1">1</definedName>
    <definedName name="HTML39_8" hidden="1">"8/20/98"</definedName>
    <definedName name="HTML39_9" hidden="1">"Bell Atlantic"</definedName>
    <definedName name="HTML4_1" hidden="1">"'[96RNKNOV.XLS]SE Rankings'!$A$1:$I$17"</definedName>
    <definedName name="HTML4_10" hidden="1">""</definedName>
    <definedName name="HTML4_11" hidden="1">1</definedName>
    <definedName name="HTML4_12" hidden="1">"D:\sernk11.htm"</definedName>
    <definedName name="HTML4_2" hidden="1">1</definedName>
    <definedName name="HTML4_3" hidden="1">"96RNKNOV"</definedName>
    <definedName name="HTML4_4" hidden="1">"SE Rankings"</definedName>
    <definedName name="HTML4_5" hidden="1">"November - SE Rankings"</definedName>
    <definedName name="HTML4_6" hidden="1">-4146</definedName>
    <definedName name="HTML4_7" hidden="1">1</definedName>
    <definedName name="HTML4_8" hidden="1">"1/13/97"</definedName>
    <definedName name="HTML4_9" hidden="1">"Bell Atlantic"</definedName>
    <definedName name="HTML40_1" hidden="1">"'[98RANK07.XLS]MidAtlantic'!$A$1:$H$246"</definedName>
    <definedName name="HTML40_10" hidden="1">""</definedName>
    <definedName name="HTML40_11" hidden="1">1</definedName>
    <definedName name="HTML40_12" hidden="1">"D:\nthrnk.htm"</definedName>
    <definedName name="HTML40_2" hidden="1">1</definedName>
    <definedName name="HTML40_3" hidden="1">"98RANK07"</definedName>
    <definedName name="HTML40_4" hidden="1">"MidAtlantic"</definedName>
    <definedName name="HTML40_5" hidden="1">""</definedName>
    <definedName name="HTML40_6" hidden="1">1</definedName>
    <definedName name="HTML40_7" hidden="1">1</definedName>
    <definedName name="HTML40_8" hidden="1">"8/20/98"</definedName>
    <definedName name="HTML40_9" hidden="1">"Bell Atlantic"</definedName>
    <definedName name="HTML41_1" hidden="1">"'[98RANK07.XLS]Gateway'!$A$1:$H$193"</definedName>
    <definedName name="HTML41_10" hidden="1">""</definedName>
    <definedName name="HTML41_11" hidden="1">1</definedName>
    <definedName name="HTML41_12" hidden="1">"D:\sthrnk.htm"</definedName>
    <definedName name="HTML41_2" hidden="1">1</definedName>
    <definedName name="HTML41_3" hidden="1">"98RANK07"</definedName>
    <definedName name="HTML41_4" hidden="1">"Gateway"</definedName>
    <definedName name="HTML41_5" hidden="1">""</definedName>
    <definedName name="HTML41_6" hidden="1">1</definedName>
    <definedName name="HTML41_7" hidden="1">1</definedName>
    <definedName name="HTML41_8" hidden="1">"8/20/98"</definedName>
    <definedName name="HTML41_9" hidden="1">"Bell Atlantic"</definedName>
    <definedName name="HTML5_1" hidden="1">"'[96RNKNOV.XLS]Appl. Spec.'!$A$1:$O$183"</definedName>
    <definedName name="HTML5_10" hidden="1">""</definedName>
    <definedName name="HTML5_11" hidden="1">1</definedName>
    <definedName name="HTML5_12" hidden="1">"D:\asrnk11.htm"</definedName>
    <definedName name="HTML5_2" hidden="1">1</definedName>
    <definedName name="HTML5_3" hidden="1">"96RNKNOV"</definedName>
    <definedName name="HTML5_4" hidden="1">"Appl. Spec."</definedName>
    <definedName name="HTML5_5" hidden="1">"November - AS/ASM Rankings"</definedName>
    <definedName name="HTML5_6" hidden="1">-4146</definedName>
    <definedName name="HTML5_7" hidden="1">1</definedName>
    <definedName name="HTML5_8" hidden="1">"1/13/97"</definedName>
    <definedName name="HTML5_9" hidden="1">"Bell Atlantic"</definedName>
    <definedName name="HTML6_1" hidden="1">"'[97RNK.xls]North'!$A$1:$H$255"</definedName>
    <definedName name="HTML6_10" hidden="1">""</definedName>
    <definedName name="HTML6_11" hidden="1">1</definedName>
    <definedName name="HTML6_12" hidden="1">"D:\nthrnk.htm"</definedName>
    <definedName name="HTML6_2" hidden="1">1</definedName>
    <definedName name="HTML6_3" hidden="1">"97RNK"</definedName>
    <definedName name="HTML6_4" hidden="1">"North"</definedName>
    <definedName name="HTML6_5" hidden="1">""</definedName>
    <definedName name="HTML6_6" hidden="1">1</definedName>
    <definedName name="HTML6_7" hidden="1">1</definedName>
    <definedName name="HTML6_8" hidden="1">"3/24/97"</definedName>
    <definedName name="HTML6_9" hidden="1">"Bell Atlantic"</definedName>
    <definedName name="HTML7_1" hidden="1">"'[97RNK.xls]South'!$A$1:$H$159"</definedName>
    <definedName name="HTML7_10" hidden="1">""</definedName>
    <definedName name="HTML7_11" hidden="1">1</definedName>
    <definedName name="HTML7_12" hidden="1">"D:\sthrnk.htm"</definedName>
    <definedName name="HTML7_2" hidden="1">1</definedName>
    <definedName name="HTML7_3" hidden="1">"97RNK"</definedName>
    <definedName name="HTML7_4" hidden="1">"South"</definedName>
    <definedName name="HTML7_5" hidden="1">""</definedName>
    <definedName name="HTML7_6" hidden="1">1</definedName>
    <definedName name="HTML7_7" hidden="1">1</definedName>
    <definedName name="HTML7_8" hidden="1">"3/24/97"</definedName>
    <definedName name="HTML7_9" hidden="1">"Bell Atlantic"</definedName>
    <definedName name="HTML8_1" hidden="1">"'[97RNKAPR.XLS]Regional'!$A$1:$H$227"</definedName>
    <definedName name="HTML8_10" hidden="1">""</definedName>
    <definedName name="HTML8_11" hidden="1">1</definedName>
    <definedName name="HTML8_12" hidden="1">"D:\regrnk.htm"</definedName>
    <definedName name="HTML8_2" hidden="1">1</definedName>
    <definedName name="HTML8_3" hidden="1">"97RNKAPR"</definedName>
    <definedName name="HTML8_4" hidden="1">"Regional"</definedName>
    <definedName name="HTML8_5" hidden="1">""</definedName>
    <definedName name="HTML8_6" hidden="1">1</definedName>
    <definedName name="HTML8_7" hidden="1">-4146</definedName>
    <definedName name="HTML8_8" hidden="1">"5/22/97"</definedName>
    <definedName name="HTML8_9" hidden="1">"Bell Atlantic"</definedName>
    <definedName name="HTML9_1" hidden="1">"'[97RNKAPR.XLS]ReglSys'!$A$1:$H$173"</definedName>
    <definedName name="HTML9_10" hidden="1">""</definedName>
    <definedName name="HTML9_11" hidden="1">1</definedName>
    <definedName name="HTML9_12" hidden="1">"D:\sernk.htm"</definedName>
    <definedName name="HTML9_2" hidden="1">1</definedName>
    <definedName name="HTML9_3" hidden="1">"97RNKAPR"</definedName>
    <definedName name="HTML9_4" hidden="1">"ReglSys"</definedName>
    <definedName name="HTML9_5" hidden="1">""</definedName>
    <definedName name="HTML9_6" hidden="1">1</definedName>
    <definedName name="HTML9_7" hidden="1">-4146</definedName>
    <definedName name="HTML9_8" hidden="1">"5/22/97"</definedName>
    <definedName name="HTML9_9" hidden="1">"Bell Atlantic"</definedName>
    <definedName name="HTMLCount" hidden="1">1</definedName>
    <definedName name="htyrtyfghfg" localSheetId="2" hidden="1">{#N/A,#N/A,FALSE,"EXPENSE"}</definedName>
    <definedName name="htyrtyfghfg" localSheetId="13" hidden="1">{#N/A,#N/A,FALSE,"EXPENSE"}</definedName>
    <definedName name="htyrtyfghfg" localSheetId="3" hidden="1">{#N/A,#N/A,FALSE,"EXPENSE"}</definedName>
    <definedName name="htyrtyfghfg" localSheetId="11" hidden="1">{#N/A,#N/A,FALSE,"EXPENSE"}</definedName>
    <definedName name="htyrtyfghfg" localSheetId="9" hidden="1">{#N/A,#N/A,FALSE,"EXPENSE"}</definedName>
    <definedName name="htyrtyfghfg" hidden="1">{#N/A,#N/A,FALSE,"EXPENSE"}</definedName>
    <definedName name="ID_sorted" localSheetId="2">#REF!</definedName>
    <definedName name="ID_sorted" localSheetId="8">#REF!</definedName>
    <definedName name="ID_sorted" localSheetId="7">#REF!</definedName>
    <definedName name="ID_sorted" localSheetId="6">#REF!</definedName>
    <definedName name="ID_sorted" localSheetId="5">#REF!</definedName>
    <definedName name="ID_sorted" localSheetId="4">#REF!</definedName>
    <definedName name="ID_sorted">#REF!</definedName>
    <definedName name="iiittuty" localSheetId="2" hidden="1">{#N/A,#N/A,FALSE,"EXPENSE"}</definedName>
    <definedName name="iiittuty" localSheetId="13" hidden="1">{#N/A,#N/A,FALSE,"EXPENSE"}</definedName>
    <definedName name="iiittuty" localSheetId="3" hidden="1">{#N/A,#N/A,FALSE,"EXPENSE"}</definedName>
    <definedName name="iiittuty" localSheetId="11" hidden="1">{#N/A,#N/A,FALSE,"EXPENSE"}</definedName>
    <definedName name="iiittuty" localSheetId="9" hidden="1">{#N/A,#N/A,FALSE,"EXPENSE"}</definedName>
    <definedName name="iiittuty" hidden="1">{#N/A,#N/A,FALSE,"EXPENSE"}</definedName>
    <definedName name="In.3" localSheetId="2">#REF!</definedName>
    <definedName name="In.3" localSheetId="8">#REF!</definedName>
    <definedName name="In.3" localSheetId="7">#REF!</definedName>
    <definedName name="In.3" localSheetId="6">#REF!</definedName>
    <definedName name="In.3" localSheetId="5">#REF!</definedName>
    <definedName name="In.3" localSheetId="4">#REF!</definedName>
    <definedName name="In.3">#REF!</definedName>
    <definedName name="INACTIVE" localSheetId="2">#REF!</definedName>
    <definedName name="INACTIVE" localSheetId="8">#REF!</definedName>
    <definedName name="INACTIVE" localSheetId="7">#REF!</definedName>
    <definedName name="INACTIVE" localSheetId="6">#REF!</definedName>
    <definedName name="INACTIVE" localSheetId="5">#REF!</definedName>
    <definedName name="INACTIVE" localSheetId="4">#REF!</definedName>
    <definedName name="INACTIVE">#REF!</definedName>
    <definedName name="IND_09">#REF!</definedName>
    <definedName name="INDEX" localSheetId="2">#REF!</definedName>
    <definedName name="INDEX" localSheetId="8">#REF!</definedName>
    <definedName name="INDEX" localSheetId="7">#REF!</definedName>
    <definedName name="INDEX" localSheetId="6">#REF!</definedName>
    <definedName name="INDEX" localSheetId="5">#REF!</definedName>
    <definedName name="INDEX" localSheetId="4">#REF!</definedName>
    <definedName name="INDEX">#REF!</definedName>
    <definedName name="INPUT" localSheetId="2">#REF!</definedName>
    <definedName name="INPUT" localSheetId="8">#REF!</definedName>
    <definedName name="INPUT" localSheetId="7">#REF!</definedName>
    <definedName name="INPUT" localSheetId="6">#REF!</definedName>
    <definedName name="INPUT" localSheetId="5">#REF!</definedName>
    <definedName name="INPUT" localSheetId="4">#REF!</definedName>
    <definedName name="INPUT">#REF!</definedName>
    <definedName name="INPUT_1" localSheetId="2">#REF!</definedName>
    <definedName name="INPUT_1" localSheetId="8">#REF!</definedName>
    <definedName name="INPUT_1" localSheetId="7">#REF!</definedName>
    <definedName name="INPUT_1" localSheetId="6">#REF!</definedName>
    <definedName name="INPUT_1" localSheetId="5">#REF!</definedName>
    <definedName name="INPUT_1" localSheetId="4">#REF!</definedName>
    <definedName name="INPUT_1">#REF!</definedName>
    <definedName name="INPUT_2" localSheetId="2">#REF!</definedName>
    <definedName name="INPUT_2" localSheetId="8">#REF!</definedName>
    <definedName name="INPUT_2" localSheetId="7">#REF!</definedName>
    <definedName name="INPUT_2" localSheetId="6">#REF!</definedName>
    <definedName name="INPUT_2" localSheetId="5">#REF!</definedName>
    <definedName name="INPUT_2" localSheetId="4">#REF!</definedName>
    <definedName name="INPUT_2">#REF!</definedName>
    <definedName name="INSUR" localSheetId="2">#REF!</definedName>
    <definedName name="INSUR" localSheetId="8">#REF!</definedName>
    <definedName name="INSUR" localSheetId="7">#REF!</definedName>
    <definedName name="INSUR" localSheetId="6">#REF!</definedName>
    <definedName name="INSUR" localSheetId="5">#REF!</definedName>
    <definedName name="INSUR" localSheetId="4">#REF!</definedName>
    <definedName name="INSUR">#REF!</definedName>
    <definedName name="Insurance1" localSheetId="2">#REF!</definedName>
    <definedName name="Insurance1" localSheetId="8">#REF!</definedName>
    <definedName name="Insurance1" localSheetId="7">#REF!</definedName>
    <definedName name="Insurance1" localSheetId="6">#REF!</definedName>
    <definedName name="Insurance1" localSheetId="5">#REF!</definedName>
    <definedName name="Insurance1" localSheetId="4">#REF!</definedName>
    <definedName name="Insurance1">#REF!</definedName>
    <definedName name="Insurance2" localSheetId="2">#REF!</definedName>
    <definedName name="Insurance2" localSheetId="8">#REF!</definedName>
    <definedName name="Insurance2" localSheetId="7">#REF!</definedName>
    <definedName name="Insurance2" localSheetId="6">#REF!</definedName>
    <definedName name="Insurance2" localSheetId="5">#REF!</definedName>
    <definedName name="Insurance2" localSheetId="4">#REF!</definedName>
    <definedName name="Insurance2">#REF!</definedName>
    <definedName name="INT_TAX_DEF" localSheetId="2">#REF!</definedName>
    <definedName name="INT_TAX_DEF" localSheetId="8">#REF!</definedName>
    <definedName name="INT_TAX_DEF" localSheetId="7">#REF!</definedName>
    <definedName name="INT_TAX_DEF" localSheetId="6">#REF!</definedName>
    <definedName name="INT_TAX_DEF" localSheetId="5">#REF!</definedName>
    <definedName name="INT_TAX_DEF" localSheetId="4">#REF!</definedName>
    <definedName name="INT_TAX_DEF">#REF!</definedName>
    <definedName name="INT_TAX_DEF2" localSheetId="2">#REF!</definedName>
    <definedName name="INT_TAX_DEF2" localSheetId="8">#REF!</definedName>
    <definedName name="INT_TAX_DEF2" localSheetId="7">#REF!</definedName>
    <definedName name="INT_TAX_DEF2" localSheetId="6">#REF!</definedName>
    <definedName name="INT_TAX_DEF2" localSheetId="5">#REF!</definedName>
    <definedName name="INT_TAX_DEF2" localSheetId="4">#REF!</definedName>
    <definedName name="INT_TAX_DEF2">#REF!</definedName>
    <definedName name="INTER_CO_PROFIT" localSheetId="2">#REF!</definedName>
    <definedName name="INTER_CO_PROFIT" localSheetId="8">#REF!</definedName>
    <definedName name="INTER_CO_PROFIT" localSheetId="7">#REF!</definedName>
    <definedName name="INTER_CO_PROFIT" localSheetId="6">#REF!</definedName>
    <definedName name="INTER_CO_PROFIT" localSheetId="5">#REF!</definedName>
    <definedName name="INTER_CO_PROFIT" localSheetId="4">#REF!</definedName>
    <definedName name="INTER_CO_PROFIT">#REF!</definedName>
    <definedName name="INTERCO" localSheetId="2">#REF!</definedName>
    <definedName name="INTERCO" localSheetId="8">#REF!</definedName>
    <definedName name="INTERCO" localSheetId="7">#REF!</definedName>
    <definedName name="INTERCO" localSheetId="6">#REF!</definedName>
    <definedName name="INTERCO" localSheetId="5">#REF!</definedName>
    <definedName name="INTERCO" localSheetId="4">#REF!</definedName>
    <definedName name="INTERCO">#REF!</definedName>
    <definedName name="Interest" localSheetId="2">#REF!</definedName>
    <definedName name="Interest" localSheetId="8">#REF!</definedName>
    <definedName name="Interest" localSheetId="7">#REF!</definedName>
    <definedName name="Interest" localSheetId="6">#REF!</definedName>
    <definedName name="Interest" localSheetId="5">#REF!</definedName>
    <definedName name="Interest" localSheetId="4">#REF!</definedName>
    <definedName name="Interest">#REF!</definedName>
    <definedName name="INVENTORY" localSheetId="2">#REF!</definedName>
    <definedName name="INVENTORY" localSheetId="8">#REF!</definedName>
    <definedName name="INVENTORY" localSheetId="7">#REF!</definedName>
    <definedName name="INVENTORY" localSheetId="6">#REF!</definedName>
    <definedName name="INVENTORY" localSheetId="5">#REF!</definedName>
    <definedName name="INVENTORY" localSheetId="4">#REF!</definedName>
    <definedName name="INVENTORY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ENCY" hidden="1">"c8960"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OVER_SHARES" hidden="1">"c1349"</definedName>
    <definedName name="IQ_BV_SHARE" hidden="1">"c100"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PAYOUT" hidden="1">"c3005"</definedName>
    <definedName name="IQ_DISTRIBUTABLE_CASH_SHARE" hidden="1">"c3003"</definedName>
    <definedName name="IQ_DISTRIBUTABLE_CASH_SHARE_ACT_OR_EST_CIQ" hidden="1">"c4811"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BC_ACT_OR_EST_CIQ" hidden="1">"c4841"</definedName>
    <definedName name="IQ_EBIT_SBC_GW_ACT_OR_EST_CIQ" hidden="1">"c4845"</definedName>
    <definedName name="IQ_EBIT_STDDEV_EST" hidden="1">"c1686"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INT" hidden="1">"c373"</definedName>
    <definedName name="IQ_EBITDA_LOW_EST" hidden="1">"c371"</definedName>
    <definedName name="IQ_EBITDA_LOW_EST_CIQ" hidden="1">"c3625"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_CIQ" hidden="1">"c4875"</definedName>
    <definedName name="IQ_EBT_SBC_GW_ACT_OR_EST_CIQ" hidden="1">"c4879"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CIQ" hidden="1">"c4994"</definedName>
    <definedName name="IQ_EPS_GW_ACT_OR_EST_CIQ" hidden="1">"c5066"</definedName>
    <definedName name="IQ_EPS_GW_EST" hidden="1">"c1737"</definedName>
    <definedName name="IQ_EPS_GW_EST_CIQ" hidden="1">"c4723"</definedName>
    <definedName name="IQ_EPS_GW_HIGH_EST" hidden="1">"c1739"</definedName>
    <definedName name="IQ_EPS_GW_HIGH_EST_CIQ" hidden="1">"c4725"</definedName>
    <definedName name="IQ_EPS_GW_LOW_EST" hidden="1">"c1740"</definedName>
    <definedName name="IQ_EPS_GW_LOW_EST_CIQ" hidden="1">"c4726"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_CIQ" hidden="1">"c5067"</definedName>
    <definedName name="IQ_EPS_REPORTED_EST" hidden="1">"c1744"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GW_ACT_OR_EST_CIQ" hidden="1">"c4905"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5YR" hidden="1">"c1655"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_CIQ" hidden="1">"c4960"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40231.5582175926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_CIQ" hidden="1">"c5012"</definedName>
    <definedName name="IQ_NI_SBC_GW_ACT_OR_EST_CIQ" hidden="1">"c5016"</definedName>
    <definedName name="IQ_NI_SFAS" hidden="1">"c795"</definedName>
    <definedName name="IQ_NI_STDDEV_EST" hidden="1">"c1721"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CIQ" hidden="1">"c3613"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_CIQ" hidden="1">"c5045"</definedName>
    <definedName name="IQ_RECURRING_PROFIT_SHARE_ACT_OR_EST_CIQ" hidden="1">"c5046"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CIQ" hidden="1">"c3616"</definedName>
    <definedName name="IQ_REVENUE_HIGH_EST" hidden="1">"c1127"</definedName>
    <definedName name="IQ_REVENUE_HIGH_EST_CIQ" hidden="1">"c3618"</definedName>
    <definedName name="IQ_REVENUE_LOW_EST" hidden="1">"c1128"</definedName>
    <definedName name="IQ_REVENUE_LOW_EST_CIQ" hidden="1">"c3619"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39477.4477083333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ERVICE_FEE" hidden="1">"c8951"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UCT_FIN_CLASS" hidden="1">"c8950"</definedName>
    <definedName name="IQ_STRUCT_FIN_SERIES" hidden="1">"c8956"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ITEM_CIQID" hidden="1">"c8949"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u" localSheetId="2" hidden="1">{#N/A,#N/A,FALSE,"Aging Summary";#N/A,#N/A,FALSE,"Ratio Analysis";#N/A,#N/A,FALSE,"Test 120 Day Accts";#N/A,#N/A,FALSE,"Tickmarks"}</definedName>
    <definedName name="iu" localSheetId="13" hidden="1">{#N/A,#N/A,FALSE,"Aging Summary";#N/A,#N/A,FALSE,"Ratio Analysis";#N/A,#N/A,FALSE,"Test 120 Day Accts";#N/A,#N/A,FALSE,"Tickmarks"}</definedName>
    <definedName name="iu" localSheetId="3" hidden="1">{#N/A,#N/A,FALSE,"Aging Summary";#N/A,#N/A,FALSE,"Ratio Analysis";#N/A,#N/A,FALSE,"Test 120 Day Accts";#N/A,#N/A,FALSE,"Tickmarks"}</definedName>
    <definedName name="iu" localSheetId="0" hidden="1">{#N/A,#N/A,FALSE,"Aging Summary";#N/A,#N/A,FALSE,"Ratio Analysis";#N/A,#N/A,FALSE,"Test 120 Day Accts";#N/A,#N/A,FALSE,"Tickmarks"}</definedName>
    <definedName name="iu" localSheetId="11" hidden="1">{#N/A,#N/A,FALSE,"Aging Summary";#N/A,#N/A,FALSE,"Ratio Analysis";#N/A,#N/A,FALSE,"Test 120 Day Accts";#N/A,#N/A,FALSE,"Tickmarks"}</definedName>
    <definedName name="iu" localSheetId="9" hidden="1">{#N/A,#N/A,FALSE,"Aging Summary";#N/A,#N/A,FALSE,"Ratio Analysis";#N/A,#N/A,FALSE,"Test 120 Day Accts";#N/A,#N/A,FALSE,"Tickmarks"}</definedName>
    <definedName name="iuiyiiyi" localSheetId="2" hidden="1">{#N/A,#N/A,FALSE,"EXPENSE"}</definedName>
    <definedName name="iuiyiiyi" localSheetId="13" hidden="1">{#N/A,#N/A,FALSE,"EXPENSE"}</definedName>
    <definedName name="iuiyiiyi" localSheetId="3" hidden="1">{#N/A,#N/A,FALSE,"EXPENSE"}</definedName>
    <definedName name="iuiyiiyi" localSheetId="11" hidden="1">{#N/A,#N/A,FALSE,"EXPENSE"}</definedName>
    <definedName name="iuiyiiyi" localSheetId="9" hidden="1">{#N/A,#N/A,FALSE,"EXPENSE"}</definedName>
    <definedName name="iuiyiiyi" hidden="1">{#N/A,#N/A,FALSE,"EXPENSE"}</definedName>
    <definedName name="iutyutytyu" localSheetId="2" hidden="1">{#N/A,#N/A,FALSE,"EXPENSE"}</definedName>
    <definedName name="iutyutytyu" localSheetId="13" hidden="1">{#N/A,#N/A,FALSE,"EXPENSE"}</definedName>
    <definedName name="iutyutytyu" localSheetId="3" hidden="1">{#N/A,#N/A,FALSE,"EXPENSE"}</definedName>
    <definedName name="iutyutytyu" localSheetId="11" hidden="1">{#N/A,#N/A,FALSE,"EXPENSE"}</definedName>
    <definedName name="iutyutytyu" localSheetId="9" hidden="1">{#N/A,#N/A,FALSE,"EXPENSE"}</definedName>
    <definedName name="iutyutytyu" hidden="1">{#N/A,#N/A,FALSE,"EXPENSE"}</definedName>
    <definedName name="jack" localSheetId="2">#REF!</definedName>
    <definedName name="jack" localSheetId="8">#REF!</definedName>
    <definedName name="jack" localSheetId="13">#REF!</definedName>
    <definedName name="jack" localSheetId="3">#REF!</definedName>
    <definedName name="jack" localSheetId="7">#REF!</definedName>
    <definedName name="jack" localSheetId="0">#REF!</definedName>
    <definedName name="jack" localSheetId="9">#REF!</definedName>
    <definedName name="jack" localSheetId="6">#REF!</definedName>
    <definedName name="jack" localSheetId="5">#REF!</definedName>
    <definedName name="jack" localSheetId="4">#REF!</definedName>
    <definedName name="Jan_Act">#REF!</definedName>
    <definedName name="Jan_labels">#REF!</definedName>
    <definedName name="JE_REV_ADJ">#REF!</definedName>
    <definedName name="jgjddd" localSheetId="2" hidden="1">{#N/A,#N/A,FALSE,"EXPENSE"}</definedName>
    <definedName name="jgjddd" localSheetId="13" hidden="1">{#N/A,#N/A,FALSE,"EXPENSE"}</definedName>
    <definedName name="jgjddd" localSheetId="3" hidden="1">{#N/A,#N/A,FALSE,"EXPENSE"}</definedName>
    <definedName name="jgjddd" localSheetId="11" hidden="1">{#N/A,#N/A,FALSE,"EXPENSE"}</definedName>
    <definedName name="jgjddd" localSheetId="9" hidden="1">{#N/A,#N/A,FALSE,"EXPENSE"}</definedName>
    <definedName name="jgjddd" hidden="1">{#N/A,#N/A,FALSE,"EXPENSE"}</definedName>
    <definedName name="jgjfgjghj" localSheetId="2" hidden="1">{#N/A,#N/A,FALSE,"EXPENSE"}</definedName>
    <definedName name="jgjfgjghj" localSheetId="13" hidden="1">{#N/A,#N/A,FALSE,"EXPENSE"}</definedName>
    <definedName name="jgjfgjghj" localSheetId="3" hidden="1">{#N/A,#N/A,FALSE,"EXPENSE"}</definedName>
    <definedName name="jgjfgjghj" localSheetId="11" hidden="1">{#N/A,#N/A,FALSE,"EXPENSE"}</definedName>
    <definedName name="jgjfgjghj" localSheetId="9" hidden="1">{#N/A,#N/A,FALSE,"EXPENSE"}</definedName>
    <definedName name="jgjfgjghj" hidden="1">{#N/A,#N/A,FALSE,"EXPENSE"}</definedName>
    <definedName name="jgjghfhd" localSheetId="2" hidden="1">{#N/A,#N/A,FALSE,"EXPENSE"}</definedName>
    <definedName name="jgjghfhd" localSheetId="13" hidden="1">{#N/A,#N/A,FALSE,"EXPENSE"}</definedName>
    <definedName name="jgjghfhd" localSheetId="3" hidden="1">{#N/A,#N/A,FALSE,"EXPENSE"}</definedName>
    <definedName name="jgjghfhd" localSheetId="11" hidden="1">{#N/A,#N/A,FALSE,"EXPENSE"}</definedName>
    <definedName name="jgjghfhd" localSheetId="9" hidden="1">{#N/A,#N/A,FALSE,"EXPENSE"}</definedName>
    <definedName name="jgjghfhd" hidden="1">{#N/A,#N/A,FALSE,"EXPENSE"}</definedName>
    <definedName name="jgjythfg" localSheetId="2" hidden="1">{#N/A,#N/A,FALSE,"EXPENSE"}</definedName>
    <definedName name="jgjythfg" localSheetId="13" hidden="1">{#N/A,#N/A,FALSE,"EXPENSE"}</definedName>
    <definedName name="jgjythfg" localSheetId="3" hidden="1">{#N/A,#N/A,FALSE,"EXPENSE"}</definedName>
    <definedName name="jgjythfg" localSheetId="11" hidden="1">{#N/A,#N/A,FALSE,"EXPENSE"}</definedName>
    <definedName name="jgjythfg" localSheetId="9" hidden="1">{#N/A,#N/A,FALSE,"EXPENSE"}</definedName>
    <definedName name="jgjythfg" hidden="1">{#N/A,#N/A,FALSE,"EXPENSE"}</definedName>
    <definedName name="jj" localSheetId="2" hidden="1">{"Page 1",#N/A,FALSE,"Sheet1";"Page 2",#N/A,FALSE,"Sheet1"}</definedName>
    <definedName name="jj" hidden="1">{"Page 1",#N/A,FALSE,"Sheet1";"Page 2",#N/A,FALSE,"Sheet1"}</definedName>
    <definedName name="jjjj" localSheetId="2" hidden="1">{#N/A,#N/A,FALSE,"EXPENSE"}</definedName>
    <definedName name="jjjj" localSheetId="13" hidden="1">{#N/A,#N/A,FALSE,"EXPENSE"}</definedName>
    <definedName name="jjjj" localSheetId="3" hidden="1">{#N/A,#N/A,FALSE,"EXPENSE"}</definedName>
    <definedName name="jjjj" localSheetId="11" hidden="1">{#N/A,#N/A,FALSE,"EXPENSE"}</definedName>
    <definedName name="jjjj" localSheetId="9" hidden="1">{#N/A,#N/A,FALSE,"EXPENSE"}</definedName>
    <definedName name="jjjj" hidden="1">{#N/A,#N/A,FALSE,"EXPENSE"}</definedName>
    <definedName name="jjjjjjjj" localSheetId="2" hidden="1">OFFSET(CompRange1Main,9,0,COUNTA(CompRange1Main)-COUNTA(#REF!),1)</definedName>
    <definedName name="jjjjjjjj" hidden="1">OFFSET(CompRange1Main,9,0,COUNTA(CompRange1Main)-COUNTA(#REF!),1)</definedName>
    <definedName name="jnhjhjggh" localSheetId="2" hidden="1">{#N/A,#N/A,FALSE,"EXPENSE"}</definedName>
    <definedName name="jnhjhjggh" localSheetId="13" hidden="1">{#N/A,#N/A,FALSE,"EXPENSE"}</definedName>
    <definedName name="jnhjhjggh" localSheetId="3" hidden="1">{#N/A,#N/A,FALSE,"EXPENSE"}</definedName>
    <definedName name="jnhjhjggh" localSheetId="11" hidden="1">{#N/A,#N/A,FALSE,"EXPENSE"}</definedName>
    <definedName name="jnhjhjggh" localSheetId="9" hidden="1">{#N/A,#N/A,FALSE,"EXPENSE"}</definedName>
    <definedName name="jnhjhjggh" hidden="1">{#N/A,#N/A,FALSE,"EXPENSE"}</definedName>
    <definedName name="jnmhgjdbcxbvc" localSheetId="2" hidden="1">{#N/A,#N/A,FALSE,"EXPENSE"}</definedName>
    <definedName name="jnmhgjdbcxbvc" localSheetId="13" hidden="1">{#N/A,#N/A,FALSE,"EXPENSE"}</definedName>
    <definedName name="jnmhgjdbcxbvc" localSheetId="3" hidden="1">{#N/A,#N/A,FALSE,"EXPENSE"}</definedName>
    <definedName name="jnmhgjdbcxbvc" localSheetId="11" hidden="1">{#N/A,#N/A,FALSE,"EXPENSE"}</definedName>
    <definedName name="jnmhgjdbcxbvc" localSheetId="9" hidden="1">{#N/A,#N/A,FALSE,"EXPENSE"}</definedName>
    <definedName name="jnmhgjdbcxbvc" hidden="1">{#N/A,#N/A,FALSE,"EXPENSE"}</definedName>
    <definedName name="jukyukyujkyjm" localSheetId="2" hidden="1">{#N/A,#N/A,FALSE,"EXPENSE"}</definedName>
    <definedName name="jukyukyujkyjm" localSheetId="13" hidden="1">{#N/A,#N/A,FALSE,"EXPENSE"}</definedName>
    <definedName name="jukyukyujkyjm" localSheetId="3" hidden="1">{#N/A,#N/A,FALSE,"EXPENSE"}</definedName>
    <definedName name="jukyukyujkyjm" localSheetId="11" hidden="1">{#N/A,#N/A,FALSE,"EXPENSE"}</definedName>
    <definedName name="jukyukyujkyjm" localSheetId="9" hidden="1">{#N/A,#N/A,FALSE,"EXPENSE"}</definedName>
    <definedName name="jukyukyujkyjm" hidden="1">{#N/A,#N/A,FALSE,"EXPENSE"}</definedName>
    <definedName name="July_Act">#REF!</definedName>
    <definedName name="July_lables">#REF!</definedName>
    <definedName name="Jun_Act">#REF!</definedName>
    <definedName name="Jun_labels">#REF!</definedName>
    <definedName name="juyjghjghjgt" localSheetId="2" hidden="1">{#N/A,#N/A,FALSE,"EXPENSE"}</definedName>
    <definedName name="juyjghjghjgt" localSheetId="13" hidden="1">{#N/A,#N/A,FALSE,"EXPENSE"}</definedName>
    <definedName name="juyjghjghjgt" localSheetId="3" hidden="1">{#N/A,#N/A,FALSE,"EXPENSE"}</definedName>
    <definedName name="juyjghjghjgt" localSheetId="11" hidden="1">{#N/A,#N/A,FALSE,"EXPENSE"}</definedName>
    <definedName name="juyjghjghjgt" localSheetId="9" hidden="1">{#N/A,#N/A,FALSE,"EXPENSE"}</definedName>
    <definedName name="juyjghjghjgt" hidden="1">{#N/A,#N/A,FALSE,"EXPENSE"}</definedName>
    <definedName name="jytuyutyu" localSheetId="2" hidden="1">{#N/A,#N/A,FALSE,"EXPENSE"}</definedName>
    <definedName name="jytuyutyu" localSheetId="13" hidden="1">{#N/A,#N/A,FALSE,"EXPENSE"}</definedName>
    <definedName name="jytuyutyu" localSheetId="3" hidden="1">{#N/A,#N/A,FALSE,"EXPENSE"}</definedName>
    <definedName name="jytuyutyu" localSheetId="11" hidden="1">{#N/A,#N/A,FALSE,"EXPENSE"}</definedName>
    <definedName name="jytuyutyu" localSheetId="9" hidden="1">{#N/A,#N/A,FALSE,"EXPENSE"}</definedName>
    <definedName name="jytuyutyu" hidden="1">{#N/A,#N/A,FALSE,"EXPENSE"}</definedName>
    <definedName name="k" localSheetId="2" hidden="1">{"Page 1",#N/A,FALSE,"Sheet1";"Page 2",#N/A,FALSE,"Sheet1"}</definedName>
    <definedName name="k" hidden="1">{"Page 1",#N/A,FALSE,"Sheet1";"Page 2",#N/A,FALSE,"Sheet1"}</definedName>
    <definedName name="K200_A">#REF!</definedName>
    <definedName name="K202_A">#REF!</definedName>
    <definedName name="K204_A">#REF!</definedName>
    <definedName name="K220_A">#REF!</definedName>
    <definedName name="K240_A">#REF!</definedName>
    <definedName name="K242_A">#REF!</definedName>
    <definedName name="K244_A">#REF!</definedName>
    <definedName name="K246_A">#REF!</definedName>
    <definedName name="K248_A">#REF!</definedName>
    <definedName name="K627_A">#REF!</definedName>
    <definedName name="KAW" localSheetId="2" hidden="1">#REF!</definedName>
    <definedName name="KAW" localSheetId="11" hidden="1">#REF!</definedName>
    <definedName name="KAW" hidden="1">#REF!</definedName>
    <definedName name="kgkgjkghkj" localSheetId="2" hidden="1">{#N/A,#N/A,FALSE,"EXPENSE"}</definedName>
    <definedName name="kgkgjkghkj" localSheetId="13" hidden="1">{#N/A,#N/A,FALSE,"EXPENSE"}</definedName>
    <definedName name="kgkgjkghkj" localSheetId="3" hidden="1">{#N/A,#N/A,FALSE,"EXPENSE"}</definedName>
    <definedName name="kgkgjkghkj" localSheetId="11" hidden="1">{#N/A,#N/A,FALSE,"EXPENSE"}</definedName>
    <definedName name="kgkgjkghkj" localSheetId="9" hidden="1">{#N/A,#N/A,FALSE,"EXPENSE"}</definedName>
    <definedName name="kgkgjkghkj" hidden="1">{#N/A,#N/A,FALSE,"EXPENSE"}</definedName>
    <definedName name="khgkjgkghkhj" localSheetId="2" hidden="1">{#N/A,#N/A,FALSE,"EXPENSE"}</definedName>
    <definedName name="khgkjgkghkhj" localSheetId="13" hidden="1">{#N/A,#N/A,FALSE,"EXPENSE"}</definedName>
    <definedName name="khgkjgkghkhj" localSheetId="3" hidden="1">{#N/A,#N/A,FALSE,"EXPENSE"}</definedName>
    <definedName name="khgkjgkghkhj" localSheetId="11" hidden="1">{#N/A,#N/A,FALSE,"EXPENSE"}</definedName>
    <definedName name="khgkjgkghkhj" localSheetId="9" hidden="1">{#N/A,#N/A,FALSE,"EXPENSE"}</definedName>
    <definedName name="khgkjgkghkhj" hidden="1">{#N/A,#N/A,FALSE,"EXPENSE"}</definedName>
    <definedName name="khkhkhkh" localSheetId="2" hidden="1">{#N/A,#N/A,FALSE,"EXPENSE"}</definedName>
    <definedName name="khkhkhkh" localSheetId="13" hidden="1">{#N/A,#N/A,FALSE,"EXPENSE"}</definedName>
    <definedName name="khkhkhkh" localSheetId="3" hidden="1">{#N/A,#N/A,FALSE,"EXPENSE"}</definedName>
    <definedName name="khkhkhkh" localSheetId="11" hidden="1">{#N/A,#N/A,FALSE,"EXPENSE"}</definedName>
    <definedName name="khkhkhkh" localSheetId="9" hidden="1">{#N/A,#N/A,FALSE,"EXPENSE"}</definedName>
    <definedName name="khkhkhkh" hidden="1">{#N/A,#N/A,FALSE,"EXPENSE"}</definedName>
    <definedName name="kkhkjhkjh" localSheetId="2" hidden="1">{#N/A,#N/A,FALSE,"EXPENSE"}</definedName>
    <definedName name="kkhkjhkjh" localSheetId="13" hidden="1">{#N/A,#N/A,FALSE,"EXPENSE"}</definedName>
    <definedName name="kkhkjhkjh" localSheetId="3" hidden="1">{#N/A,#N/A,FALSE,"EXPENSE"}</definedName>
    <definedName name="kkhkjhkjh" localSheetId="11" hidden="1">{#N/A,#N/A,FALSE,"EXPENSE"}</definedName>
    <definedName name="kkhkjhkjh" localSheetId="9" hidden="1">{#N/A,#N/A,FALSE,"EXPENSE"}</definedName>
    <definedName name="kkhkjhkjh" hidden="1">{#N/A,#N/A,FALSE,"EXPENSE"}</definedName>
    <definedName name="kkk" localSheetId="2" hidden="1">{#N/A,#N/A,FALSE,"Aging Summary";#N/A,#N/A,FALSE,"Ratio Analysis";#N/A,#N/A,FALSE,"Test 120 Day Accts";#N/A,#N/A,FALSE,"Tickmarks"}</definedName>
    <definedName name="kkk" localSheetId="13" hidden="1">{#N/A,#N/A,FALSE,"Aging Summary";#N/A,#N/A,FALSE,"Ratio Analysis";#N/A,#N/A,FALSE,"Test 120 Day Accts";#N/A,#N/A,FALSE,"Tickmarks"}</definedName>
    <definedName name="kkk" localSheetId="3" hidden="1">{#N/A,#N/A,FALSE,"Aging Summary";#N/A,#N/A,FALSE,"Ratio Analysis";#N/A,#N/A,FALSE,"Test 120 Day Accts";#N/A,#N/A,FALSE,"Tickmarks"}</definedName>
    <definedName name="kkk" localSheetId="0" hidden="1">{#N/A,#N/A,FALSE,"Aging Summary";#N/A,#N/A,FALSE,"Ratio Analysis";#N/A,#N/A,FALSE,"Test 120 Day Accts";#N/A,#N/A,FALSE,"Tickmarks"}</definedName>
    <definedName name="kkk" localSheetId="11" hidden="1">{#N/A,#N/A,FALSE,"Aging Summary";#N/A,#N/A,FALSE,"Ratio Analysis";#N/A,#N/A,FALSE,"Test 120 Day Accts";#N/A,#N/A,FALSE,"Tickmarks"}</definedName>
    <definedName name="kkk" localSheetId="9" hidden="1">{#N/A,#N/A,FALSE,"Aging Summary";#N/A,#N/A,FALSE,"Ratio Analysis";#N/A,#N/A,FALSE,"Test 120 Day Accts";#N/A,#N/A,FALSE,"Tickmarks"}</definedName>
    <definedName name="kuhgjghjghj" localSheetId="2" hidden="1">{#N/A,#N/A,FALSE,"ALLOC"}</definedName>
    <definedName name="kuhgjghjghj" localSheetId="13" hidden="1">{#N/A,#N/A,FALSE,"ALLOC"}</definedName>
    <definedName name="kuhgjghjghj" localSheetId="3" hidden="1">{#N/A,#N/A,FALSE,"ALLOC"}</definedName>
    <definedName name="kuhgjghjghj" localSheetId="11" hidden="1">{#N/A,#N/A,FALSE,"ALLOC"}</definedName>
    <definedName name="kuhgjghjghj" localSheetId="9" hidden="1">{#N/A,#N/A,FALSE,"ALLOC"}</definedName>
    <definedName name="kuhgjghjghj" hidden="1">{#N/A,#N/A,FALSE,"ALLOC"}</definedName>
    <definedName name="kyukytjgdhfgfd" localSheetId="2" hidden="1">{#N/A,#N/A,FALSE,"EXPENSE"}</definedName>
    <definedName name="kyukytjgdhfgfd" localSheetId="13" hidden="1">{#N/A,#N/A,FALSE,"EXPENSE"}</definedName>
    <definedName name="kyukytjgdhfgfd" localSheetId="3" hidden="1">{#N/A,#N/A,FALSE,"EXPENSE"}</definedName>
    <definedName name="kyukytjgdhfgfd" localSheetId="11" hidden="1">{#N/A,#N/A,FALSE,"EXPENSE"}</definedName>
    <definedName name="kyukytjgdhfgfd" localSheetId="9" hidden="1">{#N/A,#N/A,FALSE,"EXPENSE"}</definedName>
    <definedName name="kyukytjgdhfgfd" hidden="1">{#N/A,#N/A,FALSE,"EXPENSE"}</definedName>
    <definedName name="LABOR_DATA">#REF!</definedName>
    <definedName name="LAG" localSheetId="2">#REF!</definedName>
    <definedName name="LAG" localSheetId="8">#REF!</definedName>
    <definedName name="LAG" localSheetId="7">#REF!</definedName>
    <definedName name="LAG" localSheetId="6">#REF!</definedName>
    <definedName name="LAG" localSheetId="5">#REF!</definedName>
    <definedName name="LAG" localSheetId="4">#REF!</definedName>
    <definedName name="LAG">#REF!</definedName>
    <definedName name="left1" localSheetId="2">#REF!</definedName>
    <definedName name="left1" localSheetId="8">#REF!</definedName>
    <definedName name="left1" localSheetId="13">#REF!</definedName>
    <definedName name="left1" localSheetId="3">#REF!</definedName>
    <definedName name="left1" localSheetId="7">#REF!</definedName>
    <definedName name="left1" localSheetId="0">#REF!</definedName>
    <definedName name="left1" localSheetId="9">#REF!</definedName>
    <definedName name="left1" localSheetId="6">#REF!</definedName>
    <definedName name="left1" localSheetId="5">#REF!</definedName>
    <definedName name="left1" localSheetId="4">#REF!</definedName>
    <definedName name="left2" localSheetId="2">#REF!</definedName>
    <definedName name="left2" localSheetId="8">#REF!</definedName>
    <definedName name="left2" localSheetId="7">#REF!</definedName>
    <definedName name="left2" localSheetId="6">#REF!</definedName>
    <definedName name="left2" localSheetId="5">#REF!</definedName>
    <definedName name="left2" localSheetId="4">#REF!</definedName>
    <definedName name="left2">#REF!</definedName>
    <definedName name="Legal" localSheetId="2">#REF!</definedName>
    <definedName name="Legal" localSheetId="8">#REF!</definedName>
    <definedName name="Legal" localSheetId="7">#REF!</definedName>
    <definedName name="Legal" localSheetId="6">#REF!</definedName>
    <definedName name="Legal" localSheetId="5">#REF!</definedName>
    <definedName name="Legal" localSheetId="4">#REF!</definedName>
    <definedName name="Legal">#REF!</definedName>
    <definedName name="LIAB" localSheetId="2">#REF!</definedName>
    <definedName name="LIAB" localSheetId="8">#REF!</definedName>
    <definedName name="LIAB" localSheetId="7">#REF!</definedName>
    <definedName name="LIAB" localSheetId="6">#REF!</definedName>
    <definedName name="LIAB" localSheetId="5">#REF!</definedName>
    <definedName name="LIAB" localSheetId="4">#REF!</definedName>
    <definedName name="LIAB">#REF!</definedName>
    <definedName name="LIAISON" localSheetId="2">#REF!</definedName>
    <definedName name="LIAISON" localSheetId="8">#REF!</definedName>
    <definedName name="LIAISON" localSheetId="7">#REF!</definedName>
    <definedName name="LIAISON" localSheetId="6">#REF!</definedName>
    <definedName name="LIAISON" localSheetId="5">#REF!</definedName>
    <definedName name="LIAISON" localSheetId="4">#REF!</definedName>
    <definedName name="LIAISON">#REF!</definedName>
    <definedName name="LIFEDEP" localSheetId="2">#REF!</definedName>
    <definedName name="LIFEDEP" localSheetId="8">#REF!</definedName>
    <definedName name="LIFEDEP" localSheetId="7">#REF!</definedName>
    <definedName name="LIFEDEP" localSheetId="6">#REF!</definedName>
    <definedName name="LIFEDEP" localSheetId="5">#REF!</definedName>
    <definedName name="LIFEDEP" localSheetId="4">#REF!</definedName>
    <definedName name="LIFEDEP">#REF!</definedName>
    <definedName name="LIFEDEPHARRIS" localSheetId="2">#REF!</definedName>
    <definedName name="LIFEDEPHARRIS" localSheetId="8">#REF!</definedName>
    <definedName name="LIFEDEPHARRIS" localSheetId="7">#REF!</definedName>
    <definedName name="LIFEDEPHARRIS" localSheetId="6">#REF!</definedName>
    <definedName name="LIFEDEPHARRIS" localSheetId="5">#REF!</definedName>
    <definedName name="LIFEDEPHARRIS" localSheetId="4">#REF!</definedName>
    <definedName name="LIFEDEPHARRIS">#REF!</definedName>
    <definedName name="Lightning2002" localSheetId="2">#REF!</definedName>
    <definedName name="Lightning2002">#REF!</definedName>
    <definedName name="Lightning2003" localSheetId="2">#REF!</definedName>
    <definedName name="Lightning2003">#REF!</definedName>
    <definedName name="Lightning2004" localSheetId="2">#REF!</definedName>
    <definedName name="Lightning2004">#REF!</definedName>
    <definedName name="limcount" hidden="1">1</definedName>
    <definedName name="LINE01" localSheetId="2">#REF!</definedName>
    <definedName name="LINE01" localSheetId="8">#REF!</definedName>
    <definedName name="LINE01" localSheetId="7">#REF!</definedName>
    <definedName name="LINE01" localSheetId="6">#REF!</definedName>
    <definedName name="LINE01" localSheetId="5">#REF!</definedName>
    <definedName name="LINE01" localSheetId="4">#REF!</definedName>
    <definedName name="LINE01">#REF!</definedName>
    <definedName name="LINE02" localSheetId="2">#REF!</definedName>
    <definedName name="LINE02" localSheetId="8">#REF!</definedName>
    <definedName name="LINE02" localSheetId="7">#REF!</definedName>
    <definedName name="LINE02" localSheetId="6">#REF!</definedName>
    <definedName name="LINE02" localSheetId="5">#REF!</definedName>
    <definedName name="LINE02" localSheetId="4">#REF!</definedName>
    <definedName name="LINE02">#REF!</definedName>
    <definedName name="LINE04" localSheetId="2">#REF!</definedName>
    <definedName name="LINE04" localSheetId="8">#REF!</definedName>
    <definedName name="LINE04" localSheetId="7">#REF!</definedName>
    <definedName name="LINE04" localSheetId="6">#REF!</definedName>
    <definedName name="LINE04" localSheetId="5">#REF!</definedName>
    <definedName name="LINE04" localSheetId="4">#REF!</definedName>
    <definedName name="LINE04">#REF!</definedName>
    <definedName name="LINE05" localSheetId="2">#REF!</definedName>
    <definedName name="LINE05" localSheetId="8">#REF!</definedName>
    <definedName name="LINE05" localSheetId="7">#REF!</definedName>
    <definedName name="LINE05" localSheetId="6">#REF!</definedName>
    <definedName name="LINE05" localSheetId="5">#REF!</definedName>
    <definedName name="LINE05" localSheetId="4">#REF!</definedName>
    <definedName name="LINE05">#REF!</definedName>
    <definedName name="LINE06" localSheetId="2">#REF!</definedName>
    <definedName name="LINE06" localSheetId="8">#REF!</definedName>
    <definedName name="LINE06" localSheetId="7">#REF!</definedName>
    <definedName name="LINE06" localSheetId="6">#REF!</definedName>
    <definedName name="LINE06" localSheetId="5">#REF!</definedName>
    <definedName name="LINE06" localSheetId="4">#REF!</definedName>
    <definedName name="LINE06">#REF!</definedName>
    <definedName name="LINE07" localSheetId="2">#REF!</definedName>
    <definedName name="LINE07" localSheetId="8">#REF!</definedName>
    <definedName name="LINE07" localSheetId="7">#REF!</definedName>
    <definedName name="LINE07" localSheetId="6">#REF!</definedName>
    <definedName name="LINE07" localSheetId="5">#REF!</definedName>
    <definedName name="LINE07" localSheetId="4">#REF!</definedName>
    <definedName name="LINE07">#REF!</definedName>
    <definedName name="LINE08" localSheetId="2">#REF!</definedName>
    <definedName name="LINE08" localSheetId="8">#REF!</definedName>
    <definedName name="LINE08" localSheetId="7">#REF!</definedName>
    <definedName name="LINE08" localSheetId="6">#REF!</definedName>
    <definedName name="LINE08" localSheetId="5">#REF!</definedName>
    <definedName name="LINE08" localSheetId="4">#REF!</definedName>
    <definedName name="LINE08">#REF!</definedName>
    <definedName name="LINE09" localSheetId="2">#REF!</definedName>
    <definedName name="LINE09" localSheetId="8">#REF!</definedName>
    <definedName name="LINE09" localSheetId="7">#REF!</definedName>
    <definedName name="LINE09" localSheetId="6">#REF!</definedName>
    <definedName name="LINE09" localSheetId="5">#REF!</definedName>
    <definedName name="LINE09" localSheetId="4">#REF!</definedName>
    <definedName name="LINE09">#REF!</definedName>
    <definedName name="LINE1" localSheetId="2">#REF!</definedName>
    <definedName name="LINE1" localSheetId="8">#REF!</definedName>
    <definedName name="LINE1" localSheetId="7">#REF!</definedName>
    <definedName name="LINE1" localSheetId="6">#REF!</definedName>
    <definedName name="LINE1" localSheetId="5">#REF!</definedName>
    <definedName name="LINE1" localSheetId="4">#REF!</definedName>
    <definedName name="LINE1">#REF!</definedName>
    <definedName name="LINE10" localSheetId="2">#REF!</definedName>
    <definedName name="LINE10" localSheetId="8">#REF!</definedName>
    <definedName name="LINE10" localSheetId="7">#REF!</definedName>
    <definedName name="LINE10" localSheetId="6">#REF!</definedName>
    <definedName name="LINE10" localSheetId="5">#REF!</definedName>
    <definedName name="LINE10" localSheetId="4">#REF!</definedName>
    <definedName name="LINE10">#REF!</definedName>
    <definedName name="LINE12" localSheetId="2">#REF!</definedName>
    <definedName name="LINE12" localSheetId="8">#REF!</definedName>
    <definedName name="LINE12" localSheetId="7">#REF!</definedName>
    <definedName name="LINE12" localSheetId="6">#REF!</definedName>
    <definedName name="LINE12" localSheetId="5">#REF!</definedName>
    <definedName name="LINE12" localSheetId="4">#REF!</definedName>
    <definedName name="LINE12">#REF!</definedName>
    <definedName name="LINE13" localSheetId="2">#REF!</definedName>
    <definedName name="LINE13" localSheetId="8">#REF!</definedName>
    <definedName name="LINE13" localSheetId="7">#REF!</definedName>
    <definedName name="LINE13" localSheetId="6">#REF!</definedName>
    <definedName name="LINE13" localSheetId="5">#REF!</definedName>
    <definedName name="LINE13" localSheetId="4">#REF!</definedName>
    <definedName name="LINE13">#REF!</definedName>
    <definedName name="LINE14" localSheetId="2">#REF!</definedName>
    <definedName name="LINE14" localSheetId="8">#REF!</definedName>
    <definedName name="LINE14" localSheetId="7">#REF!</definedName>
    <definedName name="LINE14" localSheetId="6">#REF!</definedName>
    <definedName name="LINE14" localSheetId="5">#REF!</definedName>
    <definedName name="LINE14" localSheetId="4">#REF!</definedName>
    <definedName name="LINE14">#REF!</definedName>
    <definedName name="LINE15" localSheetId="2">#REF!</definedName>
    <definedName name="LINE15" localSheetId="8">#REF!</definedName>
    <definedName name="LINE15" localSheetId="7">#REF!</definedName>
    <definedName name="LINE15" localSheetId="6">#REF!</definedName>
    <definedName name="LINE15" localSheetId="5">#REF!</definedName>
    <definedName name="LINE15" localSheetId="4">#REF!</definedName>
    <definedName name="LINE15">#REF!</definedName>
    <definedName name="LINE16" localSheetId="2">#REF!</definedName>
    <definedName name="LINE16" localSheetId="8">#REF!</definedName>
    <definedName name="LINE16" localSheetId="7">#REF!</definedName>
    <definedName name="LINE16" localSheetId="6">#REF!</definedName>
    <definedName name="LINE16" localSheetId="5">#REF!</definedName>
    <definedName name="LINE16" localSheetId="4">#REF!</definedName>
    <definedName name="LINE16">#REF!</definedName>
    <definedName name="LINE17" localSheetId="2">#REF!</definedName>
    <definedName name="LINE17" localSheetId="8">#REF!</definedName>
    <definedName name="LINE17" localSheetId="7">#REF!</definedName>
    <definedName name="LINE17" localSheetId="6">#REF!</definedName>
    <definedName name="LINE17" localSheetId="5">#REF!</definedName>
    <definedName name="LINE17" localSheetId="4">#REF!</definedName>
    <definedName name="LINE17">#REF!</definedName>
    <definedName name="LINE18" localSheetId="2">#REF!</definedName>
    <definedName name="LINE18" localSheetId="8">#REF!</definedName>
    <definedName name="LINE18" localSheetId="7">#REF!</definedName>
    <definedName name="LINE18" localSheetId="6">#REF!</definedName>
    <definedName name="LINE18" localSheetId="5">#REF!</definedName>
    <definedName name="LINE18" localSheetId="4">#REF!</definedName>
    <definedName name="LINE18">#REF!</definedName>
    <definedName name="LINE19" localSheetId="2">#REF!</definedName>
    <definedName name="LINE19" localSheetId="8">#REF!</definedName>
    <definedName name="LINE19" localSheetId="7">#REF!</definedName>
    <definedName name="LINE19" localSheetId="6">#REF!</definedName>
    <definedName name="LINE19" localSheetId="5">#REF!</definedName>
    <definedName name="LINE19" localSheetId="4">#REF!</definedName>
    <definedName name="LINE19">#REF!</definedName>
    <definedName name="LINE2" localSheetId="2">#REF!</definedName>
    <definedName name="LINE2" localSheetId="8">#REF!</definedName>
    <definedName name="LINE2" localSheetId="7">#REF!</definedName>
    <definedName name="LINE2" localSheetId="6">#REF!</definedName>
    <definedName name="LINE2" localSheetId="5">#REF!</definedName>
    <definedName name="LINE2" localSheetId="4">#REF!</definedName>
    <definedName name="LINE2">#REF!</definedName>
    <definedName name="LINE20" localSheetId="2">#REF!</definedName>
    <definedName name="LINE20" localSheetId="8">#REF!</definedName>
    <definedName name="LINE20" localSheetId="7">#REF!</definedName>
    <definedName name="LINE20" localSheetId="6">#REF!</definedName>
    <definedName name="LINE20" localSheetId="5">#REF!</definedName>
    <definedName name="LINE20" localSheetId="4">#REF!</definedName>
    <definedName name="LINE20">#REF!</definedName>
    <definedName name="LINE21" localSheetId="2">#REF!</definedName>
    <definedName name="LINE21" localSheetId="8">#REF!</definedName>
    <definedName name="LINE21" localSheetId="7">#REF!</definedName>
    <definedName name="LINE21" localSheetId="6">#REF!</definedName>
    <definedName name="LINE21" localSheetId="5">#REF!</definedName>
    <definedName name="LINE21" localSheetId="4">#REF!</definedName>
    <definedName name="LINE21">#REF!</definedName>
    <definedName name="LINE22" localSheetId="2">#REF!</definedName>
    <definedName name="LINE22" localSheetId="8">#REF!</definedName>
    <definedName name="LINE22" localSheetId="7">#REF!</definedName>
    <definedName name="LINE22" localSheetId="6">#REF!</definedName>
    <definedName name="LINE22" localSheetId="5">#REF!</definedName>
    <definedName name="LINE22" localSheetId="4">#REF!</definedName>
    <definedName name="LINE22">#REF!</definedName>
    <definedName name="LINE23" localSheetId="2">#REF!</definedName>
    <definedName name="LINE23" localSheetId="8">#REF!</definedName>
    <definedName name="LINE23" localSheetId="7">#REF!</definedName>
    <definedName name="LINE23" localSheetId="6">#REF!</definedName>
    <definedName name="LINE23" localSheetId="5">#REF!</definedName>
    <definedName name="LINE23" localSheetId="4">#REF!</definedName>
    <definedName name="LINE23">#REF!</definedName>
    <definedName name="LINE24" localSheetId="2">#REF!</definedName>
    <definedName name="LINE24" localSheetId="8">#REF!</definedName>
    <definedName name="LINE24" localSheetId="7">#REF!</definedName>
    <definedName name="LINE24" localSheetId="6">#REF!</definedName>
    <definedName name="LINE24" localSheetId="5">#REF!</definedName>
    <definedName name="LINE24" localSheetId="4">#REF!</definedName>
    <definedName name="LINE24">#REF!</definedName>
    <definedName name="LINE25" localSheetId="2">#REF!</definedName>
    <definedName name="LINE25" localSheetId="8">#REF!</definedName>
    <definedName name="LINE25" localSheetId="7">#REF!</definedName>
    <definedName name="LINE25" localSheetId="6">#REF!</definedName>
    <definedName name="LINE25" localSheetId="5">#REF!</definedName>
    <definedName name="LINE25" localSheetId="4">#REF!</definedName>
    <definedName name="LINE25">#REF!</definedName>
    <definedName name="LINE26" localSheetId="2">#REF!</definedName>
    <definedName name="LINE26" localSheetId="8">#REF!</definedName>
    <definedName name="LINE26" localSheetId="7">#REF!</definedName>
    <definedName name="LINE26" localSheetId="6">#REF!</definedName>
    <definedName name="LINE26" localSheetId="5">#REF!</definedName>
    <definedName name="LINE26" localSheetId="4">#REF!</definedName>
    <definedName name="LINE26">#REF!</definedName>
    <definedName name="LINE4" localSheetId="2">#REF!</definedName>
    <definedName name="LINE4" localSheetId="8">#REF!</definedName>
    <definedName name="LINE4" localSheetId="7">#REF!</definedName>
    <definedName name="LINE4" localSheetId="6">#REF!</definedName>
    <definedName name="LINE4" localSheetId="5">#REF!</definedName>
    <definedName name="LINE4" localSheetId="4">#REF!</definedName>
    <definedName name="LINE4">#REF!</definedName>
    <definedName name="LINE5" localSheetId="2">#REF!</definedName>
    <definedName name="LINE5" localSheetId="8">#REF!</definedName>
    <definedName name="LINE5" localSheetId="13">#REF!</definedName>
    <definedName name="LINE5" localSheetId="3">#REF!</definedName>
    <definedName name="LINE5" localSheetId="7">#REF!</definedName>
    <definedName name="LINE5" localSheetId="0">#REF!</definedName>
    <definedName name="LINE5" localSheetId="9">#REF!</definedName>
    <definedName name="LINE5" localSheetId="6">#REF!</definedName>
    <definedName name="LINE5" localSheetId="5">#REF!</definedName>
    <definedName name="LINE5" localSheetId="4">#REF!</definedName>
    <definedName name="LINE6" localSheetId="2">#REF!</definedName>
    <definedName name="LINE6" localSheetId="8">#REF!</definedName>
    <definedName name="LINE6" localSheetId="7">#REF!</definedName>
    <definedName name="LINE6" localSheetId="6">#REF!</definedName>
    <definedName name="LINE6" localSheetId="5">#REF!</definedName>
    <definedName name="LINE6" localSheetId="4">#REF!</definedName>
    <definedName name="LINE6">#REF!</definedName>
    <definedName name="Line7" localSheetId="2">#REF!</definedName>
    <definedName name="Line7" localSheetId="8">#REF!</definedName>
    <definedName name="Line7" localSheetId="7">#REF!</definedName>
    <definedName name="Line7" localSheetId="6">#REF!</definedName>
    <definedName name="Line7" localSheetId="5">#REF!</definedName>
    <definedName name="Line7" localSheetId="4">#REF!</definedName>
    <definedName name="Line7">#REF!</definedName>
    <definedName name="LINE8" localSheetId="2">#REF!</definedName>
    <definedName name="LINE8" localSheetId="8">#REF!</definedName>
    <definedName name="LINE8" localSheetId="7">#REF!</definedName>
    <definedName name="LINE8" localSheetId="6">#REF!</definedName>
    <definedName name="LINE8" localSheetId="5">#REF!</definedName>
    <definedName name="LINE8" localSheetId="4">#REF!</definedName>
    <definedName name="LINE8">#REF!</definedName>
    <definedName name="LINE9" localSheetId="2">#REF!</definedName>
    <definedName name="LINE9" localSheetId="8">#REF!</definedName>
    <definedName name="LINE9" localSheetId="7">#REF!</definedName>
    <definedName name="LINE9" localSheetId="6">#REF!</definedName>
    <definedName name="LINE9" localSheetId="5">#REF!</definedName>
    <definedName name="LINE9" localSheetId="4">#REF!</definedName>
    <definedName name="LINE9">#REF!</definedName>
    <definedName name="LineOps2004">#REF!</definedName>
    <definedName name="ListOffset" hidden="1">1</definedName>
    <definedName name="lk" localSheetId="2" hidden="1">{#N/A,#N/A,FALSE,"Aging Summary";#N/A,#N/A,FALSE,"Ratio Analysis";#N/A,#N/A,FALSE,"Test 120 Day Accts";#N/A,#N/A,FALSE,"Tickmarks"}</definedName>
    <definedName name="lk" localSheetId="13" hidden="1">{#N/A,#N/A,FALSE,"Aging Summary";#N/A,#N/A,FALSE,"Ratio Analysis";#N/A,#N/A,FALSE,"Test 120 Day Accts";#N/A,#N/A,FALSE,"Tickmarks"}</definedName>
    <definedName name="lk" localSheetId="3" hidden="1">{#N/A,#N/A,FALSE,"Aging Summary";#N/A,#N/A,FALSE,"Ratio Analysis";#N/A,#N/A,FALSE,"Test 120 Day Accts";#N/A,#N/A,FALSE,"Tickmarks"}</definedName>
    <definedName name="lk" localSheetId="0" hidden="1">{#N/A,#N/A,FALSE,"Aging Summary";#N/A,#N/A,FALSE,"Ratio Analysis";#N/A,#N/A,FALSE,"Test 120 Day Accts";#N/A,#N/A,FALSE,"Tickmarks"}</definedName>
    <definedName name="lk" localSheetId="11" hidden="1">{#N/A,#N/A,FALSE,"Aging Summary";#N/A,#N/A,FALSE,"Ratio Analysis";#N/A,#N/A,FALSE,"Test 120 Day Accts";#N/A,#N/A,FALSE,"Tickmarks"}</definedName>
    <definedName name="lk" localSheetId="9" hidden="1">{#N/A,#N/A,FALSE,"Aging Summary";#N/A,#N/A,FALSE,"Ratio Analysis";#N/A,#N/A,FALSE,"Test 120 Day Accts";#N/A,#N/A,FALSE,"Tickmarks"}</definedName>
    <definedName name="lkfyhjfghfdgdgf" localSheetId="2" hidden="1">{#N/A,#N/A,FALSE,"ALLOC"}</definedName>
    <definedName name="lkfyhjfghfdgdgf" localSheetId="13" hidden="1">{#N/A,#N/A,FALSE,"ALLOC"}</definedName>
    <definedName name="lkfyhjfghfdgdgf" localSheetId="3" hidden="1">{#N/A,#N/A,FALSE,"ALLOC"}</definedName>
    <definedName name="lkfyhjfghfdgdgf" localSheetId="11" hidden="1">{#N/A,#N/A,FALSE,"ALLOC"}</definedName>
    <definedName name="lkfyhjfghfdgdgf" localSheetId="9" hidden="1">{#N/A,#N/A,FALSE,"ALLOC"}</definedName>
    <definedName name="lkfyhjfghfdgdgf" hidden="1">{#N/A,#N/A,FALSE,"ALLOC"}</definedName>
    <definedName name="lku" localSheetId="2" hidden="1">{#N/A,#N/A,FALSE,"Aging Summary";#N/A,#N/A,FALSE,"Ratio Analysis";#N/A,#N/A,FALSE,"Test 120 Day Accts";#N/A,#N/A,FALSE,"Tickmarks"}</definedName>
    <definedName name="lku" localSheetId="13" hidden="1">{#N/A,#N/A,FALSE,"Aging Summary";#N/A,#N/A,FALSE,"Ratio Analysis";#N/A,#N/A,FALSE,"Test 120 Day Accts";#N/A,#N/A,FALSE,"Tickmarks"}</definedName>
    <definedName name="lku" localSheetId="3" hidden="1">{#N/A,#N/A,FALSE,"Aging Summary";#N/A,#N/A,FALSE,"Ratio Analysis";#N/A,#N/A,FALSE,"Test 120 Day Accts";#N/A,#N/A,FALSE,"Tickmarks"}</definedName>
    <definedName name="lku" localSheetId="0" hidden="1">{#N/A,#N/A,FALSE,"Aging Summary";#N/A,#N/A,FALSE,"Ratio Analysis";#N/A,#N/A,FALSE,"Test 120 Day Accts";#N/A,#N/A,FALSE,"Tickmarks"}</definedName>
    <definedName name="lku" localSheetId="11" hidden="1">{#N/A,#N/A,FALSE,"Aging Summary";#N/A,#N/A,FALSE,"Ratio Analysis";#N/A,#N/A,FALSE,"Test 120 Day Accts";#N/A,#N/A,FALSE,"Tickmarks"}</definedName>
    <definedName name="lku" localSheetId="9" hidden="1">{#N/A,#N/A,FALSE,"Aging Summary";#N/A,#N/A,FALSE,"Ratio Analysis";#N/A,#N/A,FALSE,"Test 120 Day Accts";#N/A,#N/A,FALSE,"Tickmarks"}</definedName>
    <definedName name="ll" localSheetId="2" hidden="1">{#N/A,#N/A,FALSE,"Aging Summary";#N/A,#N/A,FALSE,"Ratio Analysis";#N/A,#N/A,FALSE,"Test 120 Day Accts";#N/A,#N/A,FALSE,"Tickmarks"}</definedName>
    <definedName name="ll" hidden="1">{#N/A,#N/A,FALSE,"Aging Summary";#N/A,#N/A,FALSE,"Ratio Analysis";#N/A,#N/A,FALSE,"Test 120 Day Accts";#N/A,#N/A,FALSE,"Tickmarks"}</definedName>
    <definedName name="lll" localSheetId="2" hidden="1">{#N/A,#N/A,FALSE,"Aging Summary";#N/A,#N/A,FALSE,"Ratio Analysis";#N/A,#N/A,FALSE,"Test 120 Day Accts";#N/A,#N/A,FALSE,"Tickmarks"}</definedName>
    <definedName name="lll" localSheetId="13" hidden="1">{#N/A,#N/A,FALSE,"Aging Summary";#N/A,#N/A,FALSE,"Ratio Analysis";#N/A,#N/A,FALSE,"Test 120 Day Accts";#N/A,#N/A,FALSE,"Tickmarks"}</definedName>
    <definedName name="lll" localSheetId="3" hidden="1">{#N/A,#N/A,FALSE,"Aging Summary";#N/A,#N/A,FALSE,"Ratio Analysis";#N/A,#N/A,FALSE,"Test 120 Day Accts";#N/A,#N/A,FALSE,"Tickmarks"}</definedName>
    <definedName name="lll" localSheetId="0" hidden="1">{#N/A,#N/A,FALSE,"Aging Summary";#N/A,#N/A,FALSE,"Ratio Analysis";#N/A,#N/A,FALSE,"Test 120 Day Accts";#N/A,#N/A,FALSE,"Tickmarks"}</definedName>
    <definedName name="lll" localSheetId="11" hidden="1">{#N/A,#N/A,FALSE,"Aging Summary";#N/A,#N/A,FALSE,"Ratio Analysis";#N/A,#N/A,FALSE,"Test 120 Day Accts";#N/A,#N/A,FALSE,"Tickmarks"}</definedName>
    <definedName name="lll" localSheetId="9" hidden="1">{#N/A,#N/A,FALSE,"Aging Summary";#N/A,#N/A,FALSE,"Ratio Analysis";#N/A,#N/A,FALSE,"Test 120 Day Accts";#N/A,#N/A,FALSE,"Tickmarks"}</definedName>
    <definedName name="lllllll" localSheetId="2" hidden="1">{#N/A,#N/A,FALSE,"EXPENSE"}</definedName>
    <definedName name="lllllll" localSheetId="13" hidden="1">{#N/A,#N/A,FALSE,"EXPENSE"}</definedName>
    <definedName name="lllllll" localSheetId="3" hidden="1">{#N/A,#N/A,FALSE,"EXPENSE"}</definedName>
    <definedName name="lllllll" localSheetId="11" hidden="1">{#N/A,#N/A,FALSE,"EXPENSE"}</definedName>
    <definedName name="lllllll" localSheetId="9" hidden="1">{#N/A,#N/A,FALSE,"EXPENSE"}</definedName>
    <definedName name="lllllll" hidden="1">{#N/A,#N/A,FALSE,"EXPENSE"}</definedName>
    <definedName name="llmmn" localSheetId="2" hidden="1">{#N/A,#N/A,FALSE,"EXPENSE"}</definedName>
    <definedName name="llmmn" localSheetId="13" hidden="1">{#N/A,#N/A,FALSE,"EXPENSE"}</definedName>
    <definedName name="llmmn" localSheetId="3" hidden="1">{#N/A,#N/A,FALSE,"EXPENSE"}</definedName>
    <definedName name="llmmn" localSheetId="11" hidden="1">{#N/A,#N/A,FALSE,"EXPENSE"}</definedName>
    <definedName name="llmmn" localSheetId="9" hidden="1">{#N/A,#N/A,FALSE,"EXPENSE"}</definedName>
    <definedName name="llmmn" hidden="1">{#N/A,#N/A,FALSE,"EXPENSE"}</definedName>
    <definedName name="llw" localSheetId="2">#REF!</definedName>
    <definedName name="llw">#REF!</definedName>
    <definedName name="LOAD_GROWTH_PROJECTS2003" localSheetId="2">#REF!</definedName>
    <definedName name="LOAD_GROWTH_PROJECTS2003">#REF!</definedName>
    <definedName name="LOAD_GROWTH_PROJECTS2004" localSheetId="2">#REF!</definedName>
    <definedName name="LOAD_GROWTH_PROJECTS2004">#REF!</definedName>
    <definedName name="LoadGrowth" localSheetId="2">#REF!</definedName>
    <definedName name="LoadGrowth">#REF!</definedName>
    <definedName name="LOBBYING" localSheetId="2">#REF!</definedName>
    <definedName name="LOBBYING" localSheetId="8">#REF!</definedName>
    <definedName name="LOBBYING" localSheetId="13">#REF!</definedName>
    <definedName name="LOBBYING" localSheetId="3">#REF!</definedName>
    <definedName name="LOBBYING" localSheetId="7">#REF!</definedName>
    <definedName name="LOBBYING" localSheetId="0">#REF!</definedName>
    <definedName name="LOBBYING" localSheetId="9">#REF!</definedName>
    <definedName name="LOBBYING" localSheetId="6">#REF!</definedName>
    <definedName name="LOBBYING" localSheetId="5">#REF!</definedName>
    <definedName name="LOBBYING" localSheetId="4">#REF!</definedName>
    <definedName name="LOCALSALES" localSheetId="2">#REF!</definedName>
    <definedName name="LOCALSALES" localSheetId="8">#REF!</definedName>
    <definedName name="LOCALSALES" localSheetId="7">#REF!</definedName>
    <definedName name="LOCALSALES" localSheetId="6">#REF!</definedName>
    <definedName name="LOCALSALES" localSheetId="5">#REF!</definedName>
    <definedName name="LOCALSALES" localSheetId="4">#REF!</definedName>
    <definedName name="LOCALSALES">#REF!</definedName>
    <definedName name="LRC" localSheetId="2">#REF!</definedName>
    <definedName name="LRC">#REF!</definedName>
    <definedName name="LRC_Costs" localSheetId="2">#REF!</definedName>
    <definedName name="LRC_Costs">#REF!</definedName>
    <definedName name="LTIP" localSheetId="2">#REF!</definedName>
    <definedName name="LTIP" localSheetId="8">#REF!</definedName>
    <definedName name="LTIP" localSheetId="7">#REF!</definedName>
    <definedName name="LTIP" localSheetId="6">#REF!</definedName>
    <definedName name="LTIP" localSheetId="5">#REF!</definedName>
    <definedName name="LTIP" localSheetId="4">#REF!</definedName>
    <definedName name="LTIP">#REF!</definedName>
    <definedName name="LTIPpg1" localSheetId="2">#REF!</definedName>
    <definedName name="LTIPpg1" localSheetId="8">#REF!</definedName>
    <definedName name="LTIPpg1" localSheetId="7">#REF!</definedName>
    <definedName name="LTIPpg1" localSheetId="6">#REF!</definedName>
    <definedName name="LTIPpg1" localSheetId="5">#REF!</definedName>
    <definedName name="LTIPpg1" localSheetId="4">#REF!</definedName>
    <definedName name="LTIPpg1">#REF!</definedName>
    <definedName name="LTIPpg2" localSheetId="2">#REF!</definedName>
    <definedName name="LTIPpg2" localSheetId="8">#REF!</definedName>
    <definedName name="LTIPpg2" localSheetId="7">#REF!</definedName>
    <definedName name="LTIPpg2" localSheetId="6">#REF!</definedName>
    <definedName name="LTIPpg2" localSheetId="5">#REF!</definedName>
    <definedName name="LTIPpg2" localSheetId="4">#REF!</definedName>
    <definedName name="LTIPpg2">#REF!</definedName>
    <definedName name="LYN" localSheetId="2">#REF!</definedName>
    <definedName name="LYN" localSheetId="8">#REF!</definedName>
    <definedName name="LYN" localSheetId="7">#REF!</definedName>
    <definedName name="LYN" localSheetId="6">#REF!</definedName>
    <definedName name="LYN" localSheetId="5">#REF!</definedName>
    <definedName name="LYN" localSheetId="4">#REF!</definedName>
    <definedName name="LYN">#REF!</definedName>
    <definedName name="m" localSheetId="2" hidden="1">{"Page 1",#N/A,FALSE,"Sheet1";"Page 2",#N/A,FALSE,"Sheet1"}</definedName>
    <definedName name="m" hidden="1">{"Page 1",#N/A,FALSE,"Sheet1";"Page 2",#N/A,FALSE,"Sheet1"}</definedName>
    <definedName name="M_1" localSheetId="2">#REF!</definedName>
    <definedName name="M_1" localSheetId="8">#REF!</definedName>
    <definedName name="M_1" localSheetId="13">#REF!</definedName>
    <definedName name="M_1" localSheetId="3">#REF!</definedName>
    <definedName name="M_1" localSheetId="7">#REF!</definedName>
    <definedName name="M_1" localSheetId="0">#REF!</definedName>
    <definedName name="M_1" localSheetId="9">#REF!</definedName>
    <definedName name="M_1" localSheetId="6">#REF!</definedName>
    <definedName name="M_1" localSheetId="5">#REF!</definedName>
    <definedName name="M_1" localSheetId="4">#REF!</definedName>
    <definedName name="M_PlaceofPath" hidden="1">"F:\HDEMOTT\DATA\vdf\amt_vdf.xls"</definedName>
    <definedName name="MAIN" localSheetId="2">#REF!</definedName>
    <definedName name="MAIN" localSheetId="8">#REF!</definedName>
    <definedName name="MAIN" localSheetId="7">#REF!</definedName>
    <definedName name="MAIN" localSheetId="6">#REF!</definedName>
    <definedName name="MAIN" localSheetId="5">#REF!</definedName>
    <definedName name="MAIN" localSheetId="4">#REF!</definedName>
    <definedName name="MAIN">#REF!</definedName>
    <definedName name="Map" localSheetId="2">#REF!</definedName>
    <definedName name="Map">#REF!</definedName>
    <definedName name="MapJobTypes" localSheetId="2">#REF!</definedName>
    <definedName name="MapJobTypes">#REF!</definedName>
    <definedName name="MAR_1" localSheetId="2">#REF!</definedName>
    <definedName name="MAR_1" localSheetId="8">#REF!</definedName>
    <definedName name="MAR_1" localSheetId="7">#REF!</definedName>
    <definedName name="MAR_1" localSheetId="6">#REF!</definedName>
    <definedName name="MAR_1" localSheetId="5">#REF!</definedName>
    <definedName name="MAR_1" localSheetId="4">#REF!</definedName>
    <definedName name="MAR_1">#REF!</definedName>
    <definedName name="MAR_3" localSheetId="2">#REF!</definedName>
    <definedName name="MAR_3" localSheetId="8">#REF!</definedName>
    <definedName name="MAR_3" localSheetId="7">#REF!</definedName>
    <definedName name="MAR_3" localSheetId="6">#REF!</definedName>
    <definedName name="MAR_3" localSheetId="5">#REF!</definedName>
    <definedName name="MAR_3" localSheetId="4">#REF!</definedName>
    <definedName name="MAR_3">#REF!</definedName>
    <definedName name="Mar_Act" localSheetId="2">#REF!</definedName>
    <definedName name="Mar_Act">#REF!</definedName>
    <definedName name="Mar_labels" localSheetId="2">#REF!</definedName>
    <definedName name="Mar_labels">#REF!</definedName>
    <definedName name="Marine1" localSheetId="2">#REF!</definedName>
    <definedName name="Marine1" localSheetId="8">#REF!</definedName>
    <definedName name="Marine1" localSheetId="13">#REF!</definedName>
    <definedName name="Marine1" localSheetId="3">#REF!</definedName>
    <definedName name="Marine1" localSheetId="7">#REF!</definedName>
    <definedName name="Marine1" localSheetId="0">#REF!</definedName>
    <definedName name="Marine1" localSheetId="9">#REF!</definedName>
    <definedName name="Marine1" localSheetId="6">#REF!</definedName>
    <definedName name="Marine1" localSheetId="5">#REF!</definedName>
    <definedName name="Marine1" localSheetId="4">#REF!</definedName>
    <definedName name="Marine2" localSheetId="2">#REF!</definedName>
    <definedName name="Marine2" localSheetId="8">#REF!</definedName>
    <definedName name="Marine2" localSheetId="7">#REF!</definedName>
    <definedName name="Marine2" localSheetId="6">#REF!</definedName>
    <definedName name="Marine2" localSheetId="5">#REF!</definedName>
    <definedName name="Marine2" localSheetId="4">#REF!</definedName>
    <definedName name="Marine2">#REF!</definedName>
    <definedName name="Marine3" localSheetId="2">#REF!</definedName>
    <definedName name="Marine3" localSheetId="8">#REF!</definedName>
    <definedName name="Marine3" localSheetId="7">#REF!</definedName>
    <definedName name="Marine3" localSheetId="6">#REF!</definedName>
    <definedName name="Marine3" localSheetId="5">#REF!</definedName>
    <definedName name="Marine3" localSheetId="4">#REF!</definedName>
    <definedName name="Marine3">#REF!</definedName>
    <definedName name="MARY_T" localSheetId="2">#REF!</definedName>
    <definedName name="MARY_T" localSheetId="8">#REF!</definedName>
    <definedName name="MARY_T" localSheetId="7">#REF!</definedName>
    <definedName name="MARY_T" localSheetId="6">#REF!</definedName>
    <definedName name="MARY_T" localSheetId="5">#REF!</definedName>
    <definedName name="MARY_T" localSheetId="4">#REF!</definedName>
    <definedName name="MARY_T">#REF!</definedName>
    <definedName name="May_Act">#REF!</definedName>
    <definedName name="May_lables">#REF!</definedName>
    <definedName name="May1Forecast" localSheetId="2" hidden="1">{"Page 1",#N/A,FALSE,"Sheet1";"Page 2",#N/A,FALSE,"Sheet1"}</definedName>
    <definedName name="May1Forecast" hidden="1">{"Page 1",#N/A,FALSE,"Sheet1";"Page 2",#N/A,FALSE,"Sheet1"}</definedName>
    <definedName name="MayForecast" localSheetId="2" hidden="1">{"Page 1",#N/A,FALSE,"Sheet1";"Page 2",#N/A,FALSE,"Sheet1"}</definedName>
    <definedName name="MayForecast" hidden="1">{"Page 1",#N/A,FALSE,"Sheet1";"Page 2",#N/A,FALSE,"Sheet1"}</definedName>
    <definedName name="medicalrecon" localSheetId="2">#REF!</definedName>
    <definedName name="medicalrecon" localSheetId="8">#REF!</definedName>
    <definedName name="medicalrecon" localSheetId="7">#REF!</definedName>
    <definedName name="medicalrecon" localSheetId="6">#REF!</definedName>
    <definedName name="medicalrecon" localSheetId="5">#REF!</definedName>
    <definedName name="medicalrecon" localSheetId="4">#REF!</definedName>
    <definedName name="medicalrecon">#REF!</definedName>
    <definedName name="MeterReading2004">#REF!</definedName>
    <definedName name="Meters_Transformers2004" localSheetId="2">#REF!</definedName>
    <definedName name="Meters_Transformers2004">#REF!</definedName>
    <definedName name="MFR_PP">#REF!</definedName>
    <definedName name="MICP" localSheetId="2">#REF!</definedName>
    <definedName name="MICP" localSheetId="8">#REF!</definedName>
    <definedName name="MICP" localSheetId="7">#REF!</definedName>
    <definedName name="MICP" localSheetId="6">#REF!</definedName>
    <definedName name="MICP" localSheetId="5">#REF!</definedName>
    <definedName name="MICP" localSheetId="4">#REF!</definedName>
    <definedName name="MICP">#REF!</definedName>
    <definedName name="MINEFEE" localSheetId="2">#REF!</definedName>
    <definedName name="MINEFEE" localSheetId="8">#REF!</definedName>
    <definedName name="MINEFEE" localSheetId="7">#REF!</definedName>
    <definedName name="MINEFEE" localSheetId="6">#REF!</definedName>
    <definedName name="MINEFEE" localSheetId="5">#REF!</definedName>
    <definedName name="MINEFEE" localSheetId="4">#REF!</definedName>
    <definedName name="MINEFEE">#REF!</definedName>
    <definedName name="MINROY" localSheetId="2">#REF!</definedName>
    <definedName name="MINROY" localSheetId="8">#REF!</definedName>
    <definedName name="MINROY" localSheetId="7">#REF!</definedName>
    <definedName name="MINROY" localSheetId="6">#REF!</definedName>
    <definedName name="MINROY" localSheetId="5">#REF!</definedName>
    <definedName name="MINROY" localSheetId="4">#REF!</definedName>
    <definedName name="MINROY">#REF!</definedName>
    <definedName name="Mis" localSheetId="2">#REF!</definedName>
    <definedName name="Mis" localSheetId="8">#REF!</definedName>
    <definedName name="Mis" localSheetId="13">#REF!</definedName>
    <definedName name="Mis" localSheetId="3">#REF!</definedName>
    <definedName name="Mis" localSheetId="7">#REF!</definedName>
    <definedName name="Mis" localSheetId="0">#REF!</definedName>
    <definedName name="Mis" localSheetId="9">#REF!</definedName>
    <definedName name="Mis" localSheetId="6">#REF!</definedName>
    <definedName name="Mis" localSheetId="5">#REF!</definedName>
    <definedName name="Mis" localSheetId="4">#REF!</definedName>
    <definedName name="misc" hidden="1">#REF!</definedName>
    <definedName name="misc3" hidden="1">#REF!</definedName>
    <definedName name="misc4" hidden="1">#REF!</definedName>
    <definedName name="mmmmmmmm" localSheetId="2" hidden="1">{#N/A,#N/A,FALSE,"EXPENSE"}</definedName>
    <definedName name="mmmmmmmm" localSheetId="13" hidden="1">{#N/A,#N/A,FALSE,"EXPENSE"}</definedName>
    <definedName name="mmmmmmmm" localSheetId="3" hidden="1">{#N/A,#N/A,FALSE,"EXPENSE"}</definedName>
    <definedName name="mmmmmmmm" localSheetId="11" hidden="1">{#N/A,#N/A,FALSE,"EXPENSE"}</definedName>
    <definedName name="mmmmmmmm" localSheetId="9" hidden="1">{#N/A,#N/A,FALSE,"EXPENSE"}</definedName>
    <definedName name="mmmmmmmm" hidden="1">{#N/A,#N/A,FALSE,"EXPENSE"}</definedName>
    <definedName name="MMRate" localSheetId="2">#REF!</definedName>
    <definedName name="MMRate">#REF!</definedName>
    <definedName name="mn" localSheetId="2" hidden="1">{#N/A,#N/A,FALSE,"Aging Summary";#N/A,#N/A,FALSE,"Ratio Analysis";#N/A,#N/A,FALSE,"Test 120 Day Accts";#N/A,#N/A,FALSE,"Tickmarks"}</definedName>
    <definedName name="mn" localSheetId="13" hidden="1">{#N/A,#N/A,FALSE,"Aging Summary";#N/A,#N/A,FALSE,"Ratio Analysis";#N/A,#N/A,FALSE,"Test 120 Day Accts";#N/A,#N/A,FALSE,"Tickmarks"}</definedName>
    <definedName name="mn" localSheetId="3" hidden="1">{#N/A,#N/A,FALSE,"Aging Summary";#N/A,#N/A,FALSE,"Ratio Analysis";#N/A,#N/A,FALSE,"Test 120 Day Accts";#N/A,#N/A,FALSE,"Tickmarks"}</definedName>
    <definedName name="mn" localSheetId="0" hidden="1">{#N/A,#N/A,FALSE,"Aging Summary";#N/A,#N/A,FALSE,"Ratio Analysis";#N/A,#N/A,FALSE,"Test 120 Day Accts";#N/A,#N/A,FALSE,"Tickmarks"}</definedName>
    <definedName name="mn" localSheetId="11" hidden="1">{#N/A,#N/A,FALSE,"Aging Summary";#N/A,#N/A,FALSE,"Ratio Analysis";#N/A,#N/A,FALSE,"Test 120 Day Accts";#N/A,#N/A,FALSE,"Tickmarks"}</definedName>
    <definedName name="mn" localSheetId="9" hidden="1">{#N/A,#N/A,FALSE,"Aging Summary";#N/A,#N/A,FALSE,"Ratio Analysis";#N/A,#N/A,FALSE,"Test 120 Day Accts";#N/A,#N/A,FALSE,"Tickmarks"}</definedName>
    <definedName name="mnhngfxvbcvx" localSheetId="2" hidden="1">{#N/A,#N/A,FALSE,"EXPENSE"}</definedName>
    <definedName name="mnhngfxvbcvx" localSheetId="13" hidden="1">{#N/A,#N/A,FALSE,"EXPENSE"}</definedName>
    <definedName name="mnhngfxvbcvx" localSheetId="3" hidden="1">{#N/A,#N/A,FALSE,"EXPENSE"}</definedName>
    <definedName name="mnhngfxvbcvx" localSheetId="11" hidden="1">{#N/A,#N/A,FALSE,"EXPENSE"}</definedName>
    <definedName name="mnhngfxvbcvx" localSheetId="9" hidden="1">{#N/A,#N/A,FALSE,"EXPENSE"}</definedName>
    <definedName name="mnhngfxvbcvx" hidden="1">{#N/A,#N/A,FALSE,"EXPENSE"}</definedName>
    <definedName name="MONTH_1" localSheetId="2">#REF!</definedName>
    <definedName name="MONTH_1" localSheetId="8">#REF!</definedName>
    <definedName name="MONTH_1" localSheetId="13">#REF!</definedName>
    <definedName name="MONTH_1" localSheetId="3">#REF!</definedName>
    <definedName name="MONTH_1" localSheetId="7">#REF!</definedName>
    <definedName name="MONTH_1" localSheetId="0">#REF!</definedName>
    <definedName name="MONTH_1" localSheetId="9">#REF!</definedName>
    <definedName name="MONTH_1" localSheetId="6">#REF!</definedName>
    <definedName name="MONTH_1" localSheetId="5">#REF!</definedName>
    <definedName name="MONTH_1" localSheetId="4">#REF!</definedName>
    <definedName name="MONTH_1_2">#REF!</definedName>
    <definedName name="MONTH_2" localSheetId="2">#REF!</definedName>
    <definedName name="MONTH_2" localSheetId="8">#REF!</definedName>
    <definedName name="MONTH_2" localSheetId="13">#REF!</definedName>
    <definedName name="MONTH_2" localSheetId="3">#REF!</definedName>
    <definedName name="MONTH_2" localSheetId="7">#REF!</definedName>
    <definedName name="MONTH_2" localSheetId="9">#REF!</definedName>
    <definedName name="MONTH_2" localSheetId="6">#REF!</definedName>
    <definedName name="MONTH_2" localSheetId="5">#REF!</definedName>
    <definedName name="MONTH_2" localSheetId="4">#REF!</definedName>
    <definedName name="MONTH_2">#REF!</definedName>
    <definedName name="MONTH_2_2">#REF!</definedName>
    <definedName name="MONTH_3" localSheetId="2">#REF!</definedName>
    <definedName name="MONTH_3" localSheetId="8">#REF!</definedName>
    <definedName name="MONTH_3" localSheetId="7">#REF!</definedName>
    <definedName name="MONTH_3" localSheetId="6">#REF!</definedName>
    <definedName name="MONTH_3" localSheetId="5">#REF!</definedName>
    <definedName name="MONTH_3" localSheetId="4">#REF!</definedName>
    <definedName name="MONTH_3">#REF!</definedName>
    <definedName name="MONTH_3_2">#REF!</definedName>
    <definedName name="MONTH_4" localSheetId="2">#REF!</definedName>
    <definedName name="MONTH_4" localSheetId="8">#REF!</definedName>
    <definedName name="MONTH_4" localSheetId="7">#REF!</definedName>
    <definedName name="MONTH_4" localSheetId="6">#REF!</definedName>
    <definedName name="MONTH_4" localSheetId="5">#REF!</definedName>
    <definedName name="MONTH_4" localSheetId="4">#REF!</definedName>
    <definedName name="MONTH_4">#REF!</definedName>
    <definedName name="MONTH_4_2">#REF!</definedName>
    <definedName name="MONTH_5" localSheetId="2">#REF!</definedName>
    <definedName name="MONTH_5" localSheetId="8">#REF!</definedName>
    <definedName name="MONTH_5" localSheetId="7">#REF!</definedName>
    <definedName name="MONTH_5" localSheetId="6">#REF!</definedName>
    <definedName name="MONTH_5" localSheetId="5">#REF!</definedName>
    <definedName name="MONTH_5" localSheetId="4">#REF!</definedName>
    <definedName name="MONTH_5">#REF!</definedName>
    <definedName name="MONTH_5_2">#REF!</definedName>
    <definedName name="MONTH_6" localSheetId="2">#REF!</definedName>
    <definedName name="MONTH_6" localSheetId="8">#REF!</definedName>
    <definedName name="MONTH_6" localSheetId="7">#REF!</definedName>
    <definedName name="MONTH_6" localSheetId="6">#REF!</definedName>
    <definedName name="MONTH_6" localSheetId="5">#REF!</definedName>
    <definedName name="MONTH_6" localSheetId="4">#REF!</definedName>
    <definedName name="MONTH_6">#REF!</definedName>
    <definedName name="MONTH_6_2">#REF!</definedName>
    <definedName name="MONTHS">#N/A</definedName>
    <definedName name="MOR_BS" localSheetId="2">#REF!</definedName>
    <definedName name="MOR_BS" localSheetId="8">#REF!</definedName>
    <definedName name="MOR_BS" localSheetId="7">#REF!</definedName>
    <definedName name="MOR_BS" localSheetId="6">#REF!</definedName>
    <definedName name="MOR_BS" localSheetId="5">#REF!</definedName>
    <definedName name="MOR_BS" localSheetId="4">#REF!</definedName>
    <definedName name="MOR_BS">#REF!</definedName>
    <definedName name="mypassword" hidden="1">"chuck"</definedName>
    <definedName name="n" localSheetId="2" hidden="1">{"Page 1",#N/A,FALSE,"Sheet1";"Page 2",#N/A,FALSE,"Sheet1"}</definedName>
    <definedName name="n" hidden="1">{"Page 1",#N/A,FALSE,"Sheet1";"Page 2",#N/A,FALSE,"Sheet1"}</definedName>
    <definedName name="new" localSheetId="2" hidden="1">{#N/A,#N/A,FALSE,"EXPENSE"}</definedName>
    <definedName name="new" localSheetId="13" hidden="1">{#N/A,#N/A,FALSE,"EXPENSE"}</definedName>
    <definedName name="new" localSheetId="3" hidden="1">{#N/A,#N/A,FALSE,"EXPENSE"}</definedName>
    <definedName name="new" localSheetId="11" hidden="1">{#N/A,#N/A,FALSE,"EXPENSE"}</definedName>
    <definedName name="new" localSheetId="9" hidden="1">{#N/A,#N/A,FALSE,"EXPENSE"}</definedName>
    <definedName name="new" hidden="1">{#N/A,#N/A,FALSE,"EXPENSE"}</definedName>
    <definedName name="New_Customer_Units" localSheetId="2">#REF!</definedName>
    <definedName name="New_Customer_Units">#REF!</definedName>
    <definedName name="NEW_CUSTOMER_WORK2003" localSheetId="2">#REF!</definedName>
    <definedName name="NEW_CUSTOMER_WORK2003">#REF!</definedName>
    <definedName name="NEW_CUSTOMER_WORK2004" localSheetId="2">#REF!</definedName>
    <definedName name="NEW_CUSTOMER_WORK2004">#REF!</definedName>
    <definedName name="NewProject" localSheetId="2">#REF!</definedName>
    <definedName name="NewProject">#REF!</definedName>
    <definedName name="NFIP" localSheetId="2">#REF!</definedName>
    <definedName name="NFIP" localSheetId="8">#REF!</definedName>
    <definedName name="NFIP" localSheetId="7">#REF!</definedName>
    <definedName name="NFIP" localSheetId="6">#REF!</definedName>
    <definedName name="NFIP" localSheetId="5">#REF!</definedName>
    <definedName name="NFIP" localSheetId="4">#REF!</definedName>
    <definedName name="NFIP">#REF!</definedName>
    <definedName name="nghmndghbfdxgfd" localSheetId="2" hidden="1">{#N/A,#N/A,FALSE,"EXPENSE"}</definedName>
    <definedName name="nghmndghbfdxgfd" localSheetId="13" hidden="1">{#N/A,#N/A,FALSE,"EXPENSE"}</definedName>
    <definedName name="nghmndghbfdxgfd" localSheetId="3" hidden="1">{#N/A,#N/A,FALSE,"EXPENSE"}</definedName>
    <definedName name="nghmndghbfdxgfd" localSheetId="11" hidden="1">{#N/A,#N/A,FALSE,"EXPENSE"}</definedName>
    <definedName name="nghmndghbfdxgfd" localSheetId="9" hidden="1">{#N/A,#N/A,FALSE,"EXPENSE"}</definedName>
    <definedName name="nghmndghbfdxgfd" hidden="1">{#N/A,#N/A,FALSE,"EXPENSE"}</definedName>
    <definedName name="nhgmnbcvbvc" localSheetId="2" hidden="1">{#N/A,#N/A,FALSE,"EXPENSE"}</definedName>
    <definedName name="nhgmnbcvbvc" localSheetId="13" hidden="1">{#N/A,#N/A,FALSE,"EXPENSE"}</definedName>
    <definedName name="nhgmnbcvbvc" localSheetId="3" hidden="1">{#N/A,#N/A,FALSE,"EXPENSE"}</definedName>
    <definedName name="nhgmnbcvbvc" localSheetId="11" hidden="1">{#N/A,#N/A,FALSE,"EXPENSE"}</definedName>
    <definedName name="nhgmnbcvbvc" localSheetId="9" hidden="1">{#N/A,#N/A,FALSE,"EXPENSE"}</definedName>
    <definedName name="nhgmnbcvbvc" hidden="1">{#N/A,#N/A,FALSE,"EXPENSE"}</definedName>
    <definedName name="nhmhgnbvnvb" localSheetId="2" hidden="1">{#N/A,#N/A,FALSE,"ALLOC"}</definedName>
    <definedName name="nhmhgnbvnvb" localSheetId="13" hidden="1">{#N/A,#N/A,FALSE,"ALLOC"}</definedName>
    <definedName name="nhmhgnbvnvb" localSheetId="3" hidden="1">{#N/A,#N/A,FALSE,"ALLOC"}</definedName>
    <definedName name="nhmhgnbvnvb" localSheetId="11" hidden="1">{#N/A,#N/A,FALSE,"ALLOC"}</definedName>
    <definedName name="nhmhgnbvnvb" localSheetId="9" hidden="1">{#N/A,#N/A,FALSE,"ALLOC"}</definedName>
    <definedName name="nhmhgnbvnvb" hidden="1">{#N/A,#N/A,FALSE,"ALLOC"}</definedName>
    <definedName name="nhnjfgdzfvcv" localSheetId="2" hidden="1">{#N/A,#N/A,FALSE,"EXPENSE"}</definedName>
    <definedName name="nhnjfgdzfvcv" localSheetId="13" hidden="1">{#N/A,#N/A,FALSE,"EXPENSE"}</definedName>
    <definedName name="nhnjfgdzfvcv" localSheetId="3" hidden="1">{#N/A,#N/A,FALSE,"EXPENSE"}</definedName>
    <definedName name="nhnjfgdzfvcv" localSheetId="11" hidden="1">{#N/A,#N/A,FALSE,"EXPENSE"}</definedName>
    <definedName name="nhnjfgdzfvcv" localSheetId="9" hidden="1">{#N/A,#N/A,FALSE,"EXPENSE"}</definedName>
    <definedName name="nhnjfgdzfvcv" hidden="1">{#N/A,#N/A,FALSE,"EXPENSE"}</definedName>
    <definedName name="njhgnfgchfgbf" localSheetId="2" hidden="1">{#N/A,#N/A,FALSE,"EXPENSE"}</definedName>
    <definedName name="njhgnfgchfgbf" localSheetId="13" hidden="1">{#N/A,#N/A,FALSE,"EXPENSE"}</definedName>
    <definedName name="njhgnfgchfgbf" localSheetId="3" hidden="1">{#N/A,#N/A,FALSE,"EXPENSE"}</definedName>
    <definedName name="njhgnfgchfgbf" localSheetId="11" hidden="1">{#N/A,#N/A,FALSE,"EXPENSE"}</definedName>
    <definedName name="njhgnfgchfgbf" localSheetId="9" hidden="1">{#N/A,#N/A,FALSE,"EXPENSE"}</definedName>
    <definedName name="njhgnfgchfgbf" hidden="1">{#N/A,#N/A,FALSE,"EXPENSE"}</definedName>
    <definedName name="njhhgnbvbvcb" localSheetId="2" hidden="1">{#N/A,#N/A,FALSE,"ALLOC"}</definedName>
    <definedName name="njhhgnbvbvcb" localSheetId="13" hidden="1">{#N/A,#N/A,FALSE,"ALLOC"}</definedName>
    <definedName name="njhhgnbvbvcb" localSheetId="3" hidden="1">{#N/A,#N/A,FALSE,"ALLOC"}</definedName>
    <definedName name="njhhgnbvbvcb" localSheetId="11" hidden="1">{#N/A,#N/A,FALSE,"ALLOC"}</definedName>
    <definedName name="njhhgnbvbvcb" localSheetId="9" hidden="1">{#N/A,#N/A,FALSE,"ALLOC"}</definedName>
    <definedName name="njhhgnbvbvcb" hidden="1">{#N/A,#N/A,FALSE,"ALLOC"}</definedName>
    <definedName name="nonadvance" localSheetId="2">#REF!</definedName>
    <definedName name="nonadvance" localSheetId="8">#REF!</definedName>
    <definedName name="nonadvance" localSheetId="7">#REF!</definedName>
    <definedName name="nonadvance" localSheetId="6">#REF!</definedName>
    <definedName name="nonadvance" localSheetId="5">#REF!</definedName>
    <definedName name="nonadvance" localSheetId="4">#REF!</definedName>
    <definedName name="nonadvance">#REF!</definedName>
    <definedName name="NonBroker" localSheetId="2">#REF!</definedName>
    <definedName name="NonBroker" localSheetId="8">#REF!</definedName>
    <definedName name="NonBroker" localSheetId="7">#REF!</definedName>
    <definedName name="NonBroker" localSheetId="6">#REF!</definedName>
    <definedName name="NonBroker" localSheetId="5">#REF!</definedName>
    <definedName name="NonBroker" localSheetId="4">#REF!</definedName>
    <definedName name="NonBroker">#REF!</definedName>
    <definedName name="NonDedEnter" localSheetId="2">#REF!</definedName>
    <definedName name="NonDedEnter" localSheetId="8">#REF!</definedName>
    <definedName name="NonDedEnter" localSheetId="7">#REF!</definedName>
    <definedName name="NonDedEnter" localSheetId="6">#REF!</definedName>
    <definedName name="NonDedEnter" localSheetId="5">#REF!</definedName>
    <definedName name="NonDedEnter" localSheetId="4">#REF!</definedName>
    <definedName name="NonDedEnter">#REF!</definedName>
    <definedName name="NonDisrPension" localSheetId="2">#REF!</definedName>
    <definedName name="NonDisrPension" localSheetId="8">#REF!</definedName>
    <definedName name="NonDisrPension" localSheetId="7">#REF!</definedName>
    <definedName name="NonDisrPension" localSheetId="6">#REF!</definedName>
    <definedName name="NonDisrPension" localSheetId="5">#REF!</definedName>
    <definedName name="NonDisrPension" localSheetId="4">#REF!</definedName>
    <definedName name="NonDisrPension">#REF!</definedName>
    <definedName name="none" localSheetId="2" hidden="1">#REF!</definedName>
    <definedName name="none" localSheetId="8" hidden="1">#REF!</definedName>
    <definedName name="none" localSheetId="13" hidden="1">#REF!</definedName>
    <definedName name="none" localSheetId="3" hidden="1">#REF!</definedName>
    <definedName name="none" localSheetId="7" hidden="1">#REF!</definedName>
    <definedName name="none" localSheetId="11" hidden="1">#REF!</definedName>
    <definedName name="none" localSheetId="9" hidden="1">#REF!</definedName>
    <definedName name="none" localSheetId="6" hidden="1">#REF!</definedName>
    <definedName name="none" localSheetId="5" hidden="1">#REF!</definedName>
    <definedName name="none" localSheetId="4" hidden="1">#REF!</definedName>
    <definedName name="none" hidden="1">#REF!</definedName>
    <definedName name="NONFUELREC" localSheetId="2">#REF!</definedName>
    <definedName name="NONFUELREC" localSheetId="8">#REF!</definedName>
    <definedName name="NONFUELREC" localSheetId="13">#REF!</definedName>
    <definedName name="NONFUELREC" localSheetId="3">#REF!</definedName>
    <definedName name="NONFUELREC" localSheetId="7">#REF!</definedName>
    <definedName name="NONFUELREC" localSheetId="9">#REF!</definedName>
    <definedName name="NONFUELREC" localSheetId="6">#REF!</definedName>
    <definedName name="NONFUELREC" localSheetId="5">#REF!</definedName>
    <definedName name="NONFUELREC" localSheetId="4">#REF!</definedName>
    <definedName name="NONFUELREC">#REF!</definedName>
    <definedName name="NovAccts" localSheetId="2">#REF!</definedName>
    <definedName name="NovAccts" localSheetId="8">#REF!</definedName>
    <definedName name="NovAccts" localSheetId="13">#REF!</definedName>
    <definedName name="NovAccts" localSheetId="3">#REF!</definedName>
    <definedName name="NovAccts" localSheetId="7">#REF!</definedName>
    <definedName name="NovAccts" localSheetId="0">#REF!</definedName>
    <definedName name="NovAccts" localSheetId="9">#REF!</definedName>
    <definedName name="NovAccts" localSheetId="6">#REF!</definedName>
    <definedName name="NovAccts" localSheetId="5">#REF!</definedName>
    <definedName name="NovAccts" localSheetId="4">#REF!</definedName>
    <definedName name="NPV_to_Risk_Labels" hidden="1">#REF!</definedName>
    <definedName name="NPV_to_Risk_X_Data" hidden="1">#REF!</definedName>
    <definedName name="NPV_to_Risk_Y_Data" hidden="1">#REF!</definedName>
    <definedName name="NPV_to_Risk_Z_Data" hidden="1">#REF!</definedName>
    <definedName name="NSC_2003_CandI_Units" localSheetId="2">#REF!</definedName>
    <definedName name="NSC_2003_CandI_Units">#REF!</definedName>
    <definedName name="NSC_2003_Residential_Units" localSheetId="2">#REF!</definedName>
    <definedName name="NSC_2003_Residential_Units">#REF!</definedName>
    <definedName name="NSC_CandI_CIAC" localSheetId="2">#REF!</definedName>
    <definedName name="NSC_CandI_CIAC">#REF!</definedName>
    <definedName name="NSC_CandI_Costs" localSheetId="2">#REF!</definedName>
    <definedName name="NSC_CandI_Costs">#REF!</definedName>
    <definedName name="NSC_CandI_Units" localSheetId="2">#REF!</definedName>
    <definedName name="NSC_CandI_Units">#REF!</definedName>
    <definedName name="NSC_Combined_CIAC" localSheetId="2">#REF!</definedName>
    <definedName name="NSC_Combined_CIAC">#REF!</definedName>
    <definedName name="NSC_Combined_Costs" localSheetId="2">#REF!</definedName>
    <definedName name="NSC_Combined_Costs">#REF!</definedName>
    <definedName name="NSC_Combined_Units" localSheetId="2">#REF!</definedName>
    <definedName name="NSC_Combined_Units">#REF!</definedName>
    <definedName name="NSC_Costs" localSheetId="2">#REF!</definedName>
    <definedName name="NSC_Costs">#REF!</definedName>
    <definedName name="NSC_Residential_CIAC" localSheetId="2">#REF!</definedName>
    <definedName name="NSC_Residential_CIAC">#REF!</definedName>
    <definedName name="NSC_Residential_Costs" localSheetId="2">#REF!</definedName>
    <definedName name="NSC_Residential_Costs">#REF!</definedName>
    <definedName name="NSC_Residential_Units" localSheetId="2">#REF!</definedName>
    <definedName name="NSC_Residential_Units">#REF!</definedName>
    <definedName name="NSC_Units" localSheetId="2">#REF!</definedName>
    <definedName name="NSC_Units">#REF!</definedName>
    <definedName name="NSC_Units2002" localSheetId="2">#REF!</definedName>
    <definedName name="NSC_Units2002">#REF!</definedName>
    <definedName name="NUMBER_OF_FEEDERS" localSheetId="2">#REF!</definedName>
    <definedName name="NUMBER_OF_FEEDERS">#REF!</definedName>
    <definedName name="Number_of_Payments" localSheetId="2">MATCH(0.01,End_Bal,-1)+1</definedName>
    <definedName name="Number_of_Payments" localSheetId="8">MATCH(0.01,End_Bal,-1)+1</definedName>
    <definedName name="Number_of_Payments" localSheetId="13">MATCH(0.01,End_Bal,-1)+1</definedName>
    <definedName name="Number_of_Payments" localSheetId="3">MATCH(0.01,End_Bal,-1)+1</definedName>
    <definedName name="Number_of_Payments" localSheetId="7">MATCH(0.01,End_Bal,-1)+1</definedName>
    <definedName name="Number_of_Payments" localSheetId="0">MATCH(0.01,End_Bal,-1)+1</definedName>
    <definedName name="Number_of_Payments" localSheetId="9">MATCH(0.01,End_Bal,-1)+1</definedName>
    <definedName name="Number_of_Payments" localSheetId="6">MATCH(0.01,End_Bal,-1)+1</definedName>
    <definedName name="Number_of_Payments" localSheetId="5">MATCH(0.01,End_Bal,-1)+1</definedName>
    <definedName name="Number_of_Payments" localSheetId="4">MATCH(0.01,End_Bal,-1)+1</definedName>
    <definedName name="NvsASD" localSheetId="13">"V2001-12-31"</definedName>
    <definedName name="NvsASD" localSheetId="3">"V2001-12-31"</definedName>
    <definedName name="NvsASD" localSheetId="9">"V2001-12-31"</definedName>
    <definedName name="NvsASD">"V1998-12-31"</definedName>
    <definedName name="NvsAutoDrillOk">"VN"</definedName>
    <definedName name="NvsElapsedTime" localSheetId="13">0.00178425925696502</definedName>
    <definedName name="NvsElapsedTime" localSheetId="3">0.00178425925696502</definedName>
    <definedName name="NvsElapsedTime" localSheetId="9">0.00178425925696502</definedName>
    <definedName name="NvsElapsedTime">0.018534722221375</definedName>
    <definedName name="NvsEndTime" localSheetId="13">37277.5592229167</definedName>
    <definedName name="NvsEndTime" localSheetId="3">37277.5592229167</definedName>
    <definedName name="NvsEndTime" localSheetId="9">37277.5592229167</definedName>
    <definedName name="NvsEndTime">36293.6235076389</definedName>
    <definedName name="NvsInstanceHook" localSheetId="2">Format_ISD_All</definedName>
    <definedName name="NvsInstanceHook" localSheetId="8">Format_ISD_All</definedName>
    <definedName name="NvsInstanceHook" localSheetId="13">Format_ISD_All</definedName>
    <definedName name="NvsInstanceHook" localSheetId="3">Format_ISD_All</definedName>
    <definedName name="NvsInstanceHook" localSheetId="7">Format_ISD_All</definedName>
    <definedName name="NvsInstanceHook" localSheetId="0">Format_ISD_All</definedName>
    <definedName name="NvsInstanceHook" localSheetId="9">Format_ISD_All</definedName>
    <definedName name="NvsInstanceHook" localSheetId="6">Format_ISD_All</definedName>
    <definedName name="NvsInstanceHook" localSheetId="5">Format_ISD_All</definedName>
    <definedName name="NvsInstanceHook" localSheetId="4">Format_ISD_All</definedName>
    <definedName name="NvsInstSpec">"%"</definedName>
    <definedName name="NvsLayoutType">"M3"</definedName>
    <definedName name="NvsNplSpec" localSheetId="13">"%,X,RNF.ACCOUNT.robyn,CZF.."</definedName>
    <definedName name="NvsNplSpec" localSheetId="3">"%,X,RNF.ACCOUNT.robyn,CZF.."</definedName>
    <definedName name="NvsNplSpec" localSheetId="9">"%,X,RNF.ACCOUNT.robyn,CZF.."</definedName>
    <definedName name="NvsNplSpec">"%,X,RZT.ACCOUNT.robyn,CZT.ACCOUNT.robyn"</definedName>
    <definedName name="NvsPanelEffdt" localSheetId="13">"V2000-01-01"</definedName>
    <definedName name="NvsPanelEffdt" localSheetId="3">"V2000-01-01"</definedName>
    <definedName name="NvsPanelEffdt" localSheetId="9">"V2000-01-01"</definedName>
    <definedName name="NvsPanelEffdt">"V1996-01-01"</definedName>
    <definedName name="NvsPanelSetid" localSheetId="13">"VELECT"</definedName>
    <definedName name="NvsPanelSetid" localSheetId="3">"VELECT"</definedName>
    <definedName name="NvsPanelSetid" localSheetId="9">"VELECT"</definedName>
    <definedName name="NvsPanelSetid">"VFON"</definedName>
    <definedName name="NvsParentRef" localSheetId="13">#REF!</definedName>
    <definedName name="NvsParentRef" localSheetId="3">#REF!</definedName>
    <definedName name="NvsParentRef" localSheetId="9">#REF!</definedName>
    <definedName name="NvsParentRef">#REF!</definedName>
    <definedName name="NvsReqBU" localSheetId="13">"V10008"</definedName>
    <definedName name="NvsReqBU" localSheetId="3">"V10008"</definedName>
    <definedName name="NvsReqBU" localSheetId="9">"V10008"</definedName>
    <definedName name="NvsReqBU">"V05"</definedName>
    <definedName name="NvsReqBUOnly">"VN"</definedName>
    <definedName name="NvsSheetType">"M"</definedName>
    <definedName name="NvsTransLed">"VN"</definedName>
    <definedName name="NvsTreeASD" localSheetId="13">"V2001-12-31"</definedName>
    <definedName name="NvsTreeASD" localSheetId="3">"V2001-12-31"</definedName>
    <definedName name="NvsTreeASD" localSheetId="9">"V2001-12-31"</definedName>
    <definedName name="NvsTreeASD">"V1998-12-31"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NvsValTbl.EAC">"EAC_TBL"</definedName>
    <definedName name="NvsValTbl.FERC_OTHER">"FERC_OTHER_TBL"</definedName>
    <definedName name="NvsValTbl.PRODUCT">"PRODUCT_TBL"</definedName>
    <definedName name="NvsValTbl.Z_FUNCTION">"Z_FUNCTION_TBL"</definedName>
    <definedName name="NvsValTbl.Z_REG_ID">"Z_REG_ID_TBL"</definedName>
    <definedName name="OAMORT_ADJ">#REF!</definedName>
    <definedName name="OctAccts" localSheetId="2">#REF!</definedName>
    <definedName name="OctAccts" localSheetId="8">#REF!</definedName>
    <definedName name="OctAccts" localSheetId="13">#REF!</definedName>
    <definedName name="OctAccts" localSheetId="3">#REF!</definedName>
    <definedName name="OctAccts" localSheetId="7">#REF!</definedName>
    <definedName name="OctAccts" localSheetId="0">#REF!</definedName>
    <definedName name="OctAccts" localSheetId="9">#REF!</definedName>
    <definedName name="OctAccts" localSheetId="6">#REF!</definedName>
    <definedName name="OctAccts" localSheetId="5">#REF!</definedName>
    <definedName name="OctAccts" localSheetId="4">#REF!</definedName>
    <definedName name="ofit_m_1" localSheetId="2">#REF!</definedName>
    <definedName name="ofit_m_1" localSheetId="8">#REF!</definedName>
    <definedName name="ofit_m_1" localSheetId="7">#REF!</definedName>
    <definedName name="ofit_m_1" localSheetId="6">#REF!</definedName>
    <definedName name="ofit_m_1" localSheetId="5">#REF!</definedName>
    <definedName name="ofit_m_1" localSheetId="4">#REF!</definedName>
    <definedName name="ofit_m_1">#REF!</definedName>
    <definedName name="ofit_request" localSheetId="2">#REF!</definedName>
    <definedName name="ofit_request" localSheetId="8">#REF!</definedName>
    <definedName name="ofit_request" localSheetId="7">#REF!</definedName>
    <definedName name="ofit_request" localSheetId="6">#REF!</definedName>
    <definedName name="ofit_request" localSheetId="5">#REF!</definedName>
    <definedName name="ofit_request" localSheetId="4">#REF!</definedName>
    <definedName name="ofit_request">#REF!</definedName>
    <definedName name="ofitrequest" localSheetId="2">#REF!</definedName>
    <definedName name="ofitrequest" localSheetId="8">#REF!</definedName>
    <definedName name="ofitrequest" localSheetId="7">#REF!</definedName>
    <definedName name="ofitrequest" localSheetId="6">#REF!</definedName>
    <definedName name="ofitrequest" localSheetId="5">#REF!</definedName>
    <definedName name="ofitrequest" localSheetId="4">#REF!</definedName>
    <definedName name="ofitrequest">#REF!</definedName>
    <definedName name="OH_PRIMARY" localSheetId="2">#REF!</definedName>
    <definedName name="OH_PRIMARY">#REF!</definedName>
    <definedName name="OHPrimary_wBranch" localSheetId="2">#REF!</definedName>
    <definedName name="OHPrimary_wBranch">#REF!</definedName>
    <definedName name="oiu" localSheetId="2" hidden="1">{#N/A,#N/A,FALSE,"Aging Summary";#N/A,#N/A,FALSE,"Ratio Analysis";#N/A,#N/A,FALSE,"Test 120 Day Accts";#N/A,#N/A,FALSE,"Tickmarks"}</definedName>
    <definedName name="oiu" localSheetId="13" hidden="1">{#N/A,#N/A,FALSE,"Aging Summary";#N/A,#N/A,FALSE,"Ratio Analysis";#N/A,#N/A,FALSE,"Test 120 Day Accts";#N/A,#N/A,FALSE,"Tickmarks"}</definedName>
    <definedName name="oiu" localSheetId="3" hidden="1">{#N/A,#N/A,FALSE,"Aging Summary";#N/A,#N/A,FALSE,"Ratio Analysis";#N/A,#N/A,FALSE,"Test 120 Day Accts";#N/A,#N/A,FALSE,"Tickmarks"}</definedName>
    <definedName name="oiu" localSheetId="0" hidden="1">{#N/A,#N/A,FALSE,"Aging Summary";#N/A,#N/A,FALSE,"Ratio Analysis";#N/A,#N/A,FALSE,"Test 120 Day Accts";#N/A,#N/A,FALSE,"Tickmarks"}</definedName>
    <definedName name="oiu" localSheetId="11" hidden="1">{#N/A,#N/A,FALSE,"Aging Summary";#N/A,#N/A,FALSE,"Ratio Analysis";#N/A,#N/A,FALSE,"Test 120 Day Accts";#N/A,#N/A,FALSE,"Tickmarks"}</definedName>
    <definedName name="oiu" localSheetId="9" hidden="1">{#N/A,#N/A,FALSE,"Aging Summary";#N/A,#N/A,FALSE,"Ratio Analysis";#N/A,#N/A,FALSE,"Test 120 Day Accts";#N/A,#N/A,FALSE,"Tickmarks"}</definedName>
    <definedName name="oliverecon" localSheetId="2">#REF!</definedName>
    <definedName name="oliverecon" localSheetId="8">#REF!</definedName>
    <definedName name="oliverecon" localSheetId="13">#REF!</definedName>
    <definedName name="oliverecon" localSheetId="3">#REF!</definedName>
    <definedName name="oliverecon" localSheetId="7">#REF!</definedName>
    <definedName name="oliverecon" localSheetId="0">#REF!</definedName>
    <definedName name="oliverecon" localSheetId="9">#REF!</definedName>
    <definedName name="oliverecon" localSheetId="6">#REF!</definedName>
    <definedName name="oliverecon" localSheetId="5">#REF!</definedName>
    <definedName name="oliverecon" localSheetId="4">#REF!</definedName>
    <definedName name="OMCont" localSheetId="2">#REF!</definedName>
    <definedName name="OMCont" localSheetId="8">#REF!</definedName>
    <definedName name="OMCont" localSheetId="13">#REF!</definedName>
    <definedName name="OMCont" localSheetId="3">#REF!</definedName>
    <definedName name="OMCont" localSheetId="7">#REF!</definedName>
    <definedName name="OMCont" localSheetId="0">#REF!</definedName>
    <definedName name="OMCont" localSheetId="9">#REF!</definedName>
    <definedName name="OMCont" localSheetId="6">#REF!</definedName>
    <definedName name="OMCont" localSheetId="5">#REF!</definedName>
    <definedName name="OMCont" localSheetId="4">#REF!</definedName>
    <definedName name="OOM_ADJ">#REF!</definedName>
    <definedName name="op" localSheetId="2" hidden="1">{#N/A,#N/A,FALSE,"Aging Summary";#N/A,#N/A,FALSE,"Ratio Analysis";#N/A,#N/A,FALSE,"Test 120 Day Accts";#N/A,#N/A,FALSE,"Tickmarks"}</definedName>
    <definedName name="op" localSheetId="13" hidden="1">{#N/A,#N/A,FALSE,"Aging Summary";#N/A,#N/A,FALSE,"Ratio Analysis";#N/A,#N/A,FALSE,"Test 120 Day Accts";#N/A,#N/A,FALSE,"Tickmarks"}</definedName>
    <definedName name="op" localSheetId="3" hidden="1">{#N/A,#N/A,FALSE,"Aging Summary";#N/A,#N/A,FALSE,"Ratio Analysis";#N/A,#N/A,FALSE,"Test 120 Day Accts";#N/A,#N/A,FALSE,"Tickmarks"}</definedName>
    <definedName name="op" localSheetId="0" hidden="1">{#N/A,#N/A,FALSE,"Aging Summary";#N/A,#N/A,FALSE,"Ratio Analysis";#N/A,#N/A,FALSE,"Test 120 Day Accts";#N/A,#N/A,FALSE,"Tickmarks"}</definedName>
    <definedName name="op" localSheetId="11" hidden="1">{#N/A,#N/A,FALSE,"Aging Summary";#N/A,#N/A,FALSE,"Ratio Analysis";#N/A,#N/A,FALSE,"Test 120 Day Accts";#N/A,#N/A,FALSE,"Tickmarks"}</definedName>
    <definedName name="op" localSheetId="9" hidden="1">{#N/A,#N/A,FALSE,"Aging Summary";#N/A,#N/A,FALSE,"Ratio Analysis";#N/A,#N/A,FALSE,"Test 120 Day Accts";#N/A,#N/A,FALSE,"Tickmarks"}</definedName>
    <definedName name="OpCntr" localSheetId="2">#REF!</definedName>
    <definedName name="OpCntr">#REF!</definedName>
    <definedName name="OpCntrConvList" localSheetId="2">#REF!</definedName>
    <definedName name="OpCntrConvList">#REF!</definedName>
    <definedName name="OpCntrRates" localSheetId="2">#REF!</definedName>
    <definedName name="OpCntrRates">#REF!</definedName>
    <definedName name="Other2002" localSheetId="2">#REF!</definedName>
    <definedName name="Other2002">#REF!</definedName>
    <definedName name="Other2003" localSheetId="2">#REF!</definedName>
    <definedName name="Other2003">#REF!</definedName>
    <definedName name="Other2004" localSheetId="2">#REF!</definedName>
    <definedName name="Other2004">#REF!</definedName>
    <definedName name="OtherIndirect2003" localSheetId="2">#REF!</definedName>
    <definedName name="OtherIndirect2003">#REF!</definedName>
    <definedName name="Outages" localSheetId="2">#REF!</definedName>
    <definedName name="Outages">#REF!</definedName>
    <definedName name="Outages2002" localSheetId="2">#REF!</definedName>
    <definedName name="Outages2002">#REF!</definedName>
    <definedName name="Outages2003" localSheetId="2">#REF!</definedName>
    <definedName name="Outages2003">#REF!</definedName>
    <definedName name="Outages2004" localSheetId="2">#REF!</definedName>
    <definedName name="Outages2004">#REF!</definedName>
    <definedName name="OVER" localSheetId="2">#REF!</definedName>
    <definedName name="OVER" localSheetId="8">#REF!</definedName>
    <definedName name="OVER" localSheetId="13">#REF!</definedName>
    <definedName name="OVER" localSheetId="3">#REF!</definedName>
    <definedName name="OVER" localSheetId="7">#REF!</definedName>
    <definedName name="OVER" localSheetId="0">#REF!</definedName>
    <definedName name="OVER" localSheetId="9">#REF!</definedName>
    <definedName name="OVER" localSheetId="6">#REF!</definedName>
    <definedName name="OVER" localSheetId="5">#REF!</definedName>
    <definedName name="OVER" localSheetId="4">#REF!</definedName>
    <definedName name="OVERCHECK">#REF!</definedName>
    <definedName name="p" localSheetId="2" hidden="1">{#N/A,#N/A,FALSE,"Aging Summary";#N/A,#N/A,FALSE,"Ratio Analysis";#N/A,#N/A,FALSE,"Test 120 Day Accts";#N/A,#N/A,FALSE,"Tickmarks"}</definedName>
    <definedName name="p" localSheetId="13" hidden="1">{#N/A,#N/A,FALSE,"Aging Summary";#N/A,#N/A,FALSE,"Ratio Analysis";#N/A,#N/A,FALSE,"Test 120 Day Accts";#N/A,#N/A,FALSE,"Tickmarks"}</definedName>
    <definedName name="p" localSheetId="3" hidden="1">{#N/A,#N/A,FALSE,"Aging Summary";#N/A,#N/A,FALSE,"Ratio Analysis";#N/A,#N/A,FALSE,"Test 120 Day Accts";#N/A,#N/A,FALSE,"Tickmarks"}</definedName>
    <definedName name="p" localSheetId="0" hidden="1">{#N/A,#N/A,FALSE,"Aging Summary";#N/A,#N/A,FALSE,"Ratio Analysis";#N/A,#N/A,FALSE,"Test 120 Day Accts";#N/A,#N/A,FALSE,"Tickmarks"}</definedName>
    <definedName name="p" localSheetId="11" hidden="1">{#N/A,#N/A,FALSE,"Aging Summary";#N/A,#N/A,FALSE,"Ratio Analysis";#N/A,#N/A,FALSE,"Test 120 Day Accts";#N/A,#N/A,FALSE,"Tickmarks"}</definedName>
    <definedName name="p" localSheetId="9" hidden="1">{#N/A,#N/A,FALSE,"Aging Summary";#N/A,#N/A,FALSE,"Ratio Analysis";#N/A,#N/A,FALSE,"Test 120 Day Accts";#N/A,#N/A,FALSE,"Tickmarks"}</definedName>
    <definedName name="PAGE_1" localSheetId="2">#REF!</definedName>
    <definedName name="PAGE_1" localSheetId="8">#REF!</definedName>
    <definedName name="PAGE_1" localSheetId="13">#REF!</definedName>
    <definedName name="PAGE_1" localSheetId="3">#REF!</definedName>
    <definedName name="PAGE_1" localSheetId="7">#REF!</definedName>
    <definedName name="PAGE_1" localSheetId="0">#REF!</definedName>
    <definedName name="PAGE_1" localSheetId="9">#REF!</definedName>
    <definedName name="PAGE_1" localSheetId="6">#REF!</definedName>
    <definedName name="PAGE_1" localSheetId="5">#REF!</definedName>
    <definedName name="PAGE_1" localSheetId="4">#REF!</definedName>
    <definedName name="PAGE_2" localSheetId="2">#REF!</definedName>
    <definedName name="PAGE_2" localSheetId="8">#REF!</definedName>
    <definedName name="PAGE_2" localSheetId="7">#REF!</definedName>
    <definedName name="PAGE_2" localSheetId="6">#REF!</definedName>
    <definedName name="PAGE_2" localSheetId="5">#REF!</definedName>
    <definedName name="PAGE_2" localSheetId="4">#REF!</definedName>
    <definedName name="PAGE_2">#REF!</definedName>
    <definedName name="PAGE1" localSheetId="2">#REF!</definedName>
    <definedName name="PAGE1" localSheetId="8">#REF!</definedName>
    <definedName name="PAGE1" localSheetId="7">#REF!</definedName>
    <definedName name="PAGE1" localSheetId="6">#REF!</definedName>
    <definedName name="PAGE1" localSheetId="5">#REF!</definedName>
    <definedName name="PAGE1" localSheetId="4">#REF!</definedName>
    <definedName name="PAGE1">#REF!</definedName>
    <definedName name="Page2" localSheetId="2">#REF!</definedName>
    <definedName name="Page2" localSheetId="8">#REF!</definedName>
    <definedName name="Page2" localSheetId="13">#REF!</definedName>
    <definedName name="Page2" localSheetId="3">#REF!</definedName>
    <definedName name="Page2" localSheetId="7">#REF!</definedName>
    <definedName name="Page2" localSheetId="0">#REF!</definedName>
    <definedName name="Page2" localSheetId="9">#REF!</definedName>
    <definedName name="Page2" localSheetId="6">#REF!</definedName>
    <definedName name="Page2" localSheetId="5">#REF!</definedName>
    <definedName name="Page2" localSheetId="4">#REF!</definedName>
    <definedName name="page4" localSheetId="2">#REF!</definedName>
    <definedName name="page4" localSheetId="8">#REF!</definedName>
    <definedName name="page4" localSheetId="7">#REF!</definedName>
    <definedName name="page4" localSheetId="6">#REF!</definedName>
    <definedName name="page4" localSheetId="5">#REF!</definedName>
    <definedName name="page4" localSheetId="4">#REF!</definedName>
    <definedName name="page4">#REF!</definedName>
    <definedName name="page5" localSheetId="2">#REF!</definedName>
    <definedName name="page5" localSheetId="8">#REF!</definedName>
    <definedName name="page5" localSheetId="7">#REF!</definedName>
    <definedName name="page5" localSheetId="6">#REF!</definedName>
    <definedName name="page5" localSheetId="5">#REF!</definedName>
    <definedName name="page5" localSheetId="4">#REF!</definedName>
    <definedName name="page5">#REF!</definedName>
    <definedName name="Pal_Workbook_GUID" hidden="1">"1KSSGF3ZWY3E3EQEL76D82LV"</definedName>
    <definedName name="pam" localSheetId="2" hidden="1">{#N/A,#N/A,FALSE,"ALLOC"}</definedName>
    <definedName name="pam" localSheetId="13" hidden="1">{#N/A,#N/A,FALSE,"ALLOC"}</definedName>
    <definedName name="pam" localSheetId="3" hidden="1">{#N/A,#N/A,FALSE,"ALLOC"}</definedName>
    <definedName name="pam" localSheetId="11" hidden="1">{#N/A,#N/A,FALSE,"ALLOC"}</definedName>
    <definedName name="pam" localSheetId="9" hidden="1">{#N/A,#N/A,FALSE,"ALLOC"}</definedName>
    <definedName name="pam" hidden="1">{#N/A,#N/A,FALSE,"ALLOC"}</definedName>
    <definedName name="PARTI" localSheetId="2">#REF!</definedName>
    <definedName name="PARTI" localSheetId="8">#REF!</definedName>
    <definedName name="PARTI" localSheetId="7">#REF!</definedName>
    <definedName name="PARTI" localSheetId="6">#REF!</definedName>
    <definedName name="PARTI" localSheetId="5">#REF!</definedName>
    <definedName name="PARTI" localSheetId="4">#REF!</definedName>
    <definedName name="PARTI">#REF!</definedName>
    <definedName name="PARTII" localSheetId="2">#REF!</definedName>
    <definedName name="PARTII" localSheetId="8">#REF!</definedName>
    <definedName name="PARTII" localSheetId="7">#REF!</definedName>
    <definedName name="PARTII" localSheetId="6">#REF!</definedName>
    <definedName name="PARTII" localSheetId="5">#REF!</definedName>
    <definedName name="PARTII" localSheetId="4">#REF!</definedName>
    <definedName name="PARTII">#REF!</definedName>
    <definedName name="PARTIII" localSheetId="2">#REF!</definedName>
    <definedName name="PARTIII" localSheetId="8">#REF!</definedName>
    <definedName name="PARTIII" localSheetId="7">#REF!</definedName>
    <definedName name="PARTIII" localSheetId="6">#REF!</definedName>
    <definedName name="PARTIII" localSheetId="5">#REF!</definedName>
    <definedName name="PARTIII" localSheetId="4">#REF!</definedName>
    <definedName name="PARTIII">#REF!</definedName>
    <definedName name="paul" localSheetId="2" hidden="1">#REF!</definedName>
    <definedName name="paul" localSheetId="8" hidden="1">#REF!</definedName>
    <definedName name="paul" localSheetId="13" hidden="1">#REF!</definedName>
    <definedName name="paul" localSheetId="3" hidden="1">#REF!</definedName>
    <definedName name="paul" localSheetId="7" hidden="1">#REF!</definedName>
    <definedName name="paul" localSheetId="11" hidden="1">#REF!</definedName>
    <definedName name="paul" localSheetId="9" hidden="1">#REF!</definedName>
    <definedName name="paul" localSheetId="6" hidden="1">#REF!</definedName>
    <definedName name="paul" localSheetId="5" hidden="1">#REF!</definedName>
    <definedName name="paul" localSheetId="4" hidden="1">#REF!</definedName>
    <definedName name="paul" hidden="1">#REF!</definedName>
    <definedName name="Payment_Date" localSheetId="2">DATE(YEAR(Loan_Start),MONTH(Loan_Start)+Payment_Number,DAY(Loan_Start))</definedName>
    <definedName name="Payment_Date" localSheetId="8">DATE(YEAR(Loan_Start),MONTH(Loan_Start)+Payment_Number,DAY(Loan_Start))</definedName>
    <definedName name="Payment_Date" localSheetId="13">DATE(YEAR(Loan_Start),MONTH(Loan_Start)+Payment_Number,DAY(Loan_Start))</definedName>
    <definedName name="Payment_Date" localSheetId="3">DATE(YEAR(Loan_Start),MONTH(Loan_Start)+Payment_Number,DAY(Loan_Start))</definedName>
    <definedName name="Payment_Date" localSheetId="7">DATE(YEAR(Loan_Start),MONTH(Loan_Start)+Payment_Number,DAY(Loan_Start))</definedName>
    <definedName name="Payment_Date" localSheetId="0">DATE(YEAR(Loan_Start),MONTH(Loan_Start)+Payment_Number,DAY(Loan_Start))</definedName>
    <definedName name="Payment_Date" localSheetId="9">DATE(YEAR(Loan_Start),MONTH(Loan_Start)+Payment_Number,DAY(Loan_Start))</definedName>
    <definedName name="Payment_Date" localSheetId="6">DATE(YEAR(Loan_Start),MONTH(Loan_Start)+Payment_Number,DAY(Loan_Start))</definedName>
    <definedName name="Payment_Date" localSheetId="5">DATE(YEAR(Loan_Start),MONTH(Loan_Start)+Payment_Number,DAY(Loan_Start))</definedName>
    <definedName name="Payment_Date" localSheetId="4">DATE(YEAR(Loan_Start),MONTH(Loan_Start)+Payment_Number,DAY(Loan_Start))</definedName>
    <definedName name="PENSIONS_PSP" localSheetId="2">#REF!</definedName>
    <definedName name="PENSIONS_PSP" localSheetId="8">#REF!</definedName>
    <definedName name="PENSIONS_PSP" localSheetId="13">#REF!</definedName>
    <definedName name="PENSIONS_PSP" localSheetId="3">#REF!</definedName>
    <definedName name="PENSIONS_PSP" localSheetId="7">#REF!</definedName>
    <definedName name="PENSIONS_PSP" localSheetId="0">#REF!</definedName>
    <definedName name="PENSIONS_PSP" localSheetId="9">#REF!</definedName>
    <definedName name="PENSIONS_PSP" localSheetId="6">#REF!</definedName>
    <definedName name="PENSIONS_PSP" localSheetId="5">#REF!</definedName>
    <definedName name="PENSIONS_PSP" localSheetId="4">#REF!</definedName>
    <definedName name="Period" localSheetId="2">#REF!</definedName>
    <definedName name="Period">#REF!</definedName>
    <definedName name="pesc1" localSheetId="2" hidden="1">{#N/A,#N/A,FALSE,"Aging Summary";#N/A,#N/A,FALSE,"Ratio Analysis";#N/A,#N/A,FALSE,"Test 120 Day Accts";#N/A,#N/A,FALSE,"Tickmarks"}</definedName>
    <definedName name="pesc1" localSheetId="13" hidden="1">{#N/A,#N/A,FALSE,"Aging Summary";#N/A,#N/A,FALSE,"Ratio Analysis";#N/A,#N/A,FALSE,"Test 120 Day Accts";#N/A,#N/A,FALSE,"Tickmarks"}</definedName>
    <definedName name="pesc1" localSheetId="3" hidden="1">{#N/A,#N/A,FALSE,"Aging Summary";#N/A,#N/A,FALSE,"Ratio Analysis";#N/A,#N/A,FALSE,"Test 120 Day Accts";#N/A,#N/A,FALSE,"Tickmarks"}</definedName>
    <definedName name="pesc1" localSheetId="0" hidden="1">{#N/A,#N/A,FALSE,"Aging Summary";#N/A,#N/A,FALSE,"Ratio Analysis";#N/A,#N/A,FALSE,"Test 120 Day Accts";#N/A,#N/A,FALSE,"Tickmarks"}</definedName>
    <definedName name="pesc1" localSheetId="11" hidden="1">{#N/A,#N/A,FALSE,"Aging Summary";#N/A,#N/A,FALSE,"Ratio Analysis";#N/A,#N/A,FALSE,"Test 120 Day Accts";#N/A,#N/A,FALSE,"Tickmarks"}</definedName>
    <definedName name="pesc1" localSheetId="9" hidden="1">{#N/A,#N/A,FALSE,"Aging Summary";#N/A,#N/A,FALSE,"Ratio Analysis";#N/A,#N/A,FALSE,"Test 120 Day Accts";#N/A,#N/A,FALSE,"Tickmarks"}</definedName>
    <definedName name="piiiiii" localSheetId="2" hidden="1">{#N/A,#N/A,FALSE,"EXPENSE"}</definedName>
    <definedName name="piiiiii" localSheetId="13" hidden="1">{#N/A,#N/A,FALSE,"EXPENSE"}</definedName>
    <definedName name="piiiiii" localSheetId="3" hidden="1">{#N/A,#N/A,FALSE,"EXPENSE"}</definedName>
    <definedName name="piiiiii" localSheetId="11" hidden="1">{#N/A,#N/A,FALSE,"EXPENSE"}</definedName>
    <definedName name="piiiiii" localSheetId="9" hidden="1">{#N/A,#N/A,FALSE,"EXPENSE"}</definedName>
    <definedName name="piiiiii" hidden="1">{#N/A,#N/A,FALSE,"EXPENSE"}</definedName>
    <definedName name="PIIIVDC" localSheetId="2">#REF!</definedName>
    <definedName name="PIIIVDC" localSheetId="8">#REF!</definedName>
    <definedName name="PIIIVDC" localSheetId="13">#REF!</definedName>
    <definedName name="PIIIVDC" localSheetId="3">#REF!</definedName>
    <definedName name="PIIIVDC" localSheetId="7">#REF!</definedName>
    <definedName name="PIIIVDC" localSheetId="0">#REF!</definedName>
    <definedName name="PIIIVDC" localSheetId="9">#REF!</definedName>
    <definedName name="PIIIVDC" localSheetId="6">#REF!</definedName>
    <definedName name="PIIIVDC" localSheetId="5">#REF!</definedName>
    <definedName name="PIIIVDC" localSheetId="4">#REF!</definedName>
    <definedName name="po" localSheetId="2" hidden="1">{#N/A,#N/A,FALSE,"Aging Summary";#N/A,#N/A,FALSE,"Ratio Analysis";#N/A,#N/A,FALSE,"Test 120 Day Accts";#N/A,#N/A,FALSE,"Tickmarks"}</definedName>
    <definedName name="po" localSheetId="13" hidden="1">{#N/A,#N/A,FALSE,"Aging Summary";#N/A,#N/A,FALSE,"Ratio Analysis";#N/A,#N/A,FALSE,"Test 120 Day Accts";#N/A,#N/A,FALSE,"Tickmarks"}</definedName>
    <definedName name="po" localSheetId="3" hidden="1">{#N/A,#N/A,FALSE,"Aging Summary";#N/A,#N/A,FALSE,"Ratio Analysis";#N/A,#N/A,FALSE,"Test 120 Day Accts";#N/A,#N/A,FALSE,"Tickmarks"}</definedName>
    <definedName name="po" localSheetId="0" hidden="1">{#N/A,#N/A,FALSE,"Aging Summary";#N/A,#N/A,FALSE,"Ratio Analysis";#N/A,#N/A,FALSE,"Test 120 Day Accts";#N/A,#N/A,FALSE,"Tickmarks"}</definedName>
    <definedName name="po" localSheetId="11" hidden="1">{#N/A,#N/A,FALSE,"Aging Summary";#N/A,#N/A,FALSE,"Ratio Analysis";#N/A,#N/A,FALSE,"Test 120 Day Accts";#N/A,#N/A,FALSE,"Tickmarks"}</definedName>
    <definedName name="po" localSheetId="9" hidden="1">{#N/A,#N/A,FALSE,"Aging Summary";#N/A,#N/A,FALSE,"Ratio Analysis";#N/A,#N/A,FALSE,"Test 120 Day Accts";#N/A,#N/A,FALSE,"Tickmarks"}</definedName>
    <definedName name="Porfolio_One_Risk_Return_Labels" hidden="1">#REF!</definedName>
    <definedName name="Porfolio_One_Risk_Return_X_Data" hidden="1">#REF!</definedName>
    <definedName name="Porfolio_One_Risk_Return_Y_Data" hidden="1">#REF!</definedName>
    <definedName name="Porfolio_One_Risk_Return_Z_Data" hidden="1">#REF!</definedName>
    <definedName name="Port_One_Correct_Risk_Reward_Labels" hidden="1">#REF!</definedName>
    <definedName name="Port_One_Correct_Risk_Reward_X_Data" hidden="1">#REF!</definedName>
    <definedName name="Port_One_Correct_Risk_Reward_Y_Data" hidden="1">#REF!</definedName>
    <definedName name="Port_One_Correct_Risk_Reward_Z_Data" hidden="1">#REF!</definedName>
    <definedName name="Port_One_Tech_Risk_New_Labels" hidden="1">#REF!</definedName>
    <definedName name="Port_One_Tech_Risk_New_X_Data" hidden="1">#REF!</definedName>
    <definedName name="Port_One_Tech_Risk_New_Y_Data" hidden="1">#REF!</definedName>
    <definedName name="Port_One_Tech_Risk_New_Z_Data" hidden="1">#REF!</definedName>
    <definedName name="Port_Three_Risk_Return_Labels" hidden="1">#REF!</definedName>
    <definedName name="Port_Three_Risk_Return_X_Data" hidden="1">#REF!</definedName>
    <definedName name="Port_Three_Risk_Return_Y_Data" hidden="1">#REF!</definedName>
    <definedName name="Port_Three_Risk_Return_Z_Data" hidden="1">#REF!</definedName>
    <definedName name="PostRetire" localSheetId="2">#REF!</definedName>
    <definedName name="PostRetire" localSheetId="8">#REF!</definedName>
    <definedName name="PostRetire" localSheetId="13">#REF!</definedName>
    <definedName name="PostRetire" localSheetId="3">#REF!</definedName>
    <definedName name="PostRetire" localSheetId="7">#REF!</definedName>
    <definedName name="PostRetire" localSheetId="0">#REF!</definedName>
    <definedName name="PostRetire" localSheetId="9">#REF!</definedName>
    <definedName name="PostRetire" localSheetId="6">#REF!</definedName>
    <definedName name="PostRetire" localSheetId="5">#REF!</definedName>
    <definedName name="PostRetire" localSheetId="4">#REF!</definedName>
    <definedName name="ppdroyal" localSheetId="2">#REF!</definedName>
    <definedName name="ppdroyal" localSheetId="8">#REF!</definedName>
    <definedName name="ppdroyal" localSheetId="7">#REF!</definedName>
    <definedName name="ppdroyal" localSheetId="6">#REF!</definedName>
    <definedName name="ppdroyal" localSheetId="5">#REF!</definedName>
    <definedName name="ppdroyal" localSheetId="4">#REF!</definedName>
    <definedName name="ppdroyal">#REF!</definedName>
    <definedName name="ppp" localSheetId="2" hidden="1">{#N/A,#N/A,FALSE,"Aging Summary";#N/A,#N/A,FALSE,"Ratio Analysis";#N/A,#N/A,FALSE,"Test 120 Day Accts";#N/A,#N/A,FALSE,"Tickmarks"}</definedName>
    <definedName name="ppp" localSheetId="13" hidden="1">{#N/A,#N/A,FALSE,"Aging Summary";#N/A,#N/A,FALSE,"Ratio Analysis";#N/A,#N/A,FALSE,"Test 120 Day Accts";#N/A,#N/A,FALSE,"Tickmarks"}</definedName>
    <definedName name="ppp" localSheetId="3" hidden="1">{#N/A,#N/A,FALSE,"Aging Summary";#N/A,#N/A,FALSE,"Ratio Analysis";#N/A,#N/A,FALSE,"Test 120 Day Accts";#N/A,#N/A,FALSE,"Tickmarks"}</definedName>
    <definedName name="ppp" localSheetId="0" hidden="1">{#N/A,#N/A,FALSE,"Aging Summary";#N/A,#N/A,FALSE,"Ratio Analysis";#N/A,#N/A,FALSE,"Test 120 Day Accts";#N/A,#N/A,FALSE,"Tickmarks"}</definedName>
    <definedName name="ppp" localSheetId="11" hidden="1">{#N/A,#N/A,FALSE,"Aging Summary";#N/A,#N/A,FALSE,"Ratio Analysis";#N/A,#N/A,FALSE,"Test 120 Day Accts";#N/A,#N/A,FALSE,"Tickmarks"}</definedName>
    <definedName name="ppp" localSheetId="9" hidden="1">{#N/A,#N/A,FALSE,"Aging Summary";#N/A,#N/A,FALSE,"Ratio Analysis";#N/A,#N/A,FALSE,"Test 120 Day Accts";#N/A,#N/A,FALSE,"Tickmarks"}</definedName>
    <definedName name="ppppppp" localSheetId="2" hidden="1">{#N/A,#N/A,FALSE,"ALLOC"}</definedName>
    <definedName name="ppppppp" localSheetId="13" hidden="1">{#N/A,#N/A,FALSE,"ALLOC"}</definedName>
    <definedName name="ppppppp" localSheetId="3" hidden="1">{#N/A,#N/A,FALSE,"ALLOC"}</definedName>
    <definedName name="ppppppp" localSheetId="11" hidden="1">{#N/A,#N/A,FALSE,"ALLOC"}</definedName>
    <definedName name="ppppppp" localSheetId="9" hidden="1">{#N/A,#N/A,FALSE,"ALLOC"}</definedName>
    <definedName name="ppppppp" hidden="1">{#N/A,#N/A,FALSE,"ALLOC"}</definedName>
    <definedName name="pppppppp" localSheetId="2" hidden="1">{#N/A,#N/A,FALSE,"EXPENSE"}</definedName>
    <definedName name="pppppppp" localSheetId="13" hidden="1">{#N/A,#N/A,FALSE,"EXPENSE"}</definedName>
    <definedName name="pppppppp" localSheetId="3" hidden="1">{#N/A,#N/A,FALSE,"EXPENSE"}</definedName>
    <definedName name="pppppppp" localSheetId="11" hidden="1">{#N/A,#N/A,FALSE,"EXPENSE"}</definedName>
    <definedName name="pppppppp" localSheetId="9" hidden="1">{#N/A,#N/A,FALSE,"EXPENSE"}</definedName>
    <definedName name="pppppppp" hidden="1">{#N/A,#N/A,FALSE,"EXPENSE"}</definedName>
    <definedName name="PREFLL" localSheetId="2">#REF!</definedName>
    <definedName name="PREFLL" localSheetId="8">#REF!</definedName>
    <definedName name="PREFLL" localSheetId="13">#REF!</definedName>
    <definedName name="PREFLL" localSheetId="3">#REF!</definedName>
    <definedName name="PREFLL" localSheetId="7">#REF!</definedName>
    <definedName name="PREFLL" localSheetId="0">#REF!</definedName>
    <definedName name="PREFLL" localSheetId="9">#REF!</definedName>
    <definedName name="PREFLL" localSheetId="6">#REF!</definedName>
    <definedName name="PREFLL" localSheetId="5">#REF!</definedName>
    <definedName name="PREFLL" localSheetId="4">#REF!</definedName>
    <definedName name="PREFPP" localSheetId="2">#REF!</definedName>
    <definedName name="PREFPP" localSheetId="8">#REF!</definedName>
    <definedName name="PREFPP" localSheetId="7">#REF!</definedName>
    <definedName name="PREFPP" localSheetId="6">#REF!</definedName>
    <definedName name="PREFPP" localSheetId="5">#REF!</definedName>
    <definedName name="PREFPP" localSheetId="4">#REF!</definedName>
    <definedName name="PREFPP">#REF!</definedName>
    <definedName name="PREPAYMENTS" localSheetId="2">#REF!</definedName>
    <definedName name="PREPAYMENTS" localSheetId="8">#REF!</definedName>
    <definedName name="PREPAYMENTS" localSheetId="7">#REF!</definedName>
    <definedName name="PREPAYMENTS" localSheetId="6">#REF!</definedName>
    <definedName name="PREPAYMENTS" localSheetId="5">#REF!</definedName>
    <definedName name="PREPAYMENTS" localSheetId="4">#REF!</definedName>
    <definedName name="PREPAYMENTS">#REF!</definedName>
    <definedName name="PriceRange" localSheetId="2" hidden="1">OFFSET('For Use in MFR B-5'!PriceRangeMain,5,0,COUNTA('For Use in MFR B-5'!PriceRangeMain)-COUNTA(#REF!),1)</definedName>
    <definedName name="PriceRange" hidden="1">OFFSET([0]!PriceRangeMain,5,0,COUNTA([0]!PriceRangeMain)-COUNTA(#REF!),1)</definedName>
    <definedName name="PriceRangeMain" localSheetId="2" hidden="1">#REF!</definedName>
    <definedName name="PriceRangeMain" hidden="1">#REF!</definedName>
    <definedName name="Print" localSheetId="2">#REF!</definedName>
    <definedName name="Print">#REF!</definedName>
    <definedName name="_xlnm.Print_Area" localSheetId="2">'For Use in MFR B-5'!$A$1:$D$60,'For Use in MFR B-5'!$A$62:$D$114,'For Use in MFR B-5'!$A$116:$D$169</definedName>
    <definedName name="_xlnm.Print_Area" localSheetId="8">Historical!$A$1:$S$186</definedName>
    <definedName name="_xlnm.Print_Area" localSheetId="13">#REF!</definedName>
    <definedName name="_xlnm.Print_Area" localSheetId="3">#REF!</definedName>
    <definedName name="_xlnm.Print_Area" localSheetId="7">'Prior Year'!$A$1:$S$186</definedName>
    <definedName name="_xlnm.Print_Area" localSheetId="0">#REF!</definedName>
    <definedName name="_xlnm.Print_Area" localSheetId="14">'REG FL  BS - 4 Results - H2023'!$A$1:$N$1219</definedName>
    <definedName name="_xlnm.Print_Area" localSheetId="12">'REG FL  Cap Str - Per Books (13'!$A$1:$AA$418</definedName>
    <definedName name="_xlnm.Print_Area" localSheetId="16">'REG FL  Cap Str - Per Books (2)'!$A$1:$N$407</definedName>
    <definedName name="_xlnm.Print_Area" localSheetId="15">'REG FL  Summary - 2 System (2)'!$A$1:$N$294</definedName>
    <definedName name="_xlnm.Print_Area" localSheetId="10">'REG FL BS - 4 Results'!$A$1:$S$1079</definedName>
    <definedName name="_xlnm.Print_Area" localSheetId="9">#REF!</definedName>
    <definedName name="_xlnm.Print_Area" localSheetId="6">'Test Year 1'!$A$1:$S$186</definedName>
    <definedName name="_xlnm.Print_Area" localSheetId="5">'Test Year 2'!$A$1:$S$186</definedName>
    <definedName name="_xlnm.Print_Area" localSheetId="4">'Test Year 3'!$A$1:$S$186</definedName>
    <definedName name="_xlnm.Print_Area">#REF!</definedName>
    <definedName name="Print_Area_0" localSheetId="2">#REF!</definedName>
    <definedName name="Print_Area_0">#REF!</definedName>
    <definedName name="Print_Area_1">#REF!</definedName>
    <definedName name="Print_Area_3">#REF!</definedName>
    <definedName name="Print_Area_4">#REF!</definedName>
    <definedName name="Print_Area_MI" localSheetId="2">#REF!</definedName>
    <definedName name="Print_Area_MI" localSheetId="8">#REF!</definedName>
    <definedName name="Print_Area_MI" localSheetId="7">#REF!</definedName>
    <definedName name="Print_Area_MI" localSheetId="6">#REF!</definedName>
    <definedName name="Print_Area_MI" localSheetId="5">#REF!</definedName>
    <definedName name="Print_Area_MI" localSheetId="4">#REF!</definedName>
    <definedName name="Print_Area_MI">#REF!</definedName>
    <definedName name="Print_Area_Reset" localSheetId="2">OFFSET(Full_Print,0,0,Last_Row)</definedName>
    <definedName name="Print_Area_Reset" localSheetId="8">OFFSET(Full_Print,0,0,Last_Row)</definedName>
    <definedName name="Print_Area_Reset" localSheetId="13">OFFSET(Full_Print,0,0,Last_Row)</definedName>
    <definedName name="Print_Area_Reset" localSheetId="3">OFFSET(Full_Print,0,0,Last_Row)</definedName>
    <definedName name="Print_Area_Reset" localSheetId="7">OFFSET(Full_Print,0,0,Last_Row)</definedName>
    <definedName name="Print_Area_Reset" localSheetId="0">OFFSET(Full_Print,0,0,Last_Row)</definedName>
    <definedName name="Print_Area_Reset" localSheetId="9">OFFSET(Full_Print,0,0,Last_Row)</definedName>
    <definedName name="Print_Area_Reset" localSheetId="6">OFFSET(Full_Print,0,0,Last_Row)</definedName>
    <definedName name="Print_Area_Reset" localSheetId="5">OFFSET(Full_Print,0,0,Last_Row)</definedName>
    <definedName name="Print_Area_Reset" localSheetId="4">OFFSET(Full_Print,0,0,Last_Row)</definedName>
    <definedName name="Print_Proj" localSheetId="2">#REF!,#REF!,#REF!</definedName>
    <definedName name="Print_Proj">#REF!,#REF!,#REF!</definedName>
    <definedName name="_xlnm.Print_Titles" localSheetId="2">#REF!</definedName>
    <definedName name="_xlnm.Print_Titles" localSheetId="13">#N/A</definedName>
    <definedName name="_xlnm.Print_Titles" localSheetId="3">#N/A</definedName>
    <definedName name="_xlnm.Print_Titles" localSheetId="9">#N/A</definedName>
    <definedName name="_xlnm.Print_Titles">#REF!</definedName>
    <definedName name="Print_Titles_MI" localSheetId="2">#REF!</definedName>
    <definedName name="Print_Titles_MI" localSheetId="8">#REF!</definedName>
    <definedName name="Print_Titles_MI" localSheetId="7">#REF!</definedName>
    <definedName name="Print_Titles_MI" localSheetId="6">#REF!</definedName>
    <definedName name="Print_Titles_MI" localSheetId="5">#REF!</definedName>
    <definedName name="Print_Titles_MI" localSheetId="4">#REF!</definedName>
    <definedName name="Print_Titles_MI">#REF!</definedName>
    <definedName name="Prior_Flow_Through" localSheetId="2">#REF!</definedName>
    <definedName name="Prior_Flow_Through" localSheetId="8">#REF!</definedName>
    <definedName name="Prior_Flow_Through" localSheetId="13">#REF!</definedName>
    <definedName name="Prior_Flow_Through" localSheetId="3">#REF!</definedName>
    <definedName name="Prior_Flow_Through" localSheetId="7">#REF!</definedName>
    <definedName name="Prior_Flow_Through" localSheetId="0">#REF!</definedName>
    <definedName name="Prior_Flow_Through" localSheetId="9">#REF!</definedName>
    <definedName name="Prior_Flow_Through" localSheetId="6">#REF!</definedName>
    <definedName name="Prior_Flow_Through" localSheetId="5">#REF!</definedName>
    <definedName name="Prior_Flow_Through" localSheetId="4">#REF!</definedName>
    <definedName name="PRIORMOACTUAL" localSheetId="2">#REF!</definedName>
    <definedName name="PRIORMOACTUAL">#REF!</definedName>
    <definedName name="PRIORMOBUDGET" localSheetId="2">#REF!</definedName>
    <definedName name="PRIORMOBUDGET" localSheetId="8">#REF!</definedName>
    <definedName name="PRIORMOBUDGET" localSheetId="13">#REF!</definedName>
    <definedName name="PRIORMOBUDGET" localSheetId="3">#REF!</definedName>
    <definedName name="PRIORMOBUDGET" localSheetId="7">#REF!</definedName>
    <definedName name="PRIORMOBUDGET" localSheetId="0">#REF!</definedName>
    <definedName name="PRIORMOBUDGET" localSheetId="9">#REF!</definedName>
    <definedName name="PRIORMOBUDGET" localSheetId="6">#REF!</definedName>
    <definedName name="PRIORMOBUDGET" localSheetId="5">#REF!</definedName>
    <definedName name="PRIORMOBUDGET" localSheetId="4">#REF!</definedName>
    <definedName name="PRIORYRACCURMO" localSheetId="2">#REF!</definedName>
    <definedName name="PRIORYRACCURMO" localSheetId="8">#REF!</definedName>
    <definedName name="PRIORYRACCURMO" localSheetId="13">#REF!</definedName>
    <definedName name="PRIORYRACCURMO" localSheetId="3">#REF!</definedName>
    <definedName name="PRIORYRACCURMO" localSheetId="7">#REF!</definedName>
    <definedName name="PRIORYRACCURMO" localSheetId="0">#REF!</definedName>
    <definedName name="PRIORYRACCURMO" localSheetId="9">#REF!</definedName>
    <definedName name="PRIORYRACCURMO" localSheetId="6">#REF!</definedName>
    <definedName name="PRIORYRACCURMO" localSheetId="5">#REF!</definedName>
    <definedName name="PRIORYRACCURMO" localSheetId="4">#REF!</definedName>
    <definedName name="Product_S_Curve_Labels" hidden="1">#REF!</definedName>
    <definedName name="Product_S_Curve_X_Data" hidden="1">#REF!</definedName>
    <definedName name="ProfSrvs" localSheetId="2">#REF!</definedName>
    <definedName name="ProfSrvs" localSheetId="8">#REF!</definedName>
    <definedName name="ProfSrvs" localSheetId="13">#REF!</definedName>
    <definedName name="ProfSrvs" localSheetId="3">#REF!</definedName>
    <definedName name="ProfSrvs" localSheetId="7">#REF!</definedName>
    <definedName name="ProfSrvs" localSheetId="0">#REF!</definedName>
    <definedName name="ProfSrvs" localSheetId="9">#REF!</definedName>
    <definedName name="ProfSrvs" localSheetId="6">#REF!</definedName>
    <definedName name="ProfSrvs" localSheetId="5">#REF!</definedName>
    <definedName name="ProfSrvs" localSheetId="4">#REF!</definedName>
    <definedName name="Proj_20015932">#REF!</definedName>
    <definedName name="Proj_20015933">#REF!</definedName>
    <definedName name="Proj_20015934">#REF!</definedName>
    <definedName name="Proj_20015935">#REF!</definedName>
    <definedName name="Proj_20015936">#REF!</definedName>
    <definedName name="Proj_20015937">#REF!</definedName>
    <definedName name="Proj_20015938">#REF!</definedName>
    <definedName name="Proj_20015939">#REF!</definedName>
    <definedName name="Proj_20015940">#REF!</definedName>
    <definedName name="Proj_20015941">#REF!</definedName>
    <definedName name="Proj_20015942">#REF!</definedName>
    <definedName name="Proj_20015943">#REF!</definedName>
    <definedName name="Proj_20015944">#REF!</definedName>
    <definedName name="Proj_20021329">#REF!</definedName>
    <definedName name="Proj_20021332">#REF!</definedName>
    <definedName name="Proj_20025062">#REF!</definedName>
    <definedName name="Proj_20060745">#REF!</definedName>
    <definedName name="Proj_20084917">#REF!</definedName>
    <definedName name="Proj_20084918">#REF!</definedName>
    <definedName name="Proj_20084919">#REF!</definedName>
    <definedName name="Proj_20084920">#REF!</definedName>
    <definedName name="Proj_20084921">#REF!</definedName>
    <definedName name="Proj_20084922">#REF!</definedName>
    <definedName name="Projection">#REF!</definedName>
    <definedName name="PROPERTY_TAXES" localSheetId="2">#REF!</definedName>
    <definedName name="PROPERTY_TAXES" localSheetId="8">#REF!</definedName>
    <definedName name="PROPERTY_TAXES" localSheetId="7">#REF!</definedName>
    <definedName name="PROPERTY_TAXES" localSheetId="6">#REF!</definedName>
    <definedName name="PROPERTY_TAXES" localSheetId="5">#REF!</definedName>
    <definedName name="PROPERTY_TAXES" localSheetId="4">#REF!</definedName>
    <definedName name="PROPERTY_TAXES">#REF!</definedName>
    <definedName name="PSC_OM_ADJ">#REF!</definedName>
    <definedName name="PURC_BASE" localSheetId="2">#REF!</definedName>
    <definedName name="PURC_BASE" localSheetId="8">#REF!</definedName>
    <definedName name="PURC_BASE" localSheetId="7">#REF!</definedName>
    <definedName name="PURC_BASE" localSheetId="6">#REF!</definedName>
    <definedName name="PURC_BASE" localSheetId="5">#REF!</definedName>
    <definedName name="PURC_BASE" localSheetId="4">#REF!</definedName>
    <definedName name="PURC_BASE">#REF!</definedName>
    <definedName name="PURC_INT" localSheetId="2">#REF!</definedName>
    <definedName name="PURC_INT" localSheetId="8">#REF!</definedName>
    <definedName name="PURC_INT" localSheetId="7">#REF!</definedName>
    <definedName name="PURC_INT" localSheetId="6">#REF!</definedName>
    <definedName name="PURC_INT" localSheetId="5">#REF!</definedName>
    <definedName name="PURC_INT" localSheetId="4">#REF!</definedName>
    <definedName name="PURC_INT">#REF!</definedName>
    <definedName name="PURC_PEAK" localSheetId="2">#REF!</definedName>
    <definedName name="PURC_PEAK" localSheetId="8">#REF!</definedName>
    <definedName name="PURC_PEAK" localSheetId="7">#REF!</definedName>
    <definedName name="PURC_PEAK" localSheetId="6">#REF!</definedName>
    <definedName name="PURC_PEAK" localSheetId="5">#REF!</definedName>
    <definedName name="PURC_PEAK" localSheetId="4">#REF!</definedName>
    <definedName name="PURC_PEAK">#REF!</definedName>
    <definedName name="qqqqq" localSheetId="2" hidden="1">{#N/A,#N/A,FALSE,"EXPENSE"}</definedName>
    <definedName name="qqqqq" localSheetId="13" hidden="1">{#N/A,#N/A,FALSE,"EXPENSE"}</definedName>
    <definedName name="qqqqq" localSheetId="3" hidden="1">{#N/A,#N/A,FALSE,"EXPENSE"}</definedName>
    <definedName name="qqqqq" localSheetId="11" hidden="1">{#N/A,#N/A,FALSE,"EXPENSE"}</definedName>
    <definedName name="qqqqq" localSheetId="9" hidden="1">{#N/A,#N/A,FALSE,"EXPENSE"}</definedName>
    <definedName name="qqqqq" hidden="1">{#N/A,#N/A,FALSE,"EXPENSE"}</definedName>
    <definedName name="Quarter" localSheetId="2">#REF!</definedName>
    <definedName name="Quarter" localSheetId="8">#REF!</definedName>
    <definedName name="Quarter" localSheetId="7">#REF!</definedName>
    <definedName name="Quarter" localSheetId="6">#REF!</definedName>
    <definedName name="Quarter" localSheetId="5">#REF!</definedName>
    <definedName name="Quarter" localSheetId="4">#REF!</definedName>
    <definedName name="Quarter">#REF!</definedName>
    <definedName name="qw" localSheetId="2" hidden="1">{#N/A,#N/A,FALSE,"Aging Summary";#N/A,#N/A,FALSE,"Ratio Analysis";#N/A,#N/A,FALSE,"Test 120 Day Accts";#N/A,#N/A,FALSE,"Tickmarks"}</definedName>
    <definedName name="qw" localSheetId="13" hidden="1">{#N/A,#N/A,FALSE,"Aging Summary";#N/A,#N/A,FALSE,"Ratio Analysis";#N/A,#N/A,FALSE,"Test 120 Day Accts";#N/A,#N/A,FALSE,"Tickmarks"}</definedName>
    <definedName name="qw" localSheetId="3" hidden="1">{#N/A,#N/A,FALSE,"Aging Summary";#N/A,#N/A,FALSE,"Ratio Analysis";#N/A,#N/A,FALSE,"Test 120 Day Accts";#N/A,#N/A,FALSE,"Tickmarks"}</definedName>
    <definedName name="qw" localSheetId="0" hidden="1">{#N/A,#N/A,FALSE,"Aging Summary";#N/A,#N/A,FALSE,"Ratio Analysis";#N/A,#N/A,FALSE,"Test 120 Day Accts";#N/A,#N/A,FALSE,"Tickmarks"}</definedName>
    <definedName name="qw" localSheetId="11" hidden="1">{#N/A,#N/A,FALSE,"Aging Summary";#N/A,#N/A,FALSE,"Ratio Analysis";#N/A,#N/A,FALSE,"Test 120 Day Accts";#N/A,#N/A,FALSE,"Tickmarks"}</definedName>
    <definedName name="qw" localSheetId="9" hidden="1">{#N/A,#N/A,FALSE,"Aging Summary";#N/A,#N/A,FALSE,"Ratio Analysis";#N/A,#N/A,FALSE,"Test 120 Day Accts";#N/A,#N/A,FALSE,"Tickmarks"}</definedName>
    <definedName name="Rail1" localSheetId="2">#REF!</definedName>
    <definedName name="Rail1" localSheetId="8">#REF!</definedName>
    <definedName name="Rail1" localSheetId="13">#REF!</definedName>
    <definedName name="Rail1" localSheetId="3">#REF!</definedName>
    <definedName name="Rail1" localSheetId="7">#REF!</definedName>
    <definedName name="Rail1" localSheetId="0">#REF!</definedName>
    <definedName name="Rail1" localSheetId="9">#REF!</definedName>
    <definedName name="Rail1" localSheetId="6">#REF!</definedName>
    <definedName name="Rail1" localSheetId="5">#REF!</definedName>
    <definedName name="Rail1" localSheetId="4">#REF!</definedName>
    <definedName name="Rail2" localSheetId="2">#REF!</definedName>
    <definedName name="Rail2" localSheetId="8">#REF!</definedName>
    <definedName name="Rail2" localSheetId="7">#REF!</definedName>
    <definedName name="Rail2" localSheetId="6">#REF!</definedName>
    <definedName name="Rail2" localSheetId="5">#REF!</definedName>
    <definedName name="Rail2" localSheetId="4">#REF!</definedName>
    <definedName name="Rail2">#REF!</definedName>
    <definedName name="Rail3" localSheetId="2">#REF!</definedName>
    <definedName name="Rail3" localSheetId="8">#REF!</definedName>
    <definedName name="Rail3" localSheetId="7">#REF!</definedName>
    <definedName name="Rail3" localSheetId="6">#REF!</definedName>
    <definedName name="Rail3" localSheetId="5">#REF!</definedName>
    <definedName name="Rail3" localSheetId="4">#REF!</definedName>
    <definedName name="Rail3">#REF!</definedName>
    <definedName name="range" localSheetId="2" hidden="1">{#N/A,#N/A,FALSE,"EXPENSE"}</definedName>
    <definedName name="range" localSheetId="13" hidden="1">{#N/A,#N/A,FALSE,"EXPENSE"}</definedName>
    <definedName name="range" localSheetId="3" hidden="1">{#N/A,#N/A,FALSE,"EXPENSE"}</definedName>
    <definedName name="range" localSheetId="11" hidden="1">{#N/A,#N/A,FALSE,"EXPENSE"}</definedName>
    <definedName name="range" localSheetId="9" hidden="1">{#N/A,#N/A,FALSE,"EXPENSE"}</definedName>
    <definedName name="range" hidden="1">{#N/A,#N/A,FALSE,"EXPENSE"}</definedName>
    <definedName name="Range1">#NAME?</definedName>
    <definedName name="range2" localSheetId="13" hidden="1">{#N/A,#N/A,FALSE,"EXPENSE"}</definedName>
    <definedName name="range2" localSheetId="3" hidden="1">{#N/A,#N/A,FALSE,"EXPENSE"}</definedName>
    <definedName name="range2" localSheetId="9" hidden="1">{#N/A,#N/A,FALSE,"EXPENSE"}</definedName>
    <definedName name="RANGE2">#N/A</definedName>
    <definedName name="range3" localSheetId="2" hidden="1">{#N/A,#N/A,FALSE,"EXPENSE"}</definedName>
    <definedName name="range3" localSheetId="13" hidden="1">{#N/A,#N/A,FALSE,"EXPENSE"}</definedName>
    <definedName name="range3" localSheetId="3" hidden="1">{#N/A,#N/A,FALSE,"EXPENSE"}</definedName>
    <definedName name="range3" localSheetId="11" hidden="1">{#N/A,#N/A,FALSE,"EXPENSE"}</definedName>
    <definedName name="range3" localSheetId="9" hidden="1">{#N/A,#N/A,FALSE,"EXPENSE"}</definedName>
    <definedName name="range3" hidden="1">{#N/A,#N/A,FALSE,"EXPENSE"}</definedName>
    <definedName name="rap" localSheetId="2" hidden="1">{"Page 1",#N/A,FALSE,"Sheet1";"Page 2",#N/A,FALSE,"Sheet1"}</definedName>
    <definedName name="rap" hidden="1">{"Page 1",#N/A,FALSE,"Sheet1";"Page 2",#N/A,FALSE,"Sheet1"}</definedName>
    <definedName name="Rate1" localSheetId="2">#REF!</definedName>
    <definedName name="Rate1" localSheetId="8">#REF!</definedName>
    <definedName name="Rate1" localSheetId="7">#REF!</definedName>
    <definedName name="Rate1" localSheetId="6">#REF!</definedName>
    <definedName name="Rate1" localSheetId="5">#REF!</definedName>
    <definedName name="Rate1" localSheetId="4">#REF!</definedName>
    <definedName name="Rate1">#REF!</definedName>
    <definedName name="RBN" localSheetId="2">#REF!</definedName>
    <definedName name="RBN" localSheetId="8">#REF!</definedName>
    <definedName name="RBN" localSheetId="7">#REF!</definedName>
    <definedName name="RBN" localSheetId="6">#REF!</definedName>
    <definedName name="RBN" localSheetId="5">#REF!</definedName>
    <definedName name="RBN" localSheetId="4">#REF!</definedName>
    <definedName name="RBN">#REF!</definedName>
    <definedName name="RBT_A">#REF!</definedName>
    <definedName name="RD_2004" localSheetId="2">#REF!</definedName>
    <definedName name="RD_2004">#REF!</definedName>
    <definedName name="RDReg2004" localSheetId="2">#REF!</definedName>
    <definedName name="RDReg2004">#REF!</definedName>
    <definedName name="reagsrgsrgfaefda" localSheetId="2" hidden="1">{#N/A,#N/A,FALSE,"ALLOC"}</definedName>
    <definedName name="reagsrgsrgfaefda" localSheetId="13" hidden="1">{#N/A,#N/A,FALSE,"ALLOC"}</definedName>
    <definedName name="reagsrgsrgfaefda" localSheetId="3" hidden="1">{#N/A,#N/A,FALSE,"ALLOC"}</definedName>
    <definedName name="reagsrgsrgfaefda" localSheetId="11" hidden="1">{#N/A,#N/A,FALSE,"ALLOC"}</definedName>
    <definedName name="reagsrgsrgfaefda" localSheetId="9" hidden="1">{#N/A,#N/A,FALSE,"ALLOC"}</definedName>
    <definedName name="reagsrgsrgfaefda" hidden="1">{#N/A,#N/A,FALSE,"ALLOC"}</definedName>
    <definedName name="RECBOOK" localSheetId="2">#REF!</definedName>
    <definedName name="RECBOOK" localSheetId="8">#REF!</definedName>
    <definedName name="RECBOOK" localSheetId="13">#REF!</definedName>
    <definedName name="RECBOOK" localSheetId="3">#REF!</definedName>
    <definedName name="RECBOOK" localSheetId="7">#REF!</definedName>
    <definedName name="RECBOOK" localSheetId="0">#REF!</definedName>
    <definedName name="RECBOOK" localSheetId="9">#REF!</definedName>
    <definedName name="RECBOOK" localSheetId="6">#REF!</definedName>
    <definedName name="RECBOOK" localSheetId="5">#REF!</definedName>
    <definedName name="RECBOOK" localSheetId="4">#REF!</definedName>
    <definedName name="RECON" localSheetId="2">#REF!</definedName>
    <definedName name="RECON" localSheetId="8">#REF!</definedName>
    <definedName name="RECON" localSheetId="7">#REF!</definedName>
    <definedName name="RECON" localSheetId="6">#REF!</definedName>
    <definedName name="RECON" localSheetId="5">#REF!</definedName>
    <definedName name="RECON" localSheetId="4">#REF!</definedName>
    <definedName name="RECON">#REF!</definedName>
    <definedName name="Reconciliation" localSheetId="2">#REF!</definedName>
    <definedName name="Reconciliation" localSheetId="8">#REF!</definedName>
    <definedName name="Reconciliation" localSheetId="7">#REF!</definedName>
    <definedName name="Reconciliation" localSheetId="6">#REF!</definedName>
    <definedName name="Reconciliation" localSheetId="5">#REF!</definedName>
    <definedName name="Reconciliation" localSheetId="4">#REF!</definedName>
    <definedName name="Reconciliation">#REF!</definedName>
    <definedName name="Reg_Asset__YTD" localSheetId="2">#REF!</definedName>
    <definedName name="Reg_Asset__YTD" localSheetId="8">#REF!</definedName>
    <definedName name="Reg_Asset__YTD" localSheetId="7">#REF!</definedName>
    <definedName name="Reg_Asset__YTD" localSheetId="6">#REF!</definedName>
    <definedName name="Reg_Asset__YTD" localSheetId="5">#REF!</definedName>
    <definedName name="Reg_Asset__YTD" localSheetId="4">#REF!</definedName>
    <definedName name="Reg_Asset__YTD">#REF!</definedName>
    <definedName name="Reg_Asset_Amort" localSheetId="2">#REF!</definedName>
    <definedName name="Reg_Asset_Amort" localSheetId="8">#REF!</definedName>
    <definedName name="Reg_Asset_Amort" localSheetId="7">#REF!</definedName>
    <definedName name="Reg_Asset_Amort" localSheetId="6">#REF!</definedName>
    <definedName name="Reg_Asset_Amort" localSheetId="5">#REF!</definedName>
    <definedName name="Reg_Asset_Amort" localSheetId="4">#REF!</definedName>
    <definedName name="Reg_Asset_Amort">#REF!</definedName>
    <definedName name="Reg_Asset_CM" localSheetId="2">#REF!</definedName>
    <definedName name="Reg_Asset_CM" localSheetId="8">#REF!</definedName>
    <definedName name="Reg_Asset_CM" localSheetId="7">#REF!</definedName>
    <definedName name="Reg_Asset_CM" localSheetId="6">#REF!</definedName>
    <definedName name="Reg_Asset_CM" localSheetId="5">#REF!</definedName>
    <definedName name="Reg_Asset_CM" localSheetId="4">#REF!</definedName>
    <definedName name="Reg_Asset_CM">#REF!</definedName>
    <definedName name="Reg_Liab__YTD" localSheetId="2">#REF!</definedName>
    <definedName name="Reg_Liab__YTD" localSheetId="8">#REF!</definedName>
    <definedName name="Reg_Liab__YTD" localSheetId="7">#REF!</definedName>
    <definedName name="Reg_Liab__YTD" localSheetId="6">#REF!</definedName>
    <definedName name="Reg_Liab__YTD" localSheetId="5">#REF!</definedName>
    <definedName name="Reg_Liab__YTD" localSheetId="4">#REF!</definedName>
    <definedName name="Reg_Liab__YTD">#REF!</definedName>
    <definedName name="Reg_Liab_Amort" localSheetId="2">#REF!</definedName>
    <definedName name="Reg_Liab_Amort" localSheetId="8">#REF!</definedName>
    <definedName name="Reg_Liab_Amort" localSheetId="7">#REF!</definedName>
    <definedName name="Reg_Liab_Amort" localSheetId="6">#REF!</definedName>
    <definedName name="Reg_Liab_Amort" localSheetId="5">#REF!</definedName>
    <definedName name="Reg_Liab_Amort" localSheetId="4">#REF!</definedName>
    <definedName name="Reg_Liab_Amort">#REF!</definedName>
    <definedName name="Reg_Liab_CM" localSheetId="2">#REF!</definedName>
    <definedName name="Reg_Liab_CM" localSheetId="8">#REF!</definedName>
    <definedName name="Reg_Liab_CM" localSheetId="7">#REF!</definedName>
    <definedName name="Reg_Liab_CM" localSheetId="6">#REF!</definedName>
    <definedName name="Reg_Liab_CM" localSheetId="5">#REF!</definedName>
    <definedName name="Reg_Liab_CM" localSheetId="4">#REF!</definedName>
    <definedName name="Reg_Liab_CM">#REF!</definedName>
    <definedName name="REG_PRAC" localSheetId="2">#REF!</definedName>
    <definedName name="REG_PRAC" localSheetId="8">#REF!</definedName>
    <definedName name="REG_PRAC" localSheetId="7">#REF!</definedName>
    <definedName name="REG_PRAC" localSheetId="6">#REF!</definedName>
    <definedName name="REG_PRAC" localSheetId="5">#REF!</definedName>
    <definedName name="REG_PRAC" localSheetId="4">#REF!</definedName>
    <definedName name="REG_PRAC">#REF!</definedName>
    <definedName name="REGUALRFAC" localSheetId="2">#REF!</definedName>
    <definedName name="REGUALRFAC" localSheetId="8">#REF!</definedName>
    <definedName name="REGUALRFAC" localSheetId="7">#REF!</definedName>
    <definedName name="REGUALRFAC" localSheetId="6">#REF!</definedName>
    <definedName name="REGUALRFAC" localSheetId="5">#REF!</definedName>
    <definedName name="REGUALRFAC" localSheetId="4">#REF!</definedName>
    <definedName name="REGUALRFAC">#REF!</definedName>
    <definedName name="REGULAR" localSheetId="2">#REF!</definedName>
    <definedName name="REGULAR" localSheetId="8">#REF!</definedName>
    <definedName name="REGULAR" localSheetId="7">#REF!</definedName>
    <definedName name="REGULAR" localSheetId="6">#REF!</definedName>
    <definedName name="REGULAR" localSheetId="5">#REF!</definedName>
    <definedName name="REGULAR" localSheetId="4">#REF!</definedName>
    <definedName name="REGULAR">#REF!</definedName>
    <definedName name="RENT_HOLIDAY_OFFICE_LEASE" localSheetId="2">#REF!</definedName>
    <definedName name="RENT_HOLIDAY_OFFICE_LEASE" localSheetId="8">#REF!</definedName>
    <definedName name="RENT_HOLIDAY_OFFICE_LEASE" localSheetId="7">#REF!</definedName>
    <definedName name="RENT_HOLIDAY_OFFICE_LEASE" localSheetId="6">#REF!</definedName>
    <definedName name="RENT_HOLIDAY_OFFICE_LEASE" localSheetId="5">#REF!</definedName>
    <definedName name="RENT_HOLIDAY_OFFICE_LEASE" localSheetId="4">#REF!</definedName>
    <definedName name="RENT_HOLIDAY_OFFICE_LEASE">#REF!</definedName>
    <definedName name="ReportGroup" hidden="1">0</definedName>
    <definedName name="request" localSheetId="2">#REF!</definedName>
    <definedName name="request" localSheetId="8">#REF!</definedName>
    <definedName name="request" localSheetId="7">#REF!</definedName>
    <definedName name="request" localSheetId="6">#REF!</definedName>
    <definedName name="request" localSheetId="5">#REF!</definedName>
    <definedName name="request" localSheetId="4">#REF!</definedName>
    <definedName name="request">#REF!</definedName>
    <definedName name="rest" hidden="1">#REF!</definedName>
    <definedName name="RESTORATION2003" localSheetId="2">#REF!</definedName>
    <definedName name="RESTORATION2003">#REF!</definedName>
    <definedName name="RESTORATION2004" localSheetId="2">#REF!</definedName>
    <definedName name="RESTORATION2004">#REF!</definedName>
    <definedName name="RestorationbyGMOHUG_2003" localSheetId="2">#REF!</definedName>
    <definedName name="RestorationbyGMOHUG_2003">#REF!</definedName>
    <definedName name="RestorationbyGMOHUG_2004" localSheetId="2">#REF!</definedName>
    <definedName name="RestorationbyGMOHUG_2004">#REF!</definedName>
    <definedName name="ret" localSheetId="2" hidden="1">{#N/A,#N/A,FALSE,"Aging Summary";#N/A,#N/A,FALSE,"Ratio Analysis";#N/A,#N/A,FALSE,"Test 120 Day Accts";#N/A,#N/A,FALSE,"Tickmarks"}</definedName>
    <definedName name="ret" localSheetId="13" hidden="1">{#N/A,#N/A,FALSE,"Aging Summary";#N/A,#N/A,FALSE,"Ratio Analysis";#N/A,#N/A,FALSE,"Test 120 Day Accts";#N/A,#N/A,FALSE,"Tickmarks"}</definedName>
    <definedName name="ret" localSheetId="3" hidden="1">{#N/A,#N/A,FALSE,"Aging Summary";#N/A,#N/A,FALSE,"Ratio Analysis";#N/A,#N/A,FALSE,"Test 120 Day Accts";#N/A,#N/A,FALSE,"Tickmarks"}</definedName>
    <definedName name="ret" localSheetId="0" hidden="1">{#N/A,#N/A,FALSE,"Aging Summary";#N/A,#N/A,FALSE,"Ratio Analysis";#N/A,#N/A,FALSE,"Test 120 Day Accts";#N/A,#N/A,FALSE,"Tickmarks"}</definedName>
    <definedName name="ret" localSheetId="11" hidden="1">{#N/A,#N/A,FALSE,"Aging Summary";#N/A,#N/A,FALSE,"Ratio Analysis";#N/A,#N/A,FALSE,"Test 120 Day Accts";#N/A,#N/A,FALSE,"Tickmarks"}</definedName>
    <definedName name="ret" localSheetId="9" hidden="1">{#N/A,#N/A,FALSE,"Aging Summary";#N/A,#N/A,FALSE,"Ratio Analysis";#N/A,#N/A,FALSE,"Test 120 Day Accts";#N/A,#N/A,FALSE,"Tickmarks"}</definedName>
    <definedName name="RetailVariance" localSheetId="2">#REF!</definedName>
    <definedName name="RetailVariance" localSheetId="8">#REF!</definedName>
    <definedName name="RetailVariance" localSheetId="13">#REF!</definedName>
    <definedName name="RetailVariance" localSheetId="3">#REF!</definedName>
    <definedName name="RetailVariance" localSheetId="7">#REF!</definedName>
    <definedName name="RetailVariance" localSheetId="0">#REF!</definedName>
    <definedName name="RetailVariance" localSheetId="9">#REF!</definedName>
    <definedName name="RetailVariance" localSheetId="6">#REF!</definedName>
    <definedName name="RetailVariance" localSheetId="5">#REF!</definedName>
    <definedName name="RetailVariance" localSheetId="4">#REF!</definedName>
    <definedName name="RETPVVAR" localSheetId="2">#REF!</definedName>
    <definedName name="RETPVVAR" localSheetId="8">#REF!</definedName>
    <definedName name="RETPVVAR" localSheetId="13">#REF!</definedName>
    <definedName name="RETPVVAR" localSheetId="3">#REF!</definedName>
    <definedName name="RETPVVAR" localSheetId="7">#REF!</definedName>
    <definedName name="RETPVVAR" localSheetId="0">#REF!</definedName>
    <definedName name="RETPVVAR" localSheetId="9">#REF!</definedName>
    <definedName name="RETPVVAR" localSheetId="6">#REF!</definedName>
    <definedName name="RETPVVAR" localSheetId="5">#REF!</definedName>
    <definedName name="RETPVVAR" localSheetId="4">#REF!</definedName>
    <definedName name="RETURN" localSheetId="2">#REF!</definedName>
    <definedName name="RETURN" localSheetId="8">#REF!</definedName>
    <definedName name="RETURN" localSheetId="13">#REF!</definedName>
    <definedName name="RETURN" localSheetId="3">#REF!</definedName>
    <definedName name="RETURN" localSheetId="7">#REF!</definedName>
    <definedName name="RETURN" localSheetId="0">#REF!</definedName>
    <definedName name="RETURN" localSheetId="9">#REF!</definedName>
    <definedName name="RETURN" localSheetId="6">#REF!</definedName>
    <definedName name="RETURN" localSheetId="5">#REF!</definedName>
    <definedName name="RETURN" localSheetId="4">#REF!</definedName>
    <definedName name="rew4wwer" localSheetId="2" hidden="1">{#N/A,#N/A,FALSE,"EXPENSE"}</definedName>
    <definedName name="rew4wwer" localSheetId="13" hidden="1">{#N/A,#N/A,FALSE,"EXPENSE"}</definedName>
    <definedName name="rew4wwer" localSheetId="3" hidden="1">{#N/A,#N/A,FALSE,"EXPENSE"}</definedName>
    <definedName name="rew4wwer" localSheetId="11" hidden="1">{#N/A,#N/A,FALSE,"EXPENSE"}</definedName>
    <definedName name="rew4wwer" localSheetId="9" hidden="1">{#N/A,#N/A,FALSE,"EXPENSE"}</definedName>
    <definedName name="rew4wwer" hidden="1">{#N/A,#N/A,FALSE,"EXPENSE"}</definedName>
    <definedName name="rfgfdcvc" localSheetId="2" hidden="1">{#N/A,#N/A,FALSE,"ALLOC"}</definedName>
    <definedName name="rfgfdcvc" localSheetId="13" hidden="1">{#N/A,#N/A,FALSE,"ALLOC"}</definedName>
    <definedName name="rfgfdcvc" localSheetId="3" hidden="1">{#N/A,#N/A,FALSE,"ALLOC"}</definedName>
    <definedName name="rfgfdcvc" localSheetId="11" hidden="1">{#N/A,#N/A,FALSE,"ALLOC"}</definedName>
    <definedName name="rfgfdcvc" localSheetId="9" hidden="1">{#N/A,#N/A,FALSE,"ALLOC"}</definedName>
    <definedName name="rfgfdcvc" hidden="1">{#N/A,#N/A,FALSE,"ALLOC"}</definedName>
    <definedName name="rfsetgthnyukmgff" localSheetId="2" hidden="1">{#N/A,#N/A,FALSE,"EXPENSE"}</definedName>
    <definedName name="rfsetgthnyukmgff" localSheetId="13" hidden="1">{#N/A,#N/A,FALSE,"EXPENSE"}</definedName>
    <definedName name="rfsetgthnyukmgff" localSheetId="3" hidden="1">{#N/A,#N/A,FALSE,"EXPENSE"}</definedName>
    <definedName name="rfsetgthnyukmgff" localSheetId="11" hidden="1">{#N/A,#N/A,FALSE,"EXPENSE"}</definedName>
    <definedName name="rfsetgthnyukmgff" localSheetId="9" hidden="1">{#N/A,#N/A,FALSE,"EXPENSE"}</definedName>
    <definedName name="rfsetgthnyukmgff" hidden="1">{#N/A,#N/A,FALSE,"EXPENSE"}</definedName>
    <definedName name="rfwaerwaerwerwe" localSheetId="2" hidden="1">{#N/A,#N/A,FALSE,"EXPENSE"}</definedName>
    <definedName name="rfwaerwaerwerwe" localSheetId="13" hidden="1">{#N/A,#N/A,FALSE,"EXPENSE"}</definedName>
    <definedName name="rfwaerwaerwerwe" localSheetId="3" hidden="1">{#N/A,#N/A,FALSE,"EXPENSE"}</definedName>
    <definedName name="rfwaerwaerwerwe" localSheetId="11" hidden="1">{#N/A,#N/A,FALSE,"EXPENSE"}</definedName>
    <definedName name="rfwaerwaerwerwe" localSheetId="9" hidden="1">{#N/A,#N/A,FALSE,"EXPENSE"}</definedName>
    <definedName name="rfwaerwaerwerwe" hidden="1">{#N/A,#N/A,FALSE,"EXPENSE"}</definedName>
    <definedName name="rgrg" localSheetId="13" hidden="1">#REF!</definedName>
    <definedName name="rgrg" localSheetId="3" hidden="1">#REF!</definedName>
    <definedName name="rgrg" localSheetId="11" hidden="1">#REF!</definedName>
    <definedName name="rgrg" localSheetId="9" hidden="1">#REF!</definedName>
    <definedName name="rgrg" hidden="1">#REF!</definedName>
    <definedName name="RID" localSheetId="2">#REF!</definedName>
    <definedName name="RID" localSheetId="8">#REF!</definedName>
    <definedName name="RID" localSheetId="13">#REF!</definedName>
    <definedName name="RID" localSheetId="3">#REF!</definedName>
    <definedName name="RID" localSheetId="7">#REF!</definedName>
    <definedName name="RID" localSheetId="0">#REF!</definedName>
    <definedName name="RID" localSheetId="9">#REF!</definedName>
    <definedName name="RID" localSheetId="6">#REF!</definedName>
    <definedName name="RID" localSheetId="5">#REF!</definedName>
    <definedName name="RID" localSheetId="4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ngAcctNames" localSheetId="2">#REF!</definedName>
    <definedName name="rngAcctNames" localSheetId="8">#REF!</definedName>
    <definedName name="rngAcctNames" localSheetId="13">#REF!</definedName>
    <definedName name="rngAcctNames" localSheetId="3">#REF!</definedName>
    <definedName name="rngAcctNames" localSheetId="7">#REF!</definedName>
    <definedName name="rngAcctNames" localSheetId="0">#REF!</definedName>
    <definedName name="rngAcctNames" localSheetId="9">#REF!</definedName>
    <definedName name="rngAcctNames" localSheetId="6">#REF!</definedName>
    <definedName name="rngAcctNames" localSheetId="5">#REF!</definedName>
    <definedName name="rngAcctNames" localSheetId="4">#REF!</definedName>
    <definedName name="rngAddonTemplate" localSheetId="11" hidden="1">#REF!</definedName>
    <definedName name="rngAddonTemplate" hidden="1">#REF!</definedName>
    <definedName name="rngCWIPBalData" localSheetId="2">#REF!</definedName>
    <definedName name="rngCWIPBalData" localSheetId="8">#REF!</definedName>
    <definedName name="rngCWIPBalData" localSheetId="7">#REF!</definedName>
    <definedName name="rngCWIPBalData" localSheetId="6">#REF!</definedName>
    <definedName name="rngCWIPBalData" localSheetId="5">#REF!</definedName>
    <definedName name="rngCWIPBalData" localSheetId="4">#REF!</definedName>
    <definedName name="rngCWIPBalData">#REF!</definedName>
    <definedName name="rngCWIPBalEntities" localSheetId="2">#REF!</definedName>
    <definedName name="rngCWIPBalEntities" localSheetId="8">#REF!</definedName>
    <definedName name="rngCWIPBalEntities" localSheetId="7">#REF!</definedName>
    <definedName name="rngCWIPBalEntities" localSheetId="6">#REF!</definedName>
    <definedName name="rngCWIPBalEntities" localSheetId="5">#REF!</definedName>
    <definedName name="rngCWIPBalEntities" localSheetId="4">#REF!</definedName>
    <definedName name="rngCWIPBalEntities">#REF!</definedName>
    <definedName name="rngData" localSheetId="2">#REF!</definedName>
    <definedName name="rngData" localSheetId="8">#REF!</definedName>
    <definedName name="rngData" localSheetId="7">#REF!</definedName>
    <definedName name="rngData" localSheetId="6">#REF!</definedName>
    <definedName name="rngData" localSheetId="5">#REF!</definedName>
    <definedName name="rngData" localSheetId="4">#REF!</definedName>
    <definedName name="rngData">#REF!</definedName>
    <definedName name="rngDates" localSheetId="2">#REF!</definedName>
    <definedName name="rngDates" localSheetId="8">#REF!</definedName>
    <definedName name="rngDates" localSheetId="7">#REF!</definedName>
    <definedName name="rngDates" localSheetId="6">#REF!</definedName>
    <definedName name="rngDates" localSheetId="5">#REF!</definedName>
    <definedName name="rngDates" localSheetId="4">#REF!</definedName>
    <definedName name="rngDates">#REF!</definedName>
    <definedName name="rngDocket" localSheetId="2">#REF!</definedName>
    <definedName name="rngDocket" localSheetId="8">#REF!</definedName>
    <definedName name="rngDocket" localSheetId="7">#REF!</definedName>
    <definedName name="rngDocket" localSheetId="6">#REF!</definedName>
    <definedName name="rngDocket" localSheetId="5">#REF!</definedName>
    <definedName name="rngDocket" localSheetId="4">#REF!</definedName>
    <definedName name="rngDocket">#REF!</definedName>
    <definedName name="rngProjNames" localSheetId="2">#REF!</definedName>
    <definedName name="rngProjNames" localSheetId="8">#REF!</definedName>
    <definedName name="rngProjNames" localSheetId="7">#REF!</definedName>
    <definedName name="rngProjNames" localSheetId="6">#REF!</definedName>
    <definedName name="rngProjNames" localSheetId="5">#REF!</definedName>
    <definedName name="rngProjNames" localSheetId="4">#REF!</definedName>
    <definedName name="rngProjNames">#REF!</definedName>
    <definedName name="rngRateTypeList" localSheetId="2">#REF!</definedName>
    <definedName name="rngRateTypeList" localSheetId="8">#REF!</definedName>
    <definedName name="rngRateTypeList" localSheetId="7">#REF!</definedName>
    <definedName name="rngRateTypeList" localSheetId="6">#REF!</definedName>
    <definedName name="rngRateTypeList" localSheetId="5">#REF!</definedName>
    <definedName name="rngRateTypeList" localSheetId="4">#REF!</definedName>
    <definedName name="rngRateTypeList">#REF!</definedName>
    <definedName name="rngScaleFctr" localSheetId="2">#REF!</definedName>
    <definedName name="rngScaleFctr" localSheetId="8">#REF!</definedName>
    <definedName name="rngScaleFctr" localSheetId="7">#REF!</definedName>
    <definedName name="rngScaleFctr" localSheetId="6">#REF!</definedName>
    <definedName name="rngScaleFctr" localSheetId="5">#REF!</definedName>
    <definedName name="rngScaleFctr" localSheetId="4">#REF!</definedName>
    <definedName name="rngScaleFctr">#REF!</definedName>
    <definedName name="rngWitness" localSheetId="2">#REF!</definedName>
    <definedName name="rngWitness" localSheetId="8">#REF!</definedName>
    <definedName name="rngWitness" localSheetId="7">#REF!</definedName>
    <definedName name="rngWitness" localSheetId="6">#REF!</definedName>
    <definedName name="rngWitness" localSheetId="5">#REF!</definedName>
    <definedName name="rngWitness" localSheetId="4">#REF!</definedName>
    <definedName name="rngWitness">#REF!</definedName>
    <definedName name="rrr" localSheetId="2" hidden="1">{"capital",#N/A,FALSE,"Analysis";"input data",#N/A,FALSE,"Analysis"}</definedName>
    <definedName name="rrr" hidden="1">{"capital",#N/A,FALSE,"Analysis";"input data",#N/A,FALSE,"Analysis"}</definedName>
    <definedName name="rt" localSheetId="2" hidden="1">{#N/A,#N/A,FALSE,"Aging Summary";#N/A,#N/A,FALSE,"Ratio Analysis";#N/A,#N/A,FALSE,"Test 120 Day Accts";#N/A,#N/A,FALSE,"Tickmarks"}</definedName>
    <definedName name="rt" localSheetId="13" hidden="1">{#N/A,#N/A,FALSE,"Aging Summary";#N/A,#N/A,FALSE,"Ratio Analysis";#N/A,#N/A,FALSE,"Test 120 Day Accts";#N/A,#N/A,FALSE,"Tickmarks"}</definedName>
    <definedName name="rt" localSheetId="3" hidden="1">{#N/A,#N/A,FALSE,"Aging Summary";#N/A,#N/A,FALSE,"Ratio Analysis";#N/A,#N/A,FALSE,"Test 120 Day Accts";#N/A,#N/A,FALSE,"Tickmarks"}</definedName>
    <definedName name="rt" localSheetId="0" hidden="1">{#N/A,#N/A,FALSE,"Aging Summary";#N/A,#N/A,FALSE,"Ratio Analysis";#N/A,#N/A,FALSE,"Test 120 Day Accts";#N/A,#N/A,FALSE,"Tickmarks"}</definedName>
    <definedName name="rt" localSheetId="11" hidden="1">{#N/A,#N/A,FALSE,"Aging Summary";#N/A,#N/A,FALSE,"Ratio Analysis";#N/A,#N/A,FALSE,"Test 120 Day Accts";#N/A,#N/A,FALSE,"Tickmarks"}</definedName>
    <definedName name="rt" localSheetId="9" hidden="1">{#N/A,#N/A,FALSE,"Aging Summary";#N/A,#N/A,FALSE,"Ratio Analysis";#N/A,#N/A,FALSE,"Test 120 Day Accts";#N/A,#N/A,FALSE,"Tickmarks"}</definedName>
    <definedName name="RTT" localSheetId="2">#REF!</definedName>
    <definedName name="RTT" localSheetId="8">#REF!</definedName>
    <definedName name="RTT" localSheetId="7">#REF!</definedName>
    <definedName name="RTT" localSheetId="6">#REF!</definedName>
    <definedName name="RTT" localSheetId="5">#REF!</definedName>
    <definedName name="RTT" localSheetId="4">#REF!</definedName>
    <definedName name="RTT">#REF!</definedName>
    <definedName name="rtyrsygyuiukhjghgt" localSheetId="2" hidden="1">{#N/A,#N/A,FALSE,"EXPENSE"}</definedName>
    <definedName name="rtyrsygyuiukhjghgt" localSheetId="13" hidden="1">{#N/A,#N/A,FALSE,"EXPENSE"}</definedName>
    <definedName name="rtyrsygyuiukhjghgt" localSheetId="3" hidden="1">{#N/A,#N/A,FALSE,"EXPENSE"}</definedName>
    <definedName name="rtyrsygyuiukhjghgt" localSheetId="11" hidden="1">{#N/A,#N/A,FALSE,"EXPENSE"}</definedName>
    <definedName name="rtyrsygyuiukhjghgt" localSheetId="9" hidden="1">{#N/A,#N/A,FALSE,"EXPENSE"}</definedName>
    <definedName name="rtyrsygyuiukhjghgt" hidden="1">{#N/A,#N/A,FALSE,"EXPENSE"}</definedName>
    <definedName name="rtyrtyrty" localSheetId="2" hidden="1">{#N/A,#N/A,FALSE,"ALLOC"}</definedName>
    <definedName name="rtyrtyrty" localSheetId="13" hidden="1">{#N/A,#N/A,FALSE,"ALLOC"}</definedName>
    <definedName name="rtyrtyrty" localSheetId="3" hidden="1">{#N/A,#N/A,FALSE,"ALLOC"}</definedName>
    <definedName name="rtyrtyrty" localSheetId="11" hidden="1">{#N/A,#N/A,FALSE,"ALLOC"}</definedName>
    <definedName name="rtyrtyrty" localSheetId="9" hidden="1">{#N/A,#N/A,FALSE,"ALLOC"}</definedName>
    <definedName name="rtyrtyrty" hidden="1">{#N/A,#N/A,FALSE,"ALLOC"}</definedName>
    <definedName name="rwerfwerewrew" localSheetId="2" hidden="1">{#N/A,#N/A,FALSE,"ALLOC"}</definedName>
    <definedName name="rwerfwerewrew" localSheetId="13" hidden="1">{#N/A,#N/A,FALSE,"ALLOC"}</definedName>
    <definedName name="rwerfwerewrew" localSheetId="3" hidden="1">{#N/A,#N/A,FALSE,"ALLOC"}</definedName>
    <definedName name="rwerfwerewrew" localSheetId="11" hidden="1">{#N/A,#N/A,FALSE,"ALLOC"}</definedName>
    <definedName name="rwerfwerewrew" localSheetId="9" hidden="1">{#N/A,#N/A,FALSE,"ALLOC"}</definedName>
    <definedName name="rwerfwerewrew" hidden="1">{#N/A,#N/A,FALSE,"ALLOC"}</definedName>
    <definedName name="rysrysrtygthgh" localSheetId="2" hidden="1">{#N/A,#N/A,FALSE,"EXPENSE"}</definedName>
    <definedName name="rysrysrtygthgh" localSheetId="13" hidden="1">{#N/A,#N/A,FALSE,"EXPENSE"}</definedName>
    <definedName name="rysrysrtygthgh" localSheetId="3" hidden="1">{#N/A,#N/A,FALSE,"EXPENSE"}</definedName>
    <definedName name="rysrysrtygthgh" localSheetId="11" hidden="1">{#N/A,#N/A,FALSE,"EXPENSE"}</definedName>
    <definedName name="rysrysrtygthgh" localSheetId="9" hidden="1">{#N/A,#N/A,FALSE,"EXPENSE"}</definedName>
    <definedName name="rysrysrtygthgh" hidden="1">{#N/A,#N/A,FALSE,"EXPENSE"}</definedName>
    <definedName name="s" localSheetId="2">#REF!</definedName>
    <definedName name="s">#REF!</definedName>
    <definedName name="s__cat_temp" localSheetId="2">#REF!</definedName>
    <definedName name="s__cat_temp" localSheetId="8">#REF!</definedName>
    <definedName name="s__cat_temp" localSheetId="13">#REF!</definedName>
    <definedName name="s__cat_temp" localSheetId="3">#REF!</definedName>
    <definedName name="s__cat_temp" localSheetId="7">#REF!</definedName>
    <definedName name="s__cat_temp" localSheetId="0">#REF!</definedName>
    <definedName name="s__cat_temp" localSheetId="9">#REF!</definedName>
    <definedName name="s__cat_temp" localSheetId="6">#REF!</definedName>
    <definedName name="s__cat_temp" localSheetId="5">#REF!</definedName>
    <definedName name="s__cat_temp" localSheetId="4">#REF!</definedName>
    <definedName name="S1Qtr1" localSheetId="2">#REF!</definedName>
    <definedName name="S1Qtr1" localSheetId="8">#REF!</definedName>
    <definedName name="S1Qtr1" localSheetId="13">#REF!</definedName>
    <definedName name="S1Qtr1" localSheetId="3">#REF!</definedName>
    <definedName name="S1Qtr1" localSheetId="7">#REF!</definedName>
    <definedName name="S1Qtr1" localSheetId="9">#REF!</definedName>
    <definedName name="S1Qtr1" localSheetId="6">#REF!</definedName>
    <definedName name="S1Qtr1" localSheetId="5">#REF!</definedName>
    <definedName name="S1Qtr1" localSheetId="4">#REF!</definedName>
    <definedName name="S1Qtr1">#REF!</definedName>
    <definedName name="S1Qtr2" localSheetId="2">#REF!</definedName>
    <definedName name="S1Qtr2" localSheetId="8">#REF!</definedName>
    <definedName name="S1Qtr2" localSheetId="13">#REF!</definedName>
    <definedName name="S1Qtr2" localSheetId="3">#REF!</definedName>
    <definedName name="S1Qtr2" localSheetId="7">#REF!</definedName>
    <definedName name="S1Qtr2" localSheetId="9">#REF!</definedName>
    <definedName name="S1Qtr2" localSheetId="6">#REF!</definedName>
    <definedName name="S1Qtr2" localSheetId="5">#REF!</definedName>
    <definedName name="S1Qtr2" localSheetId="4">#REF!</definedName>
    <definedName name="S1Qtr2">#REF!</definedName>
    <definedName name="S1Qtr3" localSheetId="2">#REF!</definedName>
    <definedName name="S1Qtr3" localSheetId="8">#REF!</definedName>
    <definedName name="S1Qtr3" localSheetId="13">#REF!</definedName>
    <definedName name="S1Qtr3" localSheetId="3">#REF!</definedName>
    <definedName name="S1Qtr3" localSheetId="7">#REF!</definedName>
    <definedName name="S1Qtr3" localSheetId="9">#REF!</definedName>
    <definedName name="S1Qtr3" localSheetId="6">#REF!</definedName>
    <definedName name="S1Qtr3" localSheetId="5">#REF!</definedName>
    <definedName name="S1Qtr3" localSheetId="4">#REF!</definedName>
    <definedName name="S1Qtr3">#REF!</definedName>
    <definedName name="S1Qtr4" localSheetId="2">#REF!</definedName>
    <definedName name="S1Qtr4" localSheetId="8">#REF!</definedName>
    <definedName name="S1Qtr4" localSheetId="7">#REF!</definedName>
    <definedName name="S1Qtr4" localSheetId="6">#REF!</definedName>
    <definedName name="S1Qtr4" localSheetId="5">#REF!</definedName>
    <definedName name="S1Qtr4" localSheetId="4">#REF!</definedName>
    <definedName name="S1Qtr4">#REF!</definedName>
    <definedName name="sa" localSheetId="2" hidden="1">{#N/A,#N/A,FALSE,"Aging Summary";#N/A,#N/A,FALSE,"Ratio Analysis";#N/A,#N/A,FALSE,"Test 120 Day Accts";#N/A,#N/A,FALSE,"Tickmarks"}</definedName>
    <definedName name="sa" localSheetId="13" hidden="1">{#N/A,#N/A,FALSE,"Aging Summary";#N/A,#N/A,FALSE,"Ratio Analysis";#N/A,#N/A,FALSE,"Test 120 Day Accts";#N/A,#N/A,FALSE,"Tickmarks"}</definedName>
    <definedName name="sa" localSheetId="3" hidden="1">{#N/A,#N/A,FALSE,"Aging Summary";#N/A,#N/A,FALSE,"Ratio Analysis";#N/A,#N/A,FALSE,"Test 120 Day Accts";#N/A,#N/A,FALSE,"Tickmarks"}</definedName>
    <definedName name="sa" localSheetId="0" hidden="1">{#N/A,#N/A,FALSE,"Aging Summary";#N/A,#N/A,FALSE,"Ratio Analysis";#N/A,#N/A,FALSE,"Test 120 Day Accts";#N/A,#N/A,FALSE,"Tickmarks"}</definedName>
    <definedName name="sa" localSheetId="11" hidden="1">{#N/A,#N/A,FALSE,"Aging Summary";#N/A,#N/A,FALSE,"Ratio Analysis";#N/A,#N/A,FALSE,"Test 120 Day Accts";#N/A,#N/A,FALSE,"Tickmarks"}</definedName>
    <definedName name="sa" localSheetId="9" hidden="1">{#N/A,#N/A,FALSE,"Aging Summary";#N/A,#N/A,FALSE,"Ratio Analysis";#N/A,#N/A,FALSE,"Test 120 Day Accts";#N/A,#N/A,FALSE,"Tickmarks"}</definedName>
    <definedName name="Safety_Training2004">#REF!</definedName>
    <definedName name="SAIDI2002" localSheetId="2">#REF!</definedName>
    <definedName name="SAIDI2002">#REF!</definedName>
    <definedName name="SAIDI2003" localSheetId="2">#REF!</definedName>
    <definedName name="SAIDI2003">#REF!</definedName>
    <definedName name="SAIDI2004" localSheetId="2">#REF!</definedName>
    <definedName name="SAIDI2004">#REF!</definedName>
    <definedName name="sanddunerecon" localSheetId="2">#REF!</definedName>
    <definedName name="sanddunerecon" localSheetId="8">#REF!</definedName>
    <definedName name="sanddunerecon" localSheetId="13">#REF!</definedName>
    <definedName name="sanddunerecon" localSheetId="3">#REF!</definedName>
    <definedName name="sanddunerecon" localSheetId="7">#REF!</definedName>
    <definedName name="sanddunerecon" localSheetId="0">#REF!</definedName>
    <definedName name="sanddunerecon" localSheetId="9">#REF!</definedName>
    <definedName name="sanddunerecon" localSheetId="6">#REF!</definedName>
    <definedName name="sanddunerecon" localSheetId="5">#REF!</definedName>
    <definedName name="sanddunerecon" localSheetId="4">#REF!</definedName>
    <definedName name="SAPBEXdnldView" hidden="1">"446WX5JSQEDTJ1NXGMPPIICZ8"</definedName>
    <definedName name="SAPBEXsysID" hidden="1">"UGP"</definedName>
    <definedName name="sc" localSheetId="2" hidden="1">{"Page 1",#N/A,FALSE,"Sheet1";"Page 2",#N/A,FALSE,"Sheet1"}</definedName>
    <definedName name="sc" hidden="1">{"Page 1",#N/A,FALSE,"Sheet1";"Page 2",#N/A,FALSE,"Sheet1"}</definedName>
    <definedName name="Scatter_of_Projects_Labels" hidden="1">#REF!</definedName>
    <definedName name="Scatter_of_Projects_X_Data" hidden="1">#REF!</definedName>
    <definedName name="Scatter_of_Projects_Y_Data" hidden="1">#REF!</definedName>
    <definedName name="Scatter_of_Projects_Z_Data" hidden="1">#REF!</definedName>
    <definedName name="SCENARIO">#REF!</definedName>
    <definedName name="scott" localSheetId="2">#REF!</definedName>
    <definedName name="scott" localSheetId="8">#REF!</definedName>
    <definedName name="scott" localSheetId="13">#REF!</definedName>
    <definedName name="scott" localSheetId="3">#REF!</definedName>
    <definedName name="scott" localSheetId="7">#REF!</definedName>
    <definedName name="scott" localSheetId="0">#REF!</definedName>
    <definedName name="scott" localSheetId="9">#REF!</definedName>
    <definedName name="scott" localSheetId="6">#REF!</definedName>
    <definedName name="scott" localSheetId="5">#REF!</definedName>
    <definedName name="scott" localSheetId="4">#REF!</definedName>
    <definedName name="SCR_Feb02_Transactions" localSheetId="2">#REF!</definedName>
    <definedName name="SCR_Feb02_Transactions" localSheetId="8">#REF!</definedName>
    <definedName name="SCR_Feb02_Transactions" localSheetId="13">#REF!</definedName>
    <definedName name="SCR_Feb02_Transactions" localSheetId="3">#REF!</definedName>
    <definedName name="SCR_Feb02_Transactions" localSheetId="7">#REF!</definedName>
    <definedName name="SCR_Feb02_Transactions" localSheetId="9">#REF!</definedName>
    <definedName name="SCR_Feb02_Transactions" localSheetId="6">#REF!</definedName>
    <definedName name="SCR_Feb02_Transactions" localSheetId="5">#REF!</definedName>
    <definedName name="SCR_Feb02_Transactions" localSheetId="4">#REF!</definedName>
    <definedName name="SCR_Feb02_Transactions">#REF!</definedName>
    <definedName name="SCRCDeferredTax" localSheetId="2">#REF!</definedName>
    <definedName name="SCRCDeferredTax" localSheetId="8">#REF!</definedName>
    <definedName name="SCRCDeferredTax" localSheetId="7">#REF!</definedName>
    <definedName name="SCRCDeferredTax" localSheetId="6">#REF!</definedName>
    <definedName name="SCRCDeferredTax" localSheetId="5">#REF!</definedName>
    <definedName name="SCRCDeferredTax" localSheetId="4">#REF!</definedName>
    <definedName name="SCRCDeferredTax">#REF!</definedName>
    <definedName name="SEBRING" localSheetId="2">#REF!</definedName>
    <definedName name="SEBRING" localSheetId="8">#REF!</definedName>
    <definedName name="SEBRING" localSheetId="7">#REF!</definedName>
    <definedName name="SEBRING" localSheetId="6">#REF!</definedName>
    <definedName name="SEBRING" localSheetId="5">#REF!</definedName>
    <definedName name="SEBRING" localSheetId="4">#REF!</definedName>
    <definedName name="SEBRING">#REF!</definedName>
    <definedName name="Sect162m" localSheetId="2">#REF!</definedName>
    <definedName name="Sect162m" localSheetId="8">#REF!</definedName>
    <definedName name="Sect162m" localSheetId="7">#REF!</definedName>
    <definedName name="Sect162m" localSheetId="6">#REF!</definedName>
    <definedName name="Sect162m" localSheetId="5">#REF!</definedName>
    <definedName name="Sect162m" localSheetId="4">#REF!</definedName>
    <definedName name="Sect162m">#REF!</definedName>
    <definedName name="SECTION_1341" localSheetId="2">#REF!</definedName>
    <definedName name="SECTION_1341" localSheetId="8">#REF!</definedName>
    <definedName name="SECTION_1341" localSheetId="7">#REF!</definedName>
    <definedName name="SECTION_1341" localSheetId="6">#REF!</definedName>
    <definedName name="SECTION_1341" localSheetId="5">#REF!</definedName>
    <definedName name="SECTION_1341" localSheetId="4">#REF!</definedName>
    <definedName name="SECTION_1341">#REF!</definedName>
    <definedName name="SELF_INS" localSheetId="2">#REF!</definedName>
    <definedName name="SELF_INS" localSheetId="8">#REF!</definedName>
    <definedName name="SELF_INS" localSheetId="7">#REF!</definedName>
    <definedName name="SELF_INS" localSheetId="6">#REF!</definedName>
    <definedName name="SELF_INS" localSheetId="5">#REF!</definedName>
    <definedName name="SELF_INS" localSheetId="4">#REF!</definedName>
    <definedName name="SELF_INS">#REF!</definedName>
    <definedName name="sencount" hidden="1">1</definedName>
    <definedName name="SEP_1" localSheetId="2">#REF!</definedName>
    <definedName name="SEP_1" localSheetId="8">#REF!</definedName>
    <definedName name="SEP_1" localSheetId="7">#REF!</definedName>
    <definedName name="SEP_1" localSheetId="6">#REF!</definedName>
    <definedName name="SEP_1" localSheetId="5">#REF!</definedName>
    <definedName name="SEP_1" localSheetId="4">#REF!</definedName>
    <definedName name="SEP_1">#REF!</definedName>
    <definedName name="SEP_3" localSheetId="2">#REF!</definedName>
    <definedName name="SEP_3" localSheetId="8">#REF!</definedName>
    <definedName name="SEP_3" localSheetId="7">#REF!</definedName>
    <definedName name="SEP_3" localSheetId="6">#REF!</definedName>
    <definedName name="SEP_3" localSheetId="5">#REF!</definedName>
    <definedName name="SEP_3" localSheetId="4">#REF!</definedName>
    <definedName name="SEP_3">#REF!</definedName>
    <definedName name="SEP_A" localSheetId="2">#REF!</definedName>
    <definedName name="SEP_A" localSheetId="8">#REF!</definedName>
    <definedName name="SEP_A" localSheetId="7">#REF!</definedName>
    <definedName name="SEP_A" localSheetId="6">#REF!</definedName>
    <definedName name="SEP_A" localSheetId="5">#REF!</definedName>
    <definedName name="SEP_A" localSheetId="4">#REF!</definedName>
    <definedName name="SEP_A">#REF!</definedName>
    <definedName name="SEP_B" localSheetId="2">#REF!</definedName>
    <definedName name="SEP_B" localSheetId="8">#REF!</definedName>
    <definedName name="SEP_B" localSheetId="7">#REF!</definedName>
    <definedName name="SEP_B" localSheetId="6">#REF!</definedName>
    <definedName name="SEP_B" localSheetId="5">#REF!</definedName>
    <definedName name="SEP_B" localSheetId="4">#REF!</definedName>
    <definedName name="SEP_B">#REF!</definedName>
    <definedName name="SEP_C" localSheetId="2">#REF!</definedName>
    <definedName name="SEP_C" localSheetId="8">#REF!</definedName>
    <definedName name="SEP_C" localSheetId="7">#REF!</definedName>
    <definedName name="SEP_C" localSheetId="6">#REF!</definedName>
    <definedName name="SEP_C" localSheetId="5">#REF!</definedName>
    <definedName name="SEP_C" localSheetId="4">#REF!</definedName>
    <definedName name="SEP_C">#REF!</definedName>
    <definedName name="SEP_D" localSheetId="2">#REF!</definedName>
    <definedName name="SEP_D" localSheetId="8">#REF!</definedName>
    <definedName name="SEP_D" localSheetId="7">#REF!</definedName>
    <definedName name="SEP_D" localSheetId="6">#REF!</definedName>
    <definedName name="SEP_D" localSheetId="5">#REF!</definedName>
    <definedName name="SEP_D" localSheetId="4">#REF!</definedName>
    <definedName name="SEP_D">#REF!</definedName>
    <definedName name="SEP_FACTOR" localSheetId="2">#REF!</definedName>
    <definedName name="SEP_FACTOR">#REF!</definedName>
    <definedName name="SEPDEM" localSheetId="2">#REF!</definedName>
    <definedName name="SEPDEM">#REF!</definedName>
    <definedName name="Sept" localSheetId="2">#REF!</definedName>
    <definedName name="Sept" localSheetId="8">#REF!</definedName>
    <definedName name="Sept" localSheetId="13">#REF!</definedName>
    <definedName name="Sept" localSheetId="3">#REF!</definedName>
    <definedName name="Sept" localSheetId="7">#REF!</definedName>
    <definedName name="Sept" localSheetId="0">#REF!</definedName>
    <definedName name="Sept" localSheetId="9">#REF!</definedName>
    <definedName name="Sept" localSheetId="6">#REF!</definedName>
    <definedName name="Sept" localSheetId="5">#REF!</definedName>
    <definedName name="Sept" localSheetId="4">#REF!</definedName>
    <definedName name="SERP" localSheetId="2">#REF!</definedName>
    <definedName name="SERP" localSheetId="8">#REF!</definedName>
    <definedName name="SERP" localSheetId="7">#REF!</definedName>
    <definedName name="SERP" localSheetId="6">#REF!</definedName>
    <definedName name="SERP" localSheetId="5">#REF!</definedName>
    <definedName name="SERP" localSheetId="4">#REF!</definedName>
    <definedName name="SERP">#REF!</definedName>
    <definedName name="SERPNormal" localSheetId="2">#REF!</definedName>
    <definedName name="SERPNormal" localSheetId="8">#REF!</definedName>
    <definedName name="SERPNormal" localSheetId="7">#REF!</definedName>
    <definedName name="SERPNormal" localSheetId="6">#REF!</definedName>
    <definedName name="SERPNormal" localSheetId="5">#REF!</definedName>
    <definedName name="SERPNormal" localSheetId="4">#REF!</definedName>
    <definedName name="SERPNormal">#REF!</definedName>
    <definedName name="sersadffasf" localSheetId="2" hidden="1">{#N/A,#N/A,FALSE,"ALLOC"}</definedName>
    <definedName name="sersadffasf" localSheetId="13" hidden="1">{#N/A,#N/A,FALSE,"ALLOC"}</definedName>
    <definedName name="sersadffasf" localSheetId="3" hidden="1">{#N/A,#N/A,FALSE,"ALLOC"}</definedName>
    <definedName name="sersadffasf" localSheetId="11" hidden="1">{#N/A,#N/A,FALSE,"ALLOC"}</definedName>
    <definedName name="sersadffasf" localSheetId="9" hidden="1">{#N/A,#N/A,FALSE,"ALLOC"}</definedName>
    <definedName name="sersadffasf" hidden="1">{#N/A,#N/A,FALSE,"ALLOC"}</definedName>
    <definedName name="sertearawertutyu" localSheetId="2" hidden="1">{#N/A,#N/A,FALSE,"EXPENSE"}</definedName>
    <definedName name="sertearawertutyu" localSheetId="13" hidden="1">{#N/A,#N/A,FALSE,"EXPENSE"}</definedName>
    <definedName name="sertearawertutyu" localSheetId="3" hidden="1">{#N/A,#N/A,FALSE,"EXPENSE"}</definedName>
    <definedName name="sertearawertutyu" localSheetId="11" hidden="1">{#N/A,#N/A,FALSE,"EXPENSE"}</definedName>
    <definedName name="sertearawertutyu" localSheetId="9" hidden="1">{#N/A,#N/A,FALSE,"EXPENSE"}</definedName>
    <definedName name="sertearawertutyu" hidden="1">{#N/A,#N/A,FALSE,"EXPENSE"}</definedName>
    <definedName name="sfsadfafsdaf" localSheetId="2" hidden="1">{#N/A,#N/A,FALSE,"EXPENSE"}</definedName>
    <definedName name="sfsadfafsdaf" localSheetId="13" hidden="1">{#N/A,#N/A,FALSE,"EXPENSE"}</definedName>
    <definedName name="sfsadfafsdaf" localSheetId="3" hidden="1">{#N/A,#N/A,FALSE,"EXPENSE"}</definedName>
    <definedName name="sfsadfafsdaf" localSheetId="11" hidden="1">{#N/A,#N/A,FALSE,"EXPENSE"}</definedName>
    <definedName name="sfsadfafsdaf" localSheetId="9" hidden="1">{#N/A,#N/A,FALSE,"EXPENSE"}</definedName>
    <definedName name="sfsadfafsdaf" hidden="1">{#N/A,#N/A,FALSE,"EXPENSE"}</definedName>
    <definedName name="ShadeISDAll" localSheetId="2">#REF!,#REF!,#REF!,#REF!,#REF!,#REF!,#REF!,#REF!,#REF!</definedName>
    <definedName name="ShadeISDAll" localSheetId="8">#REF!,#REF!,#REF!,#REF!,#REF!,#REF!,#REF!,#REF!,#REF!</definedName>
    <definedName name="ShadeISDAll" localSheetId="13">#REF!,#REF!,#REF!,#REF!,#REF!,#REF!,#REF!,#REF!,#REF!</definedName>
    <definedName name="ShadeISDAll" localSheetId="3">#REF!,#REF!,#REF!,#REF!,#REF!,#REF!,#REF!,#REF!,#REF!</definedName>
    <definedName name="ShadeISDAll" localSheetId="7">#REF!,#REF!,#REF!,#REF!,#REF!,#REF!,#REF!,#REF!,#REF!</definedName>
    <definedName name="ShadeISDAll" localSheetId="0">#REF!,#REF!,#REF!,#REF!,#REF!,#REF!,#REF!,#REF!,#REF!</definedName>
    <definedName name="ShadeISDAll" localSheetId="9">#REF!,#REF!,#REF!,#REF!,#REF!,#REF!,#REF!,#REF!,#REF!</definedName>
    <definedName name="ShadeISDAll" localSheetId="6">#REF!,#REF!,#REF!,#REF!,#REF!,#REF!,#REF!,#REF!,#REF!</definedName>
    <definedName name="ShadeISDAll" localSheetId="5">#REF!,#REF!,#REF!,#REF!,#REF!,#REF!,#REF!,#REF!,#REF!</definedName>
    <definedName name="ShadeISDAll" localSheetId="4">#REF!,#REF!,#REF!,#REF!,#REF!,#REF!,#REF!,#REF!,#REF!</definedName>
    <definedName name="ShortTermRate" localSheetId="2">#REF!</definedName>
    <definedName name="ShortTermRate">#REF!</definedName>
    <definedName name="sit_m_1" localSheetId="2">#REF!</definedName>
    <definedName name="sit_m_1" localSheetId="8">#REF!</definedName>
    <definedName name="sit_m_1" localSheetId="13">#REF!</definedName>
    <definedName name="sit_m_1" localSheetId="3">#REF!</definedName>
    <definedName name="sit_m_1" localSheetId="7">#REF!</definedName>
    <definedName name="sit_m_1" localSheetId="0">#REF!</definedName>
    <definedName name="sit_m_1" localSheetId="9">#REF!</definedName>
    <definedName name="sit_m_1" localSheetId="6">#REF!</definedName>
    <definedName name="sit_m_1" localSheetId="5">#REF!</definedName>
    <definedName name="sit_m_1" localSheetId="4">#REF!</definedName>
    <definedName name="sit_request" localSheetId="2">#REF!</definedName>
    <definedName name="sit_request" localSheetId="8">#REF!</definedName>
    <definedName name="sit_request" localSheetId="7">#REF!</definedName>
    <definedName name="sit_request" localSheetId="6">#REF!</definedName>
    <definedName name="sit_request" localSheetId="5">#REF!</definedName>
    <definedName name="sit_request" localSheetId="4">#REF!</definedName>
    <definedName name="sit_request">#REF!</definedName>
    <definedName name="split" localSheetId="2">#REF!</definedName>
    <definedName name="split" localSheetId="8">#REF!</definedName>
    <definedName name="split" localSheetId="7">#REF!</definedName>
    <definedName name="split" localSheetId="6">#REF!</definedName>
    <definedName name="split" localSheetId="5">#REF!</definedName>
    <definedName name="split" localSheetId="4">#REF!</definedName>
    <definedName name="split">#REF!</definedName>
    <definedName name="spoc" localSheetId="2" hidden="1">{"Page 1",#N/A,FALSE,"Sheet1";"Page 2",#N/A,FALSE,"Sheet1"}</definedName>
    <definedName name="spoc" hidden="1">{"Page 1",#N/A,FALSE,"Sheet1";"Page 2",#N/A,FALSE,"Sheet1"}</definedName>
    <definedName name="Spouse" localSheetId="2">#REF!</definedName>
    <definedName name="Spouse" localSheetId="8">#REF!</definedName>
    <definedName name="Spouse" localSheetId="7">#REF!</definedName>
    <definedName name="Spouse" localSheetId="6">#REF!</definedName>
    <definedName name="Spouse" localSheetId="5">#REF!</definedName>
    <definedName name="Spouse" localSheetId="4">#REF!</definedName>
    <definedName name="Spouse">#REF!</definedName>
    <definedName name="srfaedtgthjtdhfdg" localSheetId="2" hidden="1">{#N/A,#N/A,FALSE,"EXPENSE"}</definedName>
    <definedName name="srfaedtgthjtdhfdg" localSheetId="13" hidden="1">{#N/A,#N/A,FALSE,"EXPENSE"}</definedName>
    <definedName name="srfaedtgthjtdhfdg" localSheetId="3" hidden="1">{#N/A,#N/A,FALSE,"EXPENSE"}</definedName>
    <definedName name="srfaedtgthjtdhfdg" localSheetId="11" hidden="1">{#N/A,#N/A,FALSE,"EXPENSE"}</definedName>
    <definedName name="srfaedtgthjtdhfdg" localSheetId="9" hidden="1">{#N/A,#N/A,FALSE,"EXPENSE"}</definedName>
    <definedName name="srfaedtgthjtdhfdg" hidden="1">{#N/A,#N/A,FALSE,"EXPENSE"}</definedName>
    <definedName name="ssss" localSheetId="2" hidden="1">{#N/A,#N/A,FALSE,"EXPENSE"}</definedName>
    <definedName name="ssss" localSheetId="13" hidden="1">{#N/A,#N/A,FALSE,"EXPENSE"}</definedName>
    <definedName name="ssss" localSheetId="3" hidden="1">{#N/A,#N/A,FALSE,"EXPENSE"}</definedName>
    <definedName name="ssss" localSheetId="11" hidden="1">{#N/A,#N/A,FALSE,"EXPENSE"}</definedName>
    <definedName name="ssss" localSheetId="9" hidden="1">{#N/A,#N/A,FALSE,"EXPENSE"}</definedName>
    <definedName name="ssss" hidden="1">{#N/A,#N/A,FALSE,"EXPENSE"}</definedName>
    <definedName name="Staging_List" localSheetId="2">#REF!</definedName>
    <definedName name="Staging_List">#REF!</definedName>
    <definedName name="StagingSite" localSheetId="2">#REF!</definedName>
    <definedName name="StagingSite">#REF!</definedName>
    <definedName name="StartingPoint" localSheetId="2" hidden="1">#REF!</definedName>
    <definedName name="StartingPoint" localSheetId="11" hidden="1">#REF!</definedName>
    <definedName name="StartingPoint" hidden="1">#REF!</definedName>
    <definedName name="STATE" localSheetId="2">#REF!</definedName>
    <definedName name="STATE" localSheetId="8">#REF!</definedName>
    <definedName name="STATE" localSheetId="7">#REF!</definedName>
    <definedName name="STATE" localSheetId="6">#REF!</definedName>
    <definedName name="STATE" localSheetId="5">#REF!</definedName>
    <definedName name="STATE" localSheetId="4">#REF!</definedName>
    <definedName name="STATE">#REF!</definedName>
    <definedName name="state_request" localSheetId="2">#REF!</definedName>
    <definedName name="state_request" localSheetId="8">#REF!</definedName>
    <definedName name="state_request" localSheetId="13">#REF!</definedName>
    <definedName name="state_request" localSheetId="3">#REF!</definedName>
    <definedName name="state_request" localSheetId="7">#REF!</definedName>
    <definedName name="state_request" localSheetId="0">#REF!</definedName>
    <definedName name="state_request" localSheetId="9">#REF!</definedName>
    <definedName name="state_request" localSheetId="6">#REF!</definedName>
    <definedName name="state_request" localSheetId="5">#REF!</definedName>
    <definedName name="state_request" localSheetId="4">#REF!</definedName>
    <definedName name="STATE_TX_ADJ">#REF!</definedName>
    <definedName name="STD_13MoAve_OS">#REF!</definedName>
    <definedName name="STOCKHOLDERS_EQUITY" localSheetId="2">#REF!</definedName>
    <definedName name="STOCKHOLDERS_EQUITY" localSheetId="8">#REF!</definedName>
    <definedName name="STOCKHOLDERS_EQUITY" localSheetId="7">#REF!</definedName>
    <definedName name="STOCKHOLDERS_EQUITY" localSheetId="6">#REF!</definedName>
    <definedName name="STOCKHOLDERS_EQUITY" localSheetId="5">#REF!</definedName>
    <definedName name="STOCKHOLDERS_EQUITY" localSheetId="4">#REF!</definedName>
    <definedName name="STOCKHOLDERS_EQUITY">#REF!</definedName>
    <definedName name="stratfordrecon" localSheetId="2">#REF!</definedName>
    <definedName name="stratfordrecon" localSheetId="8">#REF!</definedName>
    <definedName name="stratfordrecon" localSheetId="7">#REF!</definedName>
    <definedName name="stratfordrecon" localSheetId="6">#REF!</definedName>
    <definedName name="stratfordrecon" localSheetId="5">#REF!</definedName>
    <definedName name="stratfordrecon" localSheetId="4">#REF!</definedName>
    <definedName name="stratfordrecon">#REF!</definedName>
    <definedName name="STRATIFIED_FUEL_CHARGE_CALCULATION" localSheetId="2">#REF!</definedName>
    <definedName name="STRATIFIED_FUEL_CHARGE_CALCULATION" localSheetId="8">#REF!</definedName>
    <definedName name="STRATIFIED_FUEL_CHARGE_CALCULATION" localSheetId="7">#REF!</definedName>
    <definedName name="STRATIFIED_FUEL_CHARGE_CALCULATION" localSheetId="6">#REF!</definedName>
    <definedName name="STRATIFIED_FUEL_CHARGE_CALCULATION" localSheetId="5">#REF!</definedName>
    <definedName name="STRATIFIED_FUEL_CHARGE_CALCULATION" localSheetId="4">#REF!</definedName>
    <definedName name="STRATIFIED_FUEL_CHARGE_CALCULATION">#REF!</definedName>
    <definedName name="Streetlight" localSheetId="2">#REF!</definedName>
    <definedName name="Streetlight">#REF!</definedName>
    <definedName name="STREETLIGHT_MAINTENANCE" localSheetId="2">#REF!</definedName>
    <definedName name="STREETLIGHT_MAINTENANCE">#REF!</definedName>
    <definedName name="STREETLIGHT_MAINTENANCE2003" localSheetId="2">#REF!</definedName>
    <definedName name="STREETLIGHT_MAINTENANCE2003">#REF!</definedName>
    <definedName name="STREETLIGHT_MAINTENANCE2004" localSheetId="2">#REF!</definedName>
    <definedName name="STREETLIGHT_MAINTENANCE2004">#REF!</definedName>
    <definedName name="STREETLIGHT2003" localSheetId="2">#REF!</definedName>
    <definedName name="STREETLIGHT2003">#REF!</definedName>
    <definedName name="STREETLIGHT2004" localSheetId="2">#REF!</definedName>
    <definedName name="STREETLIGHT2004">#REF!</definedName>
    <definedName name="StreetlightMaint2004" localSheetId="2">#REF!</definedName>
    <definedName name="StreetlightMaint2004">#REF!</definedName>
    <definedName name="STREETLIGHTS_INSTALLED" localSheetId="2">#REF!</definedName>
    <definedName name="STREETLIGHTS_INSTALLED">#REF!</definedName>
    <definedName name="StreetlightUnits" localSheetId="2">#REF!</definedName>
    <definedName name="StreetlightUnits">#REF!</definedName>
    <definedName name="STS" localSheetId="2">#REF!</definedName>
    <definedName name="STS" localSheetId="8">#REF!</definedName>
    <definedName name="STS" localSheetId="7">#REF!</definedName>
    <definedName name="STS" localSheetId="6">#REF!</definedName>
    <definedName name="STS" localSheetId="5">#REF!</definedName>
    <definedName name="STS" localSheetId="4">#REF!</definedName>
    <definedName name="STS">#REF!</definedName>
    <definedName name="stsaeryyjiutjdhg" localSheetId="2" hidden="1">{#N/A,#N/A,FALSE,"EXPENSE"}</definedName>
    <definedName name="stsaeryyjiutjdhg" localSheetId="13" hidden="1">{#N/A,#N/A,FALSE,"EXPENSE"}</definedName>
    <definedName name="stsaeryyjiutjdhg" localSheetId="3" hidden="1">{#N/A,#N/A,FALSE,"EXPENSE"}</definedName>
    <definedName name="stsaeryyjiutjdhg" localSheetId="11" hidden="1">{#N/A,#N/A,FALSE,"EXPENSE"}</definedName>
    <definedName name="stsaeryyjiutjdhg" localSheetId="9" hidden="1">{#N/A,#N/A,FALSE,"EXPENSE"}</definedName>
    <definedName name="stsaeryyjiutjdhg" hidden="1">{#N/A,#N/A,FALSE,"EXPENSE"}</definedName>
    <definedName name="Stupid" hidden="1">0</definedName>
    <definedName name="SUM" localSheetId="2">#REF!</definedName>
    <definedName name="SUM" localSheetId="8">#REF!</definedName>
    <definedName name="SUM" localSheetId="7">#REF!</definedName>
    <definedName name="SUM" localSheetId="6">#REF!</definedName>
    <definedName name="SUM" localSheetId="5">#REF!</definedName>
    <definedName name="SUM" localSheetId="4">#REF!</definedName>
    <definedName name="SUM">#REF!</definedName>
    <definedName name="SUMMARY" localSheetId="2">#REF!</definedName>
    <definedName name="SUMMARY" localSheetId="8">#REF!</definedName>
    <definedName name="SUMMARY" localSheetId="7">#REF!</definedName>
    <definedName name="SUMMARY" localSheetId="6">#REF!</definedName>
    <definedName name="SUMMARY" localSheetId="5">#REF!</definedName>
    <definedName name="SUMMARY" localSheetId="4">#REF!</definedName>
    <definedName name="SUMMARY">#REF!</definedName>
    <definedName name="SupportOrgRates" localSheetId="2">#REF!</definedName>
    <definedName name="SupportOrgRates">#REF!</definedName>
    <definedName name="SURVRPT" localSheetId="2">#REF!</definedName>
    <definedName name="SURVRPT">#REF!</definedName>
    <definedName name="Swvu.print2." localSheetId="13" hidden="1">#REF!</definedName>
    <definedName name="Swvu.print2." localSheetId="3" hidden="1">#REF!</definedName>
    <definedName name="Swvu.print2." localSheetId="11" hidden="1">#REF!</definedName>
    <definedName name="Swvu.print2." localSheetId="9" hidden="1">#REF!</definedName>
    <definedName name="Swvu.print2." hidden="1">#REF!</definedName>
    <definedName name="Swvu.print3." localSheetId="13" hidden="1">#REF!</definedName>
    <definedName name="Swvu.print3." localSheetId="3" hidden="1">#REF!</definedName>
    <definedName name="Swvu.print3." localSheetId="9" hidden="1">#REF!</definedName>
    <definedName name="Swvu.print3." hidden="1">#REF!</definedName>
    <definedName name="T" localSheetId="2">#REF!</definedName>
    <definedName name="T" localSheetId="8">#REF!</definedName>
    <definedName name="T" localSheetId="7">#REF!</definedName>
    <definedName name="T" localSheetId="6">#REF!</definedName>
    <definedName name="T" localSheetId="5">#REF!</definedName>
    <definedName name="T" localSheetId="4">#REF!</definedName>
    <definedName name="T">#REF!</definedName>
    <definedName name="t5terer" localSheetId="2" hidden="1">{#N/A,#N/A,FALSE,"EXPENSE"}</definedName>
    <definedName name="t5terer" localSheetId="13" hidden="1">{#N/A,#N/A,FALSE,"EXPENSE"}</definedName>
    <definedName name="t5terer" localSheetId="3" hidden="1">{#N/A,#N/A,FALSE,"EXPENSE"}</definedName>
    <definedName name="t5terer" localSheetId="11" hidden="1">{#N/A,#N/A,FALSE,"EXPENSE"}</definedName>
    <definedName name="t5terer" localSheetId="9" hidden="1">{#N/A,#N/A,FALSE,"EXPENSE"}</definedName>
    <definedName name="t5terer" hidden="1">{#N/A,#N/A,FALSE,"EXPENSE"}</definedName>
    <definedName name="Tax_Year" localSheetId="2">#REF!</definedName>
    <definedName name="Tax_Year">#REF!</definedName>
    <definedName name="taxable_plant" localSheetId="2">INDEX(bs_netplant,1,period_summary_col)</definedName>
    <definedName name="taxable_plant" localSheetId="8">INDEX(bs_netplant,1,period_summary_col)</definedName>
    <definedName name="taxable_plant" localSheetId="13">INDEX(bs_netplant,1,period_summary_col)</definedName>
    <definedName name="taxable_plant" localSheetId="3">INDEX(bs_netplant,1,period_summary_col)</definedName>
    <definedName name="taxable_plant" localSheetId="7">INDEX(bs_netplant,1,period_summary_col)</definedName>
    <definedName name="taxable_plant" localSheetId="0">INDEX(bs_netplant,1,period_summary_col)</definedName>
    <definedName name="taxable_plant" localSheetId="9">INDEX(bs_netplant,1,period_summary_col)</definedName>
    <definedName name="taxable_plant" localSheetId="6">INDEX(bs_netplant,1,period_summary_col)</definedName>
    <definedName name="taxable_plant" localSheetId="5">INDEX(bs_netplant,1,period_summary_col)</definedName>
    <definedName name="taxable_plant" localSheetId="4">INDEX(bs_netplant,1,period_summary_col)</definedName>
    <definedName name="TAXDEP" localSheetId="2">#REF!</definedName>
    <definedName name="TAXDEP" localSheetId="8">#REF!</definedName>
    <definedName name="TAXDEP" localSheetId="13">#REF!</definedName>
    <definedName name="TAXDEP" localSheetId="3">#REF!</definedName>
    <definedName name="TAXDEP" localSheetId="7">#REF!</definedName>
    <definedName name="TAXDEP" localSheetId="0">#REF!</definedName>
    <definedName name="TAXDEP" localSheetId="9">#REF!</definedName>
    <definedName name="TAXDEP" localSheetId="6">#REF!</definedName>
    <definedName name="TAXDEP" localSheetId="5">#REF!</definedName>
    <definedName name="TAXDEP" localSheetId="4">#REF!</definedName>
    <definedName name="TAXINC" localSheetId="2">#REF!</definedName>
    <definedName name="TAXINC" localSheetId="8">#REF!</definedName>
    <definedName name="TAXINC" localSheetId="7">#REF!</definedName>
    <definedName name="TAXINC" localSheetId="6">#REF!</definedName>
    <definedName name="TAXINC" localSheetId="5">#REF!</definedName>
    <definedName name="TAXINC" localSheetId="4">#REF!</definedName>
    <definedName name="TAXINC">#REF!</definedName>
    <definedName name="TaxRate" localSheetId="2">#REF!</definedName>
    <definedName name="TaxRate">#REF!</definedName>
    <definedName name="TAXSALV" localSheetId="2">#REF!</definedName>
    <definedName name="TAXSALV" localSheetId="8">#REF!</definedName>
    <definedName name="TAXSALV" localSheetId="13">#REF!</definedName>
    <definedName name="TAXSALV" localSheetId="3">#REF!</definedName>
    <definedName name="TAXSALV" localSheetId="7">#REF!</definedName>
    <definedName name="TAXSALV" localSheetId="0">#REF!</definedName>
    <definedName name="TAXSALV" localSheetId="9">#REF!</definedName>
    <definedName name="TAXSALV" localSheetId="6">#REF!</definedName>
    <definedName name="TAXSALV" localSheetId="5">#REF!</definedName>
    <definedName name="TAXSALV" localSheetId="4">#REF!</definedName>
    <definedName name="TDS" localSheetId="2">#REF!</definedName>
    <definedName name="TDS" localSheetId="8">#REF!</definedName>
    <definedName name="TDS" localSheetId="7">#REF!</definedName>
    <definedName name="TDS" localSheetId="6">#REF!</definedName>
    <definedName name="TDS" localSheetId="5">#REF!</definedName>
    <definedName name="TDS" localSheetId="4">#REF!</definedName>
    <definedName name="TDS">#REF!</definedName>
    <definedName name="team" hidden="1">255</definedName>
    <definedName name="test1" localSheetId="2" hidden="1">{"Page 1",#N/A,FALSE,"Sheet1";"Page 2",#N/A,FALSE,"Sheet1"}</definedName>
    <definedName name="test1" hidden="1">{"Page 1",#N/A,FALSE,"Sheet1";"Page 2",#N/A,FALSE,"Sheet1"}</definedName>
    <definedName name="test2" localSheetId="2" hidden="1">{"Page 1",#N/A,FALSE,"Sheet1";"Page 2",#N/A,FALSE,"Sheet1"}</definedName>
    <definedName name="test2" hidden="1">{"Page 1",#N/A,FALSE,"Sheet1";"Page 2",#N/A,FALSE,"Sheet1"}</definedName>
    <definedName name="testpage" localSheetId="2" hidden="1">{"Page 1",#N/A,FALSE,"Sheet1";"Page 2",#N/A,FALSE,"Sheet1"}</definedName>
    <definedName name="testpage" hidden="1">{"Page 1",#N/A,FALSE,"Sheet1";"Page 2",#N/A,FALSE,"Sheet1"}</definedName>
    <definedName name="TextRefCopyRangeCount" hidden="1">6</definedName>
    <definedName name="tgrgfdgfdg" localSheetId="2" hidden="1">{#N/A,#N/A,FALSE,"EXPENSE"}</definedName>
    <definedName name="tgrgfdgfdg" localSheetId="13" hidden="1">{#N/A,#N/A,FALSE,"EXPENSE"}</definedName>
    <definedName name="tgrgfdgfdg" localSheetId="3" hidden="1">{#N/A,#N/A,FALSE,"EXPENSE"}</definedName>
    <definedName name="tgrgfdgfdg" localSheetId="11" hidden="1">{#N/A,#N/A,FALSE,"EXPENSE"}</definedName>
    <definedName name="tgrgfdgfdg" localSheetId="9" hidden="1">{#N/A,#N/A,FALSE,"EXPENSE"}</definedName>
    <definedName name="tgrgfdgfdg" hidden="1">{#N/A,#N/A,FALSE,"EXPENSE"}</definedName>
    <definedName name="TITLES" localSheetId="2">#REF!</definedName>
    <definedName name="TITLES" localSheetId="8">#REF!</definedName>
    <definedName name="TITLES" localSheetId="7">#REF!</definedName>
    <definedName name="TITLES" localSheetId="6">#REF!</definedName>
    <definedName name="TITLES" localSheetId="5">#REF!</definedName>
    <definedName name="TITLES" localSheetId="4">#REF!</definedName>
    <definedName name="TITLES">#REF!</definedName>
    <definedName name="TITLES2" localSheetId="2">#REF!</definedName>
    <definedName name="TITLES2" localSheetId="8">#REF!</definedName>
    <definedName name="TITLES2" localSheetId="7">#REF!</definedName>
    <definedName name="TITLES2" localSheetId="6">#REF!</definedName>
    <definedName name="TITLES2" localSheetId="5">#REF!</definedName>
    <definedName name="TITLES2" localSheetId="4">#REF!</definedName>
    <definedName name="TITLES2">#REF!</definedName>
    <definedName name="tom" localSheetId="2" hidden="1">{#N/A,#N/A,FALSE,"EXPENSE"}</definedName>
    <definedName name="tom" localSheetId="13" hidden="1">{#N/A,#N/A,FALSE,"EXPENSE"}</definedName>
    <definedName name="tom" localSheetId="3" hidden="1">{#N/A,#N/A,FALSE,"EXPENSE"}</definedName>
    <definedName name="tom" localSheetId="11" hidden="1">{#N/A,#N/A,FALSE,"EXPENSE"}</definedName>
    <definedName name="tom" localSheetId="9" hidden="1">{#N/A,#N/A,FALSE,"EXPENSE"}</definedName>
    <definedName name="tom" hidden="1">{#N/A,#N/A,FALSE,"EXPENSE"}</definedName>
    <definedName name="ton" localSheetId="2" hidden="1">{#N/A,#N/A,FALSE,"EXPENSE"}</definedName>
    <definedName name="ton" localSheetId="13" hidden="1">{#N/A,#N/A,FALSE,"EXPENSE"}</definedName>
    <definedName name="ton" localSheetId="3" hidden="1">{#N/A,#N/A,FALSE,"EXPENSE"}</definedName>
    <definedName name="ton" localSheetId="11" hidden="1">{#N/A,#N/A,FALSE,"EXPENSE"}</definedName>
    <definedName name="ton" localSheetId="9" hidden="1">{#N/A,#N/A,FALSE,"EXPENSE"}</definedName>
    <definedName name="ton" hidden="1">{#N/A,#N/A,FALSE,"EXPENSE"}</definedName>
    <definedName name="TOP" localSheetId="2">#REF!</definedName>
    <definedName name="TOP" localSheetId="8">#REF!</definedName>
    <definedName name="TOP" localSheetId="7">#REF!</definedName>
    <definedName name="TOP" localSheetId="6">#REF!</definedName>
    <definedName name="TOP" localSheetId="5">#REF!</definedName>
    <definedName name="TOP" localSheetId="4">#REF!</definedName>
    <definedName name="TOP">#REF!</definedName>
    <definedName name="topp" localSheetId="2">#REF!</definedName>
    <definedName name="topp" localSheetId="8">#REF!</definedName>
    <definedName name="topp" localSheetId="7">#REF!</definedName>
    <definedName name="topp" localSheetId="6">#REF!</definedName>
    <definedName name="topp" localSheetId="5">#REF!</definedName>
    <definedName name="topp" localSheetId="4">#REF!</definedName>
    <definedName name="topp">#REF!</definedName>
    <definedName name="Total_Emissions">#REF!</definedName>
    <definedName name="Total_Lease_Interest" localSheetId="2">#REF!</definedName>
    <definedName name="Total_Lease_Interest" localSheetId="8">#REF!</definedName>
    <definedName name="Total_Lease_Interest" localSheetId="7">#REF!</definedName>
    <definedName name="Total_Lease_Interest" localSheetId="6">#REF!</definedName>
    <definedName name="Total_Lease_Interest" localSheetId="5">#REF!</definedName>
    <definedName name="Total_Lease_Interest" localSheetId="4">#REF!</definedName>
    <definedName name="Total_Lease_Interest">#REF!</definedName>
    <definedName name="Total_Lease_Payments" localSheetId="2">#REF!</definedName>
    <definedName name="Total_Lease_Payments" localSheetId="8">#REF!</definedName>
    <definedName name="Total_Lease_Payments" localSheetId="7">#REF!</definedName>
    <definedName name="Total_Lease_Payments" localSheetId="6">#REF!</definedName>
    <definedName name="Total_Lease_Payments" localSheetId="5">#REF!</definedName>
    <definedName name="Total_Lease_Payments" localSheetId="4">#REF!</definedName>
    <definedName name="Total_Lease_Payments">#REF!</definedName>
    <definedName name="Total_Lease_Principal" localSheetId="2">#REF!</definedName>
    <definedName name="Total_Lease_Principal" localSheetId="8">#REF!</definedName>
    <definedName name="Total_Lease_Principal" localSheetId="7">#REF!</definedName>
    <definedName name="Total_Lease_Principal" localSheetId="6">#REF!</definedName>
    <definedName name="Total_Lease_Principal" localSheetId="5">#REF!</definedName>
    <definedName name="Total_Lease_Principal" localSheetId="4">#REF!</definedName>
    <definedName name="Total_Lease_Principal">#REF!</definedName>
    <definedName name="Total_Payment" localSheetId="2">Scheduled_Payment+Extra_Payment</definedName>
    <definedName name="Total_Payment" localSheetId="8">Scheduled_Payment+Extra_Payment</definedName>
    <definedName name="Total_Payment" localSheetId="13">Scheduled_Payment+Extra_Payment</definedName>
    <definedName name="Total_Payment" localSheetId="3">Scheduled_Payment+Extra_Payment</definedName>
    <definedName name="Total_Payment" localSheetId="7">Scheduled_Payment+Extra_Payment</definedName>
    <definedName name="Total_Payment" localSheetId="0">Scheduled_Payment+Extra_Payment</definedName>
    <definedName name="Total_Payment" localSheetId="9">Scheduled_Payment+Extra_Payment</definedName>
    <definedName name="Total_Payment" localSheetId="6">Scheduled_Payment+Extra_Payment</definedName>
    <definedName name="Total_Payment" localSheetId="5">Scheduled_Payment+Extra_Payment</definedName>
    <definedName name="Total_Payment" localSheetId="4">Scheduled_Payment+Extra_Payment</definedName>
    <definedName name="TOTAL_YEAR">#REF!</definedName>
    <definedName name="Total1" localSheetId="2">#REF!</definedName>
    <definedName name="Total1" localSheetId="8">#REF!</definedName>
    <definedName name="Total1" localSheetId="13">#REF!</definedName>
    <definedName name="Total1" localSheetId="3">#REF!</definedName>
    <definedName name="Total1" localSheetId="7">#REF!</definedName>
    <definedName name="Total1" localSheetId="0">#REF!</definedName>
    <definedName name="Total1" localSheetId="9">#REF!</definedName>
    <definedName name="Total1" localSheetId="6">#REF!</definedName>
    <definedName name="Total1" localSheetId="5">#REF!</definedName>
    <definedName name="Total1" localSheetId="4">#REF!</definedName>
    <definedName name="total2" localSheetId="2">#REF!</definedName>
    <definedName name="total2" localSheetId="8">#REF!</definedName>
    <definedName name="total2" localSheetId="7">#REF!</definedName>
    <definedName name="total2" localSheetId="6">#REF!</definedName>
    <definedName name="total2" localSheetId="5">#REF!</definedName>
    <definedName name="total2" localSheetId="4">#REF!</definedName>
    <definedName name="total2">#REF!</definedName>
    <definedName name="total3" localSheetId="2">#REF!</definedName>
    <definedName name="total3" localSheetId="8">#REF!</definedName>
    <definedName name="total3" localSheetId="7">#REF!</definedName>
    <definedName name="total3" localSheetId="6">#REF!</definedName>
    <definedName name="total3" localSheetId="5">#REF!</definedName>
    <definedName name="total3" localSheetId="4">#REF!</definedName>
    <definedName name="total3">#REF!</definedName>
    <definedName name="TP.1" localSheetId="2">#REF!</definedName>
    <definedName name="TP.1" localSheetId="8">#REF!</definedName>
    <definedName name="TP.1" localSheetId="7">#REF!</definedName>
    <definedName name="TP.1" localSheetId="6">#REF!</definedName>
    <definedName name="TP.1" localSheetId="5">#REF!</definedName>
    <definedName name="TP.1" localSheetId="4">#REF!</definedName>
    <definedName name="TP.1">#REF!</definedName>
    <definedName name="TP_Footer_User" hidden="1">"combsk"</definedName>
    <definedName name="TP_Footer_Version" hidden="1">"v4.00"</definedName>
    <definedName name="TPAYNE" localSheetId="2" hidden="1">#REF!</definedName>
    <definedName name="TPAYNE" localSheetId="11" hidden="1">#REF!</definedName>
    <definedName name="TPAYNE" hidden="1">#REF!</definedName>
    <definedName name="TRANS_ALL">#REF!</definedName>
    <definedName name="TransMerchant" localSheetId="2">#REF!</definedName>
    <definedName name="TransMerchant">#REF!</definedName>
    <definedName name="tre" localSheetId="2" hidden="1">{#N/A,#N/A,FALSE,"Aging Summary";#N/A,#N/A,FALSE,"Ratio Analysis";#N/A,#N/A,FALSE,"Test 120 Day Accts";#N/A,#N/A,FALSE,"Tickmarks"}</definedName>
    <definedName name="tre" localSheetId="13" hidden="1">{#N/A,#N/A,FALSE,"Aging Summary";#N/A,#N/A,FALSE,"Ratio Analysis";#N/A,#N/A,FALSE,"Test 120 Day Accts";#N/A,#N/A,FALSE,"Tickmarks"}</definedName>
    <definedName name="tre" localSheetId="3" hidden="1">{#N/A,#N/A,FALSE,"Aging Summary";#N/A,#N/A,FALSE,"Ratio Analysis";#N/A,#N/A,FALSE,"Test 120 Day Accts";#N/A,#N/A,FALSE,"Tickmarks"}</definedName>
    <definedName name="tre" localSheetId="0" hidden="1">{#N/A,#N/A,FALSE,"Aging Summary";#N/A,#N/A,FALSE,"Ratio Analysis";#N/A,#N/A,FALSE,"Test 120 Day Accts";#N/A,#N/A,FALSE,"Tickmarks"}</definedName>
    <definedName name="tre" localSheetId="11" hidden="1">{#N/A,#N/A,FALSE,"Aging Summary";#N/A,#N/A,FALSE,"Ratio Analysis";#N/A,#N/A,FALSE,"Test 120 Day Accts";#N/A,#N/A,FALSE,"Tickmarks"}</definedName>
    <definedName name="tre" localSheetId="9" hidden="1">{#N/A,#N/A,FALSE,"Aging Summary";#N/A,#N/A,FALSE,"Ratio Analysis";#N/A,#N/A,FALSE,"Test 120 Day Accts";#N/A,#N/A,FALSE,"Tickmarks"}</definedName>
    <definedName name="TreeTrimming">#REF!</definedName>
    <definedName name="tresrtesrtresrftg" localSheetId="2" hidden="1">{#N/A,#N/A,FALSE,"EXPENSE"}</definedName>
    <definedName name="tresrtesrtresrftg" localSheetId="13" hidden="1">{#N/A,#N/A,FALSE,"EXPENSE"}</definedName>
    <definedName name="tresrtesrtresrftg" localSheetId="3" hidden="1">{#N/A,#N/A,FALSE,"EXPENSE"}</definedName>
    <definedName name="tresrtesrtresrftg" localSheetId="11" hidden="1">{#N/A,#N/A,FALSE,"EXPENSE"}</definedName>
    <definedName name="tresrtesrtresrftg" localSheetId="9" hidden="1">{#N/A,#N/A,FALSE,"EXPENSE"}</definedName>
    <definedName name="tresrtesrtresrftg" hidden="1">{#N/A,#N/A,FALSE,"EXPENSE"}</definedName>
    <definedName name="tresytyuijiukuyjfghgh" localSheetId="2" hidden="1">{#N/A,#N/A,FALSE,"EXPENSE"}</definedName>
    <definedName name="tresytyuijiukuyjfghgh" localSheetId="13" hidden="1">{#N/A,#N/A,FALSE,"EXPENSE"}</definedName>
    <definedName name="tresytyuijiukuyjfghgh" localSheetId="3" hidden="1">{#N/A,#N/A,FALSE,"EXPENSE"}</definedName>
    <definedName name="tresytyuijiukuyjfghgh" localSheetId="11" hidden="1">{#N/A,#N/A,FALSE,"EXPENSE"}</definedName>
    <definedName name="tresytyuijiukuyjfghgh" localSheetId="9" hidden="1">{#N/A,#N/A,FALSE,"EXPENSE"}</definedName>
    <definedName name="tresytyuijiukuyjfghgh" hidden="1">{#N/A,#N/A,FALSE,"EXPENSE"}</definedName>
    <definedName name="trtertertret" localSheetId="2" hidden="1">{#N/A,#N/A,FALSE,"EXPENSE"}</definedName>
    <definedName name="trtertertret" localSheetId="13" hidden="1">{#N/A,#N/A,FALSE,"EXPENSE"}</definedName>
    <definedName name="trtertertret" localSheetId="3" hidden="1">{#N/A,#N/A,FALSE,"EXPENSE"}</definedName>
    <definedName name="trtertertret" localSheetId="11" hidden="1">{#N/A,#N/A,FALSE,"EXPENSE"}</definedName>
    <definedName name="trtertertret" localSheetId="9" hidden="1">{#N/A,#N/A,FALSE,"EXPENSE"}</definedName>
    <definedName name="trtertertret" hidden="1">{#N/A,#N/A,FALSE,"EXPENSE"}</definedName>
    <definedName name="TST_YR">#REF!</definedName>
    <definedName name="tterr4r4" localSheetId="2" hidden="1">{#N/A,#N/A,FALSE,"ALLOC"}</definedName>
    <definedName name="tterr4r4" localSheetId="13" hidden="1">{#N/A,#N/A,FALSE,"ALLOC"}</definedName>
    <definedName name="tterr4r4" localSheetId="3" hidden="1">{#N/A,#N/A,FALSE,"ALLOC"}</definedName>
    <definedName name="tterr4r4" localSheetId="11" hidden="1">{#N/A,#N/A,FALSE,"ALLOC"}</definedName>
    <definedName name="tterr4r4" localSheetId="9" hidden="1">{#N/A,#N/A,FALSE,"ALLOC"}</definedName>
    <definedName name="tterr4r4" hidden="1">{#N/A,#N/A,FALSE,"ALLOC"}</definedName>
    <definedName name="ttttt" localSheetId="2" hidden="1">{#N/A,#N/A,FALSE,"EXPENSE"}</definedName>
    <definedName name="ttttt" localSheetId="13" hidden="1">{#N/A,#N/A,FALSE,"EXPENSE"}</definedName>
    <definedName name="ttttt" localSheetId="3" hidden="1">{#N/A,#N/A,FALSE,"EXPENSE"}</definedName>
    <definedName name="ttttt" localSheetId="11" hidden="1">{#N/A,#N/A,FALSE,"EXPENSE"}</definedName>
    <definedName name="ttttt" localSheetId="9" hidden="1">{#N/A,#N/A,FALSE,"EXPENSE"}</definedName>
    <definedName name="ttttt" hidden="1">{#N/A,#N/A,FALSE,"EXPENSE"}</definedName>
    <definedName name="ttttttt" localSheetId="2" hidden="1">{#N/A,#N/A,FALSE,"ALLOC"}</definedName>
    <definedName name="ttttttt" localSheetId="13" hidden="1">{#N/A,#N/A,FALSE,"ALLOC"}</definedName>
    <definedName name="ttttttt" localSheetId="3" hidden="1">{#N/A,#N/A,FALSE,"ALLOC"}</definedName>
    <definedName name="ttttttt" localSheetId="11" hidden="1">{#N/A,#N/A,FALSE,"ALLOC"}</definedName>
    <definedName name="ttttttt" localSheetId="9" hidden="1">{#N/A,#N/A,FALSE,"ALLOC"}</definedName>
    <definedName name="ttttttt" hidden="1">{#N/A,#N/A,FALSE,"ALLOC"}</definedName>
    <definedName name="ttttttttttttt" localSheetId="2" hidden="1">{#N/A,#N/A,FALSE,"EXPENSE"}</definedName>
    <definedName name="ttttttttttttt" localSheetId="13" hidden="1">{#N/A,#N/A,FALSE,"EXPENSE"}</definedName>
    <definedName name="ttttttttttttt" localSheetId="3" hidden="1">{#N/A,#N/A,FALSE,"EXPENSE"}</definedName>
    <definedName name="ttttttttttttt" localSheetId="11" hidden="1">{#N/A,#N/A,FALSE,"EXPENSE"}</definedName>
    <definedName name="ttttttttttttt" localSheetId="9" hidden="1">{#N/A,#N/A,FALSE,"EXPENSE"}</definedName>
    <definedName name="ttttttttttttt" hidden="1">{#N/A,#N/A,FALSE,"EXPENSE"}</definedName>
    <definedName name="tutututu" localSheetId="2" hidden="1">{#N/A,#N/A,FALSE,"ALLOC"}</definedName>
    <definedName name="tutututu" localSheetId="13" hidden="1">{#N/A,#N/A,FALSE,"ALLOC"}</definedName>
    <definedName name="tutututu" localSheetId="3" hidden="1">{#N/A,#N/A,FALSE,"ALLOC"}</definedName>
    <definedName name="tutututu" localSheetId="11" hidden="1">{#N/A,#N/A,FALSE,"ALLOC"}</definedName>
    <definedName name="tutututu" localSheetId="9" hidden="1">{#N/A,#N/A,FALSE,"ALLOC"}</definedName>
    <definedName name="tutututu" hidden="1">{#N/A,#N/A,FALSE,"ALLOC"}</definedName>
    <definedName name="twelvemonths" localSheetId="2">#REF!</definedName>
    <definedName name="twelvemonths" localSheetId="8">#REF!</definedName>
    <definedName name="twelvemonths" localSheetId="7">#REF!</definedName>
    <definedName name="twelvemonths" localSheetId="6">#REF!</definedName>
    <definedName name="twelvemonths" localSheetId="5">#REF!</definedName>
    <definedName name="twelvemonths" localSheetId="4">#REF!</definedName>
    <definedName name="twelvemonths">#REF!</definedName>
    <definedName name="TWELVEMOS.A.AND.G.MAINT" localSheetId="2">#REF!</definedName>
    <definedName name="TWELVEMOS.A.AND.G.MAINT" localSheetId="8">#REF!</definedName>
    <definedName name="TWELVEMOS.A.AND.G.MAINT" localSheetId="7">#REF!</definedName>
    <definedName name="TWELVEMOS.A.AND.G.MAINT" localSheetId="6">#REF!</definedName>
    <definedName name="TWELVEMOS.A.AND.G.MAINT" localSheetId="5">#REF!</definedName>
    <definedName name="TWELVEMOS.A.AND.G.MAINT" localSheetId="4">#REF!</definedName>
    <definedName name="TWELVEMOS.A.AND.G.MAINT">#REF!</definedName>
    <definedName name="TWELVEMOS.A.AND.G.OPER" localSheetId="2">#REF!</definedName>
    <definedName name="TWELVEMOS.A.AND.G.OPER" localSheetId="8">#REF!</definedName>
    <definedName name="TWELVEMOS.A.AND.G.OPER" localSheetId="7">#REF!</definedName>
    <definedName name="TWELVEMOS.A.AND.G.OPER" localSheetId="6">#REF!</definedName>
    <definedName name="TWELVEMOS.A.AND.G.OPER" localSheetId="5">#REF!</definedName>
    <definedName name="TWELVEMOS.A.AND.G.OPER" localSheetId="4">#REF!</definedName>
    <definedName name="TWELVEMOS.A.AND.G.OPER">#REF!</definedName>
    <definedName name="TWELVEMOS.AFUDC" localSheetId="2">#REF!</definedName>
    <definedName name="TWELVEMOS.AFUDC" localSheetId="8">#REF!</definedName>
    <definedName name="TWELVEMOS.AFUDC" localSheetId="7">#REF!</definedName>
    <definedName name="TWELVEMOS.AFUDC" localSheetId="6">#REF!</definedName>
    <definedName name="TWELVEMOS.AFUDC" localSheetId="5">#REF!</definedName>
    <definedName name="TWELVEMOS.AFUDC" localSheetId="4">#REF!</definedName>
    <definedName name="TWELVEMOS.AFUDC">#REF!</definedName>
    <definedName name="TWELVEMOS.AMORTIZATION" localSheetId="2">#REF!</definedName>
    <definedName name="TWELVEMOS.AMORTIZATION" localSheetId="8">#REF!</definedName>
    <definedName name="TWELVEMOS.AMORTIZATION" localSheetId="7">#REF!</definedName>
    <definedName name="TWELVEMOS.AMORTIZATION" localSheetId="6">#REF!</definedName>
    <definedName name="TWELVEMOS.AMORTIZATION" localSheetId="5">#REF!</definedName>
    <definedName name="TWELVEMOS.AMORTIZATION" localSheetId="4">#REF!</definedName>
    <definedName name="TWELVEMOS.AMORTIZATION">#REF!</definedName>
    <definedName name="TWELVEMOS.CUSTOMER.EXP" localSheetId="2">#REF!</definedName>
    <definedName name="TWELVEMOS.CUSTOMER.EXP" localSheetId="8">#REF!</definedName>
    <definedName name="TWELVEMOS.CUSTOMER.EXP" localSheetId="7">#REF!</definedName>
    <definedName name="TWELVEMOS.CUSTOMER.EXP" localSheetId="6">#REF!</definedName>
    <definedName name="TWELVEMOS.CUSTOMER.EXP" localSheetId="5">#REF!</definedName>
    <definedName name="TWELVEMOS.CUSTOMER.EXP" localSheetId="4">#REF!</definedName>
    <definedName name="TWELVEMOS.CUSTOMER.EXP">#REF!</definedName>
    <definedName name="TWELVEMOS.DEF.FUEL" localSheetId="2">#REF!</definedName>
    <definedName name="TWELVEMOS.DEF.FUEL" localSheetId="8">#REF!</definedName>
    <definedName name="TWELVEMOS.DEF.FUEL" localSheetId="7">#REF!</definedName>
    <definedName name="TWELVEMOS.DEF.FUEL" localSheetId="6">#REF!</definedName>
    <definedName name="TWELVEMOS.DEF.FUEL" localSheetId="5">#REF!</definedName>
    <definedName name="TWELVEMOS.DEF.FUEL" localSheetId="4">#REF!</definedName>
    <definedName name="TWELVEMOS.DEF.FUEL">#REF!</definedName>
    <definedName name="TWELVEMOS.DEPR.AND.AMORT" localSheetId="2">#REF!</definedName>
    <definedName name="TWELVEMOS.DEPR.AND.AMORT" localSheetId="8">#REF!</definedName>
    <definedName name="TWELVEMOS.DEPR.AND.AMORT" localSheetId="7">#REF!</definedName>
    <definedName name="TWELVEMOS.DEPR.AND.AMORT" localSheetId="6">#REF!</definedName>
    <definedName name="TWELVEMOS.DEPR.AND.AMORT" localSheetId="5">#REF!</definedName>
    <definedName name="TWELVEMOS.DEPR.AND.AMORT" localSheetId="4">#REF!</definedName>
    <definedName name="TWELVEMOS.DEPR.AND.AMORT">#REF!</definedName>
    <definedName name="TWELVEMOS.DEPRECIATION" localSheetId="2">#REF!</definedName>
    <definedName name="TWELVEMOS.DEPRECIATION" localSheetId="8">#REF!</definedName>
    <definedName name="TWELVEMOS.DEPRECIATION" localSheetId="7">#REF!</definedName>
    <definedName name="TWELVEMOS.DEPRECIATION" localSheetId="6">#REF!</definedName>
    <definedName name="TWELVEMOS.DEPRECIATION" localSheetId="5">#REF!</definedName>
    <definedName name="TWELVEMOS.DEPRECIATION" localSheetId="4">#REF!</definedName>
    <definedName name="TWELVEMOS.DEPRECIATION">#REF!</definedName>
    <definedName name="TWELVEMOS.DISTRIBUTION.MAINT" localSheetId="2">#REF!</definedName>
    <definedName name="TWELVEMOS.DISTRIBUTION.MAINT" localSheetId="8">#REF!</definedName>
    <definedName name="TWELVEMOS.DISTRIBUTION.MAINT" localSheetId="7">#REF!</definedName>
    <definedName name="TWELVEMOS.DISTRIBUTION.MAINT" localSheetId="6">#REF!</definedName>
    <definedName name="TWELVEMOS.DISTRIBUTION.MAINT" localSheetId="5">#REF!</definedName>
    <definedName name="TWELVEMOS.DISTRIBUTION.MAINT" localSheetId="4">#REF!</definedName>
    <definedName name="TWELVEMOS.DISTRIBUTION.MAINT">#REF!</definedName>
    <definedName name="TWELVEMOS.DISTRIBUTION.OPER" localSheetId="2">#REF!</definedName>
    <definedName name="TWELVEMOS.DISTRIBUTION.OPER" localSheetId="8">#REF!</definedName>
    <definedName name="TWELVEMOS.DISTRIBUTION.OPER" localSheetId="7">#REF!</definedName>
    <definedName name="TWELVEMOS.DISTRIBUTION.OPER" localSheetId="6">#REF!</definedName>
    <definedName name="TWELVEMOS.DISTRIBUTION.OPER" localSheetId="5">#REF!</definedName>
    <definedName name="TWELVEMOS.DISTRIBUTION.OPER" localSheetId="4">#REF!</definedName>
    <definedName name="TWELVEMOS.DISTRIBUTION.OPER">#REF!</definedName>
    <definedName name="TWELVEMOS.DIVIDENDS" localSheetId="2">#REF!</definedName>
    <definedName name="TWELVEMOS.DIVIDENDS" localSheetId="8">#REF!</definedName>
    <definedName name="TWELVEMOS.DIVIDENDS" localSheetId="7">#REF!</definedName>
    <definedName name="TWELVEMOS.DIVIDENDS" localSheetId="6">#REF!</definedName>
    <definedName name="TWELVEMOS.DIVIDENDS" localSheetId="5">#REF!</definedName>
    <definedName name="TWELVEMOS.DIVIDENDS" localSheetId="4">#REF!</definedName>
    <definedName name="TWELVEMOS.DIVIDENDS">#REF!</definedName>
    <definedName name="TWELVEMOS.ECCR" localSheetId="2">#REF!</definedName>
    <definedName name="TWELVEMOS.ECCR" localSheetId="8">#REF!</definedName>
    <definedName name="TWELVEMOS.ECCR" localSheetId="7">#REF!</definedName>
    <definedName name="TWELVEMOS.ECCR" localSheetId="6">#REF!</definedName>
    <definedName name="TWELVEMOS.ECCR" localSheetId="5">#REF!</definedName>
    <definedName name="TWELVEMOS.ECCR" localSheetId="4">#REF!</definedName>
    <definedName name="TWELVEMOS.ECCR">#REF!</definedName>
    <definedName name="TWELVEMOS.FUEL.AND.PURPOWER" localSheetId="2">#REF!</definedName>
    <definedName name="TWELVEMOS.FUEL.AND.PURPOWER" localSheetId="8">#REF!</definedName>
    <definedName name="TWELVEMOS.FUEL.AND.PURPOWER" localSheetId="7">#REF!</definedName>
    <definedName name="TWELVEMOS.FUEL.AND.PURPOWER" localSheetId="6">#REF!</definedName>
    <definedName name="TWELVEMOS.FUEL.AND.PURPOWER" localSheetId="5">#REF!</definedName>
    <definedName name="TWELVEMOS.FUEL.AND.PURPOWER" localSheetId="4">#REF!</definedName>
    <definedName name="TWELVEMOS.FUEL.AND.PURPOWER">#REF!</definedName>
    <definedName name="TWELVEMOS.FUEL.HANDLING" localSheetId="2">#REF!</definedName>
    <definedName name="TWELVEMOS.FUEL.HANDLING" localSheetId="8">#REF!</definedName>
    <definedName name="TWELVEMOS.FUEL.HANDLING" localSheetId="7">#REF!</definedName>
    <definedName name="TWELVEMOS.FUEL.HANDLING" localSheetId="6">#REF!</definedName>
    <definedName name="TWELVEMOS.FUEL.HANDLING" localSheetId="5">#REF!</definedName>
    <definedName name="TWELVEMOS.FUEL.HANDLING" localSheetId="4">#REF!</definedName>
    <definedName name="TWELVEMOS.FUEL.HANDLING">#REF!</definedName>
    <definedName name="TWELVEMOS.INTEREST.CHARGES" localSheetId="2">#REF!</definedName>
    <definedName name="TWELVEMOS.INTEREST.CHARGES" localSheetId="8">#REF!</definedName>
    <definedName name="TWELVEMOS.INTEREST.CHARGES" localSheetId="7">#REF!</definedName>
    <definedName name="TWELVEMOS.INTEREST.CHARGES" localSheetId="6">#REF!</definedName>
    <definedName name="TWELVEMOS.INTEREST.CHARGES" localSheetId="5">#REF!</definedName>
    <definedName name="TWELVEMOS.INTEREST.CHARGES" localSheetId="4">#REF!</definedName>
    <definedName name="TWELVEMOS.INTEREST.CHARGES">#REF!</definedName>
    <definedName name="TWELVEMOS.INTEREST.LONGTERM.DEBT" localSheetId="2">#REF!</definedName>
    <definedName name="TWELVEMOS.INTEREST.LONGTERM.DEBT" localSheetId="8">#REF!</definedName>
    <definedName name="TWELVEMOS.INTEREST.LONGTERM.DEBT" localSheetId="7">#REF!</definedName>
    <definedName name="TWELVEMOS.INTEREST.LONGTERM.DEBT" localSheetId="6">#REF!</definedName>
    <definedName name="TWELVEMOS.INTEREST.LONGTERM.DEBT" localSheetId="5">#REF!</definedName>
    <definedName name="TWELVEMOS.INTEREST.LONGTERM.DEBT" localSheetId="4">#REF!</definedName>
    <definedName name="TWELVEMOS.INTEREST.LONGTERM.DEBT">#REF!</definedName>
    <definedName name="TWELVEMOS.NONOPER.TAXES" localSheetId="2">#REF!</definedName>
    <definedName name="TWELVEMOS.NONOPER.TAXES" localSheetId="8">#REF!</definedName>
    <definedName name="TWELVEMOS.NONOPER.TAXES" localSheetId="7">#REF!</definedName>
    <definedName name="TWELVEMOS.NONOPER.TAXES" localSheetId="6">#REF!</definedName>
    <definedName name="TWELVEMOS.NONOPER.TAXES" localSheetId="5">#REF!</definedName>
    <definedName name="TWELVEMOS.NONOPER.TAXES" localSheetId="4">#REF!</definedName>
    <definedName name="TWELVEMOS.NONOPER.TAXES">#REF!</definedName>
    <definedName name="TWELVEMOS.NUCLEAR.GENERATION.MAINT" localSheetId="2">#REF!</definedName>
    <definedName name="TWELVEMOS.NUCLEAR.GENERATION.MAINT" localSheetId="8">#REF!</definedName>
    <definedName name="TWELVEMOS.NUCLEAR.GENERATION.MAINT" localSheetId="7">#REF!</definedName>
    <definedName name="TWELVEMOS.NUCLEAR.GENERATION.MAINT" localSheetId="6">#REF!</definedName>
    <definedName name="TWELVEMOS.NUCLEAR.GENERATION.MAINT" localSheetId="5">#REF!</definedName>
    <definedName name="TWELVEMOS.NUCLEAR.GENERATION.MAINT" localSheetId="4">#REF!</definedName>
    <definedName name="TWELVEMOS.NUCLEAR.GENERATION.MAINT">#REF!</definedName>
    <definedName name="TWELVEMOS.NUCLEAR.GENERATION.OPER" localSheetId="2">#REF!</definedName>
    <definedName name="TWELVEMOS.NUCLEAR.GENERATION.OPER" localSheetId="8">#REF!</definedName>
    <definedName name="TWELVEMOS.NUCLEAR.GENERATION.OPER" localSheetId="7">#REF!</definedName>
    <definedName name="TWELVEMOS.NUCLEAR.GENERATION.OPER" localSheetId="6">#REF!</definedName>
    <definedName name="TWELVEMOS.NUCLEAR.GENERATION.OPER" localSheetId="5">#REF!</definedName>
    <definedName name="TWELVEMOS.NUCLEAR.GENERATION.OPER" localSheetId="4">#REF!</definedName>
    <definedName name="TWELVEMOS.NUCLEAR.GENERATION.OPER">#REF!</definedName>
    <definedName name="TWELVEMOS.OPER.REVENUES" localSheetId="2">#REF!</definedName>
    <definedName name="TWELVEMOS.OPER.REVENUES" localSheetId="8">#REF!</definedName>
    <definedName name="TWELVEMOS.OPER.REVENUES" localSheetId="7">#REF!</definedName>
    <definedName name="TWELVEMOS.OPER.REVENUES" localSheetId="6">#REF!</definedName>
    <definedName name="TWELVEMOS.OPER.REVENUES" localSheetId="5">#REF!</definedName>
    <definedName name="TWELVEMOS.OPER.REVENUES" localSheetId="4">#REF!</definedName>
    <definedName name="TWELVEMOS.OPER.REVENUES">#REF!</definedName>
    <definedName name="TWELVEMOS.OPER.TAXES" localSheetId="2">#REF!</definedName>
    <definedName name="TWELVEMOS.OPER.TAXES" localSheetId="8">#REF!</definedName>
    <definedName name="TWELVEMOS.OPER.TAXES" localSheetId="7">#REF!</definedName>
    <definedName name="TWELVEMOS.OPER.TAXES" localSheetId="6">#REF!</definedName>
    <definedName name="TWELVEMOS.OPER.TAXES" localSheetId="5">#REF!</definedName>
    <definedName name="TWELVEMOS.OPER.TAXES" localSheetId="4">#REF!</definedName>
    <definedName name="TWELVEMOS.OPER.TAXES">#REF!</definedName>
    <definedName name="TWELVEMOS.OPER_AND_MAINT.EXPS" localSheetId="2">#REF!</definedName>
    <definedName name="TWELVEMOS.OPER_AND_MAINT.EXPS" localSheetId="8">#REF!</definedName>
    <definedName name="TWELVEMOS.OPER_AND_MAINT.EXPS" localSheetId="7">#REF!</definedName>
    <definedName name="TWELVEMOS.OPER_AND_MAINT.EXPS" localSheetId="6">#REF!</definedName>
    <definedName name="TWELVEMOS.OPER_AND_MAINT.EXPS" localSheetId="5">#REF!</definedName>
    <definedName name="TWELVEMOS.OPER_AND_MAINT.EXPS" localSheetId="4">#REF!</definedName>
    <definedName name="TWELVEMOS.OPER_AND_MAINT.EXPS">#REF!</definedName>
    <definedName name="TWELVEMOS.OTH.INC_AND_DEDUCTIONS" localSheetId="2">#REF!</definedName>
    <definedName name="TWELVEMOS.OTH.INC_AND_DEDUCTIONS" localSheetId="8">#REF!</definedName>
    <definedName name="TWELVEMOS.OTH.INC_AND_DEDUCTIONS" localSheetId="7">#REF!</definedName>
    <definedName name="TWELVEMOS.OTH.INC_AND_DEDUCTIONS" localSheetId="6">#REF!</definedName>
    <definedName name="TWELVEMOS.OTH.INC_AND_DEDUCTIONS" localSheetId="5">#REF!</definedName>
    <definedName name="TWELVEMOS.OTH.INC_AND_DEDUCTIONS" localSheetId="4">#REF!</definedName>
    <definedName name="TWELVEMOS.OTH.INC_AND_DEDUCTIONS">#REF!</definedName>
    <definedName name="TWELVEMOS.OTH.POWER.GEN.MAINT" localSheetId="2">#REF!</definedName>
    <definedName name="TWELVEMOS.OTH.POWER.GEN.MAINT" localSheetId="8">#REF!</definedName>
    <definedName name="TWELVEMOS.OTH.POWER.GEN.MAINT" localSheetId="7">#REF!</definedName>
    <definedName name="TWELVEMOS.OTH.POWER.GEN.MAINT" localSheetId="6">#REF!</definedName>
    <definedName name="TWELVEMOS.OTH.POWER.GEN.MAINT" localSheetId="5">#REF!</definedName>
    <definedName name="TWELVEMOS.OTH.POWER.GEN.MAINT" localSheetId="4">#REF!</definedName>
    <definedName name="TWELVEMOS.OTH.POWER.GEN.MAINT">#REF!</definedName>
    <definedName name="TWELVEMOS.OTH.POWER.GEN.OPER" localSheetId="2">#REF!</definedName>
    <definedName name="TWELVEMOS.OTH.POWER.GEN.OPER" localSheetId="8">#REF!</definedName>
    <definedName name="TWELVEMOS.OTH.POWER.GEN.OPER" localSheetId="7">#REF!</definedName>
    <definedName name="TWELVEMOS.OTH.POWER.GEN.OPER" localSheetId="6">#REF!</definedName>
    <definedName name="TWELVEMOS.OTH.POWER.GEN.OPER" localSheetId="5">#REF!</definedName>
    <definedName name="TWELVEMOS.OTH.POWER.GEN.OPER" localSheetId="4">#REF!</definedName>
    <definedName name="TWELVEMOS.OTH.POWER.GEN.OPER">#REF!</definedName>
    <definedName name="TWELVEMOS.OTH.POWER.SUPPLY.OPER" localSheetId="2">#REF!</definedName>
    <definedName name="TWELVEMOS.OTH.POWER.SUPPLY.OPER" localSheetId="8">#REF!</definedName>
    <definedName name="TWELVEMOS.OTH.POWER.SUPPLY.OPER" localSheetId="7">#REF!</definedName>
    <definedName name="TWELVEMOS.OTH.POWER.SUPPLY.OPER" localSheetId="6">#REF!</definedName>
    <definedName name="TWELVEMOS.OTH.POWER.SUPPLY.OPER" localSheetId="5">#REF!</definedName>
    <definedName name="TWELVEMOS.OTH.POWER.SUPPLY.OPER" localSheetId="4">#REF!</definedName>
    <definedName name="TWELVEMOS.OTH.POWER.SUPPLY.OPER">#REF!</definedName>
    <definedName name="TWELVEMOS.OTH.TAXES.NONOPER" localSheetId="2">#REF!</definedName>
    <definedName name="TWELVEMOS.OTH.TAXES.NONOPER" localSheetId="8">#REF!</definedName>
    <definedName name="TWELVEMOS.OTH.TAXES.NONOPER" localSheetId="7">#REF!</definedName>
    <definedName name="TWELVEMOS.OTH.TAXES.NONOPER" localSheetId="6">#REF!</definedName>
    <definedName name="TWELVEMOS.OTH.TAXES.NONOPER" localSheetId="5">#REF!</definedName>
    <definedName name="TWELVEMOS.OTH.TAXES.NONOPER" localSheetId="4">#REF!</definedName>
    <definedName name="TWELVEMOS.OTH.TAXES.NONOPER">#REF!</definedName>
    <definedName name="TWELVEMOS.OTH.TAXES.OPER" localSheetId="2">#REF!</definedName>
    <definedName name="TWELVEMOS.OTH.TAXES.OPER" localSheetId="8">#REF!</definedName>
    <definedName name="TWELVEMOS.OTH.TAXES.OPER" localSheetId="7">#REF!</definedName>
    <definedName name="TWELVEMOS.OTH.TAXES.OPER" localSheetId="6">#REF!</definedName>
    <definedName name="TWELVEMOS.OTH.TAXES.OPER" localSheetId="5">#REF!</definedName>
    <definedName name="TWELVEMOS.OTH.TAXES.OPER" localSheetId="4">#REF!</definedName>
    <definedName name="TWELVEMOS.OTH.TAXES.OPER">#REF!</definedName>
    <definedName name="TWELVEMOS.PURPOWER.NONREC" localSheetId="2">#REF!</definedName>
    <definedName name="TWELVEMOS.PURPOWER.NONREC" localSheetId="8">#REF!</definedName>
    <definedName name="TWELVEMOS.PURPOWER.NONREC" localSheetId="7">#REF!</definedName>
    <definedName name="TWELVEMOS.PURPOWER.NONREC" localSheetId="6">#REF!</definedName>
    <definedName name="TWELVEMOS.PURPOWER.NONREC" localSheetId="5">#REF!</definedName>
    <definedName name="TWELVEMOS.PURPOWER.NONREC" localSheetId="4">#REF!</definedName>
    <definedName name="TWELVEMOS.PURPOWER.NONREC">#REF!</definedName>
    <definedName name="TWELVEMOS.STEAM.GENERATION.MAINT" localSheetId="2">#REF!</definedName>
    <definedName name="TWELVEMOS.STEAM.GENERATION.MAINT" localSheetId="8">#REF!</definedName>
    <definedName name="TWELVEMOS.STEAM.GENERATION.MAINT" localSheetId="7">#REF!</definedName>
    <definedName name="TWELVEMOS.STEAM.GENERATION.MAINT" localSheetId="6">#REF!</definedName>
    <definedName name="TWELVEMOS.STEAM.GENERATION.MAINT" localSheetId="5">#REF!</definedName>
    <definedName name="TWELVEMOS.STEAM.GENERATION.MAINT" localSheetId="4">#REF!</definedName>
    <definedName name="TWELVEMOS.STEAM.GENERATION.MAINT">#REF!</definedName>
    <definedName name="TWELVEMOS.STEAM.GENERATION.OPER" localSheetId="2">#REF!</definedName>
    <definedName name="TWELVEMOS.STEAM.GENERATION.OPER" localSheetId="8">#REF!</definedName>
    <definedName name="TWELVEMOS.STEAM.GENERATION.OPER" localSheetId="7">#REF!</definedName>
    <definedName name="TWELVEMOS.STEAM.GENERATION.OPER" localSheetId="6">#REF!</definedName>
    <definedName name="TWELVEMOS.STEAM.GENERATION.OPER" localSheetId="5">#REF!</definedName>
    <definedName name="TWELVEMOS.STEAM.GENERATION.OPER" localSheetId="4">#REF!</definedName>
    <definedName name="TWELVEMOS.STEAM.GENERATION.OPER">#REF!</definedName>
    <definedName name="TWELVEMOS.TOTAL.PROD.EXPS" localSheetId="2">#REF!</definedName>
    <definedName name="TWELVEMOS.TOTAL.PROD.EXPS" localSheetId="8">#REF!</definedName>
    <definedName name="TWELVEMOS.TOTAL.PROD.EXPS" localSheetId="7">#REF!</definedName>
    <definedName name="TWELVEMOS.TOTAL.PROD.EXPS" localSheetId="6">#REF!</definedName>
    <definedName name="TWELVEMOS.TOTAL.PROD.EXPS" localSheetId="5">#REF!</definedName>
    <definedName name="TWELVEMOS.TOTAL.PROD.EXPS" localSheetId="4">#REF!</definedName>
    <definedName name="TWELVEMOS.TOTAL.PROD.EXPS">#REF!</definedName>
    <definedName name="TWELVEMOS.TRANSMISSION.MAINT" localSheetId="2">#REF!</definedName>
    <definedName name="TWELVEMOS.TRANSMISSION.MAINT" localSheetId="8">#REF!</definedName>
    <definedName name="TWELVEMOS.TRANSMISSION.MAINT" localSheetId="7">#REF!</definedName>
    <definedName name="TWELVEMOS.TRANSMISSION.MAINT" localSheetId="6">#REF!</definedName>
    <definedName name="TWELVEMOS.TRANSMISSION.MAINT" localSheetId="5">#REF!</definedName>
    <definedName name="TWELVEMOS.TRANSMISSION.MAINT" localSheetId="4">#REF!</definedName>
    <definedName name="TWELVEMOS.TRANSMISSION.MAINT">#REF!</definedName>
    <definedName name="TWELVEMOS.TRANSMISSION.OPER" localSheetId="2">#REF!</definedName>
    <definedName name="TWELVEMOS.TRANSMISSION.OPER" localSheetId="8">#REF!</definedName>
    <definedName name="TWELVEMOS.TRANSMISSION.OPER" localSheetId="7">#REF!</definedName>
    <definedName name="TWELVEMOS.TRANSMISSION.OPER" localSheetId="6">#REF!</definedName>
    <definedName name="TWELVEMOS.TRANSMISSION.OPER" localSheetId="5">#REF!</definedName>
    <definedName name="TWELVEMOS.TRANSMISSION.OPER" localSheetId="4">#REF!</definedName>
    <definedName name="TWELVEMOS.TRANSMISSION.OPER">#REF!</definedName>
    <definedName name="twrtesrsf" localSheetId="2" hidden="1">{#N/A,#N/A,FALSE,"EXPENSE"}</definedName>
    <definedName name="twrtesrsf" localSheetId="13" hidden="1">{#N/A,#N/A,FALSE,"EXPENSE"}</definedName>
    <definedName name="twrtesrsf" localSheetId="3" hidden="1">{#N/A,#N/A,FALSE,"EXPENSE"}</definedName>
    <definedName name="twrtesrsf" localSheetId="11" hidden="1">{#N/A,#N/A,FALSE,"EXPENSE"}</definedName>
    <definedName name="twrtesrsf" localSheetId="9" hidden="1">{#N/A,#N/A,FALSE,"EXPENSE"}</definedName>
    <definedName name="twrtesrsf" hidden="1">{#N/A,#N/A,FALSE,"EXPENSE"}</definedName>
    <definedName name="ty" localSheetId="2" hidden="1">{#N/A,#N/A,FALSE,"Aging Summary";#N/A,#N/A,FALSE,"Ratio Analysis";#N/A,#N/A,FALSE,"Test 120 Day Accts";#N/A,#N/A,FALSE,"Tickmarks"}</definedName>
    <definedName name="ty" localSheetId="13" hidden="1">{#N/A,#N/A,FALSE,"Aging Summary";#N/A,#N/A,FALSE,"Ratio Analysis";#N/A,#N/A,FALSE,"Test 120 Day Accts";#N/A,#N/A,FALSE,"Tickmarks"}</definedName>
    <definedName name="ty" localSheetId="3" hidden="1">{#N/A,#N/A,FALSE,"Aging Summary";#N/A,#N/A,FALSE,"Ratio Analysis";#N/A,#N/A,FALSE,"Test 120 Day Accts";#N/A,#N/A,FALSE,"Tickmarks"}</definedName>
    <definedName name="ty" localSheetId="0" hidden="1">{#N/A,#N/A,FALSE,"Aging Summary";#N/A,#N/A,FALSE,"Ratio Analysis";#N/A,#N/A,FALSE,"Test 120 Day Accts";#N/A,#N/A,FALSE,"Tickmarks"}</definedName>
    <definedName name="ty" localSheetId="11" hidden="1">{#N/A,#N/A,FALSE,"Aging Summary";#N/A,#N/A,FALSE,"Ratio Analysis";#N/A,#N/A,FALSE,"Test 120 Day Accts";#N/A,#N/A,FALSE,"Tickmarks"}</definedName>
    <definedName name="ty" localSheetId="9" hidden="1">{#N/A,#N/A,FALSE,"Aging Summary";#N/A,#N/A,FALSE,"Ratio Analysis";#N/A,#N/A,FALSE,"Test 120 Day Accts";#N/A,#N/A,FALSE,"Tickmarks"}</definedName>
    <definedName name="tyhtiiliklhjhgj" localSheetId="2" hidden="1">{#N/A,#N/A,FALSE,"ALLOC"}</definedName>
    <definedName name="tyhtiiliklhjhgj" localSheetId="13" hidden="1">{#N/A,#N/A,FALSE,"ALLOC"}</definedName>
    <definedName name="tyhtiiliklhjhgj" localSheetId="3" hidden="1">{#N/A,#N/A,FALSE,"ALLOC"}</definedName>
    <definedName name="tyhtiiliklhjhgj" localSheetId="11" hidden="1">{#N/A,#N/A,FALSE,"ALLOC"}</definedName>
    <definedName name="tyhtiiliklhjhgj" localSheetId="9" hidden="1">{#N/A,#N/A,FALSE,"ALLOC"}</definedName>
    <definedName name="tyhtiiliklhjhgj" hidden="1">{#N/A,#N/A,FALSE,"ALLOC"}</definedName>
    <definedName name="tyseryuykiiukhjg" localSheetId="2" hidden="1">{#N/A,#N/A,FALSE,"EXPENSE"}</definedName>
    <definedName name="tyseryuykiiukhjg" localSheetId="13" hidden="1">{#N/A,#N/A,FALSE,"EXPENSE"}</definedName>
    <definedName name="tyseryuykiiukhjg" localSheetId="3" hidden="1">{#N/A,#N/A,FALSE,"EXPENSE"}</definedName>
    <definedName name="tyseryuykiiukhjg" localSheetId="11" hidden="1">{#N/A,#N/A,FALSE,"EXPENSE"}</definedName>
    <definedName name="tyseryuykiiukhjg" localSheetId="9" hidden="1">{#N/A,#N/A,FALSE,"EXPENSE"}</definedName>
    <definedName name="tyseryuykiiukhjg" hidden="1">{#N/A,#N/A,FALSE,"EXPENSE"}</definedName>
    <definedName name="u6yr5y5yrty" localSheetId="2" hidden="1">{#N/A,#N/A,FALSE,"EXPENSE"}</definedName>
    <definedName name="u6yr5y5yrty" localSheetId="13" hidden="1">{#N/A,#N/A,FALSE,"EXPENSE"}</definedName>
    <definedName name="u6yr5y5yrty" localSheetId="3" hidden="1">{#N/A,#N/A,FALSE,"EXPENSE"}</definedName>
    <definedName name="u6yr5y5yrty" localSheetId="11" hidden="1">{#N/A,#N/A,FALSE,"EXPENSE"}</definedName>
    <definedName name="u6yr5y5yrty" localSheetId="9" hidden="1">{#N/A,#N/A,FALSE,"EXPENSE"}</definedName>
    <definedName name="u6yr5y5yrty" hidden="1">{#N/A,#N/A,FALSE,"EXPENSE"}</definedName>
    <definedName name="UG_PRIMARY" localSheetId="2">#REF!</definedName>
    <definedName name="UG_PRIMARY">#REF!</definedName>
    <definedName name="UGPrimary_wBranch" localSheetId="2">#REF!</definedName>
    <definedName name="UGPrimary_wBranch">#REF!</definedName>
    <definedName name="UI_BS_DATA">#REF!</definedName>
    <definedName name="UI_DATA_ANNUAL">#REF!</definedName>
    <definedName name="UnderOverCCR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cap" localSheetId="2">#REF!</definedName>
    <definedName name="unicap" localSheetId="8">#REF!</definedName>
    <definedName name="unicap" localSheetId="13">#REF!</definedName>
    <definedName name="unicap" localSheetId="3">#REF!</definedName>
    <definedName name="unicap" localSheetId="7">#REF!</definedName>
    <definedName name="unicap" localSheetId="0">#REF!</definedName>
    <definedName name="unicap" localSheetId="9">#REF!</definedName>
    <definedName name="unicap" localSheetId="6">#REF!</definedName>
    <definedName name="unicap" localSheetId="5">#REF!</definedName>
    <definedName name="unicap" localSheetId="4">#REF!</definedName>
    <definedName name="UnitData">#REF!</definedName>
    <definedName name="uryryryry" localSheetId="2" hidden="1">{#N/A,#N/A,FALSE,"ALLOC"}</definedName>
    <definedName name="uryryryry" localSheetId="13" hidden="1">{#N/A,#N/A,FALSE,"ALLOC"}</definedName>
    <definedName name="uryryryry" localSheetId="3" hidden="1">{#N/A,#N/A,FALSE,"ALLOC"}</definedName>
    <definedName name="uryryryry" localSheetId="11" hidden="1">{#N/A,#N/A,FALSE,"ALLOC"}</definedName>
    <definedName name="uryryryry" localSheetId="9" hidden="1">{#N/A,#N/A,FALSE,"ALLOC"}</definedName>
    <definedName name="uryryryry" hidden="1">{#N/A,#N/A,FALSE,"ALLOC"}</definedName>
    <definedName name="UserPass" hidden="1">"verify"</definedName>
    <definedName name="uturfhfh" localSheetId="2" hidden="1">{#N/A,#N/A,FALSE,"EXPENSE"}</definedName>
    <definedName name="uturfhfh" localSheetId="13" hidden="1">{#N/A,#N/A,FALSE,"EXPENSE"}</definedName>
    <definedName name="uturfhfh" localSheetId="3" hidden="1">{#N/A,#N/A,FALSE,"EXPENSE"}</definedName>
    <definedName name="uturfhfh" localSheetId="11" hidden="1">{#N/A,#N/A,FALSE,"EXPENSE"}</definedName>
    <definedName name="uturfhfh" localSheetId="9" hidden="1">{#N/A,#N/A,FALSE,"EXPENSE"}</definedName>
    <definedName name="uturfhfh" hidden="1">{#N/A,#N/A,FALSE,"EXPENSE"}</definedName>
    <definedName name="utututt" localSheetId="2" hidden="1">{#N/A,#N/A,FALSE,"EXPENSE"}</definedName>
    <definedName name="utututt" localSheetId="13" hidden="1">{#N/A,#N/A,FALSE,"EXPENSE"}</definedName>
    <definedName name="utututt" localSheetId="3" hidden="1">{#N/A,#N/A,FALSE,"EXPENSE"}</definedName>
    <definedName name="utututt" localSheetId="11" hidden="1">{#N/A,#N/A,FALSE,"EXPENSE"}</definedName>
    <definedName name="utututt" localSheetId="9" hidden="1">{#N/A,#N/A,FALSE,"EXPENSE"}</definedName>
    <definedName name="utututt" hidden="1">{#N/A,#N/A,FALSE,"EXPENSE"}</definedName>
    <definedName name="utututu" localSheetId="2" hidden="1">{#N/A,#N/A,FALSE,"EXPENSE"}</definedName>
    <definedName name="utututu" localSheetId="13" hidden="1">{#N/A,#N/A,FALSE,"EXPENSE"}</definedName>
    <definedName name="utututu" localSheetId="3" hidden="1">{#N/A,#N/A,FALSE,"EXPENSE"}</definedName>
    <definedName name="utututu" localSheetId="11" hidden="1">{#N/A,#N/A,FALSE,"EXPENSE"}</definedName>
    <definedName name="utututu" localSheetId="9" hidden="1">{#N/A,#N/A,FALSE,"EXPENSE"}</definedName>
    <definedName name="utututu" hidden="1">{#N/A,#N/A,FALSE,"EXPENSE"}</definedName>
    <definedName name="utuyututyu" localSheetId="2" hidden="1">{#N/A,#N/A,FALSE,"EXPENSE"}</definedName>
    <definedName name="utuyututyu" localSheetId="13" hidden="1">{#N/A,#N/A,FALSE,"EXPENSE"}</definedName>
    <definedName name="utuyututyu" localSheetId="3" hidden="1">{#N/A,#N/A,FALSE,"EXPENSE"}</definedName>
    <definedName name="utuyututyu" localSheetId="11" hidden="1">{#N/A,#N/A,FALSE,"EXPENSE"}</definedName>
    <definedName name="utuyututyu" localSheetId="9" hidden="1">{#N/A,#N/A,FALSE,"EXPENSE"}</definedName>
    <definedName name="utuyututyu" hidden="1">{#N/A,#N/A,FALSE,"EXPENSE"}</definedName>
    <definedName name="utyurturhfg" localSheetId="2" hidden="1">{#N/A,#N/A,FALSE,"EXPENSE"}</definedName>
    <definedName name="utyurturhfg" localSheetId="13" hidden="1">{#N/A,#N/A,FALSE,"EXPENSE"}</definedName>
    <definedName name="utyurturhfg" localSheetId="3" hidden="1">{#N/A,#N/A,FALSE,"EXPENSE"}</definedName>
    <definedName name="utyurturhfg" localSheetId="11" hidden="1">{#N/A,#N/A,FALSE,"EXPENSE"}</definedName>
    <definedName name="utyurturhfg" localSheetId="9" hidden="1">{#N/A,#N/A,FALSE,"EXPENSE"}</definedName>
    <definedName name="utyurturhfg" hidden="1">{#N/A,#N/A,FALSE,"EXPENSE"}</definedName>
    <definedName name="utyutfghgf" localSheetId="2" hidden="1">{#N/A,#N/A,FALSE,"EXPENSE"}</definedName>
    <definedName name="utyutfghgf" localSheetId="13" hidden="1">{#N/A,#N/A,FALSE,"EXPENSE"}</definedName>
    <definedName name="utyutfghgf" localSheetId="3" hidden="1">{#N/A,#N/A,FALSE,"EXPENSE"}</definedName>
    <definedName name="utyutfghgf" localSheetId="11" hidden="1">{#N/A,#N/A,FALSE,"EXPENSE"}</definedName>
    <definedName name="utyutfghgf" localSheetId="9" hidden="1">{#N/A,#N/A,FALSE,"EXPENSE"}</definedName>
    <definedName name="utyutfghgf" hidden="1">{#N/A,#N/A,FALSE,"EXPENSE"}</definedName>
    <definedName name="uuututu" localSheetId="2" hidden="1">{#N/A,#N/A,FALSE,"EXPENSE"}</definedName>
    <definedName name="uuututu" localSheetId="13" hidden="1">{#N/A,#N/A,FALSE,"EXPENSE"}</definedName>
    <definedName name="uuututu" localSheetId="3" hidden="1">{#N/A,#N/A,FALSE,"EXPENSE"}</definedName>
    <definedName name="uuututu" localSheetId="11" hidden="1">{#N/A,#N/A,FALSE,"EXPENSE"}</definedName>
    <definedName name="uuututu" localSheetId="9" hidden="1">{#N/A,#N/A,FALSE,"EXPENSE"}</definedName>
    <definedName name="uuututu" hidden="1">{#N/A,#N/A,FALSE,"EXPENSE"}</definedName>
    <definedName name="uuuuu" localSheetId="2" hidden="1">{#N/A,#N/A,FALSE,"EXPENSE"}</definedName>
    <definedName name="uuuuu" localSheetId="13" hidden="1">{#N/A,#N/A,FALSE,"EXPENSE"}</definedName>
    <definedName name="uuuuu" localSheetId="3" hidden="1">{#N/A,#N/A,FALSE,"EXPENSE"}</definedName>
    <definedName name="uuuuu" localSheetId="11" hidden="1">{#N/A,#N/A,FALSE,"EXPENSE"}</definedName>
    <definedName name="uuuuu" localSheetId="9" hidden="1">{#N/A,#N/A,FALSE,"EXPENSE"}</definedName>
    <definedName name="uuuuu" hidden="1">{#N/A,#N/A,FALSE,"EXPENSE"}</definedName>
    <definedName name="uuuuuu" localSheetId="2" hidden="1">{#N/A,#N/A,FALSE,"EXPENSE"}</definedName>
    <definedName name="uuuuuu" localSheetId="13" hidden="1">{#N/A,#N/A,FALSE,"EXPENSE"}</definedName>
    <definedName name="uuuuuu" localSheetId="3" hidden="1">{#N/A,#N/A,FALSE,"EXPENSE"}</definedName>
    <definedName name="uuuuuu" localSheetId="11" hidden="1">{#N/A,#N/A,FALSE,"EXPENSE"}</definedName>
    <definedName name="uuuuuu" localSheetId="9" hidden="1">{#N/A,#N/A,FALSE,"EXPENSE"}</definedName>
    <definedName name="uuuuuu" hidden="1">{#N/A,#N/A,FALSE,"EXPENSE"}</definedName>
    <definedName name="uytututut" localSheetId="2" hidden="1">{#N/A,#N/A,FALSE,"EXPENSE"}</definedName>
    <definedName name="uytututut" localSheetId="13" hidden="1">{#N/A,#N/A,FALSE,"EXPENSE"}</definedName>
    <definedName name="uytututut" localSheetId="3" hidden="1">{#N/A,#N/A,FALSE,"EXPENSE"}</definedName>
    <definedName name="uytututut" localSheetId="11" hidden="1">{#N/A,#N/A,FALSE,"EXPENSE"}</definedName>
    <definedName name="uytututut" localSheetId="9" hidden="1">{#N/A,#N/A,FALSE,"EXPENSE"}</definedName>
    <definedName name="uytututut" hidden="1">{#N/A,#N/A,FALSE,"EXPENSE"}</definedName>
    <definedName name="uytutyht" localSheetId="2" hidden="1">{#N/A,#N/A,FALSE,"ALLOC"}</definedName>
    <definedName name="uytutyht" localSheetId="13" hidden="1">{#N/A,#N/A,FALSE,"ALLOC"}</definedName>
    <definedName name="uytutyht" localSheetId="3" hidden="1">{#N/A,#N/A,FALSE,"ALLOC"}</definedName>
    <definedName name="uytutyht" localSheetId="11" hidden="1">{#N/A,#N/A,FALSE,"ALLOC"}</definedName>
    <definedName name="uytutyht" localSheetId="9" hidden="1">{#N/A,#N/A,FALSE,"ALLOC"}</definedName>
    <definedName name="uytutyht" hidden="1">{#N/A,#N/A,FALSE,"ALLOC"}</definedName>
    <definedName name="Values_Entered" localSheetId="2">IF(Loan_Amount*Interest_Rate*Loan_Years*Loan_Start&gt;0,1,0)</definedName>
    <definedName name="Values_Entered" localSheetId="8">IF(Loan_Amount*Interest_Rate*Loan_Years*Loan_Start&gt;0,1,0)</definedName>
    <definedName name="Values_Entered" localSheetId="13">IF(Loan_Amount*Interest_Rate*Loan_Years*Loan_Start&gt;0,1,0)</definedName>
    <definedName name="Values_Entered" localSheetId="3">IF(Loan_Amount*Interest_Rate*Loan_Years*Loan_Start&gt;0,1,0)</definedName>
    <definedName name="Values_Entered" localSheetId="7">IF(Loan_Amount*Interest_Rate*Loan_Years*Loan_Start&gt;0,1,0)</definedName>
    <definedName name="Values_Entered" localSheetId="0">IF(Loan_Amount*Interest_Rate*Loan_Years*Loan_Start&gt;0,1,0)</definedName>
    <definedName name="Values_Entered" localSheetId="9">IF(Loan_Amount*Interest_Rate*Loan_Years*Loan_Start&gt;0,1,0)</definedName>
    <definedName name="Values_Entered" localSheetId="6">IF(Loan_Amount*Interest_Rate*Loan_Years*Loan_Start&gt;0,1,0)</definedName>
    <definedName name="Values_Entered" localSheetId="5">IF(Loan_Amount*Interest_Rate*Loan_Years*Loan_Start&gt;0,1,0)</definedName>
    <definedName name="Values_Entered" localSheetId="4">IF(Loan_Amount*Interest_Rate*Loan_Years*Loan_Start&gt;0,1,0)</definedName>
    <definedName name="VARIANCE" localSheetId="2">#REF!,#REF!</definedName>
    <definedName name="VARIANCE" localSheetId="13">#REF!,#REF!</definedName>
    <definedName name="VARIANCE" localSheetId="3">#REF!,#REF!</definedName>
    <definedName name="VARIANCE" localSheetId="9">#REF!,#REF!</definedName>
    <definedName name="VARIANCE">#REF!,#REF!</definedName>
    <definedName name="VARIANCE2" localSheetId="2">#REF!,#REF!</definedName>
    <definedName name="VARIANCE2" localSheetId="13">#REF!,#REF!</definedName>
    <definedName name="VARIANCE2" localSheetId="3">#REF!,#REF!</definedName>
    <definedName name="VARIANCE2" localSheetId="9">#REF!,#REF!</definedName>
    <definedName name="VARIANCE2">#REF!,#REF!</definedName>
    <definedName name="VARIANCESUMMARY" localSheetId="2">#REF!</definedName>
    <definedName name="VARIANCESUMMARY" localSheetId="8">#REF!</definedName>
    <definedName name="VARIANCESUMMARY" localSheetId="13">#REF!</definedName>
    <definedName name="VARIANCESUMMARY" localSheetId="3">#REF!</definedName>
    <definedName name="VARIANCESUMMARY" localSheetId="7">#REF!</definedName>
    <definedName name="VARIANCESUMMARY" localSheetId="0">#REF!</definedName>
    <definedName name="VARIANCESUMMARY" localSheetId="9">#REF!</definedName>
    <definedName name="VARIANCESUMMARY" localSheetId="6">#REF!</definedName>
    <definedName name="VARIANCESUMMARY" localSheetId="5">#REF!</definedName>
    <definedName name="VARIANCESUMMARY" localSheetId="4">#REF!</definedName>
    <definedName name="VCont" localSheetId="2">#REF!</definedName>
    <definedName name="VCont" localSheetId="8">#REF!</definedName>
    <definedName name="VCont" localSheetId="7">#REF!</definedName>
    <definedName name="VCont" localSheetId="6">#REF!</definedName>
    <definedName name="VCont" localSheetId="5">#REF!</definedName>
    <definedName name="VCont" localSheetId="4">#REF!</definedName>
    <definedName name="VCont">#REF!</definedName>
    <definedName name="vcscvbxvbfvb" localSheetId="2" hidden="1">{#N/A,#N/A,FALSE,"EXPENSE"}</definedName>
    <definedName name="vcscvbxvbfvb" localSheetId="13" hidden="1">{#N/A,#N/A,FALSE,"EXPENSE"}</definedName>
    <definedName name="vcscvbxvbfvb" localSheetId="3" hidden="1">{#N/A,#N/A,FALSE,"EXPENSE"}</definedName>
    <definedName name="vcscvbxvbfvb" localSheetId="11" hidden="1">{#N/A,#N/A,FALSE,"EXPENSE"}</definedName>
    <definedName name="vcscvbxvbfvb" localSheetId="9" hidden="1">{#N/A,#N/A,FALSE,"EXPENSE"}</definedName>
    <definedName name="vcscvbxvbfvb" hidden="1">{#N/A,#N/A,FALSE,"EXPENSE"}</definedName>
    <definedName name="ventanarecon" localSheetId="2">#REF!</definedName>
    <definedName name="ventanarecon" localSheetId="8">#REF!</definedName>
    <definedName name="ventanarecon" localSheetId="13">#REF!</definedName>
    <definedName name="ventanarecon" localSheetId="3">#REF!</definedName>
    <definedName name="ventanarecon" localSheetId="7">#REF!</definedName>
    <definedName name="ventanarecon" localSheetId="0">#REF!</definedName>
    <definedName name="ventanarecon" localSheetId="9">#REF!</definedName>
    <definedName name="ventanarecon" localSheetId="6">#REF!</definedName>
    <definedName name="ventanarecon" localSheetId="5">#REF!</definedName>
    <definedName name="ventanarecon" localSheetId="4">#REF!</definedName>
    <definedName name="versionnumber">"2.00"</definedName>
    <definedName name="VOUCHER" localSheetId="2">#REF!</definedName>
    <definedName name="VOUCHER" localSheetId="8">#REF!</definedName>
    <definedName name="VOUCHER" localSheetId="13">#REF!</definedName>
    <definedName name="VOUCHER" localSheetId="3">#REF!</definedName>
    <definedName name="VOUCHER" localSheetId="7">#REF!</definedName>
    <definedName name="VOUCHER" localSheetId="0">#REF!</definedName>
    <definedName name="VOUCHER" localSheetId="9">#REF!</definedName>
    <definedName name="VOUCHER" localSheetId="6">#REF!</definedName>
    <definedName name="VOUCHER" localSheetId="5">#REF!</definedName>
    <definedName name="VOUCHER" localSheetId="4">#REF!</definedName>
    <definedName name="wearwaerwearfefr" localSheetId="2" hidden="1">{#N/A,#N/A,FALSE,"ALLOC"}</definedName>
    <definedName name="wearwaerwearfefr" localSheetId="13" hidden="1">{#N/A,#N/A,FALSE,"ALLOC"}</definedName>
    <definedName name="wearwaerwearfefr" localSheetId="3" hidden="1">{#N/A,#N/A,FALSE,"ALLOC"}</definedName>
    <definedName name="wearwaerwearfefr" localSheetId="11" hidden="1">{#N/A,#N/A,FALSE,"ALLOC"}</definedName>
    <definedName name="wearwaerwearfefr" localSheetId="9" hidden="1">{#N/A,#N/A,FALSE,"ALLOC"}</definedName>
    <definedName name="wearwaerwearfefr" hidden="1">{#N/A,#N/A,FALSE,"ALLOC"}</definedName>
    <definedName name="weqeqwewqewewe" localSheetId="2" hidden="1">{#N/A,#N/A,FALSE,"EXPENSE"}</definedName>
    <definedName name="weqeqwewqewewe" localSheetId="13" hidden="1">{#N/A,#N/A,FALSE,"EXPENSE"}</definedName>
    <definedName name="weqeqwewqewewe" localSheetId="3" hidden="1">{#N/A,#N/A,FALSE,"EXPENSE"}</definedName>
    <definedName name="weqeqwewqewewe" localSheetId="11" hidden="1">{#N/A,#N/A,FALSE,"EXPENSE"}</definedName>
    <definedName name="weqeqwewqewewe" localSheetId="9" hidden="1">{#N/A,#N/A,FALSE,"EXPENSE"}</definedName>
    <definedName name="weqeqwewqewewe" hidden="1">{#N/A,#N/A,FALSE,"EXPENSE"}</definedName>
    <definedName name="weqweqweqw" localSheetId="2" hidden="1">{#N/A,#N/A,FALSE,"EXPENSE"}</definedName>
    <definedName name="weqweqweqw" localSheetId="13" hidden="1">{#N/A,#N/A,FALSE,"EXPENSE"}</definedName>
    <definedName name="weqweqweqw" localSheetId="3" hidden="1">{#N/A,#N/A,FALSE,"EXPENSE"}</definedName>
    <definedName name="weqweqweqw" localSheetId="11" hidden="1">{#N/A,#N/A,FALSE,"EXPENSE"}</definedName>
    <definedName name="weqweqweqw" localSheetId="9" hidden="1">{#N/A,#N/A,FALSE,"EXPENSE"}</definedName>
    <definedName name="weqweqweqw" hidden="1">{#N/A,#N/A,FALSE,"EXPENSE"}</definedName>
    <definedName name="werwerwerwefrd" localSheetId="2" hidden="1">{#N/A,#N/A,FALSE,"ALLOC"}</definedName>
    <definedName name="werwerwerwefrd" localSheetId="13" hidden="1">{#N/A,#N/A,FALSE,"ALLOC"}</definedName>
    <definedName name="werwerwerwefrd" localSheetId="3" hidden="1">{#N/A,#N/A,FALSE,"ALLOC"}</definedName>
    <definedName name="werwerwerwefrd" localSheetId="11" hidden="1">{#N/A,#N/A,FALSE,"ALLOC"}</definedName>
    <definedName name="werwerwerwefrd" localSheetId="9" hidden="1">{#N/A,#N/A,FALSE,"ALLOC"}</definedName>
    <definedName name="werwerwerwefrd" hidden="1">{#N/A,#N/A,FALSE,"ALLOC"}</definedName>
    <definedName name="WH_DEPOSITS" localSheetId="2">#REF!</definedName>
    <definedName name="WH_DEPOSITS" localSheetId="8">#REF!</definedName>
    <definedName name="WH_DEPOSITS" localSheetId="7">#REF!</definedName>
    <definedName name="WH_DEPOSITS" localSheetId="6">#REF!</definedName>
    <definedName name="WH_DEPOSITS" localSheetId="5">#REF!</definedName>
    <definedName name="WH_DEPOSITS" localSheetId="4">#REF!</definedName>
    <definedName name="WH_DEPOSITS">#REF!</definedName>
    <definedName name="WHLPVVAR" localSheetId="2">#REF!</definedName>
    <definedName name="WHLPVVAR" localSheetId="8">#REF!</definedName>
    <definedName name="WHLPVVAR" localSheetId="13">#REF!</definedName>
    <definedName name="WHLPVVAR" localSheetId="3">#REF!</definedName>
    <definedName name="WHLPVVAR" localSheetId="7">#REF!</definedName>
    <definedName name="WHLPVVAR" localSheetId="0">#REF!</definedName>
    <definedName name="WHLPVVAR" localSheetId="9">#REF!</definedName>
    <definedName name="WHLPVVAR" localSheetId="6">#REF!</definedName>
    <definedName name="WHLPVVAR" localSheetId="5">#REF!</definedName>
    <definedName name="WHLPVVAR" localSheetId="4">#REF!</definedName>
    <definedName name="WholesaleVariance" localSheetId="2">#REF!</definedName>
    <definedName name="WholesaleVariance" localSheetId="8">#REF!</definedName>
    <definedName name="WholesaleVariance" localSheetId="13">#REF!</definedName>
    <definedName name="WholesaleVariance" localSheetId="3">#REF!</definedName>
    <definedName name="WholesaleVariance" localSheetId="7">#REF!</definedName>
    <definedName name="WholesaleVariance" localSheetId="0">#REF!</definedName>
    <definedName name="WholesaleVariance" localSheetId="9">#REF!</definedName>
    <definedName name="WholesaleVariance" localSheetId="6">#REF!</definedName>
    <definedName name="WholesaleVariance" localSheetId="5">#REF!</definedName>
    <definedName name="WholesaleVariance" localSheetId="4">#REF!</definedName>
    <definedName name="WORKERS_COMP" localSheetId="2">#REF!</definedName>
    <definedName name="WORKERS_COMP" localSheetId="8">#REF!</definedName>
    <definedName name="WORKERS_COMP" localSheetId="7">#REF!</definedName>
    <definedName name="WORKERS_COMP" localSheetId="6">#REF!</definedName>
    <definedName name="WORKERS_COMP" localSheetId="5">#REF!</definedName>
    <definedName name="WORKERS_COMP" localSheetId="4">#REF!</definedName>
    <definedName name="WORKERS_COMP">#REF!</definedName>
    <definedName name="workerscomp" localSheetId="2">#REF!</definedName>
    <definedName name="workerscomp" localSheetId="8">#REF!</definedName>
    <definedName name="workerscomp" localSheetId="7">#REF!</definedName>
    <definedName name="workerscomp" localSheetId="6">#REF!</definedName>
    <definedName name="workerscomp" localSheetId="5">#REF!</definedName>
    <definedName name="workerscomp" localSheetId="4">#REF!</definedName>
    <definedName name="workerscomp">#REF!</definedName>
    <definedName name="WORKSHEET_1" localSheetId="2">#REF!</definedName>
    <definedName name="WORKSHEET_1" localSheetId="8">#REF!</definedName>
    <definedName name="WORKSHEET_1" localSheetId="7">#REF!</definedName>
    <definedName name="WORKSHEET_1" localSheetId="6">#REF!</definedName>
    <definedName name="WORKSHEET_1" localSheetId="5">#REF!</definedName>
    <definedName name="WORKSHEET_1" localSheetId="4">#REF!</definedName>
    <definedName name="WORKSHEET_1">#REF!</definedName>
    <definedName name="WORKSHEET_2" localSheetId="2">#REF!</definedName>
    <definedName name="WORKSHEET_2" localSheetId="8">#REF!</definedName>
    <definedName name="WORKSHEET_2" localSheetId="7">#REF!</definedName>
    <definedName name="WORKSHEET_2" localSheetId="6">#REF!</definedName>
    <definedName name="WORKSHEET_2" localSheetId="5">#REF!</definedName>
    <definedName name="WORKSHEET_2" localSheetId="4">#REF!</definedName>
    <definedName name="WORKSHEET_2">#REF!</definedName>
    <definedName name="WORKSHEET_3" localSheetId="2">#REF!</definedName>
    <definedName name="WORKSHEET_3" localSheetId="8">#REF!</definedName>
    <definedName name="WORKSHEET_3" localSheetId="7">#REF!</definedName>
    <definedName name="WORKSHEET_3" localSheetId="6">#REF!</definedName>
    <definedName name="WORKSHEET_3" localSheetId="5">#REF!</definedName>
    <definedName name="WORKSHEET_3" localSheetId="4">#REF!</definedName>
    <definedName name="WORKSHEET_3">#REF!</definedName>
    <definedName name="wrn.114." localSheetId="2" hidden="1">{#N/A,#N/A,FALSE,"PAGE-114";#N/A,#N/A,FALSE,"Directions"}</definedName>
    <definedName name="wrn.114." hidden="1">{#N/A,#N/A,FALSE,"PAGE-114";#N/A,#N/A,FALSE,"Directions"}</definedName>
    <definedName name="wrn.3cases." localSheetId="2" hidden="1">{#N/A,"Base",FALSE,"Dividend";#N/A,"Conservative",FALSE,"Dividend";#N/A,"Downside",FALSE,"Dividend"}</definedName>
    <definedName name="wrn.3cases." localSheetId="13" hidden="1">{#N/A,"Base",FALSE,"Dividend";#N/A,"Conservative",FALSE,"Dividend";#N/A,"Downside",FALSE,"Dividend"}</definedName>
    <definedName name="wrn.3cases." localSheetId="3" hidden="1">{#N/A,"Base",FALSE,"Dividend";#N/A,"Conservative",FALSE,"Dividend";#N/A,"Downside",FALSE,"Dividend"}</definedName>
    <definedName name="wrn.3cases." localSheetId="11" hidden="1">{#N/A,"Base",FALSE,"Dividend";#N/A,"Conservative",FALSE,"Dividend";#N/A,"Downside",FALSE,"Dividend"}</definedName>
    <definedName name="wrn.3cases." localSheetId="9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740._.Closeout._.Support." localSheetId="2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localSheetId="13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localSheetId="3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localSheetId="11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localSheetId="9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Accretion." localSheetId="2" hidden="1">{"Accretion",#N/A,FALSE,"Assum"}</definedName>
    <definedName name="wrn.Accretion." localSheetId="13" hidden="1">{"Accretion",#N/A,FALSE,"Assum"}</definedName>
    <definedName name="wrn.Accretion." localSheetId="3" hidden="1">{"Accretion",#N/A,FALSE,"Assum"}</definedName>
    <definedName name="wrn.Accretion." localSheetId="11" hidden="1">{"Accretion",#N/A,FALSE,"Assum"}</definedName>
    <definedName name="wrn.Accretion." localSheetId="9" hidden="1">{"Accretion",#N/A,FALSE,"Assum"}</definedName>
    <definedName name="wrn.Accretion." hidden="1">{"Accretion",#N/A,FALSE,"Assum"}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lachua." localSheetId="2" hidden="1">{#N/A,#N/A,TRUE,"Inv - Alac";#N/A,#N/A,TRUE,"Nuclear Fuel";#N/A,#N/A,TRUE,"Nuclear Invoice";#N/A,#N/A,TRUE,"Sch A - Alachua";#N/A,#N/A,TRUE,"Gen Replace Cap";#N/A,#N/A,TRUE,"SCHED C - Alachua"}</definedName>
    <definedName name="wrn.Alachua." localSheetId="13" hidden="1">{#N/A,#N/A,TRUE,"Inv - Alac";#N/A,#N/A,TRUE,"Nuclear Fuel";#N/A,#N/A,TRUE,"Nuclear Invoice";#N/A,#N/A,TRUE,"Sch A - Alachua";#N/A,#N/A,TRUE,"Gen Replace Cap";#N/A,#N/A,TRUE,"SCHED C - Alachua"}</definedName>
    <definedName name="wrn.Alachua." localSheetId="3" hidden="1">{#N/A,#N/A,TRUE,"Inv - Alac";#N/A,#N/A,TRUE,"Nuclear Fuel";#N/A,#N/A,TRUE,"Nuclear Invoice";#N/A,#N/A,TRUE,"Sch A - Alachua";#N/A,#N/A,TRUE,"Gen Replace Cap";#N/A,#N/A,TRUE,"SCHED C - Alachua"}</definedName>
    <definedName name="wrn.Alachua." localSheetId="11" hidden="1">{#N/A,#N/A,TRUE,"Inv - Alac";#N/A,#N/A,TRUE,"Nuclear Fuel";#N/A,#N/A,TRUE,"Nuclear Invoice";#N/A,#N/A,TRUE,"Sch A - Alachua";#N/A,#N/A,TRUE,"Gen Replace Cap";#N/A,#N/A,TRUE,"SCHED C - Alachua"}</definedName>
    <definedName name="wrn.Alachua." localSheetId="9" hidden="1">{#N/A,#N/A,TRUE,"Inv - Alac";#N/A,#N/A,TRUE,"Nuclear Fuel";#N/A,#N/A,TRUE,"Nuclear Invoice";#N/A,#N/A,TRUE,"Sch A - Alachua";#N/A,#N/A,TRUE,"Gen Replace Cap";#N/A,#N/A,TRUE,"SCHED C - Alachua"}</definedName>
    <definedName name="wrn.Alachua." hidden="1">{#N/A,#N/A,TRUE,"Inv - Alac";#N/A,#N/A,TRUE,"Nuclear Fuel";#N/A,#N/A,TRUE,"Nuclear Invoice";#N/A,#N/A,TRUE,"Sch A - Alachua";#N/A,#N/A,TRUE,"Gen Replace Cap";#N/A,#N/A,TRUE,"SCHED C - Alachua"}</definedName>
    <definedName name="wrn.All_Sheets." localSheetId="2" hidden="1">{#N/A,#N/A,FALSE,"CONT_MWH";#N/A,#N/A,FALSE,"CONT_MW";#N/A,#N/A,FALSE,"MIN_MWH";#N/A,#N/A,FALSE,"MIN_MW";#N/A,#N/A,FALSE,"BASECASE_MWH";#N/A,#N/A,FALSE,"BASECASE_MW"}</definedName>
    <definedName name="wrn.All_Sheets." localSheetId="13" hidden="1">{#N/A,#N/A,FALSE,"CONT_MWH";#N/A,#N/A,FALSE,"CONT_MW";#N/A,#N/A,FALSE,"MIN_MWH";#N/A,#N/A,FALSE,"MIN_MW";#N/A,#N/A,FALSE,"BASECASE_MWH";#N/A,#N/A,FALSE,"BASECASE_MW"}</definedName>
    <definedName name="wrn.All_Sheets." localSheetId="3" hidden="1">{#N/A,#N/A,FALSE,"CONT_MWH";#N/A,#N/A,FALSE,"CONT_MW";#N/A,#N/A,FALSE,"MIN_MWH";#N/A,#N/A,FALSE,"MIN_MW";#N/A,#N/A,FALSE,"BASECASE_MWH";#N/A,#N/A,FALSE,"BASECASE_MW"}</definedName>
    <definedName name="wrn.All_Sheets." localSheetId="0" hidden="1">{#N/A,#N/A,FALSE,"CONT_MWH";#N/A,#N/A,FALSE,"CONT_MW";#N/A,#N/A,FALSE,"MIN_MWH";#N/A,#N/A,FALSE,"MIN_MW";#N/A,#N/A,FALSE,"BASECASE_MWH";#N/A,#N/A,FALSE,"BASECASE_MW"}</definedName>
    <definedName name="wrn.All_Sheets." localSheetId="11" hidden="1">{#N/A,#N/A,FALSE,"CONT_MWH";#N/A,#N/A,FALSE,"CONT_MW";#N/A,#N/A,FALSE,"MIN_MWH";#N/A,#N/A,FALSE,"MIN_MW";#N/A,#N/A,FALSE,"BASECASE_MWH";#N/A,#N/A,FALSE,"BASECASE_MW"}</definedName>
    <definedName name="wrn.All_Sheets." localSheetId="9" hidden="1">{#N/A,#N/A,FALSE,"CONT_MWH";#N/A,#N/A,FALSE,"CONT_MW";#N/A,#N/A,FALSE,"MIN_MWH";#N/A,#N/A,FALSE,"MIN_MW";#N/A,#N/A,FALSE,"BASECASE_MWH";#N/A,#N/A,FALSE,"BASECASE_MW"}</definedName>
    <definedName name="wrn.ALLOC." localSheetId="2" hidden="1">{#N/A,#N/A,FALSE,"ALLOC"}</definedName>
    <definedName name="wrn.ALLOC." localSheetId="13" hidden="1">{#N/A,#N/A,FALSE,"ALLOC"}</definedName>
    <definedName name="wrn.ALLOC." localSheetId="3" hidden="1">{#N/A,#N/A,FALSE,"ALLOC"}</definedName>
    <definedName name="wrn.ALLOC." localSheetId="11" hidden="1">{#N/A,#N/A,FALSE,"ALLOC"}</definedName>
    <definedName name="wrn.ALLOC." localSheetId="9" hidden="1">{#N/A,#N/A,FALSE,"ALLOC"}</definedName>
    <definedName name="wrn.ALLOC." hidden="1">{#N/A,#N/A,FALSE,"ALLOC"}</definedName>
    <definedName name="wrn.Analysis." localSheetId="2" hidden="1">{"Analysis",#N/A,FALSE,"Analysis";"Details",#N/A,FALSE,"Analysis"}</definedName>
    <definedName name="wrn.Analysis." localSheetId="13" hidden="1">{"Analysis",#N/A,FALSE,"Analysis";"Details",#N/A,FALSE,"Analysis"}</definedName>
    <definedName name="wrn.Analysis." localSheetId="3" hidden="1">{"Analysis",#N/A,FALSE,"Analysis";"Details",#N/A,FALSE,"Analysis"}</definedName>
    <definedName name="wrn.Analysis." localSheetId="11" hidden="1">{"Analysis",#N/A,FALSE,"Analysis";"Details",#N/A,FALSE,"Analysis"}</definedName>
    <definedName name="wrn.Analysis." localSheetId="9" hidden="1">{"Analysis",#N/A,FALSE,"Analysis";"Details",#N/A,FALSE,"Analysis"}</definedName>
    <definedName name="wrn.Analysis." hidden="1">{"Analysis",#N/A,FALSE,"Analysis";"Details",#N/A,FALSE,"Analysis"}</definedName>
    <definedName name="wrn.Assumptions." localSheetId="2" hidden="1">{"Assumptions",#N/A,FALSE,"Assum"}</definedName>
    <definedName name="wrn.Assumptions." localSheetId="13" hidden="1">{"Assumptions",#N/A,FALSE,"Assum"}</definedName>
    <definedName name="wrn.Assumptions." localSheetId="3" hidden="1">{"Assumptions",#N/A,FALSE,"Assum"}</definedName>
    <definedName name="wrn.Assumptions." localSheetId="11" hidden="1">{"Assumptions",#N/A,FALSE,"Assum"}</definedName>
    <definedName name="wrn.Assumptions." localSheetId="9" hidden="1">{"Assumptions",#N/A,FALSE,"Assum"}</definedName>
    <definedName name="wrn.Assumptions." hidden="1">{"Assumptions",#N/A,FALSE,"Assum"}</definedName>
    <definedName name="wrn.balsheet." localSheetId="2" hidden="1">{"balsheet",#N/A,FALSE,"A"}</definedName>
    <definedName name="wrn.balsheet." hidden="1">{"balsheet",#N/A,FALSE,"A"}</definedName>
    <definedName name="wrn.CAG." localSheetId="2" hidden="1">{#N/A,#N/A,FALSE,"CAG"}</definedName>
    <definedName name="wrn.CAG." localSheetId="13" hidden="1">{#N/A,#N/A,FALSE,"CAG"}</definedName>
    <definedName name="wrn.CAG." localSheetId="3" hidden="1">{#N/A,#N/A,FALSE,"CAG"}</definedName>
    <definedName name="wrn.CAG." localSheetId="11" hidden="1">{#N/A,#N/A,FALSE,"CAG"}</definedName>
    <definedName name="wrn.CAG." localSheetId="9" hidden="1">{#N/A,#N/A,FALSE,"CAG"}</definedName>
    <definedName name="wrn.CAG." hidden="1">{#N/A,#N/A,FALSE,"CAG"}</definedName>
    <definedName name="wrn.capandinputs." localSheetId="2" hidden="1">{"capital",#N/A,FALSE,"Analysis";"input data",#N/A,FALSE,"Analysis"}</definedName>
    <definedName name="wrn.capandinputs." localSheetId="13" hidden="1">{"capital",#N/A,FALSE,"Analysis";"input data",#N/A,FALSE,"Analysis"}</definedName>
    <definedName name="wrn.capandinputs." localSheetId="3" hidden="1">{"capital",#N/A,FALSE,"Analysis";"input data",#N/A,FALSE,"Analysis"}</definedName>
    <definedName name="wrn.capandinputs." localSheetId="11" hidden="1">{"capital",#N/A,FALSE,"Analysis";"input data",#N/A,FALSE,"Analysis"}</definedName>
    <definedName name="wrn.capandinputs." localSheetId="9" hidden="1">{"capital",#N/A,FALSE,"Analysis";"input data",#N/A,FALSE,"Analysis"}</definedName>
    <definedName name="wrn.capandinputs." hidden="1">{"capital",#N/A,FALSE,"Analysis";"input data",#N/A,FALSE,"Analysis"}</definedName>
    <definedName name="wrn.check." localSheetId="2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13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3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0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11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9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omplete." localSheetId="2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_.Report." localSheetId="2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13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3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11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9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nfig._.and._.Calcs." localSheetId="2" hidden="1">{#N/A,#N/A,FALSE,"Configuration";#N/A,#N/A,FALSE,"Summary of Transaction";#N/A,#N/A,FALSE,"Calculations"}</definedName>
    <definedName name="wrn.Config._.and._.Calcs." localSheetId="13" hidden="1">{#N/A,#N/A,FALSE,"Configuration";#N/A,#N/A,FALSE,"Summary of Transaction";#N/A,#N/A,FALSE,"Calculations"}</definedName>
    <definedName name="wrn.Config._.and._.Calcs." localSheetId="3" hidden="1">{#N/A,#N/A,FALSE,"Configuration";#N/A,#N/A,FALSE,"Summary of Transaction";#N/A,#N/A,FALSE,"Calculations"}</definedName>
    <definedName name="wrn.Config._.and._.Calcs." localSheetId="0" hidden="1">{#N/A,#N/A,FALSE,"Configuration";#N/A,#N/A,FALSE,"Summary of Transaction";#N/A,#N/A,FALSE,"Calculations"}</definedName>
    <definedName name="wrn.Config._.and._.Calcs." localSheetId="11" hidden="1">{#N/A,#N/A,FALSE,"Configuration";#N/A,#N/A,FALSE,"Summary of Transaction";#N/A,#N/A,FALSE,"Calculations"}</definedName>
    <definedName name="wrn.Config._.and._.Calcs." localSheetId="9" hidden="1">{#N/A,#N/A,FALSE,"Configuration";#N/A,#N/A,FALSE,"Summary of Transaction";#N/A,#N/A,FALSE,"Calculations"}</definedName>
    <definedName name="wrn.CPB." localSheetId="2" hidden="1">{#N/A,#N/A,FALSE,"CPB"}</definedName>
    <definedName name="wrn.CPB." localSheetId="13" hidden="1">{#N/A,#N/A,FALSE,"CPB"}</definedName>
    <definedName name="wrn.CPB." localSheetId="3" hidden="1">{#N/A,#N/A,FALSE,"CPB"}</definedName>
    <definedName name="wrn.CPB." localSheetId="11" hidden="1">{#N/A,#N/A,FALSE,"CPB"}</definedName>
    <definedName name="wrn.CPB." localSheetId="9" hidden="1">{#N/A,#N/A,FALSE,"CPB"}</definedName>
    <definedName name="wrn.CPB." hidden="1">{#N/A,#N/A,FALSE,"CPB"}</definedName>
    <definedName name="wrn.CR3._.All._.Invoices." localSheetId="2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localSheetId="13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localSheetId="3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localSheetId="11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localSheetId="9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edit._.Summary." localSheetId="2" hidden="1">{#N/A,#N/A,FALSE,"Credit Summary"}</definedName>
    <definedName name="wrn.Credit._.Summary." localSheetId="13" hidden="1">{#N/A,#N/A,FALSE,"Credit Summary"}</definedName>
    <definedName name="wrn.Credit._.Summary." localSheetId="3" hidden="1">{#N/A,#N/A,FALSE,"Credit Summary"}</definedName>
    <definedName name="wrn.Credit._.Summary." localSheetId="11" hidden="1">{#N/A,#N/A,FALSE,"Credit Summary"}</definedName>
    <definedName name="wrn.Credit._.Summary." localSheetId="9" hidden="1">{#N/A,#N/A,FALSE,"Credit Summary"}</definedName>
    <definedName name="wrn.Credit._.Summary." hidden="1">{#N/A,#N/A,FALSE,"Credit Summary"}</definedName>
    <definedName name="wrn.EXPENSE." localSheetId="2" hidden="1">{#N/A,#N/A,FALSE,"EXPENSE"}</definedName>
    <definedName name="wrn.EXPENSE." localSheetId="13" hidden="1">{#N/A,#N/A,FALSE,"EXPENSE"}</definedName>
    <definedName name="wrn.EXPENSE." localSheetId="3" hidden="1">{#N/A,#N/A,FALSE,"EXPENSE"}</definedName>
    <definedName name="wrn.EXPENSE." localSheetId="11" hidden="1">{#N/A,#N/A,FALSE,"EXPENSE"}</definedName>
    <definedName name="wrn.EXPENSE." localSheetId="9" hidden="1">{#N/A,#N/A,FALSE,"EXPENSE"}</definedName>
    <definedName name="wrn.EXPENSE." hidden="1">{#N/A,#N/A,FALSE,"EXPENSE"}</definedName>
    <definedName name="wrn.FCB." localSheetId="2" hidden="1">{"FCB_ALL",#N/A,FALSE,"FCB"}</definedName>
    <definedName name="wrn.FCB." localSheetId="13" hidden="1">{"FCB_ALL",#N/A,FALSE,"FCB"}</definedName>
    <definedName name="wrn.FCB." localSheetId="3" hidden="1">{"FCB_ALL",#N/A,FALSE,"FCB"}</definedName>
    <definedName name="wrn.FCB." localSheetId="11" hidden="1">{"FCB_ALL",#N/A,FALSE,"FCB"}</definedName>
    <definedName name="wrn.FCB." localSheetId="9" hidden="1">{"FCB_ALL",#N/A,FALSE,"FCB"}</definedName>
    <definedName name="wrn.FCB." hidden="1">{"FCB_ALL",#N/A,FALSE,"FCB"}</definedName>
    <definedName name="wrn.fcb2" localSheetId="2" hidden="1">{"FCB_ALL",#N/A,FALSE,"FCB"}</definedName>
    <definedName name="wrn.fcb2" localSheetId="13" hidden="1">{"FCB_ALL",#N/A,FALSE,"FCB"}</definedName>
    <definedName name="wrn.fcb2" localSheetId="3" hidden="1">{"FCB_ALL",#N/A,FALSE,"FCB"}</definedName>
    <definedName name="wrn.fcb2" localSheetId="11" hidden="1">{"FCB_ALL",#N/A,FALSE,"FCB"}</definedName>
    <definedName name="wrn.fcb2" localSheetId="9" hidden="1">{"FCB_ALL",#N/A,FALSE,"FCB"}</definedName>
    <definedName name="wrn.fcb2" hidden="1">{"FCB_ALL",#N/A,FALSE,"FCB"}</definedName>
    <definedName name="wrn.Full." localSheetId="2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localSheetId="13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localSheetId="3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localSheetId="11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localSheetId="9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GIS." localSheetId="2" hidden="1">{#N/A,#N/A,FALSE,"GIS"}</definedName>
    <definedName name="wrn.GIS." localSheetId="13" hidden="1">{#N/A,#N/A,FALSE,"GIS"}</definedName>
    <definedName name="wrn.GIS." localSheetId="3" hidden="1">{#N/A,#N/A,FALSE,"GIS"}</definedName>
    <definedName name="wrn.GIS." localSheetId="11" hidden="1">{#N/A,#N/A,FALSE,"GIS"}</definedName>
    <definedName name="wrn.GIS." localSheetId="9" hidden="1">{#N/A,#N/A,FALSE,"GIS"}</definedName>
    <definedName name="wrn.GIS." hidden="1">{#N/A,#N/A,FALSE,"GIS"}</definedName>
    <definedName name="wrn.GL._.154._.BALANCE." localSheetId="2" hidden="1">{#N/A,#N/A,FALSE,"BALANCE"}</definedName>
    <definedName name="wrn.GL._.154._.BALANCE." localSheetId="13" hidden="1">{#N/A,#N/A,FALSE,"BALANCE"}</definedName>
    <definedName name="wrn.GL._.154._.BALANCE." localSheetId="3" hidden="1">{#N/A,#N/A,FALSE,"BALANCE"}</definedName>
    <definedName name="wrn.GL._.154._.BALANCE." localSheetId="0" hidden="1">{#N/A,#N/A,FALSE,"BALANCE"}</definedName>
    <definedName name="wrn.GL._.154._.BALANCE." localSheetId="11" hidden="1">{#N/A,#N/A,FALSE,"BALANCE"}</definedName>
    <definedName name="wrn.GL._.154._.BALANCE." localSheetId="9" hidden="1">{#N/A,#N/A,FALSE,"BALANCE"}</definedName>
    <definedName name="wrn.GL154._.ISSUES." localSheetId="2" hidden="1">{#N/A,#N/A,FALSE,"ISSUES"}</definedName>
    <definedName name="wrn.GL154._.ISSUES." localSheetId="13" hidden="1">{#N/A,#N/A,FALSE,"ISSUES"}</definedName>
    <definedName name="wrn.GL154._.ISSUES." localSheetId="3" hidden="1">{#N/A,#N/A,FALSE,"ISSUES"}</definedName>
    <definedName name="wrn.GL154._.ISSUES." localSheetId="0" hidden="1">{#N/A,#N/A,FALSE,"ISSUES"}</definedName>
    <definedName name="wrn.GL154._.ISSUES." localSheetId="11" hidden="1">{#N/A,#N/A,FALSE,"ISSUES"}</definedName>
    <definedName name="wrn.GL154._.ISSUES." localSheetId="9" hidden="1">{#N/A,#N/A,FALSE,"ISSUES"}</definedName>
    <definedName name="wrn.GL154._.RECEIPTS." localSheetId="2" hidden="1">{#N/A,#N/A,FALSE,"RECEIPTS"}</definedName>
    <definedName name="wrn.GL154._.RECEIPTS." localSheetId="13" hidden="1">{#N/A,#N/A,FALSE,"RECEIPTS"}</definedName>
    <definedName name="wrn.GL154._.RECEIPTS." localSheetId="3" hidden="1">{#N/A,#N/A,FALSE,"RECEIPTS"}</definedName>
    <definedName name="wrn.GL154._.RECEIPTS." localSheetId="0" hidden="1">{#N/A,#N/A,FALSE,"RECEIPTS"}</definedName>
    <definedName name="wrn.GL154._.RECEIPTS." localSheetId="11" hidden="1">{#N/A,#N/A,FALSE,"RECEIPTS"}</definedName>
    <definedName name="wrn.GL154._.RECEIPTS." localSheetId="9" hidden="1">{#N/A,#N/A,FALSE,"RECEIPTS"}</definedName>
    <definedName name="wrn.GL154._.SALVAGE." localSheetId="2" hidden="1">{#N/A,#N/A,FALSE,"SALVAGE"}</definedName>
    <definedName name="wrn.GL154._.SALVAGE." localSheetId="13" hidden="1">{#N/A,#N/A,FALSE,"SALVAGE"}</definedName>
    <definedName name="wrn.GL154._.SALVAGE." localSheetId="3" hidden="1">{#N/A,#N/A,FALSE,"SALVAGE"}</definedName>
    <definedName name="wrn.GL154._.SALVAGE." localSheetId="0" hidden="1">{#N/A,#N/A,FALSE,"SALVAGE"}</definedName>
    <definedName name="wrn.GL154._.SALVAGE." localSheetId="11" hidden="1">{#N/A,#N/A,FALSE,"SALVAGE"}</definedName>
    <definedName name="wrn.GL154._.SALVAGE." localSheetId="9" hidden="1">{#N/A,#N/A,FALSE,"SALVAGE"}</definedName>
    <definedName name="wrn.GL154._.SYSTEM._.LEDGER._.REPORTS." localSheetId="2" hidden="1">{#N/A,#N/A,FALSE,"BALANCE";#N/A,#N/A,FALSE,"ISSUES";#N/A,#N/A,FALSE,"RECEIPTS";#N/A,#N/A,FALSE,"SALVAGE"}</definedName>
    <definedName name="wrn.GL154._.SYSTEM._.LEDGER._.REPORTS." localSheetId="13" hidden="1">{#N/A,#N/A,FALSE,"BALANCE";#N/A,#N/A,FALSE,"ISSUES";#N/A,#N/A,FALSE,"RECEIPTS";#N/A,#N/A,FALSE,"SALVAGE"}</definedName>
    <definedName name="wrn.GL154._.SYSTEM._.LEDGER._.REPORTS." localSheetId="3" hidden="1">{#N/A,#N/A,FALSE,"BALANCE";#N/A,#N/A,FALSE,"ISSUES";#N/A,#N/A,FALSE,"RECEIPTS";#N/A,#N/A,FALSE,"SALVAGE"}</definedName>
    <definedName name="wrn.GL154._.SYSTEM._.LEDGER._.REPORTS." localSheetId="0" hidden="1">{#N/A,#N/A,FALSE,"BALANCE";#N/A,#N/A,FALSE,"ISSUES";#N/A,#N/A,FALSE,"RECEIPTS";#N/A,#N/A,FALSE,"SALVAGE"}</definedName>
    <definedName name="wrn.GL154._.SYSTEM._.LEDGER._.REPORTS." localSheetId="11" hidden="1">{#N/A,#N/A,FALSE,"BALANCE";#N/A,#N/A,FALSE,"ISSUES";#N/A,#N/A,FALSE,"RECEIPTS";#N/A,#N/A,FALSE,"SALVAGE"}</definedName>
    <definedName name="wrn.GL154._.SYSTEM._.LEDGER._.REPORTS." localSheetId="9" hidden="1">{#N/A,#N/A,FALSE,"BALANCE";#N/A,#N/A,FALSE,"ISSUES";#N/A,#N/A,FALSE,"RECEIPTS";#N/A,#N/A,FALSE,"SALVAGE"}</definedName>
    <definedName name="wrn.HNZ." localSheetId="2" hidden="1">{#N/A,#N/A,FALSE,"HNZ"}</definedName>
    <definedName name="wrn.HNZ." localSheetId="13" hidden="1">{#N/A,#N/A,FALSE,"HNZ"}</definedName>
    <definedName name="wrn.HNZ." localSheetId="3" hidden="1">{#N/A,#N/A,FALSE,"HNZ"}</definedName>
    <definedName name="wrn.HNZ." localSheetId="11" hidden="1">{#N/A,#N/A,FALSE,"HNZ"}</definedName>
    <definedName name="wrn.HNZ." localSheetId="9" hidden="1">{#N/A,#N/A,FALSE,"HNZ"}</definedName>
    <definedName name="wrn.HNZ." hidden="1">{#N/A,#N/A,FALSE,"HNZ"}</definedName>
    <definedName name="wrn.INT." localSheetId="2" hidden="1">{#N/A,#N/A,FALSE,"EXPENSE"}</definedName>
    <definedName name="wrn.INT." localSheetId="13" hidden="1">{#N/A,#N/A,FALSE,"EXPENSE"}</definedName>
    <definedName name="wrn.INT." localSheetId="3" hidden="1">{#N/A,#N/A,FALSE,"EXPENSE"}</definedName>
    <definedName name="wrn.INT." localSheetId="11" hidden="1">{#N/A,#N/A,FALSE,"EXPENSE"}</definedName>
    <definedName name="wrn.INT." localSheetId="9" hidden="1">{#N/A,#N/A,FALSE,"EXPENSE"}</definedName>
    <definedName name="wrn.INT." hidden="1">{#N/A,#N/A,FALSE,"EXPENSE"}</definedName>
    <definedName name="wrn.K." localSheetId="2" hidden="1">{#N/A,#N/A,FALSE,"K"}</definedName>
    <definedName name="wrn.K." localSheetId="13" hidden="1">{#N/A,#N/A,FALSE,"K"}</definedName>
    <definedName name="wrn.K." localSheetId="3" hidden="1">{#N/A,#N/A,FALSE,"K"}</definedName>
    <definedName name="wrn.K." localSheetId="11" hidden="1">{#N/A,#N/A,FALSE,"K"}</definedName>
    <definedName name="wrn.K." localSheetId="9" hidden="1">{#N/A,#N/A,FALSE,"K"}</definedName>
    <definedName name="wrn.K." hidden="1">{#N/A,#N/A,FALSE,"K"}</definedName>
    <definedName name="wrn.Key._.Messages." localSheetId="2" hidden="1">{"mad0291 - Personal View",#N/A,FALSE,"FEG";#N/A,#N/A,FALSE,"Carolinas";#N/A,#N/A,FALSE,"OH-KY";#N/A,#N/A,FALSE,"Indiana";#N/A,#N/A,FALSE,"Other Retail";#N/A,#N/A,FALSE,"Other "}</definedName>
    <definedName name="wrn.Key._.Messages." hidden="1">{"mad0291 - Personal View",#N/A,FALSE,"FEG";#N/A,#N/A,FALSE,"Carolinas";#N/A,#N/A,FALSE,"OH-KY";#N/A,#N/A,FALSE,"Indiana";#N/A,#N/A,FALSE,"Other Retail";#N/A,#N/A,FALSE,"Other "}</definedName>
    <definedName name="wrn.KeyCorp._.Summary." localSheetId="2" hidden="1">{#N/A,#N/A,FALSE,"Mike"}</definedName>
    <definedName name="wrn.KeyCorp._.Summary." localSheetId="13" hidden="1">{#N/A,#N/A,FALSE,"Mike"}</definedName>
    <definedName name="wrn.KeyCorp._.Summary." localSheetId="3" hidden="1">{#N/A,#N/A,FALSE,"Mike"}</definedName>
    <definedName name="wrn.KeyCorp._.Summary." localSheetId="11" hidden="1">{#N/A,#N/A,FALSE,"Mike"}</definedName>
    <definedName name="wrn.KeyCorp._.Summary." localSheetId="9" hidden="1">{#N/A,#N/A,FALSE,"Mike"}</definedName>
    <definedName name="wrn.KeyCorp._.Summary." hidden="1">{#N/A,#N/A,FALSE,"Mike"}</definedName>
    <definedName name="wrn.LEM." localSheetId="2" hidden="1">{#N/A,#N/A,TRUE,"Summary";#N/A,#N/A,TRUE,"Sales";#N/A,#N/A,TRUE,"Inc. Stmt.";#N/A,#N/A,TRUE,"Cash Flow"}</definedName>
    <definedName name="wrn.LEM." localSheetId="13" hidden="1">{#N/A,#N/A,TRUE,"Summary";#N/A,#N/A,TRUE,"Sales";#N/A,#N/A,TRUE,"Inc. Stmt.";#N/A,#N/A,TRUE,"Cash Flow"}</definedName>
    <definedName name="wrn.LEM." localSheetId="3" hidden="1">{#N/A,#N/A,TRUE,"Summary";#N/A,#N/A,TRUE,"Sales";#N/A,#N/A,TRUE,"Inc. Stmt.";#N/A,#N/A,TRUE,"Cash Flow"}</definedName>
    <definedName name="wrn.LEM." localSheetId="11" hidden="1">{#N/A,#N/A,TRUE,"Summary";#N/A,#N/A,TRUE,"Sales";#N/A,#N/A,TRUE,"Inc. Stmt.";#N/A,#N/A,TRUE,"Cash Flow"}</definedName>
    <definedName name="wrn.LEM." localSheetId="9" hidden="1">{#N/A,#N/A,TRUE,"Summary";#N/A,#N/A,TRUE,"Sales";#N/A,#N/A,TRUE,"Inc. Stmt.";#N/A,#N/A,TRUE,"Cash Flow"}</definedName>
    <definedName name="wrn.LEM." hidden="1">{#N/A,#N/A,TRUE,"Summary";#N/A,#N/A,TRUE,"Sales";#N/A,#N/A,TRUE,"Inc. Stmt.";#N/A,#N/A,TRUE,"Cash Flow"}</definedName>
    <definedName name="wrn.MCCRK." localSheetId="2" hidden="1">{#N/A,#N/A,FALSE,"MCCRK"}</definedName>
    <definedName name="wrn.MCCRK." localSheetId="13" hidden="1">{#N/A,#N/A,FALSE,"MCCRK"}</definedName>
    <definedName name="wrn.MCCRK." localSheetId="3" hidden="1">{#N/A,#N/A,FALSE,"MCCRK"}</definedName>
    <definedName name="wrn.MCCRK." localSheetId="11" hidden="1">{#N/A,#N/A,FALSE,"MCCRK"}</definedName>
    <definedName name="wrn.MCCRK." localSheetId="9" hidden="1">{#N/A,#N/A,FALSE,"MCCRK"}</definedName>
    <definedName name="wrn.MCCRK." hidden="1">{#N/A,#N/A,FALSE,"MCCRK"}</definedName>
    <definedName name="wrn.Monthly._.Report." localSheetId="2" hidden="1">{"Mwh Monthly Analysis",#N/A,FALSE,"Mwh Analysis";"Burn Monthly Analysis",#N/A,FALSE,"Burned Analysis"}</definedName>
    <definedName name="wrn.Monthly._.Report." localSheetId="13" hidden="1">{"Mwh Monthly Analysis",#N/A,FALSE,"Mwh Analysis";"Burn Monthly Analysis",#N/A,FALSE,"Burned Analysis"}</definedName>
    <definedName name="wrn.Monthly._.Report." localSheetId="3" hidden="1">{"Mwh Monthly Analysis",#N/A,FALSE,"Mwh Analysis";"Burn Monthly Analysis",#N/A,FALSE,"Burned Analysis"}</definedName>
    <definedName name="wrn.Monthly._.Report." localSheetId="11" hidden="1">{"Mwh Monthly Analysis",#N/A,FALSE,"Mwh Analysis";"Burn Monthly Analysis",#N/A,FALSE,"Burned Analysis"}</definedName>
    <definedName name="wrn.Monthly._.Report." localSheetId="9" hidden="1">{"Mwh Monthly Analysis",#N/A,FALSE,"Mwh Analysis";"Burn Monthly Analysis",#N/A,FALSE,"Burned Analysis"}</definedName>
    <definedName name="wrn.Monthly._.Report." hidden="1">{"Mwh Monthly Analysis",#N/A,FALSE,"Mwh Analysis";"Burn Monthly Analysis",#N/A,FALSE,"Burned Analysis"}</definedName>
    <definedName name="wrn.NA." localSheetId="2" hidden="1">{#N/A,#N/A,FALSE,"NA"}</definedName>
    <definedName name="wrn.NA." localSheetId="13" hidden="1">{#N/A,#N/A,FALSE,"NA"}</definedName>
    <definedName name="wrn.NA." localSheetId="3" hidden="1">{#N/A,#N/A,FALSE,"NA"}</definedName>
    <definedName name="wrn.NA." localSheetId="11" hidden="1">{#N/A,#N/A,FALSE,"NA"}</definedName>
    <definedName name="wrn.NA." localSheetId="9" hidden="1">{#N/A,#N/A,FALSE,"NA"}</definedName>
    <definedName name="wrn.NA." hidden="1">{#N/A,#N/A,FALSE,"NA"}</definedName>
    <definedName name="wrn.Ocala" localSheetId="2" hidden="1">{#N/A,#N/A,TRUE,"Inv - Alac";#N/A,#N/A,TRUE,"Nuclear Fuel";#N/A,#N/A,TRUE,"Nuclear Invoice";#N/A,#N/A,TRUE,"Sch A - Alachua";#N/A,#N/A,TRUE,"Gen Replace Cap";#N/A,#N/A,TRUE,"SCHED C - Alachua"}</definedName>
    <definedName name="wrn.Ocala" localSheetId="13" hidden="1">{#N/A,#N/A,TRUE,"Inv - Alac";#N/A,#N/A,TRUE,"Nuclear Fuel";#N/A,#N/A,TRUE,"Nuclear Invoice";#N/A,#N/A,TRUE,"Sch A - Alachua";#N/A,#N/A,TRUE,"Gen Replace Cap";#N/A,#N/A,TRUE,"SCHED C - Alachua"}</definedName>
    <definedName name="wrn.Ocala" localSheetId="3" hidden="1">{#N/A,#N/A,TRUE,"Inv - Alac";#N/A,#N/A,TRUE,"Nuclear Fuel";#N/A,#N/A,TRUE,"Nuclear Invoice";#N/A,#N/A,TRUE,"Sch A - Alachua";#N/A,#N/A,TRUE,"Gen Replace Cap";#N/A,#N/A,TRUE,"SCHED C - Alachua"}</definedName>
    <definedName name="wrn.Ocala" localSheetId="11" hidden="1">{#N/A,#N/A,TRUE,"Inv - Alac";#N/A,#N/A,TRUE,"Nuclear Fuel";#N/A,#N/A,TRUE,"Nuclear Invoice";#N/A,#N/A,TRUE,"Sch A - Alachua";#N/A,#N/A,TRUE,"Gen Replace Cap";#N/A,#N/A,TRUE,"SCHED C - Alachua"}</definedName>
    <definedName name="wrn.Ocala" localSheetId="9" hidden="1">{#N/A,#N/A,TRUE,"Inv - Alac";#N/A,#N/A,TRUE,"Nuclear Fuel";#N/A,#N/A,TRUE,"Nuclear Invoice";#N/A,#N/A,TRUE,"Sch A - Alachua";#N/A,#N/A,TRUE,"Gen Replace Cap";#N/A,#N/A,TRUE,"SCHED C - Alachua"}</definedName>
    <definedName name="wrn.Ocala" hidden="1">{#N/A,#N/A,TRUE,"Inv - Alac";#N/A,#N/A,TRUE,"Nuclear Fuel";#N/A,#N/A,TRUE,"Nuclear Invoice";#N/A,#N/A,TRUE,"Sch A - Alachua";#N/A,#N/A,TRUE,"Gen Replace Cap";#N/A,#N/A,TRUE,"SCHED C - Alachua"}</definedName>
    <definedName name="wrn.Page._.1." localSheetId="2" hidden="1">{"Page 1",#N/A,FALSE,"Sheet1";"Page 2",#N/A,FALSE,"Sheet1"}</definedName>
    <definedName name="wrn.Page._.1." hidden="1">{"Page 1",#N/A,FALSE,"Sheet1";"Page 2",#N/A,FALSE,"Sheet1"}</definedName>
    <definedName name="wrn.PORTFOLIO." localSheetId="2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localSheetId="13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localSheetId="3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localSheetId="11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localSheetId="9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REMDISC." localSheetId="2" hidden="1">{#N/A,#N/A,FALSE,"EXPENSE"}</definedName>
    <definedName name="wrn.PREMDISC." localSheetId="13" hidden="1">{#N/A,#N/A,FALSE,"EXPENSE"}</definedName>
    <definedName name="wrn.PREMDISC." localSheetId="3" hidden="1">{#N/A,#N/A,FALSE,"EXPENSE"}</definedName>
    <definedName name="wrn.PREMDISC." localSheetId="11" hidden="1">{#N/A,#N/A,FALSE,"EXPENSE"}</definedName>
    <definedName name="wrn.PREMDISC." localSheetId="9" hidden="1">{#N/A,#N/A,FALSE,"EXPENSE"}</definedName>
    <definedName name="wrn.PREMDISC." hidden="1">{#N/A,#N/A,FALSE,"EXPENSE"}</definedName>
    <definedName name="wrn.print." localSheetId="2" hidden="1">{"print1",#N/A,FALSE;"print2",#N/A,FALSE;"print3",#N/A,FALSE}</definedName>
    <definedName name="wrn.print." localSheetId="13" hidden="1">{"print1",#N/A,FALSE;"print2",#N/A,FALSE;"print3",#N/A,FALSE}</definedName>
    <definedName name="wrn.print." localSheetId="3" hidden="1">{"print1",#N/A,FALSE;"print2",#N/A,FALSE;"print3",#N/A,FALSE}</definedName>
    <definedName name="wrn.print." localSheetId="11" hidden="1">{"print1",#N/A,FALSE;"print2",#N/A,FALSE;"print3",#N/A,FALSE}</definedName>
    <definedName name="wrn.print." localSheetId="9" hidden="1">{"print1",#N/A,FALSE;"print2",#N/A,FALSE;"print3",#N/A,FALSE}</definedName>
    <definedName name="wrn.print." hidden="1">{"print1",#N/A,FALSE;"print2",#N/A,FALSE;"print3",#N/A,FALSE}</definedName>
    <definedName name="wrn.print._.graphs." localSheetId="2" hidden="1">{"cap_structure",#N/A,FALSE,"Graph-Mkt Cap";"price",#N/A,FALSE,"Graph-Price";"ebit",#N/A,FALSE,"Graph-EBITDA";"ebitda",#N/A,FALSE,"Graph-EBITDA"}</definedName>
    <definedName name="wrn.print._.graphs." localSheetId="13" hidden="1">{"cap_structure",#N/A,FALSE,"Graph-Mkt Cap";"price",#N/A,FALSE,"Graph-Price";"ebit",#N/A,FALSE,"Graph-EBITDA";"ebitda",#N/A,FALSE,"Graph-EBITDA"}</definedName>
    <definedName name="wrn.print._.graphs." localSheetId="3" hidden="1">{"cap_structure",#N/A,FALSE,"Graph-Mkt Cap";"price",#N/A,FALSE,"Graph-Price";"ebit",#N/A,FALSE,"Graph-EBITDA";"ebitda",#N/A,FALSE,"Graph-EBITDA"}</definedName>
    <definedName name="wrn.print._.graphs." localSheetId="11" hidden="1">{"cap_structure",#N/A,FALSE,"Graph-Mkt Cap";"price",#N/A,FALSE,"Graph-Price";"ebit",#N/A,FALSE,"Graph-EBITDA";"ebitda",#N/A,FALSE,"Graph-EBITDA"}</definedName>
    <definedName name="wrn.print._.graphs." localSheetId="9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2" hidden="1">{"inputs raw data",#N/A,TRUE,"INPUT"}</definedName>
    <definedName name="wrn.print._.raw._.data._.entry." localSheetId="13" hidden="1">{"inputs raw data",#N/A,TRUE,"INPUT"}</definedName>
    <definedName name="wrn.print._.raw._.data._.entry." localSheetId="3" hidden="1">{"inputs raw data",#N/A,TRUE,"INPUT"}</definedName>
    <definedName name="wrn.print._.raw._.data._.entry." localSheetId="11" hidden="1">{"inputs raw data",#N/A,TRUE,"INPUT"}</definedName>
    <definedName name="wrn.print._.raw._.data._.entry." localSheetId="9" hidden="1">{"inputs raw data",#N/A,TRUE,"INPUT"}</definedName>
    <definedName name="wrn.print._.raw._.data._.entry." hidden="1">{"inputs raw data",#N/A,TRUE,"INPUT"}</definedName>
    <definedName name="wrn.print._.summary._.sheets." localSheetId="2" hidden="1">{"summary1",#N/A,TRUE,"Comps";"summary2",#N/A,TRUE,"Comps";"summary3",#N/A,TRUE,"Comps"}</definedName>
    <definedName name="wrn.print._.summary._.sheets." localSheetId="13" hidden="1">{"summary1",#N/A,TRUE,"Comps";"summary2",#N/A,TRUE,"Comps";"summary3",#N/A,TRUE,"Comps"}</definedName>
    <definedName name="wrn.print._.summary._.sheets." localSheetId="3" hidden="1">{"summary1",#N/A,TRUE,"Comps";"summary2",#N/A,TRUE,"Comps";"summary3",#N/A,TRUE,"Comps"}</definedName>
    <definedName name="wrn.print._.summary._.sheets." localSheetId="11" hidden="1">{"summary1",#N/A,TRUE,"Comps";"summary2",#N/A,TRUE,"Comps";"summary3",#N/A,TRUE,"Comps"}</definedName>
    <definedName name="wrn.print._.summary._.sheets." localSheetId="9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2" hidden="1">{"summary1",#N/A,TRUE,"Comps";"summary2",#N/A,TRUE,"Comps";"summary3",#N/A,TRUE,"Comps"}</definedName>
    <definedName name="wrn.print._.summary._.sheets.2" localSheetId="13" hidden="1">{"summary1",#N/A,TRUE,"Comps";"summary2",#N/A,TRUE,"Comps";"summary3",#N/A,TRUE,"Comps"}</definedName>
    <definedName name="wrn.print._.summary._.sheets.2" localSheetId="3" hidden="1">{"summary1",#N/A,TRUE,"Comps";"summary2",#N/A,TRUE,"Comps";"summary3",#N/A,TRUE,"Comps"}</definedName>
    <definedName name="wrn.print._.summary._.sheets.2" localSheetId="11" hidden="1">{"summary1",#N/A,TRUE,"Comps";"summary2",#N/A,TRUE,"Comps";"summary3",#N/A,TRUE,"Comps"}</definedName>
    <definedName name="wrn.print._.summary._.sheets.2" localSheetId="9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_Buyer." localSheetId="2" hidden="1">{#N/A,"DR",FALSE,"increm pf";#N/A,"MAMSI",FALSE,"increm pf";#N/A,"MAXI",FALSE,"increm pf";#N/A,"PCAM",FALSE,"increm pf";#N/A,"PHSV",FALSE,"increm pf";#N/A,"SIE",FALSE,"increm pf"}</definedName>
    <definedName name="wrn.Print_Buyer." localSheetId="13" hidden="1">{#N/A,"DR",FALSE,"increm pf";#N/A,"MAMSI",FALSE,"increm pf";#N/A,"MAXI",FALSE,"increm pf";#N/A,"PCAM",FALSE,"increm pf";#N/A,"PHSV",FALSE,"increm pf";#N/A,"SIE",FALSE,"increm pf"}</definedName>
    <definedName name="wrn.Print_Buyer." localSheetId="3" hidden="1">{#N/A,"DR",FALSE,"increm pf";#N/A,"MAMSI",FALSE,"increm pf";#N/A,"MAXI",FALSE,"increm pf";#N/A,"PCAM",FALSE,"increm pf";#N/A,"PHSV",FALSE,"increm pf";#N/A,"SIE",FALSE,"increm pf"}</definedName>
    <definedName name="wrn.Print_Buyer." localSheetId="11" hidden="1">{#N/A,"DR",FALSE,"increm pf";#N/A,"MAMSI",FALSE,"increm pf";#N/A,"MAXI",FALSE,"increm pf";#N/A,"PCAM",FALSE,"increm pf";#N/A,"PHSV",FALSE,"increm pf";#N/A,"SIE",FALSE,"increm pf"}</definedName>
    <definedName name="wrn.Print_Buyer." localSheetId="9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2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13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3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1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9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Y_Sum." localSheetId="2" hidden="1">{"PY_SumDol",#N/A,TRUE,"Revenue";"PY_SumPct",#N/A,TRUE,"Revenue"}</definedName>
    <definedName name="wrn.PY_Sum." localSheetId="13" hidden="1">{"PY_SumDol",#N/A,TRUE,"Revenue";"PY_SumPct",#N/A,TRUE,"Revenue"}</definedName>
    <definedName name="wrn.PY_Sum." localSheetId="3" hidden="1">{"PY_SumDol",#N/A,TRUE,"Revenue";"PY_SumPct",#N/A,TRUE,"Revenue"}</definedName>
    <definedName name="wrn.PY_Sum." localSheetId="11" hidden="1">{"PY_SumDol",#N/A,TRUE,"Revenue";"PY_SumPct",#N/A,TRUE,"Revenue"}</definedName>
    <definedName name="wrn.PY_Sum." localSheetId="9" hidden="1">{"PY_SumDol",#N/A,TRUE,"Revenue";"PY_SumPct",#N/A,TRUE,"Revenue"}</definedName>
    <definedName name="wrn.PY_Sum." hidden="1">{"PY_SumDol",#N/A,TRUE,"Revenue";"PY_SumPct",#N/A,TRUE,"Revenue"}</definedName>
    <definedName name="wrn.STAND_ALONE_BOTH." localSheetId="2" hidden="1">{"FCB_ALL",#N/A,FALSE,"FCB";"GREY_ALL",#N/A,FALSE,"GREY"}</definedName>
    <definedName name="wrn.STAND_ALONE_BOTH." localSheetId="13" hidden="1">{"FCB_ALL",#N/A,FALSE,"FCB";"GREY_ALL",#N/A,FALSE,"GREY"}</definedName>
    <definedName name="wrn.STAND_ALONE_BOTH." localSheetId="3" hidden="1">{"FCB_ALL",#N/A,FALSE,"FCB";"GREY_ALL",#N/A,FALSE,"GREY"}</definedName>
    <definedName name="wrn.STAND_ALONE_BOTH." localSheetId="11" hidden="1">{"FCB_ALL",#N/A,FALSE,"FCB";"GREY_ALL",#N/A,FALSE,"GREY"}</definedName>
    <definedName name="wrn.STAND_ALONE_BOTH." localSheetId="9" hidden="1">{"FCB_ALL",#N/A,FALSE,"FCB";"GREY_ALL",#N/A,FALSE,"GREY"}</definedName>
    <definedName name="wrn.STAND_ALONE_BOTH." hidden="1">{"FCB_ALL",#N/A,FALSE,"FCB";"GREY_ALL",#N/A,FALSE,"GREY"}</definedName>
    <definedName name="wrn.STETSON." localSheetId="2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13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3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11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9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ve._.Package." localSheetId="2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localSheetId="13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localSheetId="3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localSheetId="11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localSheetId="9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ummary._.Report." localSheetId="2" hidden="1">{"Mwh Summary",#N/A,FALSE,"Mwh Analysis";"Burn Summary",#N/A,FALSE,"Burned Analysis";"Summary 2008",#N/A,FALSE,"Summary 2008"}</definedName>
    <definedName name="wrn.Summary._.Report." localSheetId="13" hidden="1">{"Mwh Summary",#N/A,FALSE,"Mwh Analysis";"Burn Summary",#N/A,FALSE,"Burned Analysis";"Summary 2008",#N/A,FALSE,"Summary 2008"}</definedName>
    <definedName name="wrn.Summary._.Report." localSheetId="3" hidden="1">{"Mwh Summary",#N/A,FALSE,"Mwh Analysis";"Burn Summary",#N/A,FALSE,"Burned Analysis";"Summary 2008",#N/A,FALSE,"Summary 2008"}</definedName>
    <definedName name="wrn.Summary._.Report." localSheetId="11" hidden="1">{"Mwh Summary",#N/A,FALSE,"Mwh Analysis";"Burn Summary",#N/A,FALSE,"Burned Analysis";"Summary 2008",#N/A,FALSE,"Summary 2008"}</definedName>
    <definedName name="wrn.Summary._.Report." localSheetId="9" hidden="1">{"Mwh Summary",#N/A,FALSE,"Mwh Analysis";"Burn Summary",#N/A,FALSE,"Burned Analysis";"Summary 2008",#N/A,FALSE,"Summary 2008"}</definedName>
    <definedName name="wrn.Summary._.Report." hidden="1">{"Mwh Summary",#N/A,FALSE,"Mwh Analysis";"Burn Summary",#N/A,FALSE,"Burned Analysis";"Summary 2008",#N/A,FALSE,"Summary 2008"}</definedName>
    <definedName name="wrn.TESTS." localSheetId="2" hidden="1">{"PAGE_1",#N/A,FALSE,"MONTH"}</definedName>
    <definedName name="wrn.TESTS." localSheetId="13" hidden="1">{"PAGE_1",#N/A,FALSE,"MONTH"}</definedName>
    <definedName name="wrn.TESTS." localSheetId="3" hidden="1">{"PAGE_1",#N/A,FALSE,"MONTH"}</definedName>
    <definedName name="wrn.TESTS." localSheetId="0" hidden="1">{"PAGE_1",#N/A,FALSE,"MONTH"}</definedName>
    <definedName name="wrn.TESTS." localSheetId="11" hidden="1">{"PAGE_1",#N/A,FALSE,"MONTH"}</definedName>
    <definedName name="wrn.TESTS." localSheetId="9" hidden="1">{"PAGE_1",#N/A,FALSE,"MONTH"}</definedName>
    <definedName name="wrn.Trading._.Summary." localSheetId="2" hidden="1">{#N/A,#N/A,FALSE,"Trading Summary"}</definedName>
    <definedName name="wrn.Trading._.Summary." localSheetId="13" hidden="1">{#N/A,#N/A,FALSE,"Trading Summary"}</definedName>
    <definedName name="wrn.Trading._.Summary." localSheetId="3" hidden="1">{#N/A,#N/A,FALSE,"Trading Summary"}</definedName>
    <definedName name="wrn.Trading._.Summary." localSheetId="11" hidden="1">{#N/A,#N/A,FALSE,"Trading Summary"}</definedName>
    <definedName name="wrn.Trading._.Summary." localSheetId="9" hidden="1">{#N/A,#N/A,FALSE,"Trading Summary"}</definedName>
    <definedName name="wrn.Trading._.Summary." hidden="1">{#N/A,#N/A,FALSE,"Trading Summary"}</definedName>
    <definedName name="wrn.USA." localSheetId="2" hidden="1">{#N/A,#N/A,FALSE,"USA"}</definedName>
    <definedName name="wrn.USA." localSheetId="13" hidden="1">{#N/A,#N/A,FALSE,"USA"}</definedName>
    <definedName name="wrn.USA." localSheetId="3" hidden="1">{#N/A,#N/A,FALSE,"USA"}</definedName>
    <definedName name="wrn.USA." localSheetId="11" hidden="1">{#N/A,#N/A,FALSE,"USA"}</definedName>
    <definedName name="wrn.USA." localSheetId="9" hidden="1">{#N/A,#N/A,FALSE,"USA"}</definedName>
    <definedName name="wrn.USA." hidden="1">{#N/A,#N/A,FALSE,"USA"}</definedName>
    <definedName name="wrn.WWY." localSheetId="2" hidden="1">{#N/A,#N/A,FALSE,"WWY"}</definedName>
    <definedName name="wrn.WWY." localSheetId="13" hidden="1">{#N/A,#N/A,FALSE,"WWY"}</definedName>
    <definedName name="wrn.WWY." localSheetId="3" hidden="1">{#N/A,#N/A,FALSE,"WWY"}</definedName>
    <definedName name="wrn.WWY." localSheetId="11" hidden="1">{#N/A,#N/A,FALSE,"WWY"}</definedName>
    <definedName name="wrn.WWY." localSheetId="9" hidden="1">{#N/A,#N/A,FALSE,"WWY"}</definedName>
    <definedName name="wrn.WWY." hidden="1">{#N/A,#N/A,FALSE,"WWY"}</definedName>
    <definedName name="wrt" localSheetId="2" hidden="1">{#N/A,#N/A,FALSE,"EXPENSE"}</definedName>
    <definedName name="wrt" localSheetId="13" hidden="1">{#N/A,#N/A,FALSE,"EXPENSE"}</definedName>
    <definedName name="wrt" localSheetId="3" hidden="1">{#N/A,#N/A,FALSE,"EXPENSE"}</definedName>
    <definedName name="wrt" localSheetId="11" hidden="1">{#N/A,#N/A,FALSE,"EXPENSE"}</definedName>
    <definedName name="wrt" localSheetId="9" hidden="1">{#N/A,#N/A,FALSE,"EXPENSE"}</definedName>
    <definedName name="wrt" hidden="1">{#N/A,#N/A,FALSE,"EXPENSE"}</definedName>
    <definedName name="wrwerrwer" localSheetId="2" hidden="1">{#N/A,#N/A,FALSE,"ALLOC"}</definedName>
    <definedName name="wrwerrwer" localSheetId="13" hidden="1">{#N/A,#N/A,FALSE,"ALLOC"}</definedName>
    <definedName name="wrwerrwer" localSheetId="3" hidden="1">{#N/A,#N/A,FALSE,"ALLOC"}</definedName>
    <definedName name="wrwerrwer" localSheetId="11" hidden="1">{#N/A,#N/A,FALSE,"ALLOC"}</definedName>
    <definedName name="wrwerrwer" localSheetId="9" hidden="1">{#N/A,#N/A,FALSE,"ALLOC"}</definedName>
    <definedName name="wrwerrwer" hidden="1">{#N/A,#N/A,FALSE,"ALLOC"}</definedName>
    <definedName name="wtyu" localSheetId="2" hidden="1">{#N/A,#N/A,FALSE,"Aging Summary";#N/A,#N/A,FALSE,"Ratio Analysis";#N/A,#N/A,FALSE,"Test 120 Day Accts";#N/A,#N/A,FALSE,"Tickmarks"}</definedName>
    <definedName name="wtyu" localSheetId="13" hidden="1">{#N/A,#N/A,FALSE,"Aging Summary";#N/A,#N/A,FALSE,"Ratio Analysis";#N/A,#N/A,FALSE,"Test 120 Day Accts";#N/A,#N/A,FALSE,"Tickmarks"}</definedName>
    <definedName name="wtyu" localSheetId="3" hidden="1">{#N/A,#N/A,FALSE,"Aging Summary";#N/A,#N/A,FALSE,"Ratio Analysis";#N/A,#N/A,FALSE,"Test 120 Day Accts";#N/A,#N/A,FALSE,"Tickmarks"}</definedName>
    <definedName name="wtyu" localSheetId="0" hidden="1">{#N/A,#N/A,FALSE,"Aging Summary";#N/A,#N/A,FALSE,"Ratio Analysis";#N/A,#N/A,FALSE,"Test 120 Day Accts";#N/A,#N/A,FALSE,"Tickmarks"}</definedName>
    <definedName name="wtyu" localSheetId="11" hidden="1">{#N/A,#N/A,FALSE,"Aging Summary";#N/A,#N/A,FALSE,"Ratio Analysis";#N/A,#N/A,FALSE,"Test 120 Day Accts";#N/A,#N/A,FALSE,"Tickmarks"}</definedName>
    <definedName name="wtyu" localSheetId="9" hidden="1">{#N/A,#N/A,FALSE,"Aging Summary";#N/A,#N/A,FALSE,"Ratio Analysis";#N/A,#N/A,FALSE,"Test 120 Day Accts";#N/A,#N/A,FALSE,"Tickmarks"}</definedName>
    <definedName name="wvu.inputs._.raw._.data.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9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int1." localSheetId="2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localSheetId="13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localSheetId="3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localSheetId="11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localSheetId="9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2." localSheetId="2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localSheetId="13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localSheetId="3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localSheetId="11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localSheetId="9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3." localSheetId="2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localSheetId="13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localSheetId="3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localSheetId="11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localSheetId="9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summary1.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9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2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9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9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wwww" localSheetId="2" hidden="1">{#N/A,#N/A,FALSE,"EXPENSE"}</definedName>
    <definedName name="wwwwwww" localSheetId="13" hidden="1">{#N/A,#N/A,FALSE,"EXPENSE"}</definedName>
    <definedName name="wwwwwww" localSheetId="3" hidden="1">{#N/A,#N/A,FALSE,"EXPENSE"}</definedName>
    <definedName name="wwwwwww" localSheetId="11" hidden="1">{#N/A,#N/A,FALSE,"EXPENSE"}</definedName>
    <definedName name="wwwwwww" localSheetId="9" hidden="1">{#N/A,#N/A,FALSE,"EXPENSE"}</definedName>
    <definedName name="wwwwwww" hidden="1">{#N/A,#N/A,FALSE,"EXPENSE"}</definedName>
    <definedName name="x" localSheetId="2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13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3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11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9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RefActiveRow" localSheetId="2" hidden="1">#REF!</definedName>
    <definedName name="XRefActiveRow" localSheetId="8" hidden="1">#REF!</definedName>
    <definedName name="XRefActiveRow" localSheetId="13" hidden="1">#REF!</definedName>
    <definedName name="XRefActiveRow" localSheetId="3" hidden="1">#REF!</definedName>
    <definedName name="XRefActiveRow" localSheetId="7" hidden="1">#REF!</definedName>
    <definedName name="XRefActiveRow" localSheetId="0" hidden="1">#REF!</definedName>
    <definedName name="XRefActiveRow" localSheetId="11" hidden="1">#REF!</definedName>
    <definedName name="XRefActiveRow" localSheetId="9" hidden="1">#REF!</definedName>
    <definedName name="XRefActiveRow" localSheetId="6" hidden="1">#REF!</definedName>
    <definedName name="XRefActiveRow" localSheetId="5" hidden="1">#REF!</definedName>
    <definedName name="XRefActiveRow" localSheetId="4" hidden="1">#REF!</definedName>
    <definedName name="XRefColumnsCount" hidden="1">3</definedName>
    <definedName name="XRefCopy1Row" localSheetId="2" hidden="1">#REF!</definedName>
    <definedName name="XRefCopy1Row" localSheetId="8" hidden="1">#REF!</definedName>
    <definedName name="XRefCopy1Row" localSheetId="13" hidden="1">#REF!</definedName>
    <definedName name="XRefCopy1Row" localSheetId="3" hidden="1">#REF!</definedName>
    <definedName name="XRefCopy1Row" localSheetId="7" hidden="1">#REF!</definedName>
    <definedName name="XRefCopy1Row" localSheetId="0" hidden="1">#REF!</definedName>
    <definedName name="XRefCopy1Row" localSheetId="11" hidden="1">#REF!</definedName>
    <definedName name="XRefCopy1Row" localSheetId="9" hidden="1">#REF!</definedName>
    <definedName name="XRefCopy1Row" localSheetId="6" hidden="1">#REF!</definedName>
    <definedName name="XRefCopy1Row" localSheetId="5" hidden="1">#REF!</definedName>
    <definedName name="XRefCopy1Row" localSheetId="4" hidden="1">#REF!</definedName>
    <definedName name="XRefCopy2Row" localSheetId="2" hidden="1">#REF!</definedName>
    <definedName name="XRefCopy2Row" localSheetId="8" hidden="1">#REF!</definedName>
    <definedName name="XRefCopy2Row" localSheetId="13" hidden="1">#REF!</definedName>
    <definedName name="XRefCopy2Row" localSheetId="3" hidden="1">#REF!</definedName>
    <definedName name="XRefCopy2Row" localSheetId="7" hidden="1">#REF!</definedName>
    <definedName name="XRefCopy2Row" localSheetId="11" hidden="1">#REF!</definedName>
    <definedName name="XRefCopy2Row" localSheetId="9" hidden="1">#REF!</definedName>
    <definedName name="XRefCopy2Row" localSheetId="6" hidden="1">#REF!</definedName>
    <definedName name="XRefCopy2Row" localSheetId="5" hidden="1">#REF!</definedName>
    <definedName name="XRefCopy2Row" localSheetId="4" hidden="1">#REF!</definedName>
    <definedName name="XRefCopy2Row" hidden="1">#REF!</definedName>
    <definedName name="XRefCopy3Row" localSheetId="2" hidden="1">#REF!</definedName>
    <definedName name="XRefCopy3Row" localSheetId="8" hidden="1">#REF!</definedName>
    <definedName name="XRefCopy3Row" localSheetId="13" hidden="1">#REF!</definedName>
    <definedName name="XRefCopy3Row" localSheetId="3" hidden="1">#REF!</definedName>
    <definedName name="XRefCopy3Row" localSheetId="7" hidden="1">#REF!</definedName>
    <definedName name="XRefCopy3Row" localSheetId="11" hidden="1">#REF!</definedName>
    <definedName name="XRefCopy3Row" localSheetId="9" hidden="1">#REF!</definedName>
    <definedName name="XRefCopy3Row" localSheetId="6" hidden="1">#REF!</definedName>
    <definedName name="XRefCopy3Row" localSheetId="5" hidden="1">#REF!</definedName>
    <definedName name="XRefCopy3Row" localSheetId="4" hidden="1">#REF!</definedName>
    <definedName name="XRefCopy3Row" hidden="1">#REF!</definedName>
    <definedName name="XRefCopyRangeCount" hidden="1">3</definedName>
    <definedName name="XRefPaste1Row" localSheetId="2" hidden="1">#REF!</definedName>
    <definedName name="XRefPaste1Row" localSheetId="8" hidden="1">#REF!</definedName>
    <definedName name="XRefPaste1Row" localSheetId="13" hidden="1">#REF!</definedName>
    <definedName name="XRefPaste1Row" localSheetId="3" hidden="1">#REF!</definedName>
    <definedName name="XRefPaste1Row" localSheetId="7" hidden="1">#REF!</definedName>
    <definedName name="XRefPaste1Row" localSheetId="0" hidden="1">#REF!</definedName>
    <definedName name="XRefPaste1Row" localSheetId="11" hidden="1">#REF!</definedName>
    <definedName name="XRefPaste1Row" localSheetId="9" hidden="1">#REF!</definedName>
    <definedName name="XRefPaste1Row" localSheetId="6" hidden="1">#REF!</definedName>
    <definedName name="XRefPaste1Row" localSheetId="5" hidden="1">#REF!</definedName>
    <definedName name="XRefPaste1Row" localSheetId="4" hidden="1">#REF!</definedName>
    <definedName name="XRefPaste2Row" localSheetId="2" hidden="1">#REF!</definedName>
    <definedName name="XRefPaste2Row" localSheetId="8" hidden="1">#REF!</definedName>
    <definedName name="XRefPaste2Row" localSheetId="13" hidden="1">#REF!</definedName>
    <definedName name="XRefPaste2Row" localSheetId="3" hidden="1">#REF!</definedName>
    <definedName name="XRefPaste2Row" localSheetId="7" hidden="1">#REF!</definedName>
    <definedName name="XRefPaste2Row" localSheetId="11" hidden="1">#REF!</definedName>
    <definedName name="XRefPaste2Row" localSheetId="9" hidden="1">#REF!</definedName>
    <definedName name="XRefPaste2Row" localSheetId="6" hidden="1">#REF!</definedName>
    <definedName name="XRefPaste2Row" localSheetId="5" hidden="1">#REF!</definedName>
    <definedName name="XRefPaste2Row" localSheetId="4" hidden="1">#REF!</definedName>
    <definedName name="XRefPaste2Row" hidden="1">#REF!</definedName>
    <definedName name="XRefPasteRangeCount" hidden="1">2</definedName>
    <definedName name="xxx" localSheetId="2" hidden="1">{"capital",#N/A,FALSE,"Analysis";"input data",#N/A,FALSE,"Analysis"}</definedName>
    <definedName name="xxx" hidden="1">{"capital",#N/A,FALSE,"Analysis";"input data",#N/A,FALSE,"Analysis"}</definedName>
    <definedName name="xxxxxxxxxxxxxxxxxxxxxx" localSheetId="2" hidden="1">{#N/A,#N/A,FALSE,"EXPENSE"}</definedName>
    <definedName name="xxxxxxxxxxxxxxxxxxxxxx" localSheetId="13" hidden="1">{#N/A,#N/A,FALSE,"EXPENSE"}</definedName>
    <definedName name="xxxxxxxxxxxxxxxxxxxxxx" localSheetId="3" hidden="1">{#N/A,#N/A,FALSE,"EXPENSE"}</definedName>
    <definedName name="xxxxxxxxxxxxxxxxxxxxxx" localSheetId="11" hidden="1">{#N/A,#N/A,FALSE,"EXPENSE"}</definedName>
    <definedName name="xxxxxxxxxxxxxxxxxxxxxx" localSheetId="9" hidden="1">{#N/A,#N/A,FALSE,"EXPENSE"}</definedName>
    <definedName name="xxxxxxxxxxxxxxxxxxxxxx" hidden="1">{#N/A,#N/A,FALSE,"EXPENSE"}</definedName>
    <definedName name="XYZ" localSheetId="2" hidden="1">{"PAGE_1",#N/A,FALSE,"MONTH"}</definedName>
    <definedName name="XYZ" localSheetId="13" hidden="1">{"PAGE_1",#N/A,FALSE,"MONTH"}</definedName>
    <definedName name="XYZ" localSheetId="3" hidden="1">{"PAGE_1",#N/A,FALSE,"MONTH"}</definedName>
    <definedName name="XYZ" localSheetId="0" hidden="1">{"PAGE_1",#N/A,FALSE,"MONTH"}</definedName>
    <definedName name="XYZ" localSheetId="11" hidden="1">{"PAGE_1",#N/A,FALSE,"MONTH"}</definedName>
    <definedName name="XYZ" localSheetId="9" hidden="1">{"PAGE_1",#N/A,FALSE,"MONTH"}</definedName>
    <definedName name="xyzUserPassword" hidden="1">"abcd"</definedName>
    <definedName name="xz" localSheetId="2" hidden="1">{#N/A,#N/A,FALSE,"Aging Summary";#N/A,#N/A,FALSE,"Ratio Analysis";#N/A,#N/A,FALSE,"Test 120 Day Accts";#N/A,#N/A,FALSE,"Tickmarks"}</definedName>
    <definedName name="xz" localSheetId="13" hidden="1">{#N/A,#N/A,FALSE,"Aging Summary";#N/A,#N/A,FALSE,"Ratio Analysis";#N/A,#N/A,FALSE,"Test 120 Day Accts";#N/A,#N/A,FALSE,"Tickmarks"}</definedName>
    <definedName name="xz" localSheetId="3" hidden="1">{#N/A,#N/A,FALSE,"Aging Summary";#N/A,#N/A,FALSE,"Ratio Analysis";#N/A,#N/A,FALSE,"Test 120 Day Accts";#N/A,#N/A,FALSE,"Tickmarks"}</definedName>
    <definedName name="xz" localSheetId="0" hidden="1">{#N/A,#N/A,FALSE,"Aging Summary";#N/A,#N/A,FALSE,"Ratio Analysis";#N/A,#N/A,FALSE,"Test 120 Day Accts";#N/A,#N/A,FALSE,"Tickmarks"}</definedName>
    <definedName name="xz" localSheetId="11" hidden="1">{#N/A,#N/A,FALSE,"Aging Summary";#N/A,#N/A,FALSE,"Ratio Analysis";#N/A,#N/A,FALSE,"Test 120 Day Accts";#N/A,#N/A,FALSE,"Tickmarks"}</definedName>
    <definedName name="xz" localSheetId="9" hidden="1">{#N/A,#N/A,FALSE,"Aging Summary";#N/A,#N/A,FALSE,"Ratio Analysis";#N/A,#N/A,FALSE,"Test 120 Day Accts";#N/A,#N/A,FALSE,"Tickmarks"}</definedName>
    <definedName name="xzy" localSheetId="2" hidden="1">{#N/A,#N/A,FALSE,"ALLOC"}</definedName>
    <definedName name="xzy" localSheetId="13" hidden="1">{#N/A,#N/A,FALSE,"ALLOC"}</definedName>
    <definedName name="xzy" localSheetId="3" hidden="1">{#N/A,#N/A,FALSE,"ALLOC"}</definedName>
    <definedName name="xzy" localSheetId="11" hidden="1">{#N/A,#N/A,FALSE,"ALLOC"}</definedName>
    <definedName name="xzy" localSheetId="9" hidden="1">{#N/A,#N/A,FALSE,"ALLOC"}</definedName>
    <definedName name="xzy" hidden="1">{#N/A,#N/A,FALSE,"ALLOC"}</definedName>
    <definedName name="Y" localSheetId="2">#REF!</definedName>
    <definedName name="Y" localSheetId="8">#REF!</definedName>
    <definedName name="y" localSheetId="13" hidden="1">#REF!</definedName>
    <definedName name="y" localSheetId="3" hidden="1">#REF!</definedName>
    <definedName name="Y" localSheetId="7">#REF!</definedName>
    <definedName name="Y" localSheetId="0">#REF!</definedName>
    <definedName name="y" localSheetId="9" hidden="1">#REF!</definedName>
    <definedName name="Y" localSheetId="6">#REF!</definedName>
    <definedName name="Y" localSheetId="5">#REF!</definedName>
    <definedName name="Y" localSheetId="4">#REF!</definedName>
    <definedName name="ydrtydgdg" localSheetId="2" hidden="1">{#N/A,#N/A,FALSE,"EXPENSE"}</definedName>
    <definedName name="ydrtydgdg" localSheetId="13" hidden="1">{#N/A,#N/A,FALSE,"EXPENSE"}</definedName>
    <definedName name="ydrtydgdg" localSheetId="3" hidden="1">{#N/A,#N/A,FALSE,"EXPENSE"}</definedName>
    <definedName name="ydrtydgdg" localSheetId="11" hidden="1">{#N/A,#N/A,FALSE,"EXPENSE"}</definedName>
    <definedName name="ydrtydgdg" localSheetId="9" hidden="1">{#N/A,#N/A,FALSE,"EXPENSE"}</definedName>
    <definedName name="ydrtydgdg" hidden="1">{#N/A,#N/A,FALSE,"EXPENSE"}</definedName>
    <definedName name="YE_DB" localSheetId="2">#REF!</definedName>
    <definedName name="YE_DB" localSheetId="8">#REF!</definedName>
    <definedName name="YE_DB" localSheetId="7">#REF!</definedName>
    <definedName name="YE_DB" localSheetId="6">#REF!</definedName>
    <definedName name="YE_DB" localSheetId="5">#REF!</definedName>
    <definedName name="YE_DB" localSheetId="4">#REF!</definedName>
    <definedName name="YE_DB">#REF!</definedName>
    <definedName name="YEAR" localSheetId="2">#REF!</definedName>
    <definedName name="YEAR" localSheetId="8">#REF!</definedName>
    <definedName name="YEAR" localSheetId="7">#REF!</definedName>
    <definedName name="YEAR" localSheetId="6">#REF!</definedName>
    <definedName name="YEAR" localSheetId="5">#REF!</definedName>
    <definedName name="YEAR" localSheetId="4">#REF!</definedName>
    <definedName name="YEAR">#REF!</definedName>
    <definedName name="YEAR_2008">#REF!</definedName>
    <definedName name="YEAR_2009">#REF!</definedName>
    <definedName name="YEAR_2010">#REF!</definedName>
    <definedName name="Year_end" localSheetId="2">#REF!</definedName>
    <definedName name="Year_end">#REF!</definedName>
    <definedName name="Year0" localSheetId="2">#REF!</definedName>
    <definedName name="Year0">#REF!</definedName>
    <definedName name="yeartodate" localSheetId="2">#REF!</definedName>
    <definedName name="yeartodate" localSheetId="8">#REF!</definedName>
    <definedName name="yeartodate" localSheetId="13">#REF!</definedName>
    <definedName name="yeartodate" localSheetId="3">#REF!</definedName>
    <definedName name="yeartodate" localSheetId="7">#REF!</definedName>
    <definedName name="yeartodate" localSheetId="0">#REF!</definedName>
    <definedName name="yeartodate" localSheetId="9">#REF!</definedName>
    <definedName name="yeartodate" localSheetId="6">#REF!</definedName>
    <definedName name="yeartodate" localSheetId="5">#REF!</definedName>
    <definedName name="yeartodate" localSheetId="4">#REF!</definedName>
    <definedName name="yeteterter" localSheetId="2" hidden="1">{#N/A,#N/A,FALSE,"ALLOC"}</definedName>
    <definedName name="yeteterter" localSheetId="13" hidden="1">{#N/A,#N/A,FALSE,"ALLOC"}</definedName>
    <definedName name="yeteterter" localSheetId="3" hidden="1">{#N/A,#N/A,FALSE,"ALLOC"}</definedName>
    <definedName name="yeteterter" localSheetId="11" hidden="1">{#N/A,#N/A,FALSE,"ALLOC"}</definedName>
    <definedName name="yeteterter" localSheetId="9" hidden="1">{#N/A,#N/A,FALSE,"ALLOC"}</definedName>
    <definedName name="yeteterter" hidden="1">{#N/A,#N/A,FALSE,"ALLOC"}</definedName>
    <definedName name="yeyertrt" localSheetId="2" hidden="1">{#N/A,#N/A,FALSE,"ALLOC"}</definedName>
    <definedName name="yeyertrt" localSheetId="13" hidden="1">{#N/A,#N/A,FALSE,"ALLOC"}</definedName>
    <definedName name="yeyertrt" localSheetId="3" hidden="1">{#N/A,#N/A,FALSE,"ALLOC"}</definedName>
    <definedName name="yeyertrt" localSheetId="11" hidden="1">{#N/A,#N/A,FALSE,"ALLOC"}</definedName>
    <definedName name="yeyertrt" localSheetId="9" hidden="1">{#N/A,#N/A,FALSE,"ALLOC"}</definedName>
    <definedName name="yeyertrt" hidden="1">{#N/A,#N/A,FALSE,"ALLOC"}</definedName>
    <definedName name="yjtdhjhtshbrfgadf" localSheetId="2" hidden="1">{#N/A,#N/A,FALSE,"EXPENSE"}</definedName>
    <definedName name="yjtdhjhtshbrfgadf" localSheetId="13" hidden="1">{#N/A,#N/A,FALSE,"EXPENSE"}</definedName>
    <definedName name="yjtdhjhtshbrfgadf" localSheetId="3" hidden="1">{#N/A,#N/A,FALSE,"EXPENSE"}</definedName>
    <definedName name="yjtdhjhtshbrfgadf" localSheetId="11" hidden="1">{#N/A,#N/A,FALSE,"EXPENSE"}</definedName>
    <definedName name="yjtdhjhtshbrfgadf" localSheetId="9" hidden="1">{#N/A,#N/A,FALSE,"EXPENSE"}</definedName>
    <definedName name="yjtdhjhtshbrfgadf" hidden="1">{#N/A,#N/A,FALSE,"EXPENSE"}</definedName>
    <definedName name="YR">#REF!</definedName>
    <definedName name="yrtyrtyrt" localSheetId="2" hidden="1">{#N/A,#N/A,FALSE,"ALLOC"}</definedName>
    <definedName name="yrtyrtyrt" localSheetId="13" hidden="1">{#N/A,#N/A,FALSE,"ALLOC"}</definedName>
    <definedName name="yrtyrtyrt" localSheetId="3" hidden="1">{#N/A,#N/A,FALSE,"ALLOC"}</definedName>
    <definedName name="yrtyrtyrt" localSheetId="11" hidden="1">{#N/A,#N/A,FALSE,"ALLOC"}</definedName>
    <definedName name="yrtyrtyrt" localSheetId="9" hidden="1">{#N/A,#N/A,FALSE,"ALLOC"}</definedName>
    <definedName name="yrtyrtyrt" hidden="1">{#N/A,#N/A,FALSE,"ALLOC"}</definedName>
    <definedName name="yrtyryryf" localSheetId="2" hidden="1">{#N/A,#N/A,FALSE,"EXPENSE"}</definedName>
    <definedName name="yrtyryryf" localSheetId="13" hidden="1">{#N/A,#N/A,FALSE,"EXPENSE"}</definedName>
    <definedName name="yrtyryryf" localSheetId="3" hidden="1">{#N/A,#N/A,FALSE,"EXPENSE"}</definedName>
    <definedName name="yrtyryryf" localSheetId="11" hidden="1">{#N/A,#N/A,FALSE,"EXPENSE"}</definedName>
    <definedName name="yrtyryryf" localSheetId="9" hidden="1">{#N/A,#N/A,FALSE,"EXPENSE"}</definedName>
    <definedName name="yrtyryryf" hidden="1">{#N/A,#N/A,FALSE,"EXPENSE"}</definedName>
    <definedName name="yryrtyrty" localSheetId="2" hidden="1">{#N/A,#N/A,FALSE,"EXPENSE"}</definedName>
    <definedName name="yryrtyrty" localSheetId="13" hidden="1">{#N/A,#N/A,FALSE,"EXPENSE"}</definedName>
    <definedName name="yryrtyrty" localSheetId="3" hidden="1">{#N/A,#N/A,FALSE,"EXPENSE"}</definedName>
    <definedName name="yryrtyrty" localSheetId="11" hidden="1">{#N/A,#N/A,FALSE,"EXPENSE"}</definedName>
    <definedName name="yryrtyrty" localSheetId="9" hidden="1">{#N/A,#N/A,FALSE,"EXPENSE"}</definedName>
    <definedName name="yryrtyrty" hidden="1">{#N/A,#N/A,FALSE,"EXPENSE"}</definedName>
    <definedName name="yt" localSheetId="2" hidden="1">{#N/A,#N/A,FALSE,"Aging Summary";#N/A,#N/A,FALSE,"Ratio Analysis";#N/A,#N/A,FALSE,"Test 120 Day Accts";#N/A,#N/A,FALSE,"Tickmarks"}</definedName>
    <definedName name="yt" localSheetId="13" hidden="1">{#N/A,#N/A,FALSE,"Aging Summary";#N/A,#N/A,FALSE,"Ratio Analysis";#N/A,#N/A,FALSE,"Test 120 Day Accts";#N/A,#N/A,FALSE,"Tickmarks"}</definedName>
    <definedName name="yt" localSheetId="3" hidden="1">{#N/A,#N/A,FALSE,"Aging Summary";#N/A,#N/A,FALSE,"Ratio Analysis";#N/A,#N/A,FALSE,"Test 120 Day Accts";#N/A,#N/A,FALSE,"Tickmarks"}</definedName>
    <definedName name="yt" localSheetId="0" hidden="1">{#N/A,#N/A,FALSE,"Aging Summary";#N/A,#N/A,FALSE,"Ratio Analysis";#N/A,#N/A,FALSE,"Test 120 Day Accts";#N/A,#N/A,FALSE,"Tickmarks"}</definedName>
    <definedName name="yt" localSheetId="11" hidden="1">{#N/A,#N/A,FALSE,"Aging Summary";#N/A,#N/A,FALSE,"Ratio Analysis";#N/A,#N/A,FALSE,"Test 120 Day Accts";#N/A,#N/A,FALSE,"Tickmarks"}</definedName>
    <definedName name="yt" localSheetId="9" hidden="1">{#N/A,#N/A,FALSE,"Aging Summary";#N/A,#N/A,FALSE,"Ratio Analysis";#N/A,#N/A,FALSE,"Test 120 Day Accts";#N/A,#N/A,FALSE,"Tickmarks"}</definedName>
    <definedName name="YTD.A.AND.G.MAINT" localSheetId="2">#REF!</definedName>
    <definedName name="YTD.A.AND.G.MAINT" localSheetId="8">#REF!</definedName>
    <definedName name="YTD.A.AND.G.MAINT" localSheetId="7">#REF!</definedName>
    <definedName name="YTD.A.AND.G.MAINT" localSheetId="6">#REF!</definedName>
    <definedName name="YTD.A.AND.G.MAINT" localSheetId="5">#REF!</definedName>
    <definedName name="YTD.A.AND.G.MAINT" localSheetId="4">#REF!</definedName>
    <definedName name="YTD.A.AND.G.MAINT">#REF!</definedName>
    <definedName name="YTD.A.AND.G.OPER" localSheetId="2">#REF!</definedName>
    <definedName name="YTD.A.AND.G.OPER" localSheetId="8">#REF!</definedName>
    <definedName name="YTD.A.AND.G.OPER" localSheetId="7">#REF!</definedName>
    <definedName name="YTD.A.AND.G.OPER" localSheetId="6">#REF!</definedName>
    <definedName name="YTD.A.AND.G.OPER" localSheetId="5">#REF!</definedName>
    <definedName name="YTD.A.AND.G.OPER" localSheetId="4">#REF!</definedName>
    <definedName name="YTD.A.AND.G.OPER">#REF!</definedName>
    <definedName name="YTD.AFUDC" localSheetId="2">#REF!</definedName>
    <definedName name="YTD.AFUDC" localSheetId="8">#REF!</definedName>
    <definedName name="YTD.AFUDC" localSheetId="7">#REF!</definedName>
    <definedName name="YTD.AFUDC" localSheetId="6">#REF!</definedName>
    <definedName name="YTD.AFUDC" localSheetId="5">#REF!</definedName>
    <definedName name="YTD.AFUDC" localSheetId="4">#REF!</definedName>
    <definedName name="YTD.AFUDC">#REF!</definedName>
    <definedName name="YTD.AMORTIZATION" localSheetId="2">#REF!</definedName>
    <definedName name="YTD.AMORTIZATION" localSheetId="8">#REF!</definedName>
    <definedName name="YTD.AMORTIZATION" localSheetId="7">#REF!</definedName>
    <definedName name="YTD.AMORTIZATION" localSheetId="6">#REF!</definedName>
    <definedName name="YTD.AMORTIZATION" localSheetId="5">#REF!</definedName>
    <definedName name="YTD.AMORTIZATION" localSheetId="4">#REF!</definedName>
    <definedName name="YTD.AMORTIZATION">#REF!</definedName>
    <definedName name="YTD.CUSTOMER.EXP" localSheetId="2">#REF!</definedName>
    <definedName name="YTD.CUSTOMER.EXP" localSheetId="8">#REF!</definedName>
    <definedName name="YTD.CUSTOMER.EXP" localSheetId="7">#REF!</definedName>
    <definedName name="YTD.CUSTOMER.EXP" localSheetId="6">#REF!</definedName>
    <definedName name="YTD.CUSTOMER.EXP" localSheetId="5">#REF!</definedName>
    <definedName name="YTD.CUSTOMER.EXP" localSheetId="4">#REF!</definedName>
    <definedName name="YTD.CUSTOMER.EXP">#REF!</definedName>
    <definedName name="YTD.DEF.FUEL" localSheetId="2">#REF!</definedName>
    <definedName name="YTD.DEF.FUEL" localSheetId="8">#REF!</definedName>
    <definedName name="YTD.DEF.FUEL" localSheetId="7">#REF!</definedName>
    <definedName name="YTD.DEF.FUEL" localSheetId="6">#REF!</definedName>
    <definedName name="YTD.DEF.FUEL" localSheetId="5">#REF!</definedName>
    <definedName name="YTD.DEF.FUEL" localSheetId="4">#REF!</definedName>
    <definedName name="YTD.DEF.FUEL">#REF!</definedName>
    <definedName name="YTD.DEPR.AND.AMORT" localSheetId="2">#REF!</definedName>
    <definedName name="YTD.DEPR.AND.AMORT" localSheetId="8">#REF!</definedName>
    <definedName name="YTD.DEPR.AND.AMORT" localSheetId="7">#REF!</definedName>
    <definedName name="YTD.DEPR.AND.AMORT" localSheetId="6">#REF!</definedName>
    <definedName name="YTD.DEPR.AND.AMORT" localSheetId="5">#REF!</definedName>
    <definedName name="YTD.DEPR.AND.AMORT" localSheetId="4">#REF!</definedName>
    <definedName name="YTD.DEPR.AND.AMORT">#REF!</definedName>
    <definedName name="YTD.DEPRECIATION" localSheetId="2">#REF!</definedName>
    <definedName name="YTD.DEPRECIATION" localSheetId="8">#REF!</definedName>
    <definedName name="YTD.DEPRECIATION" localSheetId="7">#REF!</definedName>
    <definedName name="YTD.DEPRECIATION" localSheetId="6">#REF!</definedName>
    <definedName name="YTD.DEPRECIATION" localSheetId="5">#REF!</definedName>
    <definedName name="YTD.DEPRECIATION" localSheetId="4">#REF!</definedName>
    <definedName name="YTD.DEPRECIATION">#REF!</definedName>
    <definedName name="YTD.DISTRIBUTION.MAINT" localSheetId="2">#REF!</definedName>
    <definedName name="YTD.DISTRIBUTION.MAINT" localSheetId="8">#REF!</definedName>
    <definedName name="YTD.DISTRIBUTION.MAINT" localSheetId="7">#REF!</definedName>
    <definedName name="YTD.DISTRIBUTION.MAINT" localSheetId="6">#REF!</definedName>
    <definedName name="YTD.DISTRIBUTION.MAINT" localSheetId="5">#REF!</definedName>
    <definedName name="YTD.DISTRIBUTION.MAINT" localSheetId="4">#REF!</definedName>
    <definedName name="YTD.DISTRIBUTION.MAINT">#REF!</definedName>
    <definedName name="YTD.DISTRIBUTION.OPER" localSheetId="2">#REF!</definedName>
    <definedName name="YTD.DISTRIBUTION.OPER" localSheetId="8">#REF!</definedName>
    <definedName name="YTD.DISTRIBUTION.OPER" localSheetId="7">#REF!</definedName>
    <definedName name="YTD.DISTRIBUTION.OPER" localSheetId="6">#REF!</definedName>
    <definedName name="YTD.DISTRIBUTION.OPER" localSheetId="5">#REF!</definedName>
    <definedName name="YTD.DISTRIBUTION.OPER" localSheetId="4">#REF!</definedName>
    <definedName name="YTD.DISTRIBUTION.OPER">#REF!</definedName>
    <definedName name="YTD.DIVIDENDS" localSheetId="2">#REF!</definedName>
    <definedName name="YTD.DIVIDENDS" localSheetId="8">#REF!</definedName>
    <definedName name="YTD.DIVIDENDS" localSheetId="7">#REF!</definedName>
    <definedName name="YTD.DIVIDENDS" localSheetId="6">#REF!</definedName>
    <definedName name="YTD.DIVIDENDS" localSheetId="5">#REF!</definedName>
    <definedName name="YTD.DIVIDENDS" localSheetId="4">#REF!</definedName>
    <definedName name="YTD.DIVIDENDS">#REF!</definedName>
    <definedName name="YTD.ECCR" localSheetId="2">#REF!</definedName>
    <definedName name="YTD.ECCR" localSheetId="8">#REF!</definedName>
    <definedName name="YTD.ECCR" localSheetId="7">#REF!</definedName>
    <definedName name="YTD.ECCR" localSheetId="6">#REF!</definedName>
    <definedName name="YTD.ECCR" localSheetId="5">#REF!</definedName>
    <definedName name="YTD.ECCR" localSheetId="4">#REF!</definedName>
    <definedName name="YTD.ECCR">#REF!</definedName>
    <definedName name="YTD.FUEL.AND.PURPOWER" localSheetId="2">#REF!</definedName>
    <definedName name="YTD.FUEL.AND.PURPOWER" localSheetId="8">#REF!</definedName>
    <definedName name="YTD.FUEL.AND.PURPOWER" localSheetId="7">#REF!</definedName>
    <definedName name="YTD.FUEL.AND.PURPOWER" localSheetId="6">#REF!</definedName>
    <definedName name="YTD.FUEL.AND.PURPOWER" localSheetId="5">#REF!</definedName>
    <definedName name="YTD.FUEL.AND.PURPOWER" localSheetId="4">#REF!</definedName>
    <definedName name="YTD.FUEL.AND.PURPOWER">#REF!</definedName>
    <definedName name="YTD.FUEL.HANDLING" localSheetId="2">#REF!</definedName>
    <definedName name="YTD.FUEL.HANDLING" localSheetId="8">#REF!</definedName>
    <definedName name="YTD.FUEL.HANDLING" localSheetId="7">#REF!</definedName>
    <definedName name="YTD.FUEL.HANDLING" localSheetId="6">#REF!</definedName>
    <definedName name="YTD.FUEL.HANDLING" localSheetId="5">#REF!</definedName>
    <definedName name="YTD.FUEL.HANDLING" localSheetId="4">#REF!</definedName>
    <definedName name="YTD.FUEL.HANDLING">#REF!</definedName>
    <definedName name="YTD.INTEREST.CHARGES" localSheetId="2">#REF!</definedName>
    <definedName name="YTD.INTEREST.CHARGES" localSheetId="8">#REF!</definedName>
    <definedName name="YTD.INTEREST.CHARGES" localSheetId="7">#REF!</definedName>
    <definedName name="YTD.INTEREST.CHARGES" localSheetId="6">#REF!</definedName>
    <definedName name="YTD.INTEREST.CHARGES" localSheetId="5">#REF!</definedName>
    <definedName name="YTD.INTEREST.CHARGES" localSheetId="4">#REF!</definedName>
    <definedName name="YTD.INTEREST.CHARGES">#REF!</definedName>
    <definedName name="YTD.INTEREST.LONGTERM.DEBT" localSheetId="2">#REF!</definedName>
    <definedName name="YTD.INTEREST.LONGTERM.DEBT" localSheetId="8">#REF!</definedName>
    <definedName name="YTD.INTEREST.LONGTERM.DEBT" localSheetId="7">#REF!</definedName>
    <definedName name="YTD.INTEREST.LONGTERM.DEBT" localSheetId="6">#REF!</definedName>
    <definedName name="YTD.INTEREST.LONGTERM.DEBT" localSheetId="5">#REF!</definedName>
    <definedName name="YTD.INTEREST.LONGTERM.DEBT" localSheetId="4">#REF!</definedName>
    <definedName name="YTD.INTEREST.LONGTERM.DEBT">#REF!</definedName>
    <definedName name="YTD.NONOPER.TAXES" localSheetId="2">#REF!</definedName>
    <definedName name="YTD.NONOPER.TAXES" localSheetId="8">#REF!</definedName>
    <definedName name="YTD.NONOPER.TAXES" localSheetId="7">#REF!</definedName>
    <definedName name="YTD.NONOPER.TAXES" localSheetId="6">#REF!</definedName>
    <definedName name="YTD.NONOPER.TAXES" localSheetId="5">#REF!</definedName>
    <definedName name="YTD.NONOPER.TAXES" localSheetId="4">#REF!</definedName>
    <definedName name="YTD.NONOPER.TAXES">#REF!</definedName>
    <definedName name="YTD.NUCLEAR.GENERATION.MAINT" localSheetId="2">#REF!</definedName>
    <definedName name="YTD.NUCLEAR.GENERATION.MAINT" localSheetId="8">#REF!</definedName>
    <definedName name="YTD.NUCLEAR.GENERATION.MAINT" localSheetId="7">#REF!</definedName>
    <definedName name="YTD.NUCLEAR.GENERATION.MAINT" localSheetId="6">#REF!</definedName>
    <definedName name="YTD.NUCLEAR.GENERATION.MAINT" localSheetId="5">#REF!</definedName>
    <definedName name="YTD.NUCLEAR.GENERATION.MAINT" localSheetId="4">#REF!</definedName>
    <definedName name="YTD.NUCLEAR.GENERATION.MAINT">#REF!</definedName>
    <definedName name="YTD.NUCLEAR.GENERATION.OPER" localSheetId="2">#REF!</definedName>
    <definedName name="YTD.NUCLEAR.GENERATION.OPER" localSheetId="8">#REF!</definedName>
    <definedName name="YTD.NUCLEAR.GENERATION.OPER" localSheetId="7">#REF!</definedName>
    <definedName name="YTD.NUCLEAR.GENERATION.OPER" localSheetId="6">#REF!</definedName>
    <definedName name="YTD.NUCLEAR.GENERATION.OPER" localSheetId="5">#REF!</definedName>
    <definedName name="YTD.NUCLEAR.GENERATION.OPER" localSheetId="4">#REF!</definedName>
    <definedName name="YTD.NUCLEAR.GENERATION.OPER">#REF!</definedName>
    <definedName name="YTD.OPER.REVENUES" localSheetId="2">#REF!</definedName>
    <definedName name="YTD.OPER.REVENUES" localSheetId="8">#REF!</definedName>
    <definedName name="YTD.OPER.REVENUES" localSheetId="7">#REF!</definedName>
    <definedName name="YTD.OPER.REVENUES" localSheetId="6">#REF!</definedName>
    <definedName name="YTD.OPER.REVENUES" localSheetId="5">#REF!</definedName>
    <definedName name="YTD.OPER.REVENUES" localSheetId="4">#REF!</definedName>
    <definedName name="YTD.OPER.REVENUES">#REF!</definedName>
    <definedName name="YTD.OPER.TAXES" localSheetId="2">#REF!</definedName>
    <definedName name="YTD.OPER.TAXES" localSheetId="8">#REF!</definedName>
    <definedName name="YTD.OPER.TAXES" localSheetId="7">#REF!</definedName>
    <definedName name="YTD.OPER.TAXES" localSheetId="6">#REF!</definedName>
    <definedName name="YTD.OPER.TAXES" localSheetId="5">#REF!</definedName>
    <definedName name="YTD.OPER.TAXES" localSheetId="4">#REF!</definedName>
    <definedName name="YTD.OPER.TAXES">#REF!</definedName>
    <definedName name="YTD.OPER_AND_MAINT.EXPS" localSheetId="2">#REF!</definedName>
    <definedName name="YTD.OPER_AND_MAINT.EXPS" localSheetId="8">#REF!</definedName>
    <definedName name="YTD.OPER_AND_MAINT.EXPS" localSheetId="7">#REF!</definedName>
    <definedName name="YTD.OPER_AND_MAINT.EXPS" localSheetId="6">#REF!</definedName>
    <definedName name="YTD.OPER_AND_MAINT.EXPS" localSheetId="5">#REF!</definedName>
    <definedName name="YTD.OPER_AND_MAINT.EXPS" localSheetId="4">#REF!</definedName>
    <definedName name="YTD.OPER_AND_MAINT.EXPS">#REF!</definedName>
    <definedName name="YTD.OPER_AND_MAINT_EXPS" localSheetId="2">#REF!</definedName>
    <definedName name="YTD.OPER_AND_MAINT_EXPS" localSheetId="8">#REF!</definedName>
    <definedName name="YTD.OPER_AND_MAINT_EXPS" localSheetId="7">#REF!</definedName>
    <definedName name="YTD.OPER_AND_MAINT_EXPS" localSheetId="6">#REF!</definedName>
    <definedName name="YTD.OPER_AND_MAINT_EXPS" localSheetId="5">#REF!</definedName>
    <definedName name="YTD.OPER_AND_MAINT_EXPS" localSheetId="4">#REF!</definedName>
    <definedName name="YTD.OPER_AND_MAINT_EXPS">#REF!</definedName>
    <definedName name="YTD.OTH.INC_AND_DEDUCTIONS" localSheetId="2">#REF!</definedName>
    <definedName name="YTD.OTH.INC_AND_DEDUCTIONS" localSheetId="8">#REF!</definedName>
    <definedName name="YTD.OTH.INC_AND_DEDUCTIONS" localSheetId="7">#REF!</definedName>
    <definedName name="YTD.OTH.INC_AND_DEDUCTIONS" localSheetId="6">#REF!</definedName>
    <definedName name="YTD.OTH.INC_AND_DEDUCTIONS" localSheetId="5">#REF!</definedName>
    <definedName name="YTD.OTH.INC_AND_DEDUCTIONS" localSheetId="4">#REF!</definedName>
    <definedName name="YTD.OTH.INC_AND_DEDUCTIONS">#REF!</definedName>
    <definedName name="YTD.OTH.POWER.GEN.MAINT" localSheetId="2">#REF!</definedName>
    <definedName name="YTD.OTH.POWER.GEN.MAINT" localSheetId="8">#REF!</definedName>
    <definedName name="YTD.OTH.POWER.GEN.MAINT" localSheetId="7">#REF!</definedName>
    <definedName name="YTD.OTH.POWER.GEN.MAINT" localSheetId="6">#REF!</definedName>
    <definedName name="YTD.OTH.POWER.GEN.MAINT" localSheetId="5">#REF!</definedName>
    <definedName name="YTD.OTH.POWER.GEN.MAINT" localSheetId="4">#REF!</definedName>
    <definedName name="YTD.OTH.POWER.GEN.MAINT">#REF!</definedName>
    <definedName name="YTD.OTH.POWER.GEN.OPER" localSheetId="2">#REF!</definedName>
    <definedName name="YTD.OTH.POWER.GEN.OPER" localSheetId="8">#REF!</definedName>
    <definedName name="YTD.OTH.POWER.GEN.OPER" localSheetId="7">#REF!</definedName>
    <definedName name="YTD.OTH.POWER.GEN.OPER" localSheetId="6">#REF!</definedName>
    <definedName name="YTD.OTH.POWER.GEN.OPER" localSheetId="5">#REF!</definedName>
    <definedName name="YTD.OTH.POWER.GEN.OPER" localSheetId="4">#REF!</definedName>
    <definedName name="YTD.OTH.POWER.GEN.OPER">#REF!</definedName>
    <definedName name="YTD.OTH.POWER.SUPPLY.OPER" localSheetId="2">#REF!</definedName>
    <definedName name="YTD.OTH.POWER.SUPPLY.OPER" localSheetId="8">#REF!</definedName>
    <definedName name="YTD.OTH.POWER.SUPPLY.OPER" localSheetId="7">#REF!</definedName>
    <definedName name="YTD.OTH.POWER.SUPPLY.OPER" localSheetId="6">#REF!</definedName>
    <definedName name="YTD.OTH.POWER.SUPPLY.OPER" localSheetId="5">#REF!</definedName>
    <definedName name="YTD.OTH.POWER.SUPPLY.OPER" localSheetId="4">#REF!</definedName>
    <definedName name="YTD.OTH.POWER.SUPPLY.OPER">#REF!</definedName>
    <definedName name="YTD.OTH.TAXES.NONOPER" localSheetId="2">#REF!</definedName>
    <definedName name="YTD.OTH.TAXES.NONOPER" localSheetId="8">#REF!</definedName>
    <definedName name="YTD.OTH.TAXES.NONOPER" localSheetId="7">#REF!</definedName>
    <definedName name="YTD.OTH.TAXES.NONOPER" localSheetId="6">#REF!</definedName>
    <definedName name="YTD.OTH.TAXES.NONOPER" localSheetId="5">#REF!</definedName>
    <definedName name="YTD.OTH.TAXES.NONOPER" localSheetId="4">#REF!</definedName>
    <definedName name="YTD.OTH.TAXES.NONOPER">#REF!</definedName>
    <definedName name="YTD.OTH.TAXES.OPER" localSheetId="2">#REF!</definedName>
    <definedName name="YTD.OTH.TAXES.OPER" localSheetId="8">#REF!</definedName>
    <definedName name="YTD.OTH.TAXES.OPER" localSheetId="7">#REF!</definedName>
    <definedName name="YTD.OTH.TAXES.OPER" localSheetId="6">#REF!</definedName>
    <definedName name="YTD.OTH.TAXES.OPER" localSheetId="5">#REF!</definedName>
    <definedName name="YTD.OTH.TAXES.OPER" localSheetId="4">#REF!</definedName>
    <definedName name="YTD.OTH.TAXES.OPER">#REF!</definedName>
    <definedName name="YTD.PURPOWER.NONREC" localSheetId="2">#REF!</definedName>
    <definedName name="YTD.PURPOWER.NONREC" localSheetId="8">#REF!</definedName>
    <definedName name="YTD.PURPOWER.NONREC" localSheetId="7">#REF!</definedName>
    <definedName name="YTD.PURPOWER.NONREC" localSheetId="6">#REF!</definedName>
    <definedName name="YTD.PURPOWER.NONREC" localSheetId="5">#REF!</definedName>
    <definedName name="YTD.PURPOWER.NONREC" localSheetId="4">#REF!</definedName>
    <definedName name="YTD.PURPOWER.NONREC">#REF!</definedName>
    <definedName name="YTD.STEAM.GENERATION.MAINT" localSheetId="2">#REF!</definedName>
    <definedName name="YTD.STEAM.GENERATION.MAINT" localSheetId="8">#REF!</definedName>
    <definedName name="YTD.STEAM.GENERATION.MAINT" localSheetId="7">#REF!</definedName>
    <definedName name="YTD.STEAM.GENERATION.MAINT" localSheetId="6">#REF!</definedName>
    <definedName name="YTD.STEAM.GENERATION.MAINT" localSheetId="5">#REF!</definedName>
    <definedName name="YTD.STEAM.GENERATION.MAINT" localSheetId="4">#REF!</definedName>
    <definedName name="YTD.STEAM.GENERATION.MAINT">#REF!</definedName>
    <definedName name="YTD.STEAM.GENERATION.OPER" localSheetId="2">#REF!</definedName>
    <definedName name="YTD.STEAM.GENERATION.OPER" localSheetId="8">#REF!</definedName>
    <definedName name="YTD.STEAM.GENERATION.OPER" localSheetId="7">#REF!</definedName>
    <definedName name="YTD.STEAM.GENERATION.OPER" localSheetId="6">#REF!</definedName>
    <definedName name="YTD.STEAM.GENERATION.OPER" localSheetId="5">#REF!</definedName>
    <definedName name="YTD.STEAM.GENERATION.OPER" localSheetId="4">#REF!</definedName>
    <definedName name="YTD.STEAM.GENERATION.OPER">#REF!</definedName>
    <definedName name="YTD.TOTAL.PROD.EXPS" localSheetId="2">#REF!</definedName>
    <definedName name="YTD.TOTAL.PROD.EXPS" localSheetId="8">#REF!</definedName>
    <definedName name="YTD.TOTAL.PROD.EXPS" localSheetId="7">#REF!</definedName>
    <definedName name="YTD.TOTAL.PROD.EXPS" localSheetId="6">#REF!</definedName>
    <definedName name="YTD.TOTAL.PROD.EXPS" localSheetId="5">#REF!</definedName>
    <definedName name="YTD.TOTAL.PROD.EXPS" localSheetId="4">#REF!</definedName>
    <definedName name="YTD.TOTAL.PROD.EXPS">#REF!</definedName>
    <definedName name="YTD.TOTAL.PRODUCTION.EXP" localSheetId="2">#REF!</definedName>
    <definedName name="YTD.TOTAL.PRODUCTION.EXP" localSheetId="8">#REF!</definedName>
    <definedName name="YTD.TOTAL.PRODUCTION.EXP" localSheetId="7">#REF!</definedName>
    <definedName name="YTD.TOTAL.PRODUCTION.EXP" localSheetId="6">#REF!</definedName>
    <definedName name="YTD.TOTAL.PRODUCTION.EXP" localSheetId="5">#REF!</definedName>
    <definedName name="YTD.TOTAL.PRODUCTION.EXP" localSheetId="4">#REF!</definedName>
    <definedName name="YTD.TOTAL.PRODUCTION.EXP">#REF!</definedName>
    <definedName name="YTD.TRANSMISSION.MAINT" localSheetId="2">#REF!</definedName>
    <definedName name="YTD.TRANSMISSION.MAINT" localSheetId="8">#REF!</definedName>
    <definedName name="YTD.TRANSMISSION.MAINT" localSheetId="7">#REF!</definedName>
    <definedName name="YTD.TRANSMISSION.MAINT" localSheetId="6">#REF!</definedName>
    <definedName name="YTD.TRANSMISSION.MAINT" localSheetId="5">#REF!</definedName>
    <definedName name="YTD.TRANSMISSION.MAINT" localSheetId="4">#REF!</definedName>
    <definedName name="YTD.TRANSMISSION.MAINT">#REF!</definedName>
    <definedName name="YTD.TRANSMISSION.OPER" localSheetId="2">#REF!</definedName>
    <definedName name="YTD.TRANSMISSION.OPER" localSheetId="8">#REF!</definedName>
    <definedName name="YTD.TRANSMISSION.OPER" localSheetId="7">#REF!</definedName>
    <definedName name="YTD.TRANSMISSION.OPER" localSheetId="6">#REF!</definedName>
    <definedName name="YTD.TRANSMISSION.OPER" localSheetId="5">#REF!</definedName>
    <definedName name="YTD.TRANSMISSION.OPER" localSheetId="4">#REF!</definedName>
    <definedName name="YTD.TRANSMISSION.OPER">#REF!</definedName>
    <definedName name="ytetetet" localSheetId="2" hidden="1">{#N/A,#N/A,FALSE,"EXPENSE"}</definedName>
    <definedName name="ytetetet" localSheetId="13" hidden="1">{#N/A,#N/A,FALSE,"EXPENSE"}</definedName>
    <definedName name="ytetetet" localSheetId="3" hidden="1">{#N/A,#N/A,FALSE,"EXPENSE"}</definedName>
    <definedName name="ytetetet" localSheetId="11" hidden="1">{#N/A,#N/A,FALSE,"EXPENSE"}</definedName>
    <definedName name="ytetetet" localSheetId="9" hidden="1">{#N/A,#N/A,FALSE,"EXPENSE"}</definedName>
    <definedName name="ytetetet" hidden="1">{#N/A,#N/A,FALSE,"EXPENSE"}</definedName>
    <definedName name="ytrysrtertrtyhfgh" localSheetId="2" hidden="1">{#N/A,#N/A,FALSE,"EXPENSE"}</definedName>
    <definedName name="ytrysrtertrtyhfgh" localSheetId="13" hidden="1">{#N/A,#N/A,FALSE,"EXPENSE"}</definedName>
    <definedName name="ytrysrtertrtyhfgh" localSheetId="3" hidden="1">{#N/A,#N/A,FALSE,"EXPENSE"}</definedName>
    <definedName name="ytrysrtertrtyhfgh" localSheetId="11" hidden="1">{#N/A,#N/A,FALSE,"EXPENSE"}</definedName>
    <definedName name="ytrysrtertrtyhfgh" localSheetId="9" hidden="1">{#N/A,#N/A,FALSE,"EXPENSE"}</definedName>
    <definedName name="ytrysrtertrtyhfgh" hidden="1">{#N/A,#N/A,FALSE,"EXPENSE"}</definedName>
    <definedName name="ytyrtyhrbfgbv" localSheetId="2" hidden="1">{#N/A,#N/A,FALSE,"EXPENSE"}</definedName>
    <definedName name="ytyrtyhrbfgbv" localSheetId="13" hidden="1">{#N/A,#N/A,FALSE,"EXPENSE"}</definedName>
    <definedName name="ytyrtyhrbfgbv" localSheetId="3" hidden="1">{#N/A,#N/A,FALSE,"EXPENSE"}</definedName>
    <definedName name="ytyrtyhrbfgbv" localSheetId="11" hidden="1">{#N/A,#N/A,FALSE,"EXPENSE"}</definedName>
    <definedName name="ytyrtyhrbfgbv" localSheetId="9" hidden="1">{#N/A,#N/A,FALSE,"EXPENSE"}</definedName>
    <definedName name="ytyrtyhrbfgbv" hidden="1">{#N/A,#N/A,FALSE,"EXPENSE"}</definedName>
    <definedName name="yyyyy" localSheetId="2" hidden="1">{#N/A,#N/A,FALSE,"EXPENSE"}</definedName>
    <definedName name="yyyyy" localSheetId="13" hidden="1">{#N/A,#N/A,FALSE,"EXPENSE"}</definedName>
    <definedName name="yyyyy" localSheetId="3" hidden="1">{#N/A,#N/A,FALSE,"EXPENSE"}</definedName>
    <definedName name="yyyyy" localSheetId="11" hidden="1">{#N/A,#N/A,FALSE,"EXPENSE"}</definedName>
    <definedName name="yyyyy" localSheetId="9" hidden="1">{#N/A,#N/A,FALSE,"EXPENSE"}</definedName>
    <definedName name="yyyyy" hidden="1">{#N/A,#N/A,FALSE,"EXPENSE"}</definedName>
    <definedName name="yyyyyyy" localSheetId="2" hidden="1">{#N/A,#N/A,FALSE,"EXPENSE"}</definedName>
    <definedName name="yyyyyyy" localSheetId="13" hidden="1">{#N/A,#N/A,FALSE,"EXPENSE"}</definedName>
    <definedName name="yyyyyyy" localSheetId="3" hidden="1">{#N/A,#N/A,FALSE,"EXPENSE"}</definedName>
    <definedName name="yyyyyyy" localSheetId="11" hidden="1">{#N/A,#N/A,FALSE,"EXPENSE"}</definedName>
    <definedName name="yyyyyyy" localSheetId="9" hidden="1">{#N/A,#N/A,FALSE,"EXPENSE"}</definedName>
    <definedName name="yyyyyyy" hidden="1">{#N/A,#N/A,FALSE,"EXPENSE"}</definedName>
    <definedName name="z" localSheetId="2" hidden="1">{"Page 1",#N/A,FALSE,"Sheet1";"Page 2",#N/A,FALSE,"Sheet1"}</definedName>
    <definedName name="z" hidden="1">{"Page 1",#N/A,FALSE,"Sheet1";"Page 2",#N/A,FALSE,"Sheet1"}</definedName>
    <definedName name="zbfgbzxcvxzcv" localSheetId="2" hidden="1">{#N/A,#N/A,FALSE,"EXPENSE"}</definedName>
    <definedName name="zbfgbzxcvxzcv" localSheetId="13" hidden="1">{#N/A,#N/A,FALSE,"EXPENSE"}</definedName>
    <definedName name="zbfgbzxcvxzcv" localSheetId="3" hidden="1">{#N/A,#N/A,FALSE,"EXPENSE"}</definedName>
    <definedName name="zbfgbzxcvxzcv" localSheetId="11" hidden="1">{#N/A,#N/A,FALSE,"EXPENSE"}</definedName>
    <definedName name="zbfgbzxcvxzcv" localSheetId="9" hidden="1">{#N/A,#N/A,FALSE,"EXPENSE"}</definedName>
    <definedName name="zbfgbzxcvxzcv" hidden="1">{#N/A,#N/A,FALSE,"EXPENSE"}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2" i="30" l="1"/>
  <c r="Q311" i="24"/>
  <c r="Q312" i="24"/>
  <c r="Q313" i="24"/>
  <c r="Q314" i="24"/>
  <c r="Q315" i="24"/>
  <c r="Q316" i="24"/>
  <c r="Q317" i="24"/>
  <c r="Q310" i="24"/>
  <c r="F139" i="8"/>
  <c r="C119" i="8"/>
  <c r="C174" i="8" s="1"/>
  <c r="F78" i="8"/>
  <c r="BF612" i="16"/>
  <c r="BG612" i="16"/>
  <c r="BH612" i="16"/>
  <c r="BI612" i="16"/>
  <c r="F39" i="8"/>
  <c r="F106" i="8"/>
  <c r="I87" i="27"/>
  <c r="I59" i="27"/>
  <c r="Q294" i="24"/>
  <c r="I57" i="27"/>
  <c r="I85" i="27" s="1"/>
  <c r="Q289" i="24"/>
  <c r="I63" i="27"/>
  <c r="I91" i="27" s="1"/>
  <c r="Q1045" i="24"/>
  <c r="I62" i="27"/>
  <c r="I90" i="27" s="1"/>
  <c r="Q1039" i="24"/>
  <c r="I61" i="27"/>
  <c r="I89" i="27" s="1"/>
  <c r="Q1038" i="24"/>
  <c r="Q995" i="24"/>
  <c r="I60" i="27"/>
  <c r="I88" i="27" s="1"/>
  <c r="Q472" i="24"/>
  <c r="Q236" i="24"/>
  <c r="I95" i="27"/>
  <c r="I6" i="27"/>
  <c r="I21" i="27" s="1"/>
  <c r="P398" i="24"/>
  <c r="P397" i="24"/>
  <c r="Q399" i="24"/>
  <c r="G57" i="30"/>
  <c r="H57" i="30"/>
  <c r="I57" i="30"/>
  <c r="J57" i="30"/>
  <c r="K57" i="30"/>
  <c r="L57" i="30"/>
  <c r="M57" i="30"/>
  <c r="N57" i="30"/>
  <c r="O57" i="30"/>
  <c r="P57" i="30"/>
  <c r="Q57" i="30"/>
  <c r="R57" i="30"/>
  <c r="F57" i="30"/>
  <c r="P404" i="24"/>
  <c r="Q398" i="24"/>
  <c r="Q397" i="24"/>
  <c r="K29" i="18"/>
  <c r="Q1109" i="24"/>
  <c r="K28" i="18"/>
  <c r="Q605" i="24"/>
  <c r="Q603" i="24"/>
  <c r="Q587" i="24"/>
  <c r="Q582" i="24"/>
  <c r="Q539" i="24"/>
  <c r="Q535" i="24"/>
  <c r="Q512" i="24"/>
  <c r="Q507" i="24"/>
  <c r="Q500" i="24"/>
  <c r="Q488" i="24"/>
  <c r="Q459" i="24"/>
  <c r="Q456" i="24"/>
  <c r="Q436" i="24"/>
  <c r="Q404" i="24"/>
  <c r="Q394" i="24"/>
  <c r="Q387" i="24"/>
  <c r="Q382" i="24"/>
  <c r="Q372" i="24"/>
  <c r="Q351" i="24"/>
  <c r="Q342" i="24"/>
  <c r="Q336" i="24"/>
  <c r="Q332" i="24"/>
  <c r="Q318" i="24"/>
  <c r="Q306" i="24"/>
  <c r="Q286" i="24"/>
  <c r="Q276" i="24"/>
  <c r="Q246" i="24"/>
  <c r="Q212" i="24"/>
  <c r="Q195" i="24"/>
  <c r="Q179" i="24"/>
  <c r="Q173" i="24"/>
  <c r="Q164" i="24"/>
  <c r="Q159" i="24"/>
  <c r="Q153" i="24"/>
  <c r="Q149" i="24"/>
  <c r="Q145" i="24"/>
  <c r="Q141" i="24"/>
  <c r="Q137" i="24"/>
  <c r="Q133" i="24"/>
  <c r="Q129" i="24"/>
  <c r="Q106" i="24"/>
  <c r="Q93" i="24"/>
  <c r="Q87" i="24"/>
  <c r="Q76" i="24"/>
  <c r="F17" i="30"/>
  <c r="F140" i="30" s="1"/>
  <c r="P1078" i="24"/>
  <c r="P1073" i="24"/>
  <c r="P1029" i="24"/>
  <c r="P999" i="24"/>
  <c r="P992" i="24"/>
  <c r="P972" i="24"/>
  <c r="P926" i="24"/>
  <c r="P908" i="24"/>
  <c r="P895" i="24"/>
  <c r="P857" i="24"/>
  <c r="P851" i="24"/>
  <c r="P842" i="24"/>
  <c r="P837" i="24"/>
  <c r="P776" i="24"/>
  <c r="P764" i="24"/>
  <c r="P752" i="24"/>
  <c r="P738" i="24"/>
  <c r="P727" i="24"/>
  <c r="P720" i="24"/>
  <c r="P694" i="24"/>
  <c r="P683" i="24"/>
  <c r="P657" i="24"/>
  <c r="P643" i="24"/>
  <c r="P631" i="24"/>
  <c r="P603" i="24"/>
  <c r="P587" i="24"/>
  <c r="P582" i="24"/>
  <c r="P539" i="24"/>
  <c r="P535" i="24"/>
  <c r="P512" i="24"/>
  <c r="P507" i="24"/>
  <c r="P500" i="24"/>
  <c r="P488" i="24"/>
  <c r="P459" i="24"/>
  <c r="P456" i="24"/>
  <c r="P436" i="24"/>
  <c r="P394" i="24"/>
  <c r="P387" i="24"/>
  <c r="P382" i="24"/>
  <c r="P372" i="24"/>
  <c r="P351" i="24"/>
  <c r="P342" i="24"/>
  <c r="P336" i="24"/>
  <c r="P332" i="24"/>
  <c r="P318" i="24"/>
  <c r="P306" i="24"/>
  <c r="P290" i="24"/>
  <c r="P286" i="24"/>
  <c r="P276" i="24"/>
  <c r="P246" i="24"/>
  <c r="P212" i="24"/>
  <c r="Q8" i="23"/>
  <c r="A122" i="22"/>
  <c r="A123" i="22"/>
  <c r="A122" i="21"/>
  <c r="A123" i="21"/>
  <c r="A122" i="8"/>
  <c r="A123" i="8"/>
  <c r="A122" i="30"/>
  <c r="A123" i="30"/>
  <c r="A122" i="23"/>
  <c r="A123" i="23"/>
  <c r="G5" i="27"/>
  <c r="G95" i="27" s="1"/>
  <c r="F5" i="27"/>
  <c r="F11" i="27" s="1"/>
  <c r="S39" i="30"/>
  <c r="G38" i="30"/>
  <c r="H38" i="30"/>
  <c r="I38" i="30"/>
  <c r="J38" i="30"/>
  <c r="K38" i="30"/>
  <c r="L38" i="30"/>
  <c r="M38" i="30"/>
  <c r="N38" i="30"/>
  <c r="O38" i="30"/>
  <c r="P38" i="30"/>
  <c r="Q38" i="30"/>
  <c r="R38" i="30"/>
  <c r="BI2" i="16"/>
  <c r="BH2" i="16"/>
  <c r="BG2" i="16"/>
  <c r="BF2" i="16"/>
  <c r="F100" i="8" s="1"/>
  <c r="P70" i="30"/>
  <c r="P131" i="30"/>
  <c r="P71" i="30"/>
  <c r="P132" i="30"/>
  <c r="P72" i="30"/>
  <c r="P133" i="30"/>
  <c r="P134" i="30"/>
  <c r="P69" i="30"/>
  <c r="P130" i="30"/>
  <c r="P70" i="8"/>
  <c r="P131" i="8" s="1"/>
  <c r="P71" i="8"/>
  <c r="P132" i="8"/>
  <c r="P72" i="8"/>
  <c r="P133" i="8" s="1"/>
  <c r="P73" i="8"/>
  <c r="P134" i="8" s="1"/>
  <c r="P69" i="8"/>
  <c r="P130" i="8"/>
  <c r="P70" i="21"/>
  <c r="P131" i="21"/>
  <c r="P71" i="21"/>
  <c r="P132" i="21" s="1"/>
  <c r="P72" i="21"/>
  <c r="P133" i="21"/>
  <c r="P73" i="21"/>
  <c r="P134" i="21" s="1"/>
  <c r="P69" i="21"/>
  <c r="P130" i="21"/>
  <c r="P70" i="22"/>
  <c r="P131" i="22" s="1"/>
  <c r="P71" i="22"/>
  <c r="P132" i="22"/>
  <c r="P72" i="22"/>
  <c r="P133" i="22" s="1"/>
  <c r="P73" i="22"/>
  <c r="P134" i="22" s="1"/>
  <c r="P69" i="22"/>
  <c r="P130" i="22"/>
  <c r="P73" i="23"/>
  <c r="P72" i="23"/>
  <c r="P71" i="23"/>
  <c r="P70" i="23"/>
  <c r="P69" i="23"/>
  <c r="P131" i="23"/>
  <c r="P132" i="23"/>
  <c r="P133" i="23"/>
  <c r="P134" i="23"/>
  <c r="P130" i="23"/>
  <c r="C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C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C137" i="21"/>
  <c r="F137" i="21"/>
  <c r="G137" i="21"/>
  <c r="H137" i="21"/>
  <c r="I137" i="21"/>
  <c r="J137" i="21"/>
  <c r="K137" i="21"/>
  <c r="L137" i="21"/>
  <c r="M137" i="21"/>
  <c r="N137" i="21"/>
  <c r="O137" i="21"/>
  <c r="P137" i="21"/>
  <c r="Q137" i="21"/>
  <c r="R137" i="21"/>
  <c r="S137" i="21"/>
  <c r="C76" i="21"/>
  <c r="F76" i="21"/>
  <c r="G76" i="21"/>
  <c r="H76" i="21"/>
  <c r="I76" i="21"/>
  <c r="J76" i="21"/>
  <c r="K76" i="21"/>
  <c r="L76" i="21"/>
  <c r="M76" i="21"/>
  <c r="N76" i="21"/>
  <c r="O76" i="21"/>
  <c r="P76" i="21"/>
  <c r="Q76" i="21"/>
  <c r="R76" i="21"/>
  <c r="S76" i="21"/>
  <c r="C137" i="22"/>
  <c r="F137" i="22"/>
  <c r="G137" i="22"/>
  <c r="H137" i="22"/>
  <c r="I137" i="22"/>
  <c r="J137" i="22"/>
  <c r="K137" i="22"/>
  <c r="L137" i="22"/>
  <c r="M137" i="22"/>
  <c r="N137" i="22"/>
  <c r="O137" i="22"/>
  <c r="P137" i="22"/>
  <c r="Q137" i="22"/>
  <c r="R137" i="22"/>
  <c r="S137" i="22"/>
  <c r="C76" i="22"/>
  <c r="F76" i="22"/>
  <c r="G76" i="22"/>
  <c r="H76" i="22"/>
  <c r="I76" i="22"/>
  <c r="J76" i="22"/>
  <c r="K76" i="22"/>
  <c r="L76" i="22"/>
  <c r="M76" i="22"/>
  <c r="N76" i="22"/>
  <c r="O76" i="22"/>
  <c r="P76" i="22"/>
  <c r="Q76" i="22"/>
  <c r="R76" i="22"/>
  <c r="S76" i="22"/>
  <c r="C76" i="23"/>
  <c r="F76" i="23"/>
  <c r="G76" i="23"/>
  <c r="H76" i="23"/>
  <c r="I76" i="23"/>
  <c r="J76" i="23"/>
  <c r="K76" i="23"/>
  <c r="L76" i="23"/>
  <c r="M76" i="23"/>
  <c r="N76" i="23"/>
  <c r="O76" i="23"/>
  <c r="P76" i="23"/>
  <c r="Q76" i="23"/>
  <c r="R76" i="23"/>
  <c r="S76" i="23"/>
  <c r="C137" i="23"/>
  <c r="F137" i="23"/>
  <c r="G137" i="23"/>
  <c r="H137" i="23"/>
  <c r="I137" i="23"/>
  <c r="J137" i="23"/>
  <c r="K137" i="23"/>
  <c r="L137" i="23"/>
  <c r="M137" i="23"/>
  <c r="N137" i="23"/>
  <c r="O137" i="23"/>
  <c r="P137" i="23"/>
  <c r="Q137" i="23"/>
  <c r="R137" i="23"/>
  <c r="S137" i="23"/>
  <c r="C137" i="30"/>
  <c r="F137" i="30"/>
  <c r="G137" i="30"/>
  <c r="H137" i="30"/>
  <c r="I137" i="30"/>
  <c r="J137" i="30"/>
  <c r="K137" i="30"/>
  <c r="L137" i="30"/>
  <c r="M137" i="30"/>
  <c r="N137" i="30"/>
  <c r="O137" i="30"/>
  <c r="P137" i="30"/>
  <c r="Q137" i="30"/>
  <c r="R137" i="30"/>
  <c r="S137" i="30"/>
  <c r="C76" i="30"/>
  <c r="F76" i="30"/>
  <c r="G76" i="30"/>
  <c r="H76" i="30"/>
  <c r="I76" i="30"/>
  <c r="J76" i="30"/>
  <c r="K76" i="30"/>
  <c r="L76" i="30"/>
  <c r="M76" i="30"/>
  <c r="N76" i="30"/>
  <c r="O76" i="30"/>
  <c r="P76" i="30"/>
  <c r="Q76" i="30"/>
  <c r="R76" i="30"/>
  <c r="S76" i="30"/>
  <c r="C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C11" i="8"/>
  <c r="F11" i="8"/>
  <c r="G11" i="8"/>
  <c r="H11" i="8"/>
  <c r="I11" i="8"/>
  <c r="J11" i="8"/>
  <c r="K11" i="8"/>
  <c r="L11" i="8"/>
  <c r="M11" i="8"/>
  <c r="N11" i="8"/>
  <c r="O11" i="8"/>
  <c r="P11" i="8"/>
  <c r="Q11" i="8"/>
  <c r="R11" i="8"/>
  <c r="S11" i="8"/>
  <c r="C11" i="21"/>
  <c r="F11" i="21"/>
  <c r="G11" i="21"/>
  <c r="H11" i="21"/>
  <c r="I11" i="21"/>
  <c r="J11" i="21"/>
  <c r="K11" i="21"/>
  <c r="L11" i="21"/>
  <c r="M11" i="21"/>
  <c r="N11" i="21"/>
  <c r="O11" i="21"/>
  <c r="P11" i="21"/>
  <c r="Q11" i="21"/>
  <c r="R11" i="21"/>
  <c r="S11" i="21"/>
  <c r="C11" i="22"/>
  <c r="F11" i="22"/>
  <c r="G11" i="22"/>
  <c r="H11" i="22"/>
  <c r="I11" i="22"/>
  <c r="J11" i="22"/>
  <c r="K11" i="22"/>
  <c r="L11" i="22"/>
  <c r="M11" i="22"/>
  <c r="N11" i="22"/>
  <c r="O11" i="22"/>
  <c r="P11" i="22"/>
  <c r="Q11" i="22"/>
  <c r="R11" i="22"/>
  <c r="S11" i="22"/>
  <c r="C11" i="23"/>
  <c r="F11" i="23"/>
  <c r="G11" i="23"/>
  <c r="H11" i="23"/>
  <c r="I11" i="23"/>
  <c r="J11" i="23"/>
  <c r="K11" i="23"/>
  <c r="L11" i="23"/>
  <c r="M11" i="23"/>
  <c r="N11" i="23"/>
  <c r="O11" i="23"/>
  <c r="P11" i="23"/>
  <c r="Q11" i="23"/>
  <c r="R11" i="23"/>
  <c r="S11" i="23"/>
  <c r="A7" i="34"/>
  <c r="A68" i="34" s="1"/>
  <c r="D4" i="34"/>
  <c r="D65" i="34" s="1"/>
  <c r="G161" i="34"/>
  <c r="A133" i="34"/>
  <c r="A134" i="34"/>
  <c r="A135" i="34"/>
  <c r="A136" i="34"/>
  <c r="A137" i="34"/>
  <c r="A138" i="34"/>
  <c r="A139" i="34"/>
  <c r="A140" i="34"/>
  <c r="A141" i="34"/>
  <c r="A142" i="34"/>
  <c r="A143" i="34"/>
  <c r="A144" i="34"/>
  <c r="A145" i="34"/>
  <c r="A146" i="34"/>
  <c r="A147" i="34"/>
  <c r="A148" i="34"/>
  <c r="A149" i="34"/>
  <c r="A150" i="34"/>
  <c r="A151" i="34"/>
  <c r="A152" i="34"/>
  <c r="A153" i="34"/>
  <c r="A154" i="34"/>
  <c r="A155" i="34"/>
  <c r="A156" i="34"/>
  <c r="A157" i="34"/>
  <c r="A158" i="34"/>
  <c r="A159" i="34"/>
  <c r="A160" i="34"/>
  <c r="A161" i="34"/>
  <c r="A162" i="34"/>
  <c r="A163" i="34"/>
  <c r="A164" i="34"/>
  <c r="A165" i="34"/>
  <c r="A166" i="34"/>
  <c r="A167" i="34"/>
  <c r="A168" i="34"/>
  <c r="A132" i="34"/>
  <c r="A131" i="34"/>
  <c r="G104" i="34"/>
  <c r="A79" i="34"/>
  <c r="A80" i="34"/>
  <c r="A81" i="34"/>
  <c r="A82" i="34"/>
  <c r="A83" i="34"/>
  <c r="A84" i="34"/>
  <c r="A85" i="34"/>
  <c r="A86" i="34"/>
  <c r="A87" i="34"/>
  <c r="A88" i="34"/>
  <c r="A89" i="34"/>
  <c r="A90" i="34"/>
  <c r="A91" i="34"/>
  <c r="A92" i="34"/>
  <c r="A93" i="34"/>
  <c r="A94" i="34"/>
  <c r="A95" i="34"/>
  <c r="A96" i="34"/>
  <c r="A97" i="34"/>
  <c r="A98" i="34"/>
  <c r="A99" i="34"/>
  <c r="A100" i="34"/>
  <c r="A101" i="34"/>
  <c r="A102" i="34"/>
  <c r="A103" i="34"/>
  <c r="A104" i="34"/>
  <c r="A105" i="34"/>
  <c r="A106" i="34"/>
  <c r="A107" i="34"/>
  <c r="A108" i="34"/>
  <c r="A109" i="34"/>
  <c r="A110" i="34"/>
  <c r="A111" i="34"/>
  <c r="A112" i="34"/>
  <c r="A113" i="34"/>
  <c r="A78" i="34"/>
  <c r="A77" i="34"/>
  <c r="A21" i="34"/>
  <c r="A22" i="34"/>
  <c r="A23" i="34"/>
  <c r="A24" i="34"/>
  <c r="A25" i="34"/>
  <c r="A26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20" i="34"/>
  <c r="A19" i="34"/>
  <c r="E14" i="34"/>
  <c r="B76" i="27"/>
  <c r="B75" i="27"/>
  <c r="B94" i="27"/>
  <c r="I7" i="27"/>
  <c r="I37" i="27" s="1"/>
  <c r="I8" i="27"/>
  <c r="I22" i="27" s="1"/>
  <c r="I9" i="27"/>
  <c r="I23" i="27" s="1"/>
  <c r="I10" i="27"/>
  <c r="I67" i="27" s="1"/>
  <c r="I11" i="27"/>
  <c r="B16" i="27"/>
  <c r="R166" i="30"/>
  <c r="Q166" i="30"/>
  <c r="P166" i="30"/>
  <c r="O166" i="30"/>
  <c r="N166" i="30"/>
  <c r="M166" i="30"/>
  <c r="L166" i="30"/>
  <c r="K166" i="30"/>
  <c r="J166" i="30"/>
  <c r="I166" i="30"/>
  <c r="H166" i="30"/>
  <c r="G166" i="30"/>
  <c r="F166" i="30"/>
  <c r="R165" i="30"/>
  <c r="Q165" i="30"/>
  <c r="P165" i="30"/>
  <c r="O165" i="30"/>
  <c r="N165" i="30"/>
  <c r="N167" i="30" s="1"/>
  <c r="M165" i="30"/>
  <c r="L165" i="30"/>
  <c r="K165" i="30"/>
  <c r="J165" i="30"/>
  <c r="I165" i="30"/>
  <c r="H165" i="30"/>
  <c r="G165" i="30"/>
  <c r="F165" i="30"/>
  <c r="R164" i="30"/>
  <c r="Q164" i="30"/>
  <c r="P164" i="30"/>
  <c r="O164" i="30"/>
  <c r="N164" i="30"/>
  <c r="M164" i="30"/>
  <c r="L164" i="30"/>
  <c r="K164" i="30"/>
  <c r="J164" i="30"/>
  <c r="I164" i="30"/>
  <c r="H164" i="30"/>
  <c r="G164" i="30"/>
  <c r="S164" i="30" s="1"/>
  <c r="F164" i="30"/>
  <c r="F160" i="30"/>
  <c r="G160" i="30"/>
  <c r="H160" i="30"/>
  <c r="I160" i="30"/>
  <c r="J160" i="30"/>
  <c r="K160" i="30"/>
  <c r="L160" i="30"/>
  <c r="M160" i="30"/>
  <c r="N160" i="30"/>
  <c r="O160" i="30"/>
  <c r="P160" i="30"/>
  <c r="Q160" i="30"/>
  <c r="R160" i="30"/>
  <c r="R159" i="30"/>
  <c r="Q159" i="30"/>
  <c r="P159" i="30"/>
  <c r="O159" i="30"/>
  <c r="N159" i="30"/>
  <c r="M159" i="30"/>
  <c r="L159" i="30"/>
  <c r="K159" i="30"/>
  <c r="J159" i="30"/>
  <c r="I159" i="30"/>
  <c r="H159" i="30"/>
  <c r="G159" i="30"/>
  <c r="F159" i="30"/>
  <c r="R158" i="30"/>
  <c r="Q158" i="30"/>
  <c r="P158" i="30"/>
  <c r="O158" i="30"/>
  <c r="N158" i="30"/>
  <c r="M158" i="30"/>
  <c r="L158" i="30"/>
  <c r="K158" i="30"/>
  <c r="J158" i="30"/>
  <c r="I158" i="30"/>
  <c r="H158" i="30"/>
  <c r="G158" i="30"/>
  <c r="F158" i="30"/>
  <c r="S158" i="30" s="1"/>
  <c r="R157" i="30"/>
  <c r="Q157" i="30"/>
  <c r="P157" i="30"/>
  <c r="O157" i="30"/>
  <c r="N157" i="30"/>
  <c r="M157" i="30"/>
  <c r="L157" i="30"/>
  <c r="L161" i="30" s="1"/>
  <c r="K157" i="30"/>
  <c r="J157" i="30"/>
  <c r="I157" i="30"/>
  <c r="H157" i="30"/>
  <c r="G157" i="30"/>
  <c r="F157" i="30"/>
  <c r="F145" i="30"/>
  <c r="G145" i="30"/>
  <c r="H145" i="30"/>
  <c r="I145" i="30"/>
  <c r="J145" i="30"/>
  <c r="K145" i="30"/>
  <c r="L145" i="30"/>
  <c r="M145" i="30"/>
  <c r="N145" i="30"/>
  <c r="O145" i="30"/>
  <c r="P145" i="30"/>
  <c r="Q145" i="30"/>
  <c r="R145" i="30"/>
  <c r="F146" i="30"/>
  <c r="G146" i="30"/>
  <c r="H146" i="30"/>
  <c r="I146" i="30"/>
  <c r="J146" i="30"/>
  <c r="K146" i="30"/>
  <c r="L146" i="30"/>
  <c r="M146" i="30"/>
  <c r="N146" i="30"/>
  <c r="O146" i="30"/>
  <c r="P146" i="30"/>
  <c r="Q146" i="30"/>
  <c r="R146" i="30"/>
  <c r="F147" i="30"/>
  <c r="G147" i="30"/>
  <c r="H147" i="30"/>
  <c r="I147" i="30"/>
  <c r="J147" i="30"/>
  <c r="K147" i="30"/>
  <c r="L147" i="30"/>
  <c r="M147" i="30"/>
  <c r="N147" i="30"/>
  <c r="O147" i="30"/>
  <c r="P147" i="30"/>
  <c r="Q147" i="30"/>
  <c r="R147" i="30"/>
  <c r="S148" i="30"/>
  <c r="F149" i="30"/>
  <c r="G149" i="30"/>
  <c r="H149" i="30"/>
  <c r="I149" i="30"/>
  <c r="J149" i="30"/>
  <c r="K149" i="30"/>
  <c r="L149" i="30"/>
  <c r="M149" i="30"/>
  <c r="N149" i="30"/>
  <c r="O149" i="30"/>
  <c r="P149" i="30"/>
  <c r="Q149" i="30"/>
  <c r="R149" i="30"/>
  <c r="F150" i="30"/>
  <c r="G150" i="30"/>
  <c r="H150" i="30"/>
  <c r="I150" i="30"/>
  <c r="J150" i="30"/>
  <c r="K150" i="30"/>
  <c r="L150" i="30"/>
  <c r="M150" i="30"/>
  <c r="N150" i="30"/>
  <c r="O150" i="30"/>
  <c r="P150" i="30"/>
  <c r="Q150" i="30"/>
  <c r="R150" i="30"/>
  <c r="F151" i="30"/>
  <c r="G151" i="30"/>
  <c r="H151" i="30"/>
  <c r="I151" i="30"/>
  <c r="J151" i="30"/>
  <c r="K151" i="30"/>
  <c r="L151" i="30"/>
  <c r="M151" i="30"/>
  <c r="N151" i="30"/>
  <c r="O151" i="30"/>
  <c r="P151" i="30"/>
  <c r="Q151" i="30"/>
  <c r="R151" i="30"/>
  <c r="F152" i="30"/>
  <c r="G152" i="30"/>
  <c r="H152" i="30"/>
  <c r="I152" i="30"/>
  <c r="J152" i="30"/>
  <c r="K152" i="30"/>
  <c r="L152" i="30"/>
  <c r="M152" i="30"/>
  <c r="S152" i="30" s="1"/>
  <c r="N152" i="30"/>
  <c r="O152" i="30"/>
  <c r="P152" i="30"/>
  <c r="Q152" i="30"/>
  <c r="R152" i="30"/>
  <c r="F153" i="30"/>
  <c r="G153" i="30"/>
  <c r="H153" i="30"/>
  <c r="I153" i="30"/>
  <c r="J153" i="30"/>
  <c r="K153" i="30"/>
  <c r="L153" i="30"/>
  <c r="M153" i="30"/>
  <c r="N153" i="30"/>
  <c r="O153" i="30"/>
  <c r="P153" i="30"/>
  <c r="Q153" i="30"/>
  <c r="R153" i="30"/>
  <c r="R144" i="30"/>
  <c r="Q144" i="30"/>
  <c r="P144" i="30"/>
  <c r="O144" i="30"/>
  <c r="N144" i="30"/>
  <c r="M144" i="30"/>
  <c r="L144" i="30"/>
  <c r="K144" i="30"/>
  <c r="J144" i="30"/>
  <c r="I144" i="30"/>
  <c r="H144" i="30"/>
  <c r="G144" i="30"/>
  <c r="F144" i="30"/>
  <c r="R143" i="30"/>
  <c r="Q143" i="30"/>
  <c r="P143" i="30"/>
  <c r="O143" i="30"/>
  <c r="N143" i="30"/>
  <c r="M143" i="30"/>
  <c r="L143" i="30"/>
  <c r="K143" i="30"/>
  <c r="J143" i="30"/>
  <c r="J154" i="30" s="1"/>
  <c r="I143" i="30"/>
  <c r="H143" i="30"/>
  <c r="G143" i="30"/>
  <c r="F143" i="30"/>
  <c r="R142" i="30"/>
  <c r="Q142" i="30"/>
  <c r="P142" i="30"/>
  <c r="O142" i="30"/>
  <c r="N142" i="30"/>
  <c r="M142" i="30"/>
  <c r="L142" i="30"/>
  <c r="K142" i="30"/>
  <c r="J142" i="30"/>
  <c r="I142" i="30"/>
  <c r="H142" i="30"/>
  <c r="G142" i="30"/>
  <c r="F142" i="30"/>
  <c r="F114" i="30"/>
  <c r="G114" i="30"/>
  <c r="H114" i="30"/>
  <c r="I114" i="30"/>
  <c r="J114" i="30"/>
  <c r="K114" i="30"/>
  <c r="L114" i="30"/>
  <c r="M114" i="30"/>
  <c r="N114" i="30"/>
  <c r="O114" i="30"/>
  <c r="P114" i="30"/>
  <c r="Q114" i="30"/>
  <c r="R114" i="30"/>
  <c r="R113" i="30"/>
  <c r="Q113" i="30"/>
  <c r="P113" i="30"/>
  <c r="O113" i="30"/>
  <c r="N113" i="30"/>
  <c r="M113" i="30"/>
  <c r="L113" i="30"/>
  <c r="K113" i="30"/>
  <c r="J113" i="30"/>
  <c r="I113" i="30"/>
  <c r="S113" i="30" s="1"/>
  <c r="H113" i="30"/>
  <c r="G113" i="30"/>
  <c r="F113" i="30"/>
  <c r="R112" i="30"/>
  <c r="Q112" i="30"/>
  <c r="P112" i="30"/>
  <c r="O112" i="30"/>
  <c r="N112" i="30"/>
  <c r="M112" i="30"/>
  <c r="L112" i="30"/>
  <c r="K112" i="30"/>
  <c r="J112" i="30"/>
  <c r="I112" i="30"/>
  <c r="H112" i="30"/>
  <c r="G112" i="30"/>
  <c r="F112" i="30"/>
  <c r="R111" i="30"/>
  <c r="Q111" i="30"/>
  <c r="P111" i="30"/>
  <c r="O111" i="30"/>
  <c r="O115" i="30" s="1"/>
  <c r="N111" i="30"/>
  <c r="M111" i="30"/>
  <c r="L111" i="30"/>
  <c r="K111" i="30"/>
  <c r="J111" i="30"/>
  <c r="I111" i="30"/>
  <c r="H111" i="30"/>
  <c r="G111" i="30"/>
  <c r="F111" i="30"/>
  <c r="R106" i="30"/>
  <c r="Q106" i="30"/>
  <c r="P106" i="30"/>
  <c r="O106" i="30"/>
  <c r="N106" i="30"/>
  <c r="M106" i="30"/>
  <c r="L106" i="30"/>
  <c r="K106" i="30"/>
  <c r="J106" i="30"/>
  <c r="I106" i="30"/>
  <c r="H106" i="30"/>
  <c r="S106" i="30" s="1"/>
  <c r="G106" i="30"/>
  <c r="F106" i="30"/>
  <c r="R105" i="30"/>
  <c r="Q105" i="30"/>
  <c r="O105" i="30"/>
  <c r="N105" i="30"/>
  <c r="M105" i="30"/>
  <c r="L105" i="30"/>
  <c r="K105" i="30"/>
  <c r="J105" i="30"/>
  <c r="I105" i="30"/>
  <c r="H105" i="30"/>
  <c r="G105" i="30"/>
  <c r="F105" i="30"/>
  <c r="R104" i="30"/>
  <c r="Q104" i="30"/>
  <c r="P104" i="30"/>
  <c r="P107" i="30" s="1"/>
  <c r="O104" i="30"/>
  <c r="N104" i="30"/>
  <c r="M104" i="30"/>
  <c r="L104" i="30"/>
  <c r="K104" i="30"/>
  <c r="J104" i="30"/>
  <c r="I104" i="30"/>
  <c r="H104" i="30"/>
  <c r="G104" i="30"/>
  <c r="G107" i="30" s="1"/>
  <c r="F104" i="30"/>
  <c r="F98" i="30"/>
  <c r="G98" i="30"/>
  <c r="H98" i="30"/>
  <c r="I98" i="30"/>
  <c r="J98" i="30"/>
  <c r="K98" i="30"/>
  <c r="L98" i="30"/>
  <c r="M98" i="30"/>
  <c r="N98" i="30"/>
  <c r="O98" i="30"/>
  <c r="P98" i="30"/>
  <c r="Q98" i="30"/>
  <c r="R98" i="30"/>
  <c r="S98" i="30" s="1"/>
  <c r="R97" i="30"/>
  <c r="Q97" i="30"/>
  <c r="P97" i="30"/>
  <c r="O97" i="30"/>
  <c r="N97" i="30"/>
  <c r="M97" i="30"/>
  <c r="L97" i="30"/>
  <c r="K97" i="30"/>
  <c r="J97" i="30"/>
  <c r="I97" i="30"/>
  <c r="H97" i="30"/>
  <c r="G97" i="30"/>
  <c r="F97" i="30"/>
  <c r="R96" i="30"/>
  <c r="Q96" i="30"/>
  <c r="P96" i="30"/>
  <c r="O96" i="30"/>
  <c r="O99" i="30" s="1"/>
  <c r="O101" i="30" s="1"/>
  <c r="N96" i="30"/>
  <c r="M96" i="30"/>
  <c r="L96" i="30"/>
  <c r="K96" i="30"/>
  <c r="J96" i="30"/>
  <c r="I96" i="30"/>
  <c r="H96" i="30"/>
  <c r="G96" i="30"/>
  <c r="F96" i="30"/>
  <c r="F94" i="30"/>
  <c r="G94" i="30"/>
  <c r="H94" i="30"/>
  <c r="I94" i="30"/>
  <c r="J94" i="30"/>
  <c r="K94" i="30"/>
  <c r="L94" i="30"/>
  <c r="M94" i="30"/>
  <c r="N94" i="30"/>
  <c r="O94" i="30"/>
  <c r="P94" i="30"/>
  <c r="Q94" i="30"/>
  <c r="R94" i="30"/>
  <c r="G93" i="30"/>
  <c r="H93" i="30"/>
  <c r="I93" i="30"/>
  <c r="J93" i="30"/>
  <c r="K93" i="30"/>
  <c r="L93" i="30"/>
  <c r="M93" i="30"/>
  <c r="N93" i="30"/>
  <c r="O93" i="30"/>
  <c r="P93" i="30"/>
  <c r="Q93" i="30"/>
  <c r="R93" i="30"/>
  <c r="F93" i="30"/>
  <c r="F83" i="30"/>
  <c r="G83" i="30"/>
  <c r="H83" i="30"/>
  <c r="I83" i="30"/>
  <c r="J83" i="30"/>
  <c r="K83" i="30"/>
  <c r="L83" i="30"/>
  <c r="M83" i="30"/>
  <c r="N83" i="30"/>
  <c r="O83" i="30"/>
  <c r="P83" i="30"/>
  <c r="Q83" i="30"/>
  <c r="R83" i="30"/>
  <c r="F84" i="30"/>
  <c r="G84" i="30"/>
  <c r="H84" i="30"/>
  <c r="I84" i="30"/>
  <c r="J84" i="30"/>
  <c r="K84" i="30"/>
  <c r="L84" i="30"/>
  <c r="M84" i="30"/>
  <c r="N84" i="30"/>
  <c r="O84" i="30"/>
  <c r="P84" i="30"/>
  <c r="Q84" i="30"/>
  <c r="R84" i="30"/>
  <c r="F85" i="30"/>
  <c r="G85" i="30"/>
  <c r="H85" i="30"/>
  <c r="I85" i="30"/>
  <c r="J85" i="30"/>
  <c r="K85" i="30"/>
  <c r="L85" i="30"/>
  <c r="M85" i="30"/>
  <c r="N85" i="30"/>
  <c r="O85" i="30"/>
  <c r="P85" i="30"/>
  <c r="Q85" i="30"/>
  <c r="R85" i="30"/>
  <c r="F86" i="30"/>
  <c r="G86" i="30"/>
  <c r="H86" i="30"/>
  <c r="I86" i="30"/>
  <c r="J86" i="30"/>
  <c r="K86" i="30"/>
  <c r="L86" i="30"/>
  <c r="M86" i="30"/>
  <c r="N86" i="30"/>
  <c r="O86" i="30"/>
  <c r="P86" i="30"/>
  <c r="Q86" i="30"/>
  <c r="R86" i="30"/>
  <c r="F87" i="30"/>
  <c r="G87" i="30"/>
  <c r="H87" i="30"/>
  <c r="I87" i="30"/>
  <c r="J87" i="30"/>
  <c r="K87" i="30"/>
  <c r="L87" i="30"/>
  <c r="M87" i="30"/>
  <c r="N87" i="30"/>
  <c r="O87" i="30"/>
  <c r="P87" i="30"/>
  <c r="Q87" i="30"/>
  <c r="R87" i="30"/>
  <c r="F88" i="30"/>
  <c r="G88" i="30"/>
  <c r="H88" i="30"/>
  <c r="I88" i="30"/>
  <c r="J88" i="30"/>
  <c r="K88" i="30"/>
  <c r="L88" i="30"/>
  <c r="M88" i="30"/>
  <c r="N88" i="30"/>
  <c r="O88" i="30"/>
  <c r="P88" i="30"/>
  <c r="Q88" i="30"/>
  <c r="R88" i="30"/>
  <c r="R82" i="30"/>
  <c r="Q82" i="30"/>
  <c r="P82" i="30"/>
  <c r="O82" i="30"/>
  <c r="N82" i="30"/>
  <c r="M82" i="30"/>
  <c r="L82" i="30"/>
  <c r="K82" i="30"/>
  <c r="J82" i="30"/>
  <c r="I82" i="30"/>
  <c r="H82" i="30"/>
  <c r="G82" i="30"/>
  <c r="F82" i="30"/>
  <c r="R81" i="30"/>
  <c r="Q81" i="30"/>
  <c r="P81" i="30"/>
  <c r="O81" i="30"/>
  <c r="N81" i="30"/>
  <c r="M81" i="30"/>
  <c r="L81" i="30"/>
  <c r="K81" i="30"/>
  <c r="J81" i="30"/>
  <c r="I81" i="30"/>
  <c r="H81" i="30"/>
  <c r="G81" i="30"/>
  <c r="F81" i="30"/>
  <c r="F58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F43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F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F49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F50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F51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F52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F53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F54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F55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F56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F37" i="30"/>
  <c r="G37" i="30"/>
  <c r="H37" i="30"/>
  <c r="I37" i="30"/>
  <c r="J37" i="30"/>
  <c r="K37" i="30"/>
  <c r="L37" i="30"/>
  <c r="M37" i="30"/>
  <c r="N37" i="30"/>
  <c r="O37" i="30"/>
  <c r="P37" i="30"/>
  <c r="Q37" i="30"/>
  <c r="R37" i="30"/>
  <c r="F38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G33" i="30"/>
  <c r="H33" i="30"/>
  <c r="I33" i="30"/>
  <c r="I35" i="30" s="1"/>
  <c r="J33" i="30"/>
  <c r="K33" i="30"/>
  <c r="L33" i="30"/>
  <c r="L35" i="30" s="1"/>
  <c r="M33" i="30"/>
  <c r="N33" i="30"/>
  <c r="O33" i="30"/>
  <c r="P33" i="30"/>
  <c r="P35" i="30" s="1"/>
  <c r="Q33" i="30"/>
  <c r="R33" i="30"/>
  <c r="F33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G29" i="30"/>
  <c r="H29" i="30"/>
  <c r="I29" i="30"/>
  <c r="J29" i="30"/>
  <c r="K29" i="30"/>
  <c r="L29" i="30"/>
  <c r="M29" i="30"/>
  <c r="N29" i="30"/>
  <c r="O29" i="30"/>
  <c r="P29" i="30"/>
  <c r="Q29" i="30"/>
  <c r="R29" i="30"/>
  <c r="F27" i="30"/>
  <c r="F28" i="30"/>
  <c r="F29" i="30"/>
  <c r="F26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F21" i="30"/>
  <c r="F22" i="30"/>
  <c r="F23" i="30"/>
  <c r="F24" i="30"/>
  <c r="F20" i="30"/>
  <c r="F19" i="30"/>
  <c r="A142" i="30"/>
  <c r="A143" i="30"/>
  <c r="A144" i="30"/>
  <c r="A145" i="30"/>
  <c r="A146" i="30"/>
  <c r="A147" i="30"/>
  <c r="A148" i="30"/>
  <c r="A149" i="30"/>
  <c r="A150" i="30"/>
  <c r="A151" i="30"/>
  <c r="A152" i="30"/>
  <c r="A153" i="30"/>
  <c r="A154" i="30"/>
  <c r="A155" i="30"/>
  <c r="A156" i="30"/>
  <c r="A157" i="30"/>
  <c r="A158" i="30"/>
  <c r="A159" i="30"/>
  <c r="A160" i="30"/>
  <c r="A161" i="30"/>
  <c r="A162" i="30"/>
  <c r="A163" i="30"/>
  <c r="A164" i="30"/>
  <c r="A165" i="30"/>
  <c r="A166" i="30"/>
  <c r="A167" i="30"/>
  <c r="A168" i="30"/>
  <c r="A169" i="30"/>
  <c r="A170" i="30"/>
  <c r="A171" i="30"/>
  <c r="A172" i="30"/>
  <c r="A173" i="30"/>
  <c r="A174" i="30"/>
  <c r="A175" i="30"/>
  <c r="A81" i="30"/>
  <c r="A82" i="30"/>
  <c r="A83" i="30"/>
  <c r="A84" i="30"/>
  <c r="A85" i="30"/>
  <c r="A86" i="30"/>
  <c r="A87" i="30"/>
  <c r="A88" i="30"/>
  <c r="A89" i="30"/>
  <c r="A90" i="30"/>
  <c r="A91" i="30"/>
  <c r="A92" i="30"/>
  <c r="A93" i="30"/>
  <c r="A94" i="30"/>
  <c r="A95" i="30"/>
  <c r="A96" i="30"/>
  <c r="A97" i="30"/>
  <c r="A98" i="30"/>
  <c r="A99" i="30"/>
  <c r="A100" i="30"/>
  <c r="A101" i="30"/>
  <c r="A102" i="30"/>
  <c r="A103" i="30"/>
  <c r="A104" i="30"/>
  <c r="A105" i="30"/>
  <c r="A106" i="30"/>
  <c r="A107" i="30"/>
  <c r="A108" i="30"/>
  <c r="A109" i="30"/>
  <c r="A110" i="30"/>
  <c r="A111" i="30"/>
  <c r="A112" i="30"/>
  <c r="A113" i="30"/>
  <c r="A114" i="30"/>
  <c r="A115" i="30"/>
  <c r="A116" i="30"/>
  <c r="A117" i="30"/>
  <c r="A118" i="30"/>
  <c r="A19" i="30"/>
  <c r="A20" i="30"/>
  <c r="A21" i="30"/>
  <c r="A22" i="30"/>
  <c r="A23" i="30"/>
  <c r="A24" i="30"/>
  <c r="A25" i="30"/>
  <c r="A26" i="30"/>
  <c r="A27" i="30"/>
  <c r="A28" i="30"/>
  <c r="A29" i="30"/>
  <c r="A30" i="30"/>
  <c r="A31" i="30"/>
  <c r="A32" i="30"/>
  <c r="A33" i="30"/>
  <c r="A34" i="30"/>
  <c r="A35" i="30"/>
  <c r="A36" i="30"/>
  <c r="A37" i="30"/>
  <c r="A38" i="30"/>
  <c r="A39" i="30"/>
  <c r="A40" i="30"/>
  <c r="A41" i="30"/>
  <c r="A42" i="30"/>
  <c r="A43" i="30"/>
  <c r="A44" i="30"/>
  <c r="A45" i="30"/>
  <c r="A46" i="30"/>
  <c r="A47" i="30"/>
  <c r="A48" i="30"/>
  <c r="A49" i="30"/>
  <c r="A50" i="30"/>
  <c r="A51" i="30"/>
  <c r="A52" i="30"/>
  <c r="A53" i="30"/>
  <c r="A54" i="30"/>
  <c r="A55" i="30"/>
  <c r="A56" i="30"/>
  <c r="A57" i="30"/>
  <c r="A58" i="30"/>
  <c r="A59" i="30"/>
  <c r="A60" i="30"/>
  <c r="A61" i="30"/>
  <c r="A62" i="30"/>
  <c r="A63" i="30"/>
  <c r="G14" i="30"/>
  <c r="G17" i="30" s="1"/>
  <c r="Q10" i="30"/>
  <c r="Q136" i="30" s="1"/>
  <c r="S8" i="30"/>
  <c r="S73" i="30" s="1"/>
  <c r="S134" i="30" s="1"/>
  <c r="Q8" i="30"/>
  <c r="Q134" i="30" s="1"/>
  <c r="S7" i="30"/>
  <c r="S72" i="30" s="1"/>
  <c r="S133" i="30" s="1"/>
  <c r="Q7" i="30"/>
  <c r="Q133" i="30" s="1"/>
  <c r="A7" i="30"/>
  <c r="A133" i="30" s="1"/>
  <c r="S6" i="30"/>
  <c r="S71" i="30" s="1"/>
  <c r="S132" i="30" s="1"/>
  <c r="Q6" i="30"/>
  <c r="Q71" i="30" s="1"/>
  <c r="S5" i="30"/>
  <c r="S70" i="30"/>
  <c r="S131" i="30"/>
  <c r="Q5" i="30"/>
  <c r="Q131" i="30" s="1"/>
  <c r="S4" i="30"/>
  <c r="S69" i="30" s="1"/>
  <c r="S130" i="30" s="1"/>
  <c r="Q4" i="30"/>
  <c r="Q130" i="30" s="1"/>
  <c r="B48" i="27"/>
  <c r="B47" i="27"/>
  <c r="B46" i="27"/>
  <c r="B45" i="27"/>
  <c r="B44" i="27"/>
  <c r="B43" i="27"/>
  <c r="B42" i="27"/>
  <c r="B37" i="27"/>
  <c r="B33" i="27"/>
  <c r="B32" i="27"/>
  <c r="B30" i="27"/>
  <c r="B31" i="27"/>
  <c r="B29" i="27"/>
  <c r="B20" i="27"/>
  <c r="B36" i="27" s="1"/>
  <c r="B66" i="27" s="1"/>
  <c r="H5" i="27"/>
  <c r="H11" i="27" s="1"/>
  <c r="B23" i="27"/>
  <c r="B22" i="27"/>
  <c r="B21" i="27"/>
  <c r="B17" i="27"/>
  <c r="E5" i="27"/>
  <c r="E6" i="27" s="1"/>
  <c r="E21" i="27" s="1"/>
  <c r="G7" i="27"/>
  <c r="G37" i="27" s="1"/>
  <c r="BI74" i="16"/>
  <c r="BI75" i="16"/>
  <c r="BI76" i="16"/>
  <c r="BI85" i="16"/>
  <c r="BI86" i="16"/>
  <c r="BI87" i="16"/>
  <c r="BI90" i="16"/>
  <c r="BI91" i="16"/>
  <c r="BI92" i="16"/>
  <c r="BI93" i="16"/>
  <c r="BI96" i="16"/>
  <c r="BI97" i="16"/>
  <c r="BI98" i="16"/>
  <c r="BI99" i="16"/>
  <c r="BI100" i="16"/>
  <c r="BI101" i="16"/>
  <c r="BI102" i="16"/>
  <c r="BI103" i="16"/>
  <c r="BI104" i="16"/>
  <c r="BI105" i="16"/>
  <c r="BI106" i="16"/>
  <c r="BI109" i="16"/>
  <c r="BI110" i="16"/>
  <c r="BI111" i="16"/>
  <c r="BI112" i="16"/>
  <c r="BI113" i="16"/>
  <c r="BI114" i="16"/>
  <c r="BI115" i="16"/>
  <c r="BI116" i="16"/>
  <c r="BI117" i="16"/>
  <c r="BI118" i="16"/>
  <c r="BI119" i="16"/>
  <c r="BI120" i="16"/>
  <c r="BI121" i="16"/>
  <c r="BI122" i="16"/>
  <c r="BI123" i="16"/>
  <c r="BI124" i="16"/>
  <c r="BI125" i="16"/>
  <c r="BI126" i="16"/>
  <c r="BI127" i="16"/>
  <c r="BI128" i="16"/>
  <c r="BI129" i="16"/>
  <c r="BI132" i="16"/>
  <c r="BI133" i="16"/>
  <c r="BI136" i="16"/>
  <c r="BI137" i="16"/>
  <c r="BI140" i="16"/>
  <c r="BI141" i="16"/>
  <c r="BI144" i="16"/>
  <c r="BI145" i="16"/>
  <c r="BI148" i="16"/>
  <c r="BI149" i="16"/>
  <c r="BI152" i="16"/>
  <c r="BI153" i="16"/>
  <c r="BI156" i="16"/>
  <c r="BI157" i="16"/>
  <c r="BI158" i="16"/>
  <c r="BI159" i="16"/>
  <c r="BI162" i="16"/>
  <c r="BI163" i="16"/>
  <c r="BI164" i="16"/>
  <c r="BI167" i="16"/>
  <c r="BI168" i="16"/>
  <c r="BI169" i="16"/>
  <c r="BI170" i="16"/>
  <c r="BI171" i="16"/>
  <c r="BI172" i="16"/>
  <c r="BI173" i="16"/>
  <c r="BI176" i="16"/>
  <c r="BI177" i="16"/>
  <c r="BI178" i="16"/>
  <c r="BI179" i="16"/>
  <c r="BI182" i="16"/>
  <c r="BI183" i="16"/>
  <c r="BI184" i="16"/>
  <c r="BI185" i="16"/>
  <c r="BI186" i="16"/>
  <c r="BI187" i="16"/>
  <c r="BI188" i="16"/>
  <c r="BI189" i="16"/>
  <c r="BI190" i="16"/>
  <c r="BI191" i="16"/>
  <c r="BI192" i="16"/>
  <c r="BI193" i="16"/>
  <c r="BI194" i="16"/>
  <c r="BI195" i="16"/>
  <c r="BI198" i="16"/>
  <c r="BI199" i="16"/>
  <c r="BI200" i="16"/>
  <c r="BI201" i="16"/>
  <c r="BI202" i="16"/>
  <c r="BI203" i="16"/>
  <c r="BI204" i="16"/>
  <c r="BI205" i="16"/>
  <c r="BI206" i="16"/>
  <c r="BI207" i="16"/>
  <c r="BI208" i="16"/>
  <c r="BI209" i="16"/>
  <c r="BI210" i="16"/>
  <c r="BI211" i="16"/>
  <c r="BI212" i="16"/>
  <c r="BI213" i="16"/>
  <c r="BI214" i="16"/>
  <c r="BI215" i="16"/>
  <c r="BI216" i="16"/>
  <c r="BI217" i="16"/>
  <c r="BI232" i="16"/>
  <c r="BI233" i="16"/>
  <c r="BI234" i="16"/>
  <c r="BI235" i="16"/>
  <c r="BI236" i="16"/>
  <c r="BI237" i="16"/>
  <c r="BI238" i="16"/>
  <c r="BI239" i="16"/>
  <c r="BI240" i="16"/>
  <c r="BI241" i="16"/>
  <c r="BI242" i="16"/>
  <c r="BI243" i="16"/>
  <c r="BI244" i="16"/>
  <c r="BI245" i="16"/>
  <c r="BI246" i="16"/>
  <c r="BI247" i="16"/>
  <c r="BI248" i="16"/>
  <c r="BI249" i="16"/>
  <c r="BI250" i="16"/>
  <c r="BI251" i="16"/>
  <c r="BI255" i="16"/>
  <c r="BI256" i="16"/>
  <c r="BI257" i="16"/>
  <c r="BI258" i="16"/>
  <c r="BI259" i="16"/>
  <c r="BI260" i="16"/>
  <c r="BI261" i="16"/>
  <c r="BI262" i="16"/>
  <c r="BI263" i="16"/>
  <c r="BI264" i="16"/>
  <c r="BI265" i="16"/>
  <c r="BI266" i="16"/>
  <c r="BI267" i="16"/>
  <c r="BI268" i="16"/>
  <c r="BI269" i="16"/>
  <c r="BI270" i="16"/>
  <c r="BI271" i="16"/>
  <c r="BI272" i="16"/>
  <c r="BI273" i="16"/>
  <c r="BI274" i="16"/>
  <c r="BI275" i="16"/>
  <c r="BI276" i="16"/>
  <c r="BI277" i="16"/>
  <c r="BI278" i="16"/>
  <c r="BI279" i="16"/>
  <c r="BI280" i="16"/>
  <c r="BI281" i="16"/>
  <c r="BI284" i="16"/>
  <c r="BI285" i="16"/>
  <c r="BI286" i="16"/>
  <c r="BI287" i="16"/>
  <c r="BI288" i="16"/>
  <c r="BI289" i="16"/>
  <c r="BI290" i="16"/>
  <c r="BI291" i="16"/>
  <c r="BI294" i="16"/>
  <c r="BI295" i="16"/>
  <c r="BI298" i="16"/>
  <c r="BI299" i="16"/>
  <c r="BI300" i="16"/>
  <c r="BI301" i="16"/>
  <c r="BI302" i="16"/>
  <c r="BI303" i="16"/>
  <c r="BI304" i="16"/>
  <c r="BI305" i="16"/>
  <c r="BI306" i="16"/>
  <c r="BI307" i="16"/>
  <c r="BI308" i="16"/>
  <c r="BI309" i="16"/>
  <c r="BI312" i="16"/>
  <c r="BI313" i="16"/>
  <c r="BI314" i="16"/>
  <c r="BI315" i="16"/>
  <c r="BI316" i="16"/>
  <c r="BI317" i="16"/>
  <c r="BI318" i="16"/>
  <c r="BI319" i="16"/>
  <c r="BI320" i="16"/>
  <c r="BI323" i="16"/>
  <c r="BI324" i="16"/>
  <c r="BI325" i="16"/>
  <c r="BI326" i="16"/>
  <c r="BI327" i="16"/>
  <c r="BI328" i="16"/>
  <c r="BI329" i="16"/>
  <c r="BI330" i="16"/>
  <c r="BI331" i="16"/>
  <c r="BI332" i="16"/>
  <c r="BI333" i="16"/>
  <c r="BI334" i="16"/>
  <c r="BI335" i="16"/>
  <c r="BI336" i="16"/>
  <c r="BI337" i="16"/>
  <c r="BI340" i="16"/>
  <c r="BI341" i="16"/>
  <c r="BI344" i="16"/>
  <c r="BI345" i="16"/>
  <c r="BI346" i="16"/>
  <c r="BI347" i="16"/>
  <c r="BI350" i="16"/>
  <c r="BI351" i="16"/>
  <c r="BI352" i="16"/>
  <c r="BI353" i="16"/>
  <c r="BI354" i="16"/>
  <c r="BI355" i="16"/>
  <c r="BI356" i="16"/>
  <c r="BI359" i="16"/>
  <c r="BI360" i="16"/>
  <c r="BI361" i="16"/>
  <c r="BI362" i="16"/>
  <c r="BI363" i="16"/>
  <c r="BI364" i="16"/>
  <c r="BI365" i="16"/>
  <c r="BI366" i="16"/>
  <c r="BI367" i="16"/>
  <c r="BI368" i="16"/>
  <c r="BI369" i="16"/>
  <c r="BI370" i="16"/>
  <c r="BI371" i="16"/>
  <c r="BI372" i="16"/>
  <c r="BI373" i="16"/>
  <c r="BI374" i="16"/>
  <c r="BI375" i="16"/>
  <c r="BI376" i="16"/>
  <c r="BI377" i="16"/>
  <c r="BI378" i="16"/>
  <c r="BI387" i="16"/>
  <c r="BI388" i="16"/>
  <c r="BI391" i="16"/>
  <c r="BI392" i="16"/>
  <c r="BI393" i="16"/>
  <c r="BI394" i="16"/>
  <c r="BI395" i="16"/>
  <c r="BI396" i="16"/>
  <c r="BI397" i="16"/>
  <c r="BI398" i="16"/>
  <c r="BI399" i="16"/>
  <c r="BI400" i="16"/>
  <c r="BI401" i="16"/>
  <c r="BI402" i="16"/>
  <c r="BI403" i="16"/>
  <c r="BI404" i="16"/>
  <c r="BI405" i="16"/>
  <c r="BI406" i="16"/>
  <c r="BI407" i="16"/>
  <c r="BI408" i="16"/>
  <c r="BI409" i="16"/>
  <c r="BI410" i="16"/>
  <c r="BI411" i="16"/>
  <c r="BI412" i="16"/>
  <c r="BI413" i="16"/>
  <c r="BI414" i="16"/>
  <c r="BI415" i="16"/>
  <c r="BI416" i="16"/>
  <c r="BI417" i="16"/>
  <c r="BI418" i="16"/>
  <c r="BI419" i="16"/>
  <c r="BI420" i="16"/>
  <c r="BI421" i="16"/>
  <c r="BI422" i="16"/>
  <c r="BI423" i="16"/>
  <c r="BI424" i="16"/>
  <c r="BI425" i="16"/>
  <c r="BI426" i="16"/>
  <c r="BI427" i="16"/>
  <c r="BI428" i="16"/>
  <c r="BI429" i="16"/>
  <c r="BI430" i="16"/>
  <c r="BI431" i="16"/>
  <c r="BI432" i="16"/>
  <c r="BI433" i="16"/>
  <c r="BI434" i="16"/>
  <c r="BI435" i="16"/>
  <c r="BI436" i="16"/>
  <c r="BI437" i="16"/>
  <c r="BI438" i="16"/>
  <c r="BI439" i="16"/>
  <c r="BI440" i="16"/>
  <c r="BI441" i="16"/>
  <c r="BI442" i="16"/>
  <c r="BI443" i="16"/>
  <c r="BI444" i="16"/>
  <c r="BI445" i="16"/>
  <c r="BI446" i="16"/>
  <c r="BI447" i="16"/>
  <c r="BI448" i="16"/>
  <c r="BI449" i="16"/>
  <c r="BI450" i="16"/>
  <c r="BI451" i="16"/>
  <c r="BI452" i="16"/>
  <c r="BI453" i="16"/>
  <c r="BI454" i="16"/>
  <c r="BI455" i="16"/>
  <c r="BI456" i="16"/>
  <c r="BI457" i="16"/>
  <c r="BI458" i="16"/>
  <c r="BI459" i="16"/>
  <c r="BI460" i="16"/>
  <c r="BI461" i="16"/>
  <c r="BI462" i="16"/>
  <c r="BI463" i="16"/>
  <c r="BI464" i="16"/>
  <c r="BI465" i="16"/>
  <c r="BI466" i="16"/>
  <c r="BI467" i="16"/>
  <c r="BI468" i="16"/>
  <c r="BI469" i="16"/>
  <c r="BI470" i="16"/>
  <c r="BI471" i="16"/>
  <c r="BI472" i="16"/>
  <c r="BI473" i="16"/>
  <c r="BI474" i="16"/>
  <c r="BI475" i="16"/>
  <c r="BI476" i="16"/>
  <c r="BI477" i="16"/>
  <c r="BI478" i="16"/>
  <c r="BI479" i="16"/>
  <c r="BI480" i="16"/>
  <c r="BI481" i="16"/>
  <c r="BI482" i="16"/>
  <c r="BI483" i="16"/>
  <c r="BI484" i="16"/>
  <c r="BI485" i="16"/>
  <c r="BI486" i="16"/>
  <c r="BI487" i="16"/>
  <c r="BI488" i="16"/>
  <c r="BI489" i="16"/>
  <c r="BI490" i="16"/>
  <c r="BI491" i="16"/>
  <c r="BI492" i="16"/>
  <c r="BI493" i="16"/>
  <c r="BI494" i="16"/>
  <c r="BI495" i="16"/>
  <c r="BI496" i="16"/>
  <c r="BI497" i="16"/>
  <c r="BI498" i="16"/>
  <c r="BI499" i="16"/>
  <c r="BI500" i="16"/>
  <c r="BI501" i="16"/>
  <c r="BI502" i="16"/>
  <c r="BI503" i="16"/>
  <c r="BI504" i="16"/>
  <c r="BI505" i="16"/>
  <c r="BI506" i="16"/>
  <c r="BI507" i="16"/>
  <c r="BI508" i="16"/>
  <c r="BI509" i="16"/>
  <c r="BI510" i="16"/>
  <c r="BI511" i="16"/>
  <c r="BI512" i="16"/>
  <c r="BI513" i="16"/>
  <c r="BI514" i="16"/>
  <c r="BI515" i="16"/>
  <c r="BI516" i="16"/>
  <c r="BI517" i="16"/>
  <c r="BI518" i="16"/>
  <c r="BI519" i="16"/>
  <c r="BI520" i="16"/>
  <c r="BI521" i="16"/>
  <c r="BI522" i="16"/>
  <c r="BI523" i="16"/>
  <c r="BI524" i="16"/>
  <c r="BI525" i="16"/>
  <c r="BI526" i="16"/>
  <c r="BI527" i="16"/>
  <c r="BI528" i="16"/>
  <c r="BI529" i="16"/>
  <c r="BI530" i="16"/>
  <c r="BI531" i="16"/>
  <c r="BI532" i="16"/>
  <c r="BI533" i="16"/>
  <c r="BI534" i="16"/>
  <c r="BI535" i="16"/>
  <c r="BI536" i="16"/>
  <c r="BI537" i="16"/>
  <c r="BI538" i="16"/>
  <c r="BI539" i="16"/>
  <c r="BI540" i="16"/>
  <c r="BI541" i="16"/>
  <c r="BI542" i="16"/>
  <c r="BI550" i="16"/>
  <c r="BI551" i="16"/>
  <c r="BI552" i="16"/>
  <c r="BI553" i="16"/>
  <c r="BI554" i="16"/>
  <c r="BI555" i="16"/>
  <c r="BI556" i="16"/>
  <c r="BI557" i="16"/>
  <c r="BI558" i="16"/>
  <c r="BI559" i="16"/>
  <c r="BI560" i="16"/>
  <c r="BI561" i="16"/>
  <c r="BI562" i="16"/>
  <c r="BI563" i="16"/>
  <c r="BI564" i="16"/>
  <c r="BI565" i="16"/>
  <c r="BI566" i="16"/>
  <c r="BI567" i="16"/>
  <c r="BI568" i="16"/>
  <c r="BI569" i="16"/>
  <c r="BI570" i="16"/>
  <c r="BI571" i="16"/>
  <c r="BI572" i="16"/>
  <c r="BI573" i="16"/>
  <c r="BI574" i="16"/>
  <c r="BI575" i="16"/>
  <c r="BI576" i="16"/>
  <c r="BI577" i="16"/>
  <c r="BI578" i="16"/>
  <c r="BI579" i="16"/>
  <c r="BI580" i="16"/>
  <c r="BI581" i="16"/>
  <c r="BI582" i="16"/>
  <c r="BI583" i="16"/>
  <c r="BI584" i="16"/>
  <c r="BI585" i="16"/>
  <c r="BI586" i="16"/>
  <c r="BI587" i="16"/>
  <c r="BI588" i="16"/>
  <c r="BI589" i="16"/>
  <c r="BI590" i="16"/>
  <c r="BI591" i="16"/>
  <c r="BI592" i="16"/>
  <c r="BI593" i="16"/>
  <c r="BI594" i="16"/>
  <c r="BI595" i="16"/>
  <c r="BI596" i="16"/>
  <c r="BI597" i="16"/>
  <c r="BI598" i="16"/>
  <c r="BI599" i="16"/>
  <c r="BI600" i="16"/>
  <c r="BI601" i="16"/>
  <c r="BI602" i="16"/>
  <c r="BI603" i="16"/>
  <c r="BI604" i="16"/>
  <c r="BI605" i="16"/>
  <c r="BI606" i="16"/>
  <c r="BI607" i="16"/>
  <c r="BI608" i="16"/>
  <c r="BI609" i="16"/>
  <c r="BI631" i="16"/>
  <c r="BI632" i="16"/>
  <c r="BI633" i="16"/>
  <c r="BI634" i="16"/>
  <c r="BI635" i="16"/>
  <c r="BI636" i="16"/>
  <c r="BI637" i="16"/>
  <c r="BI641" i="16"/>
  <c r="BI642" i="16"/>
  <c r="BI643" i="16"/>
  <c r="BI644" i="16"/>
  <c r="BI645" i="16"/>
  <c r="BI646" i="16"/>
  <c r="BI647" i="16"/>
  <c r="BI648" i="16"/>
  <c r="BI649" i="16"/>
  <c r="BI653" i="16"/>
  <c r="BI654" i="16"/>
  <c r="BI655" i="16"/>
  <c r="BI656" i="16"/>
  <c r="BI657" i="16"/>
  <c r="BI658" i="16"/>
  <c r="BI659" i="16"/>
  <c r="BI660" i="16"/>
  <c r="BI661" i="16"/>
  <c r="BI662" i="16"/>
  <c r="BI663" i="16"/>
  <c r="BI667" i="16"/>
  <c r="BI668" i="16"/>
  <c r="BI669" i="16"/>
  <c r="BI670" i="16"/>
  <c r="BI671" i="16"/>
  <c r="BI672" i="16"/>
  <c r="BI673" i="16"/>
  <c r="BI674" i="16"/>
  <c r="BI675" i="16"/>
  <c r="BI676" i="16"/>
  <c r="BI677" i="16"/>
  <c r="BI678" i="16"/>
  <c r="BI679" i="16"/>
  <c r="BI680" i="16"/>
  <c r="BI681" i="16"/>
  <c r="BI682" i="16"/>
  <c r="BI683" i="16"/>
  <c r="BI684" i="16"/>
  <c r="BI685" i="16"/>
  <c r="BI686" i="16"/>
  <c r="BI687" i="16"/>
  <c r="BI688" i="16"/>
  <c r="BI689" i="16"/>
  <c r="BI690" i="16"/>
  <c r="BI691" i="16"/>
  <c r="BI692" i="16"/>
  <c r="BI693" i="16"/>
  <c r="BI694" i="16"/>
  <c r="BI697" i="16"/>
  <c r="BI698" i="16"/>
  <c r="BI699" i="16"/>
  <c r="BI700" i="16"/>
  <c r="BI701" i="16"/>
  <c r="BI702" i="16"/>
  <c r="BI703" i="16"/>
  <c r="BI704" i="16"/>
  <c r="BI707" i="16"/>
  <c r="BI708" i="16"/>
  <c r="BI709" i="16"/>
  <c r="BI710" i="16"/>
  <c r="BI711" i="16"/>
  <c r="BI712" i="16"/>
  <c r="BI713" i="16"/>
  <c r="BI714" i="16"/>
  <c r="BI715" i="16"/>
  <c r="BI716" i="16"/>
  <c r="BI717" i="16"/>
  <c r="BI718" i="16"/>
  <c r="BI719" i="16"/>
  <c r="BI720" i="16"/>
  <c r="BI721" i="16"/>
  <c r="BI722" i="16"/>
  <c r="BI723" i="16"/>
  <c r="BI724" i="16"/>
  <c r="BI725" i="16"/>
  <c r="BI726" i="16"/>
  <c r="BI727" i="16"/>
  <c r="BI728" i="16"/>
  <c r="BI729" i="16"/>
  <c r="BI730" i="16"/>
  <c r="BI731" i="16"/>
  <c r="BI732" i="16"/>
  <c r="BI733" i="16"/>
  <c r="BI734" i="16"/>
  <c r="BI737" i="16"/>
  <c r="BI738" i="16"/>
  <c r="BI739" i="16"/>
  <c r="BI740" i="16"/>
  <c r="BI741" i="16"/>
  <c r="BI744" i="16"/>
  <c r="BI745" i="16"/>
  <c r="BI746" i="16"/>
  <c r="BI748" i="16"/>
  <c r="BI749" i="16"/>
  <c r="BI750" i="16"/>
  <c r="BI751" i="16"/>
  <c r="BI752" i="16"/>
  <c r="BI754" i="16"/>
  <c r="BI755" i="16"/>
  <c r="BI756" i="16"/>
  <c r="BI757" i="16"/>
  <c r="BI758" i="16"/>
  <c r="BI759" i="16"/>
  <c r="BI760" i="16"/>
  <c r="BI761" i="16"/>
  <c r="BI762" i="16"/>
  <c r="BI763" i="16"/>
  <c r="BI764" i="16"/>
  <c r="BI765" i="16"/>
  <c r="BI766" i="16"/>
  <c r="BI768" i="16"/>
  <c r="BI769" i="16"/>
  <c r="BI770" i="16"/>
  <c r="BI771" i="16"/>
  <c r="BI772" i="16"/>
  <c r="BI773" i="16"/>
  <c r="BI774" i="16"/>
  <c r="BI775" i="16"/>
  <c r="BI776" i="16"/>
  <c r="BI777" i="16"/>
  <c r="BI778" i="16"/>
  <c r="BI786" i="16"/>
  <c r="BI787" i="16"/>
  <c r="BI788" i="16"/>
  <c r="BI789" i="16"/>
  <c r="BI790" i="16"/>
  <c r="BI793" i="16"/>
  <c r="BI794" i="16"/>
  <c r="BI795" i="16"/>
  <c r="BI796" i="16"/>
  <c r="BI797" i="16"/>
  <c r="BI798" i="16"/>
  <c r="BI799" i="16"/>
  <c r="BI800" i="16"/>
  <c r="BI801" i="16"/>
  <c r="BI802" i="16"/>
  <c r="BI803" i="16"/>
  <c r="BI804" i="16"/>
  <c r="BI805" i="16"/>
  <c r="BI806" i="16"/>
  <c r="BI807" i="16"/>
  <c r="BI808" i="16"/>
  <c r="BI809" i="16"/>
  <c r="BI810" i="16"/>
  <c r="BI811" i="16"/>
  <c r="BI812" i="16"/>
  <c r="BI813" i="16"/>
  <c r="BI814" i="16"/>
  <c r="BI815" i="16"/>
  <c r="BI816" i="16"/>
  <c r="BI817" i="16"/>
  <c r="BI818" i="16"/>
  <c r="BI819" i="16"/>
  <c r="BI820" i="16"/>
  <c r="BI821" i="16"/>
  <c r="BI822" i="16"/>
  <c r="BI823" i="16"/>
  <c r="BI824" i="16"/>
  <c r="BI825" i="16"/>
  <c r="BI826" i="16"/>
  <c r="BI827" i="16"/>
  <c r="BI828" i="16"/>
  <c r="BI829" i="16"/>
  <c r="BI830" i="16"/>
  <c r="BI831" i="16"/>
  <c r="BI832" i="16"/>
  <c r="BI833" i="16"/>
  <c r="BI834" i="16"/>
  <c r="BI835" i="16"/>
  <c r="BI836" i="16"/>
  <c r="BI837" i="16"/>
  <c r="BI838" i="16"/>
  <c r="BI839" i="16"/>
  <c r="BI840" i="16"/>
  <c r="BI841" i="16"/>
  <c r="BI842" i="16"/>
  <c r="BI843" i="16"/>
  <c r="BI844" i="16"/>
  <c r="BI845" i="16"/>
  <c r="BI846" i="16"/>
  <c r="BI847" i="16"/>
  <c r="BI848" i="16"/>
  <c r="BI849" i="16"/>
  <c r="BI850" i="16"/>
  <c r="BI851" i="16"/>
  <c r="BI855" i="16"/>
  <c r="BI856" i="16"/>
  <c r="BI859" i="16"/>
  <c r="BI860" i="16"/>
  <c r="BI861" i="16"/>
  <c r="BI862" i="16"/>
  <c r="BI863" i="16"/>
  <c r="BI864" i="16"/>
  <c r="BI865" i="16"/>
  <c r="BI868" i="16"/>
  <c r="BI869" i="16"/>
  <c r="BI870" i="16"/>
  <c r="BI871" i="16"/>
  <c r="BI874" i="16"/>
  <c r="BI875" i="16"/>
  <c r="BI876" i="16"/>
  <c r="BI877" i="16"/>
  <c r="BI878" i="16"/>
  <c r="BI879" i="16"/>
  <c r="BI880" i="16"/>
  <c r="BI881" i="16"/>
  <c r="BI882" i="16"/>
  <c r="BI883" i="16"/>
  <c r="BI884" i="16"/>
  <c r="BI885" i="16"/>
  <c r="BI886" i="16"/>
  <c r="BI887" i="16"/>
  <c r="BI888" i="16"/>
  <c r="BI889" i="16"/>
  <c r="BI890" i="16"/>
  <c r="BI891" i="16"/>
  <c r="BI892" i="16"/>
  <c r="BI893" i="16"/>
  <c r="BI894" i="16"/>
  <c r="BI895" i="16"/>
  <c r="BI896" i="16"/>
  <c r="BI897" i="16"/>
  <c r="BI898" i="16"/>
  <c r="BI899" i="16"/>
  <c r="BI900" i="16"/>
  <c r="BI901" i="16"/>
  <c r="BI902" i="16"/>
  <c r="BI903" i="16"/>
  <c r="BI904" i="16"/>
  <c r="BI905" i="16"/>
  <c r="BI906" i="16"/>
  <c r="BI907" i="16"/>
  <c r="BI908" i="16"/>
  <c r="BI909" i="16"/>
  <c r="BI912" i="16"/>
  <c r="BI913" i="16"/>
  <c r="BI914" i="16"/>
  <c r="BI915" i="16"/>
  <c r="BI916" i="16"/>
  <c r="BI917" i="16"/>
  <c r="BI918" i="16"/>
  <c r="BI919" i="16"/>
  <c r="BI920" i="16"/>
  <c r="BI921" i="16"/>
  <c r="BI922" i="16"/>
  <c r="BI929" i="16"/>
  <c r="BI930" i="16"/>
  <c r="BI931" i="16"/>
  <c r="BI932" i="16"/>
  <c r="BI933" i="16"/>
  <c r="BI934" i="16"/>
  <c r="BI935" i="16"/>
  <c r="BI936" i="16"/>
  <c r="BI937" i="16"/>
  <c r="BI938" i="16"/>
  <c r="BI939" i="16"/>
  <c r="BI940" i="16"/>
  <c r="BI943" i="16"/>
  <c r="BI944" i="16"/>
  <c r="BI945" i="16"/>
  <c r="BI946" i="16"/>
  <c r="BI947" i="16"/>
  <c r="BI948" i="16"/>
  <c r="BI949" i="16"/>
  <c r="BI950" i="16"/>
  <c r="BI951" i="16"/>
  <c r="BI952" i="16"/>
  <c r="BI953" i="16"/>
  <c r="BI954" i="16"/>
  <c r="BI955" i="16"/>
  <c r="BI956" i="16"/>
  <c r="BI957" i="16"/>
  <c r="BI958" i="16"/>
  <c r="BI959" i="16"/>
  <c r="BI960" i="16"/>
  <c r="BI961" i="16"/>
  <c r="BI962" i="16"/>
  <c r="BI963" i="16"/>
  <c r="BI964" i="16"/>
  <c r="BI965" i="16"/>
  <c r="BI966" i="16"/>
  <c r="BI967" i="16"/>
  <c r="BI968" i="16"/>
  <c r="BI969" i="16"/>
  <c r="BI970" i="16"/>
  <c r="BI971" i="16"/>
  <c r="BI972" i="16"/>
  <c r="BI973" i="16"/>
  <c r="BI974" i="16"/>
  <c r="BI975" i="16"/>
  <c r="BI976" i="16"/>
  <c r="BI977" i="16"/>
  <c r="BI978" i="16"/>
  <c r="BI979" i="16"/>
  <c r="BI980" i="16"/>
  <c r="BI981" i="16"/>
  <c r="BI982" i="16"/>
  <c r="BI983" i="16"/>
  <c r="BI984" i="16"/>
  <c r="BI985" i="16"/>
  <c r="BI986" i="16"/>
  <c r="BI987" i="16"/>
  <c r="BI988" i="16"/>
  <c r="BI989" i="16"/>
  <c r="BI990" i="16"/>
  <c r="BI991" i="16"/>
  <c r="BI992" i="16"/>
  <c r="BI993" i="16"/>
  <c r="BI994" i="16"/>
  <c r="BI995" i="16"/>
  <c r="BI996" i="16"/>
  <c r="BI997" i="16"/>
  <c r="BI998" i="16"/>
  <c r="BI999" i="16"/>
  <c r="BI1000" i="16"/>
  <c r="BI1001" i="16"/>
  <c r="BI1002" i="16"/>
  <c r="BI1003" i="16"/>
  <c r="BI1004" i="16"/>
  <c r="BI1005" i="16"/>
  <c r="BI1006" i="16"/>
  <c r="BI1007" i="16"/>
  <c r="BI1008" i="16"/>
  <c r="BI1009" i="16"/>
  <c r="BI1010" i="16"/>
  <c r="BI1011" i="16"/>
  <c r="BI1012" i="16"/>
  <c r="BI1013" i="16"/>
  <c r="BI1014" i="16"/>
  <c r="BI1015" i="16"/>
  <c r="BI1016" i="16"/>
  <c r="BI1017" i="16"/>
  <c r="BI1018" i="16"/>
  <c r="BI1019" i="16"/>
  <c r="BI1020" i="16"/>
  <c r="BI1021" i="16"/>
  <c r="BI1022" i="16"/>
  <c r="BI1023" i="16"/>
  <c r="BI1024" i="16"/>
  <c r="BI1025" i="16"/>
  <c r="BI1026" i="16"/>
  <c r="BI1027" i="16"/>
  <c r="BI1028" i="16"/>
  <c r="BI1029" i="16"/>
  <c r="BI1030" i="16"/>
  <c r="BI1031" i="16"/>
  <c r="BI1032" i="16"/>
  <c r="BI1033" i="16"/>
  <c r="BI1034" i="16"/>
  <c r="BI1035" i="16"/>
  <c r="BI1036" i="16"/>
  <c r="BI1037" i="16"/>
  <c r="BI1038" i="16"/>
  <c r="BI1039" i="16"/>
  <c r="BI1040" i="16"/>
  <c r="BI1041" i="16"/>
  <c r="BI1042" i="16"/>
  <c r="BI1043" i="16"/>
  <c r="BI1044" i="16"/>
  <c r="BI1045" i="16"/>
  <c r="BI1046" i="16"/>
  <c r="BI1047" i="16"/>
  <c r="BI1048" i="16"/>
  <c r="BI1049" i="16"/>
  <c r="BI1050" i="16"/>
  <c r="BI1051" i="16"/>
  <c r="BI1052" i="16"/>
  <c r="BI1053" i="16"/>
  <c r="BI1054" i="16"/>
  <c r="BI1055" i="16"/>
  <c r="BI1056" i="16"/>
  <c r="BI1057" i="16"/>
  <c r="BI1058" i="16"/>
  <c r="BI1059" i="16"/>
  <c r="BI1060" i="16"/>
  <c r="BI1061" i="16"/>
  <c r="BI1062" i="16"/>
  <c r="BI1063" i="16"/>
  <c r="BI1064" i="16"/>
  <c r="BI1065" i="16"/>
  <c r="BI1066" i="16"/>
  <c r="BI1067" i="16"/>
  <c r="BI1068" i="16"/>
  <c r="BI1069" i="16"/>
  <c r="BI1070" i="16"/>
  <c r="BI1071" i="16"/>
  <c r="BI1072" i="16"/>
  <c r="BI1073" i="16"/>
  <c r="BI1074" i="16"/>
  <c r="BI1075" i="16"/>
  <c r="BI1076" i="16"/>
  <c r="BI1077" i="16"/>
  <c r="BI1078" i="16"/>
  <c r="BI1079" i="16"/>
  <c r="BI1080" i="16"/>
  <c r="BI1081" i="16"/>
  <c r="BI1082" i="16"/>
  <c r="BI1083" i="16"/>
  <c r="BI1084" i="16"/>
  <c r="BI1085" i="16"/>
  <c r="BI1086" i="16"/>
  <c r="BI1087" i="16"/>
  <c r="BI1088" i="16"/>
  <c r="BI1089" i="16"/>
  <c r="BI1090" i="16"/>
  <c r="BI1091" i="16"/>
  <c r="BI1092" i="16"/>
  <c r="BI1093" i="16"/>
  <c r="BI1094" i="16"/>
  <c r="BI1095" i="16"/>
  <c r="BI1096" i="16"/>
  <c r="BI1097" i="16"/>
  <c r="BI1098" i="16"/>
  <c r="BI1099" i="16"/>
  <c r="BI1100" i="16"/>
  <c r="BI1101" i="16"/>
  <c r="BI1102" i="16"/>
  <c r="BI1103" i="16"/>
  <c r="BI1104" i="16"/>
  <c r="BI1105" i="16"/>
  <c r="BI1106" i="16"/>
  <c r="BI1107" i="16"/>
  <c r="BI1108" i="16"/>
  <c r="BI1109" i="16"/>
  <c r="BI1110" i="16"/>
  <c r="BI1111" i="16"/>
  <c r="BI1112" i="16"/>
  <c r="BI1113" i="16"/>
  <c r="BI1114" i="16"/>
  <c r="BI1115" i="16"/>
  <c r="BI1116" i="16"/>
  <c r="BI1117" i="16"/>
  <c r="BI1118" i="16"/>
  <c r="BI1119" i="16"/>
  <c r="BI1120" i="16"/>
  <c r="BI1121" i="16"/>
  <c r="BI69" i="16"/>
  <c r="BI70" i="16"/>
  <c r="BI71" i="16"/>
  <c r="BI72" i="16"/>
  <c r="BI73" i="16"/>
  <c r="BI68" i="16"/>
  <c r="A119" i="30"/>
  <c r="A120" i="30"/>
  <c r="A121" i="30"/>
  <c r="A124" i="30"/>
  <c r="A125" i="30"/>
  <c r="A176" i="30"/>
  <c r="A177" i="30"/>
  <c r="A178" i="30"/>
  <c r="A179" i="30"/>
  <c r="A180" i="30"/>
  <c r="A181" i="30"/>
  <c r="A182" i="30"/>
  <c r="A183" i="30"/>
  <c r="A184" i="30"/>
  <c r="A185" i="30"/>
  <c r="A64" i="30"/>
  <c r="Q72" i="30"/>
  <c r="Q73" i="30"/>
  <c r="F8" i="27"/>
  <c r="F22" i="27" s="1"/>
  <c r="Q167" i="30"/>
  <c r="R167" i="30"/>
  <c r="S143" i="30"/>
  <c r="I55" i="27" s="1"/>
  <c r="I83" i="27" s="1"/>
  <c r="I167" i="30"/>
  <c r="M167" i="30"/>
  <c r="R161" i="30"/>
  <c r="R115" i="30"/>
  <c r="Q161" i="30"/>
  <c r="Q99" i="30"/>
  <c r="Q101" i="30" s="1"/>
  <c r="Q35" i="30"/>
  <c r="P167" i="30"/>
  <c r="P161" i="30"/>
  <c r="O154" i="30"/>
  <c r="O161" i="30"/>
  <c r="N154" i="30"/>
  <c r="N161" i="30"/>
  <c r="M154" i="30"/>
  <c r="L115" i="30"/>
  <c r="L167" i="30"/>
  <c r="L107" i="30"/>
  <c r="K115" i="30"/>
  <c r="K167" i="30"/>
  <c r="K161" i="30"/>
  <c r="K107" i="30"/>
  <c r="J167" i="30"/>
  <c r="I107" i="30"/>
  <c r="I99" i="30"/>
  <c r="I101" i="30" s="1"/>
  <c r="I161" i="30"/>
  <c r="I154" i="30"/>
  <c r="H99" i="30"/>
  <c r="H101" i="30" s="1"/>
  <c r="H161" i="30"/>
  <c r="H154" i="30"/>
  <c r="G115" i="30"/>
  <c r="G167" i="30"/>
  <c r="G154" i="30"/>
  <c r="S100" i="30"/>
  <c r="F115" i="30"/>
  <c r="F167" i="30"/>
  <c r="P105" i="30"/>
  <c r="P195" i="24"/>
  <c r="P179" i="24"/>
  <c r="P173" i="24"/>
  <c r="P164" i="24"/>
  <c r="P159" i="24"/>
  <c r="P153" i="24"/>
  <c r="P149" i="24"/>
  <c r="P145" i="24"/>
  <c r="P141" i="24"/>
  <c r="P137" i="24"/>
  <c r="P133" i="24"/>
  <c r="P129" i="24"/>
  <c r="P106" i="24"/>
  <c r="P93" i="24"/>
  <c r="P87" i="24"/>
  <c r="P76" i="24"/>
  <c r="K30" i="18"/>
  <c r="H10" i="18"/>
  <c r="F14" i="23" s="1"/>
  <c r="J98" i="8"/>
  <c r="O97" i="8"/>
  <c r="N95" i="8"/>
  <c r="H95" i="8"/>
  <c r="H97" i="8"/>
  <c r="I97" i="8"/>
  <c r="J96" i="8"/>
  <c r="K96" i="8"/>
  <c r="L98" i="8"/>
  <c r="M166" i="8"/>
  <c r="N98" i="8"/>
  <c r="O143" i="8"/>
  <c r="P98" i="8"/>
  <c r="G100" i="8"/>
  <c r="H26" i="23"/>
  <c r="I27" i="23"/>
  <c r="J106" i="23"/>
  <c r="K55" i="23"/>
  <c r="L112" i="23"/>
  <c r="M23" i="23"/>
  <c r="N87" i="23"/>
  <c r="O58" i="23"/>
  <c r="P93" i="23"/>
  <c r="Q27" i="23"/>
  <c r="R46" i="23"/>
  <c r="G51" i="23"/>
  <c r="F87" i="23"/>
  <c r="H153" i="23"/>
  <c r="A142" i="23"/>
  <c r="A143" i="23"/>
  <c r="A144" i="23"/>
  <c r="A145" i="23"/>
  <c r="A146" i="23"/>
  <c r="A147" i="23"/>
  <c r="A148" i="23"/>
  <c r="A149" i="23"/>
  <c r="A150" i="23"/>
  <c r="A151" i="23"/>
  <c r="A152" i="23"/>
  <c r="A153" i="23"/>
  <c r="A154" i="23"/>
  <c r="A155" i="23"/>
  <c r="A156" i="23"/>
  <c r="A157" i="23"/>
  <c r="A158" i="23"/>
  <c r="A159" i="23"/>
  <c r="A160" i="23"/>
  <c r="A161" i="23"/>
  <c r="A162" i="23"/>
  <c r="A163" i="23"/>
  <c r="A164" i="23"/>
  <c r="A165" i="23"/>
  <c r="A166" i="23"/>
  <c r="A167" i="23"/>
  <c r="A168" i="23"/>
  <c r="A169" i="23"/>
  <c r="A170" i="23"/>
  <c r="A171" i="23"/>
  <c r="A172" i="23"/>
  <c r="A173" i="23"/>
  <c r="A174" i="23"/>
  <c r="A175" i="23"/>
  <c r="H93" i="23"/>
  <c r="J83" i="23"/>
  <c r="H81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M49" i="23"/>
  <c r="P44" i="23"/>
  <c r="G43" i="23"/>
  <c r="N42" i="23"/>
  <c r="P34" i="23"/>
  <c r="L28" i="23"/>
  <c r="J28" i="23"/>
  <c r="R26" i="23"/>
  <c r="J26" i="23"/>
  <c r="P24" i="23"/>
  <c r="N24" i="23"/>
  <c r="H24" i="23"/>
  <c r="G23" i="23"/>
  <c r="N22" i="23"/>
  <c r="M21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P52" i="23"/>
  <c r="N58" i="23"/>
  <c r="G50" i="23"/>
  <c r="Q10" i="23"/>
  <c r="Q136" i="23" s="1"/>
  <c r="S8" i="23"/>
  <c r="S134" i="23" s="1"/>
  <c r="S7" i="23"/>
  <c r="S133" i="23" s="1"/>
  <c r="Q7" i="23"/>
  <c r="Q133" i="23" s="1"/>
  <c r="A7" i="23"/>
  <c r="S6" i="23"/>
  <c r="S132" i="23" s="1"/>
  <c r="Q6" i="23"/>
  <c r="Q132" i="23" s="1"/>
  <c r="S5" i="23"/>
  <c r="S131" i="23"/>
  <c r="Q5" i="23"/>
  <c r="Q131" i="23" s="1"/>
  <c r="S4" i="23"/>
  <c r="S69" i="23" s="1"/>
  <c r="Q4" i="23"/>
  <c r="H104" i="22"/>
  <c r="I28" i="22"/>
  <c r="J87" i="22"/>
  <c r="L93" i="22"/>
  <c r="M19" i="22"/>
  <c r="N114" i="22"/>
  <c r="O19" i="22"/>
  <c r="P44" i="22"/>
  <c r="Q105" i="22"/>
  <c r="R43" i="22"/>
  <c r="F50" i="22"/>
  <c r="K160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K96" i="22"/>
  <c r="K88" i="22"/>
  <c r="I86" i="22"/>
  <c r="K85" i="22"/>
  <c r="J84" i="22"/>
  <c r="K82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Q58" i="22"/>
  <c r="K58" i="22"/>
  <c r="K55" i="22"/>
  <c r="H55" i="22"/>
  <c r="I53" i="22"/>
  <c r="F53" i="22"/>
  <c r="K52" i="22"/>
  <c r="I50" i="22"/>
  <c r="R49" i="22"/>
  <c r="Q48" i="22"/>
  <c r="R46" i="22"/>
  <c r="Q45" i="22"/>
  <c r="Q42" i="22"/>
  <c r="K42" i="22"/>
  <c r="K37" i="22"/>
  <c r="H37" i="22"/>
  <c r="K34" i="22"/>
  <c r="K35" i="22" s="1"/>
  <c r="K33" i="22"/>
  <c r="R29" i="22"/>
  <c r="Q29" i="22"/>
  <c r="Q28" i="22"/>
  <c r="P28" i="22"/>
  <c r="Q23" i="22"/>
  <c r="K23" i="22"/>
  <c r="I23" i="22"/>
  <c r="P22" i="22"/>
  <c r="K22" i="22"/>
  <c r="H22" i="22"/>
  <c r="R21" i="22"/>
  <c r="Q21" i="22"/>
  <c r="G21" i="22"/>
  <c r="Q20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Q47" i="22"/>
  <c r="P85" i="22"/>
  <c r="K49" i="22"/>
  <c r="G19" i="22"/>
  <c r="Q10" i="22"/>
  <c r="S8" i="22"/>
  <c r="Q8" i="22"/>
  <c r="Q134" i="22" s="1"/>
  <c r="S7" i="22"/>
  <c r="S133" i="22" s="1"/>
  <c r="Q7" i="22"/>
  <c r="A7" i="22"/>
  <c r="A133" i="22" s="1"/>
  <c r="S6" i="22"/>
  <c r="Q6" i="22"/>
  <c r="S5" i="22"/>
  <c r="Q5" i="22"/>
  <c r="S4" i="22"/>
  <c r="S69" i="22" s="1"/>
  <c r="Q4" i="22"/>
  <c r="Q130" i="22" s="1"/>
  <c r="F166" i="21"/>
  <c r="O166" i="21"/>
  <c r="P147" i="21"/>
  <c r="R165" i="21"/>
  <c r="I164" i="21"/>
  <c r="J165" i="21"/>
  <c r="K166" i="21"/>
  <c r="L166" i="21"/>
  <c r="M160" i="21"/>
  <c r="N165" i="21"/>
  <c r="H157" i="21"/>
  <c r="G165" i="21"/>
  <c r="Q166" i="21"/>
  <c r="N166" i="21"/>
  <c r="M166" i="21"/>
  <c r="Q165" i="21"/>
  <c r="K165" i="21"/>
  <c r="H165" i="21"/>
  <c r="Q164" i="21"/>
  <c r="Q167" i="21" s="1"/>
  <c r="N164" i="21"/>
  <c r="M164" i="21"/>
  <c r="L164" i="21"/>
  <c r="K164" i="21"/>
  <c r="H164" i="21"/>
  <c r="R160" i="21"/>
  <c r="Q160" i="21"/>
  <c r="H160" i="21"/>
  <c r="G160" i="21"/>
  <c r="F160" i="21"/>
  <c r="Q159" i="21"/>
  <c r="N159" i="21"/>
  <c r="M159" i="21"/>
  <c r="L159" i="21"/>
  <c r="I159" i="21"/>
  <c r="H159" i="21"/>
  <c r="G159" i="21"/>
  <c r="F159" i="21"/>
  <c r="Q158" i="21"/>
  <c r="M158" i="21"/>
  <c r="K158" i="21"/>
  <c r="I158" i="21"/>
  <c r="F158" i="21"/>
  <c r="Q157" i="21"/>
  <c r="O157" i="21"/>
  <c r="N157" i="21"/>
  <c r="M157" i="21"/>
  <c r="K157" i="21"/>
  <c r="I157" i="21"/>
  <c r="F157" i="21"/>
  <c r="Q153" i="21"/>
  <c r="O153" i="21"/>
  <c r="N153" i="21"/>
  <c r="M153" i="21"/>
  <c r="K153" i="21"/>
  <c r="I153" i="21"/>
  <c r="H153" i="21"/>
  <c r="G153" i="21"/>
  <c r="R152" i="21"/>
  <c r="Q152" i="21"/>
  <c r="O152" i="21"/>
  <c r="N152" i="21"/>
  <c r="K152" i="21"/>
  <c r="H152" i="21"/>
  <c r="F152" i="21"/>
  <c r="R151" i="21"/>
  <c r="Q151" i="21"/>
  <c r="O151" i="21"/>
  <c r="N151" i="21"/>
  <c r="M151" i="21"/>
  <c r="L151" i="21"/>
  <c r="K151" i="21"/>
  <c r="I151" i="21"/>
  <c r="H151" i="21"/>
  <c r="G151" i="21"/>
  <c r="F151" i="21"/>
  <c r="R150" i="21"/>
  <c r="Q150" i="21"/>
  <c r="N150" i="21"/>
  <c r="M150" i="21"/>
  <c r="L150" i="21"/>
  <c r="I150" i="21"/>
  <c r="H150" i="21"/>
  <c r="F150" i="21"/>
  <c r="Q149" i="21"/>
  <c r="O149" i="21"/>
  <c r="N149" i="21"/>
  <c r="M149" i="21"/>
  <c r="K149" i="21"/>
  <c r="I149" i="21"/>
  <c r="G149" i="21"/>
  <c r="F149" i="21"/>
  <c r="Q148" i="21"/>
  <c r="O148" i="21"/>
  <c r="N148" i="21"/>
  <c r="M148" i="21"/>
  <c r="K148" i="21"/>
  <c r="I148" i="21"/>
  <c r="H148" i="21"/>
  <c r="G148" i="21"/>
  <c r="F148" i="21"/>
  <c r="R147" i="21"/>
  <c r="Q147" i="21"/>
  <c r="O147" i="21"/>
  <c r="N147" i="21"/>
  <c r="M147" i="21"/>
  <c r="L147" i="21"/>
  <c r="H147" i="21"/>
  <c r="G147" i="21"/>
  <c r="F147" i="21"/>
  <c r="Q146" i="21"/>
  <c r="O146" i="21"/>
  <c r="N146" i="21"/>
  <c r="M146" i="21"/>
  <c r="L146" i="21"/>
  <c r="K146" i="21"/>
  <c r="I146" i="21"/>
  <c r="H146" i="21"/>
  <c r="F146" i="21"/>
  <c r="R145" i="21"/>
  <c r="Q145" i="21"/>
  <c r="N145" i="21"/>
  <c r="M145" i="21"/>
  <c r="L145" i="21"/>
  <c r="I145" i="21"/>
  <c r="H145" i="21"/>
  <c r="G145" i="21"/>
  <c r="F145" i="21"/>
  <c r="R144" i="21"/>
  <c r="Q144" i="21"/>
  <c r="O144" i="21"/>
  <c r="N144" i="21"/>
  <c r="M144" i="21"/>
  <c r="L144" i="21"/>
  <c r="K144" i="21"/>
  <c r="I144" i="21"/>
  <c r="G144" i="21"/>
  <c r="F144" i="21"/>
  <c r="R143" i="21"/>
  <c r="Q143" i="21"/>
  <c r="N143" i="21"/>
  <c r="M143" i="21"/>
  <c r="L143" i="21"/>
  <c r="K143" i="21"/>
  <c r="I143" i="21"/>
  <c r="H143" i="21"/>
  <c r="G143" i="21"/>
  <c r="F143" i="21"/>
  <c r="R142" i="21"/>
  <c r="Q142" i="21"/>
  <c r="O142" i="21"/>
  <c r="M142" i="21"/>
  <c r="L142" i="21"/>
  <c r="K142" i="21"/>
  <c r="I142" i="21"/>
  <c r="H142" i="21"/>
  <c r="G142" i="21"/>
  <c r="F142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R114" i="21"/>
  <c r="Q114" i="21"/>
  <c r="O114" i="21"/>
  <c r="N114" i="21"/>
  <c r="M114" i="21"/>
  <c r="L114" i="21"/>
  <c r="K114" i="21"/>
  <c r="I114" i="21"/>
  <c r="G114" i="21"/>
  <c r="F114" i="21"/>
  <c r="R113" i="21"/>
  <c r="Q113" i="21"/>
  <c r="N113" i="21"/>
  <c r="M113" i="21"/>
  <c r="L113" i="21"/>
  <c r="K113" i="21"/>
  <c r="I113" i="21"/>
  <c r="H113" i="21"/>
  <c r="G113" i="21"/>
  <c r="F113" i="21"/>
  <c r="R112" i="21"/>
  <c r="Q112" i="21"/>
  <c r="O112" i="21"/>
  <c r="M112" i="21"/>
  <c r="L112" i="21"/>
  <c r="K112" i="21"/>
  <c r="I112" i="21"/>
  <c r="H112" i="21"/>
  <c r="G112" i="21"/>
  <c r="F112" i="21"/>
  <c r="R111" i="21"/>
  <c r="Q111" i="21"/>
  <c r="O111" i="21"/>
  <c r="N111" i="21"/>
  <c r="M111" i="21"/>
  <c r="L111" i="21"/>
  <c r="K111" i="21"/>
  <c r="I111" i="21"/>
  <c r="H111" i="21"/>
  <c r="F111" i="21"/>
  <c r="R106" i="21"/>
  <c r="Q106" i="21"/>
  <c r="O106" i="21"/>
  <c r="N106" i="21"/>
  <c r="M106" i="21"/>
  <c r="L106" i="21"/>
  <c r="K106" i="21"/>
  <c r="I106" i="21"/>
  <c r="H106" i="21"/>
  <c r="G106" i="21"/>
  <c r="F106" i="21"/>
  <c r="R105" i="21"/>
  <c r="Q105" i="21"/>
  <c r="Q107" i="21" s="1"/>
  <c r="N105" i="21"/>
  <c r="L105" i="21"/>
  <c r="K105" i="21"/>
  <c r="J105" i="21"/>
  <c r="I105" i="21"/>
  <c r="H105" i="21"/>
  <c r="G105" i="21"/>
  <c r="F105" i="21"/>
  <c r="R104" i="21"/>
  <c r="Q104" i="21"/>
  <c r="O104" i="21"/>
  <c r="N104" i="21"/>
  <c r="M104" i="21"/>
  <c r="L104" i="21"/>
  <c r="K104" i="21"/>
  <c r="I104" i="21"/>
  <c r="G104" i="21"/>
  <c r="F104" i="21"/>
  <c r="R100" i="21"/>
  <c r="Q100" i="21"/>
  <c r="P100" i="21"/>
  <c r="N100" i="21"/>
  <c r="M100" i="21"/>
  <c r="L100" i="21"/>
  <c r="K100" i="21"/>
  <c r="I100" i="21"/>
  <c r="H100" i="21"/>
  <c r="G100" i="21"/>
  <c r="F100" i="21"/>
  <c r="R98" i="21"/>
  <c r="Q98" i="21"/>
  <c r="O98" i="21"/>
  <c r="N98" i="21"/>
  <c r="M98" i="21"/>
  <c r="K98" i="21"/>
  <c r="I98" i="21"/>
  <c r="G98" i="21"/>
  <c r="F98" i="21"/>
  <c r="R97" i="21"/>
  <c r="Q97" i="21"/>
  <c r="O97" i="21"/>
  <c r="N97" i="21"/>
  <c r="M97" i="21"/>
  <c r="L97" i="21"/>
  <c r="K97" i="21"/>
  <c r="I97" i="21"/>
  <c r="H97" i="21"/>
  <c r="F97" i="21"/>
  <c r="R96" i="21"/>
  <c r="Q96" i="21"/>
  <c r="O96" i="21"/>
  <c r="N96" i="21"/>
  <c r="M96" i="21"/>
  <c r="L96" i="21"/>
  <c r="J96" i="21"/>
  <c r="I96" i="21"/>
  <c r="H96" i="21"/>
  <c r="F96" i="21"/>
  <c r="R95" i="21"/>
  <c r="R99" i="21" s="1"/>
  <c r="Q95" i="21"/>
  <c r="Q99" i="21" s="1"/>
  <c r="Q101" i="21" s="1"/>
  <c r="O95" i="21"/>
  <c r="N95" i="21"/>
  <c r="N99" i="21" s="1"/>
  <c r="M95" i="21"/>
  <c r="L95" i="21"/>
  <c r="K95" i="21"/>
  <c r="I95" i="21"/>
  <c r="H95" i="21"/>
  <c r="G95" i="21"/>
  <c r="F95" i="21"/>
  <c r="R94" i="21"/>
  <c r="Q94" i="21"/>
  <c r="O94" i="21"/>
  <c r="N94" i="21"/>
  <c r="M94" i="21"/>
  <c r="L94" i="21"/>
  <c r="K94" i="21"/>
  <c r="J94" i="21"/>
  <c r="I94" i="21"/>
  <c r="H94" i="21"/>
  <c r="G94" i="21"/>
  <c r="F94" i="21"/>
  <c r="R93" i="21"/>
  <c r="Q93" i="21"/>
  <c r="O93" i="21"/>
  <c r="N93" i="21"/>
  <c r="M93" i="21"/>
  <c r="L93" i="21"/>
  <c r="K93" i="21"/>
  <c r="I93" i="21"/>
  <c r="H93" i="21"/>
  <c r="G93" i="21"/>
  <c r="F93" i="21"/>
  <c r="R88" i="21"/>
  <c r="Q88" i="21"/>
  <c r="P88" i="21"/>
  <c r="O88" i="21"/>
  <c r="N88" i="21"/>
  <c r="M88" i="21"/>
  <c r="L88" i="21"/>
  <c r="K88" i="21"/>
  <c r="I88" i="21"/>
  <c r="H88" i="21"/>
  <c r="G88" i="21"/>
  <c r="F88" i="21"/>
  <c r="R87" i="21"/>
  <c r="Q87" i="21"/>
  <c r="O87" i="21"/>
  <c r="N87" i="21"/>
  <c r="M87" i="21"/>
  <c r="L87" i="21"/>
  <c r="K87" i="21"/>
  <c r="I87" i="21"/>
  <c r="H87" i="21"/>
  <c r="G87" i="21"/>
  <c r="F87" i="21"/>
  <c r="R86" i="21"/>
  <c r="Q86" i="21"/>
  <c r="O86" i="21"/>
  <c r="N86" i="21"/>
  <c r="M86" i="21"/>
  <c r="M89" i="21" s="1"/>
  <c r="L86" i="21"/>
  <c r="K86" i="21"/>
  <c r="I86" i="21"/>
  <c r="H86" i="21"/>
  <c r="G86" i="21"/>
  <c r="F86" i="21"/>
  <c r="R85" i="21"/>
  <c r="Q85" i="21"/>
  <c r="O85" i="21"/>
  <c r="N85" i="21"/>
  <c r="M85" i="21"/>
  <c r="L85" i="21"/>
  <c r="K85" i="21"/>
  <c r="I85" i="21"/>
  <c r="H85" i="21"/>
  <c r="G85" i="21"/>
  <c r="F85" i="21"/>
  <c r="R84" i="21"/>
  <c r="Q84" i="21"/>
  <c r="N84" i="21"/>
  <c r="N89" i="21" s="1"/>
  <c r="M84" i="21"/>
  <c r="L84" i="21"/>
  <c r="K84" i="21"/>
  <c r="I84" i="21"/>
  <c r="H84" i="21"/>
  <c r="G84" i="21"/>
  <c r="F84" i="21"/>
  <c r="R83" i="21"/>
  <c r="Q83" i="21"/>
  <c r="O83" i="21"/>
  <c r="N83" i="21"/>
  <c r="M83" i="21"/>
  <c r="L83" i="21"/>
  <c r="K83" i="21"/>
  <c r="I83" i="21"/>
  <c r="G83" i="21"/>
  <c r="F83" i="21"/>
  <c r="R82" i="21"/>
  <c r="Q82" i="21"/>
  <c r="O82" i="21"/>
  <c r="N82" i="21"/>
  <c r="M82" i="21"/>
  <c r="L82" i="21"/>
  <c r="K82" i="21"/>
  <c r="I82" i="21"/>
  <c r="H82" i="21"/>
  <c r="G82" i="21"/>
  <c r="F82" i="21"/>
  <c r="R81" i="21"/>
  <c r="Q81" i="21"/>
  <c r="O81" i="21"/>
  <c r="N81" i="21"/>
  <c r="M81" i="21"/>
  <c r="L81" i="21"/>
  <c r="K81" i="21"/>
  <c r="I81" i="21"/>
  <c r="H81" i="21"/>
  <c r="G81" i="21"/>
  <c r="F81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R58" i="21"/>
  <c r="Q58" i="21"/>
  <c r="O58" i="21"/>
  <c r="N58" i="21"/>
  <c r="M58" i="21"/>
  <c r="L58" i="21"/>
  <c r="K58" i="21"/>
  <c r="I58" i="21"/>
  <c r="G58" i="21"/>
  <c r="F58" i="21"/>
  <c r="R57" i="21"/>
  <c r="Q57" i="21"/>
  <c r="O57" i="21"/>
  <c r="N57" i="21"/>
  <c r="M57" i="21"/>
  <c r="L57" i="21"/>
  <c r="K57" i="21"/>
  <c r="I57" i="21"/>
  <c r="H57" i="21"/>
  <c r="G57" i="21"/>
  <c r="F57" i="21"/>
  <c r="R56" i="21"/>
  <c r="Q56" i="21"/>
  <c r="O56" i="21"/>
  <c r="N56" i="21"/>
  <c r="M56" i="21"/>
  <c r="L56" i="21"/>
  <c r="K56" i="21"/>
  <c r="I56" i="21"/>
  <c r="H56" i="21"/>
  <c r="G56" i="21"/>
  <c r="F56" i="21"/>
  <c r="R55" i="21"/>
  <c r="Q55" i="21"/>
  <c r="O55" i="21"/>
  <c r="N55" i="21"/>
  <c r="M55" i="21"/>
  <c r="L55" i="21"/>
  <c r="K55" i="21"/>
  <c r="I55" i="21"/>
  <c r="H55" i="21"/>
  <c r="F55" i="21"/>
  <c r="R54" i="21"/>
  <c r="Q54" i="21"/>
  <c r="O54" i="21"/>
  <c r="N54" i="21"/>
  <c r="M54" i="21"/>
  <c r="L54" i="21"/>
  <c r="K54" i="21"/>
  <c r="I54" i="21"/>
  <c r="H54" i="21"/>
  <c r="G54" i="21"/>
  <c r="F54" i="21"/>
  <c r="R53" i="21"/>
  <c r="Q53" i="21"/>
  <c r="O53" i="21"/>
  <c r="N53" i="21"/>
  <c r="M53" i="21"/>
  <c r="L53" i="21"/>
  <c r="K53" i="21"/>
  <c r="J53" i="21"/>
  <c r="I53" i="21"/>
  <c r="H53" i="21"/>
  <c r="G53" i="21"/>
  <c r="F53" i="21"/>
  <c r="R52" i="21"/>
  <c r="Q52" i="21"/>
  <c r="O52" i="21"/>
  <c r="N52" i="21"/>
  <c r="M52" i="21"/>
  <c r="L52" i="21"/>
  <c r="K52" i="21"/>
  <c r="I52" i="21"/>
  <c r="H52" i="21"/>
  <c r="G52" i="21"/>
  <c r="F52" i="21"/>
  <c r="R51" i="21"/>
  <c r="Q51" i="21"/>
  <c r="P51" i="21"/>
  <c r="O51" i="21"/>
  <c r="N51" i="21"/>
  <c r="M51" i="21"/>
  <c r="L51" i="21"/>
  <c r="K51" i="21"/>
  <c r="I51" i="21"/>
  <c r="H51" i="21"/>
  <c r="G51" i="21"/>
  <c r="F51" i="21"/>
  <c r="R50" i="21"/>
  <c r="Q50" i="21"/>
  <c r="O50" i="21"/>
  <c r="N50" i="21"/>
  <c r="M50" i="21"/>
  <c r="L50" i="21"/>
  <c r="K50" i="21"/>
  <c r="I50" i="21"/>
  <c r="H50" i="21"/>
  <c r="G50" i="21"/>
  <c r="F50" i="21"/>
  <c r="R49" i="21"/>
  <c r="Q49" i="21"/>
  <c r="O49" i="21"/>
  <c r="N49" i="21"/>
  <c r="M49" i="21"/>
  <c r="L49" i="21"/>
  <c r="K49" i="21"/>
  <c r="I49" i="21"/>
  <c r="H49" i="21"/>
  <c r="G49" i="21"/>
  <c r="F49" i="21"/>
  <c r="R48" i="21"/>
  <c r="Q48" i="21"/>
  <c r="O48" i="21"/>
  <c r="N48" i="21"/>
  <c r="M48" i="21"/>
  <c r="L48" i="21"/>
  <c r="K48" i="21"/>
  <c r="I48" i="21"/>
  <c r="H48" i="21"/>
  <c r="G48" i="21"/>
  <c r="F48" i="21"/>
  <c r="R47" i="21"/>
  <c r="Q47" i="21"/>
  <c r="O47" i="21"/>
  <c r="N47" i="21"/>
  <c r="M47" i="21"/>
  <c r="L47" i="21"/>
  <c r="K47" i="21"/>
  <c r="J47" i="21"/>
  <c r="I47" i="21"/>
  <c r="H47" i="21"/>
  <c r="G47" i="21"/>
  <c r="F47" i="21"/>
  <c r="R46" i="21"/>
  <c r="Q46" i="21"/>
  <c r="O46" i="21"/>
  <c r="N46" i="21"/>
  <c r="M46" i="21"/>
  <c r="L46" i="21"/>
  <c r="K46" i="21"/>
  <c r="I46" i="21"/>
  <c r="H46" i="21"/>
  <c r="G46" i="21"/>
  <c r="F46" i="21"/>
  <c r="R45" i="21"/>
  <c r="Q45" i="21"/>
  <c r="O45" i="21"/>
  <c r="N45" i="21"/>
  <c r="M45" i="21"/>
  <c r="L45" i="21"/>
  <c r="K45" i="21"/>
  <c r="J45" i="21"/>
  <c r="I45" i="21"/>
  <c r="H45" i="21"/>
  <c r="G45" i="21"/>
  <c r="F45" i="21"/>
  <c r="R44" i="21"/>
  <c r="Q44" i="21"/>
  <c r="O44" i="21"/>
  <c r="N44" i="21"/>
  <c r="M44" i="21"/>
  <c r="L44" i="21"/>
  <c r="K44" i="21"/>
  <c r="I44" i="21"/>
  <c r="H44" i="21"/>
  <c r="G44" i="21"/>
  <c r="F44" i="21"/>
  <c r="R43" i="21"/>
  <c r="Q43" i="21"/>
  <c r="P43" i="21"/>
  <c r="O43" i="21"/>
  <c r="N43" i="21"/>
  <c r="M43" i="21"/>
  <c r="L43" i="21"/>
  <c r="K43" i="21"/>
  <c r="I43" i="21"/>
  <c r="H43" i="21"/>
  <c r="G43" i="21"/>
  <c r="F43" i="21"/>
  <c r="R42" i="21"/>
  <c r="Q42" i="21"/>
  <c r="O42" i="21"/>
  <c r="N42" i="21"/>
  <c r="M42" i="21"/>
  <c r="L42" i="21"/>
  <c r="K42" i="21"/>
  <c r="I42" i="21"/>
  <c r="H42" i="21"/>
  <c r="G42" i="21"/>
  <c r="F42" i="21"/>
  <c r="R39" i="21"/>
  <c r="Q39" i="21"/>
  <c r="O39" i="21"/>
  <c r="N39" i="21"/>
  <c r="M39" i="21"/>
  <c r="L39" i="21"/>
  <c r="K39" i="21"/>
  <c r="I39" i="21"/>
  <c r="H39" i="21"/>
  <c r="G39" i="21"/>
  <c r="F39" i="21"/>
  <c r="R38" i="21"/>
  <c r="Q38" i="21"/>
  <c r="O38" i="21"/>
  <c r="N38" i="21"/>
  <c r="M38" i="21"/>
  <c r="L38" i="21"/>
  <c r="K38" i="21"/>
  <c r="I38" i="21"/>
  <c r="H38" i="21"/>
  <c r="G38" i="21"/>
  <c r="F38" i="21"/>
  <c r="R37" i="21"/>
  <c r="Q37" i="21"/>
  <c r="N37" i="21"/>
  <c r="M37" i="21"/>
  <c r="L37" i="21"/>
  <c r="K37" i="21"/>
  <c r="I37" i="21"/>
  <c r="H37" i="21"/>
  <c r="G37" i="21"/>
  <c r="F37" i="21"/>
  <c r="R36" i="21"/>
  <c r="Q36" i="21"/>
  <c r="O36" i="21"/>
  <c r="N36" i="21"/>
  <c r="M36" i="21"/>
  <c r="L36" i="21"/>
  <c r="K36" i="21"/>
  <c r="I36" i="21"/>
  <c r="H36" i="21"/>
  <c r="G36" i="21"/>
  <c r="F36" i="21"/>
  <c r="R34" i="21"/>
  <c r="Q34" i="21"/>
  <c r="O34" i="21"/>
  <c r="N34" i="21"/>
  <c r="M34" i="21"/>
  <c r="L34" i="21"/>
  <c r="L35" i="21" s="1"/>
  <c r="K34" i="21"/>
  <c r="I34" i="21"/>
  <c r="I35" i="21" s="1"/>
  <c r="H34" i="21"/>
  <c r="G34" i="21"/>
  <c r="F34" i="21"/>
  <c r="R33" i="21"/>
  <c r="Q33" i="21"/>
  <c r="O33" i="21"/>
  <c r="N33" i="21"/>
  <c r="M33" i="21"/>
  <c r="L33" i="21"/>
  <c r="K33" i="21"/>
  <c r="I33" i="21"/>
  <c r="H33" i="21"/>
  <c r="G33" i="21"/>
  <c r="F33" i="21"/>
  <c r="R29" i="21"/>
  <c r="Q29" i="21"/>
  <c r="O29" i="21"/>
  <c r="N29" i="21"/>
  <c r="M29" i="21"/>
  <c r="L29" i="21"/>
  <c r="K29" i="21"/>
  <c r="I29" i="21"/>
  <c r="H29" i="21"/>
  <c r="G29" i="21"/>
  <c r="F29" i="21"/>
  <c r="R28" i="21"/>
  <c r="Q28" i="21"/>
  <c r="O28" i="21"/>
  <c r="N28" i="21"/>
  <c r="M28" i="21"/>
  <c r="L28" i="21"/>
  <c r="K28" i="21"/>
  <c r="I28" i="21"/>
  <c r="H28" i="21"/>
  <c r="G28" i="21"/>
  <c r="F28" i="21"/>
  <c r="R27" i="21"/>
  <c r="Q27" i="21"/>
  <c r="O27" i="21"/>
  <c r="N27" i="21"/>
  <c r="M27" i="21"/>
  <c r="L27" i="21"/>
  <c r="K27" i="21"/>
  <c r="J27" i="21"/>
  <c r="I27" i="21"/>
  <c r="H27" i="21"/>
  <c r="G27" i="21"/>
  <c r="F27" i="21"/>
  <c r="R26" i="21"/>
  <c r="Q26" i="21"/>
  <c r="O26" i="21"/>
  <c r="N26" i="21"/>
  <c r="M26" i="21"/>
  <c r="L26" i="21"/>
  <c r="K26" i="21"/>
  <c r="I26" i="21"/>
  <c r="H26" i="21"/>
  <c r="G26" i="21"/>
  <c r="F26" i="21"/>
  <c r="R24" i="21"/>
  <c r="Q24" i="21"/>
  <c r="P24" i="21"/>
  <c r="O24" i="21"/>
  <c r="N24" i="21"/>
  <c r="M24" i="21"/>
  <c r="L24" i="21"/>
  <c r="K24" i="21"/>
  <c r="I24" i="21"/>
  <c r="H24" i="21"/>
  <c r="G24" i="21"/>
  <c r="F24" i="21"/>
  <c r="R23" i="21"/>
  <c r="Q23" i="21"/>
  <c r="O23" i="21"/>
  <c r="N23" i="21"/>
  <c r="M23" i="21"/>
  <c r="L23" i="21"/>
  <c r="K23" i="21"/>
  <c r="I23" i="21"/>
  <c r="H23" i="21"/>
  <c r="H25" i="21" s="1"/>
  <c r="G23" i="21"/>
  <c r="F23" i="21"/>
  <c r="R22" i="21"/>
  <c r="Q22" i="21"/>
  <c r="O22" i="21"/>
  <c r="N22" i="21"/>
  <c r="M22" i="21"/>
  <c r="L22" i="21"/>
  <c r="K22" i="21"/>
  <c r="I22" i="21"/>
  <c r="H22" i="21"/>
  <c r="G22" i="21"/>
  <c r="F22" i="21"/>
  <c r="R21" i="21"/>
  <c r="Q21" i="21"/>
  <c r="O21" i="21"/>
  <c r="N21" i="21"/>
  <c r="M21" i="21"/>
  <c r="L21" i="21"/>
  <c r="K21" i="21"/>
  <c r="I21" i="21"/>
  <c r="H21" i="21"/>
  <c r="G21" i="21"/>
  <c r="F21" i="21"/>
  <c r="R20" i="21"/>
  <c r="Q20" i="21"/>
  <c r="O20" i="21"/>
  <c r="N20" i="21"/>
  <c r="M20" i="21"/>
  <c r="L20" i="21"/>
  <c r="K20" i="21"/>
  <c r="J20" i="21"/>
  <c r="I20" i="21"/>
  <c r="H20" i="21"/>
  <c r="G20" i="21"/>
  <c r="F20" i="21"/>
  <c r="R19" i="21"/>
  <c r="Q19" i="21"/>
  <c r="O19" i="21"/>
  <c r="N19" i="21"/>
  <c r="M19" i="21"/>
  <c r="L19" i="21"/>
  <c r="K19" i="21"/>
  <c r="I19" i="21"/>
  <c r="H19" i="21"/>
  <c r="G19" i="21"/>
  <c r="F19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Q10" i="21"/>
  <c r="Q75" i="21" s="1"/>
  <c r="S8" i="21"/>
  <c r="S73" i="21" s="1"/>
  <c r="Q8" i="21"/>
  <c r="Q73" i="21" s="1"/>
  <c r="S7" i="21"/>
  <c r="S133" i="21" s="1"/>
  <c r="Q7" i="21"/>
  <c r="Q133" i="21" s="1"/>
  <c r="A7" i="21"/>
  <c r="A133" i="21" s="1"/>
  <c r="S6" i="21"/>
  <c r="S132" i="21"/>
  <c r="Q6" i="21"/>
  <c r="Q132" i="21" s="1"/>
  <c r="S5" i="21"/>
  <c r="S70" i="21" s="1"/>
  <c r="Q5" i="21"/>
  <c r="Q70" i="21" s="1"/>
  <c r="S4" i="21"/>
  <c r="S69" i="21" s="1"/>
  <c r="Q4" i="21"/>
  <c r="Q130" i="21" s="1"/>
  <c r="A7" i="8"/>
  <c r="A133" i="8" s="1"/>
  <c r="S5" i="8"/>
  <c r="S131" i="8" s="1"/>
  <c r="S6" i="8"/>
  <c r="S132" i="8" s="1"/>
  <c r="S7" i="8"/>
  <c r="S133" i="8" s="1"/>
  <c r="S8" i="8"/>
  <c r="S134" i="8" s="1"/>
  <c r="S4" i="8"/>
  <c r="S69" i="8" s="1"/>
  <c r="Q10" i="8"/>
  <c r="Q75" i="8" s="1"/>
  <c r="Q5" i="8"/>
  <c r="Q131" i="8" s="1"/>
  <c r="Q6" i="8"/>
  <c r="Q132" i="8" s="1"/>
  <c r="Q7" i="8"/>
  <c r="Q133" i="8" s="1"/>
  <c r="Q8" i="8"/>
  <c r="Q134" i="8" s="1"/>
  <c r="Q4" i="8"/>
  <c r="Q69" i="8" s="1"/>
  <c r="G21" i="18"/>
  <c r="H21" i="18"/>
  <c r="I21" i="18"/>
  <c r="J21" i="18"/>
  <c r="H142" i="8"/>
  <c r="I142" i="8"/>
  <c r="J142" i="8"/>
  <c r="K142" i="8"/>
  <c r="L142" i="8"/>
  <c r="N142" i="8"/>
  <c r="P142" i="8"/>
  <c r="Q142" i="8"/>
  <c r="R142" i="8"/>
  <c r="H143" i="8"/>
  <c r="I143" i="8"/>
  <c r="J143" i="8"/>
  <c r="K143" i="8"/>
  <c r="L143" i="8"/>
  <c r="N143" i="8"/>
  <c r="P143" i="8"/>
  <c r="Q143" i="8"/>
  <c r="R143" i="8"/>
  <c r="H144" i="8"/>
  <c r="I144" i="8"/>
  <c r="J144" i="8"/>
  <c r="K144" i="8"/>
  <c r="L144" i="8"/>
  <c r="N144" i="8"/>
  <c r="P144" i="8"/>
  <c r="Q144" i="8"/>
  <c r="R144" i="8"/>
  <c r="H145" i="8"/>
  <c r="I145" i="8"/>
  <c r="J145" i="8"/>
  <c r="K145" i="8"/>
  <c r="L145" i="8"/>
  <c r="N145" i="8"/>
  <c r="P145" i="8"/>
  <c r="Q145" i="8"/>
  <c r="R145" i="8"/>
  <c r="H146" i="8"/>
  <c r="I146" i="8"/>
  <c r="J146" i="8"/>
  <c r="K146" i="8"/>
  <c r="L146" i="8"/>
  <c r="M146" i="8"/>
  <c r="N146" i="8"/>
  <c r="P146" i="8"/>
  <c r="Q146" i="8"/>
  <c r="R146" i="8"/>
  <c r="S146" i="8" s="1"/>
  <c r="G135" i="34" s="1"/>
  <c r="H147" i="8"/>
  <c r="I147" i="8"/>
  <c r="J147" i="8"/>
  <c r="K147" i="8"/>
  <c r="L147" i="8"/>
  <c r="M147" i="8"/>
  <c r="N147" i="8"/>
  <c r="P147" i="8"/>
  <c r="Q147" i="8"/>
  <c r="R147" i="8"/>
  <c r="H148" i="8"/>
  <c r="I148" i="8"/>
  <c r="J148" i="8"/>
  <c r="K148" i="8"/>
  <c r="L148" i="8"/>
  <c r="M148" i="8"/>
  <c r="N148" i="8"/>
  <c r="P148" i="8"/>
  <c r="Q148" i="8"/>
  <c r="R148" i="8"/>
  <c r="H149" i="8"/>
  <c r="I149" i="8"/>
  <c r="J149" i="8"/>
  <c r="K149" i="8"/>
  <c r="L149" i="8"/>
  <c r="M149" i="8"/>
  <c r="N149" i="8"/>
  <c r="P149" i="8"/>
  <c r="Q149" i="8"/>
  <c r="R149" i="8"/>
  <c r="H150" i="8"/>
  <c r="I150" i="8"/>
  <c r="J150" i="8"/>
  <c r="K150" i="8"/>
  <c r="L150" i="8"/>
  <c r="M150" i="8"/>
  <c r="N150" i="8"/>
  <c r="P150" i="8"/>
  <c r="Q150" i="8"/>
  <c r="R150" i="8"/>
  <c r="H151" i="8"/>
  <c r="I151" i="8"/>
  <c r="J151" i="8"/>
  <c r="K151" i="8"/>
  <c r="L151" i="8"/>
  <c r="M151" i="8"/>
  <c r="N151" i="8"/>
  <c r="P151" i="8"/>
  <c r="Q151" i="8"/>
  <c r="R151" i="8"/>
  <c r="G152" i="8"/>
  <c r="H152" i="8"/>
  <c r="I152" i="8"/>
  <c r="J152" i="8"/>
  <c r="K152" i="8"/>
  <c r="L152" i="8"/>
  <c r="M152" i="8"/>
  <c r="N152" i="8"/>
  <c r="P152" i="8"/>
  <c r="Q152" i="8"/>
  <c r="R152" i="8"/>
  <c r="H153" i="8"/>
  <c r="I153" i="8"/>
  <c r="J153" i="8"/>
  <c r="K153" i="8"/>
  <c r="L153" i="8"/>
  <c r="N153" i="8"/>
  <c r="P153" i="8"/>
  <c r="Q153" i="8"/>
  <c r="R153" i="8"/>
  <c r="G157" i="8"/>
  <c r="H157" i="8"/>
  <c r="I157" i="8"/>
  <c r="J157" i="8"/>
  <c r="K157" i="8"/>
  <c r="L157" i="8"/>
  <c r="M157" i="8"/>
  <c r="N157" i="8"/>
  <c r="P157" i="8"/>
  <c r="Q157" i="8"/>
  <c r="Q161" i="8" s="1"/>
  <c r="R157" i="8"/>
  <c r="G158" i="8"/>
  <c r="H158" i="8"/>
  <c r="I158" i="8"/>
  <c r="J158" i="8"/>
  <c r="K158" i="8"/>
  <c r="L158" i="8"/>
  <c r="N158" i="8"/>
  <c r="P158" i="8"/>
  <c r="P161" i="8" s="1"/>
  <c r="Q158" i="8"/>
  <c r="R158" i="8"/>
  <c r="H159" i="8"/>
  <c r="I159" i="8"/>
  <c r="J159" i="8"/>
  <c r="K159" i="8"/>
  <c r="L159" i="8"/>
  <c r="M159" i="8"/>
  <c r="N159" i="8"/>
  <c r="P159" i="8"/>
  <c r="Q159" i="8"/>
  <c r="R159" i="8"/>
  <c r="H160" i="8"/>
  <c r="I160" i="8"/>
  <c r="J160" i="8"/>
  <c r="K160" i="8"/>
  <c r="L160" i="8"/>
  <c r="M160" i="8"/>
  <c r="N160" i="8"/>
  <c r="P160" i="8"/>
  <c r="Q160" i="8"/>
  <c r="R160" i="8"/>
  <c r="G164" i="8"/>
  <c r="H164" i="8"/>
  <c r="I164" i="8"/>
  <c r="J164" i="8"/>
  <c r="K164" i="8"/>
  <c r="L164" i="8"/>
  <c r="M164" i="8"/>
  <c r="N164" i="8"/>
  <c r="P164" i="8"/>
  <c r="P167" i="8" s="1"/>
  <c r="Q164" i="8"/>
  <c r="R164" i="8"/>
  <c r="H165" i="8"/>
  <c r="I165" i="8"/>
  <c r="I167" i="8" s="1"/>
  <c r="J165" i="8"/>
  <c r="K165" i="8"/>
  <c r="L165" i="8"/>
  <c r="N165" i="8"/>
  <c r="P165" i="8"/>
  <c r="Q165" i="8"/>
  <c r="R165" i="8"/>
  <c r="G166" i="8"/>
  <c r="H166" i="8"/>
  <c r="I166" i="8"/>
  <c r="J166" i="8"/>
  <c r="K166" i="8"/>
  <c r="L166" i="8"/>
  <c r="N166" i="8"/>
  <c r="P166" i="8"/>
  <c r="Q166" i="8"/>
  <c r="R166" i="8"/>
  <c r="Q81" i="8"/>
  <c r="R81" i="8"/>
  <c r="Q82" i="8"/>
  <c r="R82" i="8"/>
  <c r="Q83" i="8"/>
  <c r="R83" i="8"/>
  <c r="Q84" i="8"/>
  <c r="R84" i="8"/>
  <c r="Q85" i="8"/>
  <c r="R85" i="8"/>
  <c r="Q86" i="8"/>
  <c r="R86" i="8"/>
  <c r="Q87" i="8"/>
  <c r="R87" i="8"/>
  <c r="Q88" i="8"/>
  <c r="R88" i="8"/>
  <c r="Q93" i="8"/>
  <c r="R93" i="8"/>
  <c r="Q94" i="8"/>
  <c r="R94" i="8"/>
  <c r="Q95" i="8"/>
  <c r="R95" i="8"/>
  <c r="Q96" i="8"/>
  <c r="R96" i="8"/>
  <c r="Q97" i="8"/>
  <c r="R97" i="8"/>
  <c r="Q98" i="8"/>
  <c r="R98" i="8"/>
  <c r="Q100" i="8"/>
  <c r="R100" i="8"/>
  <c r="Q104" i="8"/>
  <c r="R104" i="8"/>
  <c r="Q105" i="8"/>
  <c r="R105" i="8"/>
  <c r="Q106" i="8"/>
  <c r="R106" i="8"/>
  <c r="Q111" i="8"/>
  <c r="R111" i="8"/>
  <c r="Q112" i="8"/>
  <c r="R112" i="8"/>
  <c r="Q113" i="8"/>
  <c r="R113" i="8"/>
  <c r="Q114" i="8"/>
  <c r="R114" i="8"/>
  <c r="H81" i="8"/>
  <c r="I81" i="8"/>
  <c r="J81" i="8"/>
  <c r="K81" i="8"/>
  <c r="L81" i="8"/>
  <c r="M81" i="8"/>
  <c r="N81" i="8"/>
  <c r="O81" i="8"/>
  <c r="P81" i="8"/>
  <c r="G82" i="8"/>
  <c r="H82" i="8"/>
  <c r="I82" i="8"/>
  <c r="J82" i="8"/>
  <c r="K82" i="8"/>
  <c r="L82" i="8"/>
  <c r="M82" i="8"/>
  <c r="N82" i="8"/>
  <c r="P82" i="8"/>
  <c r="G83" i="8"/>
  <c r="H83" i="8"/>
  <c r="I83" i="8"/>
  <c r="J83" i="8"/>
  <c r="K83" i="8"/>
  <c r="L83" i="8"/>
  <c r="M83" i="8"/>
  <c r="N83" i="8"/>
  <c r="P83" i="8"/>
  <c r="G84" i="8"/>
  <c r="H84" i="8"/>
  <c r="I84" i="8"/>
  <c r="J84" i="8"/>
  <c r="K84" i="8"/>
  <c r="L84" i="8"/>
  <c r="N84" i="8"/>
  <c r="P84" i="8"/>
  <c r="G85" i="8"/>
  <c r="H85" i="8"/>
  <c r="I85" i="8"/>
  <c r="J85" i="8"/>
  <c r="K85" i="8"/>
  <c r="L85" i="8"/>
  <c r="M85" i="8"/>
  <c r="N85" i="8"/>
  <c r="O85" i="8"/>
  <c r="P85" i="8"/>
  <c r="G86" i="8"/>
  <c r="H86" i="8"/>
  <c r="I86" i="8"/>
  <c r="J86" i="8"/>
  <c r="K86" i="8"/>
  <c r="L86" i="8"/>
  <c r="M86" i="8"/>
  <c r="N86" i="8"/>
  <c r="P86" i="8"/>
  <c r="G87" i="8"/>
  <c r="H87" i="8"/>
  <c r="I87" i="8"/>
  <c r="J87" i="8"/>
  <c r="K87" i="8"/>
  <c r="L87" i="8"/>
  <c r="M87" i="8"/>
  <c r="N87" i="8"/>
  <c r="P87" i="8"/>
  <c r="G88" i="8"/>
  <c r="H88" i="8"/>
  <c r="I88" i="8"/>
  <c r="J88" i="8"/>
  <c r="K88" i="8"/>
  <c r="L88" i="8"/>
  <c r="M88" i="8"/>
  <c r="N88" i="8"/>
  <c r="P88" i="8"/>
  <c r="H93" i="8"/>
  <c r="I93" i="8"/>
  <c r="J93" i="8"/>
  <c r="K93" i="8"/>
  <c r="L93" i="8"/>
  <c r="M93" i="8"/>
  <c r="N93" i="8"/>
  <c r="O93" i="8"/>
  <c r="P93" i="8"/>
  <c r="G94" i="8"/>
  <c r="H94" i="8"/>
  <c r="I94" i="8"/>
  <c r="J94" i="8"/>
  <c r="K94" i="8"/>
  <c r="L94" i="8"/>
  <c r="M94" i="8"/>
  <c r="N94" i="8"/>
  <c r="P94" i="8"/>
  <c r="G104" i="8"/>
  <c r="H104" i="8"/>
  <c r="I104" i="8"/>
  <c r="J104" i="8"/>
  <c r="K104" i="8"/>
  <c r="L104" i="8"/>
  <c r="M104" i="8"/>
  <c r="N104" i="8"/>
  <c r="O104" i="8"/>
  <c r="P104" i="8"/>
  <c r="G105" i="8"/>
  <c r="H105" i="8"/>
  <c r="I105" i="8"/>
  <c r="J105" i="8"/>
  <c r="K105" i="8"/>
  <c r="L105" i="8"/>
  <c r="N105" i="8"/>
  <c r="P105" i="8"/>
  <c r="H106" i="8"/>
  <c r="I106" i="8"/>
  <c r="J106" i="8"/>
  <c r="K106" i="8"/>
  <c r="L106" i="8"/>
  <c r="N106" i="8"/>
  <c r="O106" i="8"/>
  <c r="P106" i="8"/>
  <c r="G111" i="8"/>
  <c r="H111" i="8"/>
  <c r="I111" i="8"/>
  <c r="J111" i="8"/>
  <c r="K111" i="8"/>
  <c r="L111" i="8"/>
  <c r="M111" i="8"/>
  <c r="N111" i="8"/>
  <c r="N115" i="8" s="1"/>
  <c r="P111" i="8"/>
  <c r="G112" i="8"/>
  <c r="H112" i="8"/>
  <c r="I112" i="8"/>
  <c r="J112" i="8"/>
  <c r="K112" i="8"/>
  <c r="L112" i="8"/>
  <c r="M112" i="8"/>
  <c r="N112" i="8"/>
  <c r="O112" i="8"/>
  <c r="P112" i="8"/>
  <c r="P115" i="8" s="1"/>
  <c r="G113" i="8"/>
  <c r="H113" i="8"/>
  <c r="I113" i="8"/>
  <c r="J113" i="8"/>
  <c r="K113" i="8"/>
  <c r="L113" i="8"/>
  <c r="M113" i="8"/>
  <c r="N113" i="8"/>
  <c r="P113" i="8"/>
  <c r="G114" i="8"/>
  <c r="H114" i="8"/>
  <c r="I114" i="8"/>
  <c r="J114" i="8"/>
  <c r="K114" i="8"/>
  <c r="L114" i="8"/>
  <c r="M114" i="8"/>
  <c r="N114" i="8"/>
  <c r="O114" i="8"/>
  <c r="P114" i="8"/>
  <c r="Q33" i="8"/>
  <c r="R33" i="8"/>
  <c r="R35" i="8" s="1"/>
  <c r="Q34" i="8"/>
  <c r="R34" i="8"/>
  <c r="Q36" i="8"/>
  <c r="R36" i="8"/>
  <c r="Q37" i="8"/>
  <c r="R37" i="8"/>
  <c r="Q38" i="8"/>
  <c r="R38" i="8"/>
  <c r="Q39" i="8"/>
  <c r="R39" i="8"/>
  <c r="Q42" i="8"/>
  <c r="R42" i="8"/>
  <c r="Q43" i="8"/>
  <c r="R43" i="8"/>
  <c r="Q44" i="8"/>
  <c r="R44" i="8"/>
  <c r="Q45" i="8"/>
  <c r="R45" i="8"/>
  <c r="Q46" i="8"/>
  <c r="R46" i="8"/>
  <c r="Q47" i="8"/>
  <c r="R47" i="8"/>
  <c r="Q48" i="8"/>
  <c r="R48" i="8"/>
  <c r="Q49" i="8"/>
  <c r="R49" i="8"/>
  <c r="Q50" i="8"/>
  <c r="R50" i="8"/>
  <c r="Q51" i="8"/>
  <c r="R51" i="8"/>
  <c r="Q52" i="8"/>
  <c r="R52" i="8"/>
  <c r="Q53" i="8"/>
  <c r="R53" i="8"/>
  <c r="Q54" i="8"/>
  <c r="R54" i="8"/>
  <c r="Q55" i="8"/>
  <c r="R55" i="8"/>
  <c r="Q56" i="8"/>
  <c r="R56" i="8"/>
  <c r="Q57" i="8"/>
  <c r="R57" i="8"/>
  <c r="Q58" i="8"/>
  <c r="R58" i="8"/>
  <c r="G33" i="8"/>
  <c r="H33" i="8"/>
  <c r="I33" i="8"/>
  <c r="J33" i="8"/>
  <c r="J35" i="8" s="1"/>
  <c r="K33" i="8"/>
  <c r="L33" i="8"/>
  <c r="M33" i="8"/>
  <c r="N33" i="8"/>
  <c r="O33" i="8"/>
  <c r="P33" i="8"/>
  <c r="G34" i="8"/>
  <c r="H34" i="8"/>
  <c r="I34" i="8"/>
  <c r="J34" i="8"/>
  <c r="K34" i="8"/>
  <c r="L34" i="8"/>
  <c r="L35" i="8" s="1"/>
  <c r="M34" i="8"/>
  <c r="N34" i="8"/>
  <c r="P34" i="8"/>
  <c r="G36" i="8"/>
  <c r="H36" i="8"/>
  <c r="I36" i="8"/>
  <c r="J36" i="8"/>
  <c r="K36" i="8"/>
  <c r="L36" i="8"/>
  <c r="M36" i="8"/>
  <c r="N36" i="8"/>
  <c r="O36" i="8"/>
  <c r="P36" i="8"/>
  <c r="G37" i="8"/>
  <c r="H37" i="8"/>
  <c r="I37" i="8"/>
  <c r="J37" i="8"/>
  <c r="K37" i="8"/>
  <c r="L37" i="8"/>
  <c r="M37" i="8"/>
  <c r="N37" i="8"/>
  <c r="P37" i="8"/>
  <c r="G38" i="8"/>
  <c r="H38" i="8"/>
  <c r="I38" i="8"/>
  <c r="J38" i="8"/>
  <c r="K38" i="8"/>
  <c r="L38" i="8"/>
  <c r="M38" i="8"/>
  <c r="N38" i="8"/>
  <c r="O38" i="8"/>
  <c r="P38" i="8"/>
  <c r="H39" i="8"/>
  <c r="I39" i="8"/>
  <c r="J39" i="8"/>
  <c r="K39" i="8"/>
  <c r="L39" i="8"/>
  <c r="M39" i="8"/>
  <c r="N39" i="8"/>
  <c r="P39" i="8"/>
  <c r="G42" i="8"/>
  <c r="H42" i="8"/>
  <c r="I42" i="8"/>
  <c r="J42" i="8"/>
  <c r="K42" i="8"/>
  <c r="L42" i="8"/>
  <c r="M42" i="8"/>
  <c r="N42" i="8"/>
  <c r="O42" i="8"/>
  <c r="P42" i="8"/>
  <c r="G43" i="8"/>
  <c r="H43" i="8"/>
  <c r="I43" i="8"/>
  <c r="J43" i="8"/>
  <c r="K43" i="8"/>
  <c r="L43" i="8"/>
  <c r="M43" i="8"/>
  <c r="N43" i="8"/>
  <c r="P43" i="8"/>
  <c r="G44" i="8"/>
  <c r="H44" i="8"/>
  <c r="I44" i="8"/>
  <c r="J44" i="8"/>
  <c r="K44" i="8"/>
  <c r="L44" i="8"/>
  <c r="M44" i="8"/>
  <c r="N44" i="8"/>
  <c r="O44" i="8"/>
  <c r="P44" i="8"/>
  <c r="H45" i="8"/>
  <c r="I45" i="8"/>
  <c r="J45" i="8"/>
  <c r="K45" i="8"/>
  <c r="L45" i="8"/>
  <c r="M45" i="8"/>
  <c r="N45" i="8"/>
  <c r="P45" i="8"/>
  <c r="G46" i="8"/>
  <c r="H46" i="8"/>
  <c r="I46" i="8"/>
  <c r="J46" i="8"/>
  <c r="K46" i="8"/>
  <c r="L46" i="8"/>
  <c r="M46" i="8"/>
  <c r="N46" i="8"/>
  <c r="O46" i="8"/>
  <c r="P46" i="8"/>
  <c r="G47" i="8"/>
  <c r="H47" i="8"/>
  <c r="I47" i="8"/>
  <c r="J47" i="8"/>
  <c r="K47" i="8"/>
  <c r="L47" i="8"/>
  <c r="M47" i="8"/>
  <c r="N47" i="8"/>
  <c r="P47" i="8"/>
  <c r="G48" i="8"/>
  <c r="H48" i="8"/>
  <c r="I48" i="8"/>
  <c r="J48" i="8"/>
  <c r="K48" i="8"/>
  <c r="L48" i="8"/>
  <c r="M48" i="8"/>
  <c r="N48" i="8"/>
  <c r="O48" i="8"/>
  <c r="P48" i="8"/>
  <c r="G49" i="8"/>
  <c r="H49" i="8"/>
  <c r="I49" i="8"/>
  <c r="J49" i="8"/>
  <c r="K49" i="8"/>
  <c r="L49" i="8"/>
  <c r="M49" i="8"/>
  <c r="N49" i="8"/>
  <c r="P49" i="8"/>
  <c r="G50" i="8"/>
  <c r="H50" i="8"/>
  <c r="I50" i="8"/>
  <c r="J50" i="8"/>
  <c r="K50" i="8"/>
  <c r="L50" i="8"/>
  <c r="M50" i="8"/>
  <c r="N50" i="8"/>
  <c r="O50" i="8"/>
  <c r="P50" i="8"/>
  <c r="H51" i="8"/>
  <c r="I51" i="8"/>
  <c r="J51" i="8"/>
  <c r="K51" i="8"/>
  <c r="L51" i="8"/>
  <c r="M51" i="8"/>
  <c r="N51" i="8"/>
  <c r="P51" i="8"/>
  <c r="H52" i="8"/>
  <c r="I52" i="8"/>
  <c r="J52" i="8"/>
  <c r="K52" i="8"/>
  <c r="L52" i="8"/>
  <c r="M52" i="8"/>
  <c r="N52" i="8"/>
  <c r="O52" i="8"/>
  <c r="P52" i="8"/>
  <c r="G53" i="8"/>
  <c r="H53" i="8"/>
  <c r="I53" i="8"/>
  <c r="J53" i="8"/>
  <c r="K53" i="8"/>
  <c r="L53" i="8"/>
  <c r="N53" i="8"/>
  <c r="P53" i="8"/>
  <c r="G54" i="8"/>
  <c r="H54" i="8"/>
  <c r="I54" i="8"/>
  <c r="J54" i="8"/>
  <c r="K54" i="8"/>
  <c r="L54" i="8"/>
  <c r="M54" i="8"/>
  <c r="N54" i="8"/>
  <c r="O54" i="8"/>
  <c r="P54" i="8"/>
  <c r="G55" i="8"/>
  <c r="H55" i="8"/>
  <c r="I55" i="8"/>
  <c r="J55" i="8"/>
  <c r="K55" i="8"/>
  <c r="L55" i="8"/>
  <c r="M55" i="8"/>
  <c r="N55" i="8"/>
  <c r="P55" i="8"/>
  <c r="G56" i="8"/>
  <c r="H56" i="8"/>
  <c r="I56" i="8"/>
  <c r="J56" i="8"/>
  <c r="K56" i="8"/>
  <c r="L56" i="8"/>
  <c r="M56" i="8"/>
  <c r="N56" i="8"/>
  <c r="O56" i="8"/>
  <c r="P56" i="8"/>
  <c r="G57" i="8"/>
  <c r="H57" i="8"/>
  <c r="I57" i="8"/>
  <c r="J57" i="8"/>
  <c r="K57" i="8"/>
  <c r="L57" i="8"/>
  <c r="M57" i="8"/>
  <c r="N57" i="8"/>
  <c r="P57" i="8"/>
  <c r="G58" i="8"/>
  <c r="H58" i="8"/>
  <c r="I58" i="8"/>
  <c r="J58" i="8"/>
  <c r="K58" i="8"/>
  <c r="L58" i="8"/>
  <c r="M58" i="8"/>
  <c r="N58" i="8"/>
  <c r="O58" i="8"/>
  <c r="P58" i="8"/>
  <c r="G19" i="8"/>
  <c r="H19" i="8"/>
  <c r="I19" i="8"/>
  <c r="J19" i="8"/>
  <c r="K19" i="8"/>
  <c r="L19" i="8"/>
  <c r="M19" i="8"/>
  <c r="N19" i="8"/>
  <c r="P19" i="8"/>
  <c r="Q19" i="8"/>
  <c r="R19" i="8"/>
  <c r="G20" i="8"/>
  <c r="H20" i="8"/>
  <c r="I20" i="8"/>
  <c r="J20" i="8"/>
  <c r="K20" i="8"/>
  <c r="L20" i="8"/>
  <c r="M20" i="8"/>
  <c r="N20" i="8"/>
  <c r="P20" i="8"/>
  <c r="Q20" i="8"/>
  <c r="R20" i="8"/>
  <c r="G21" i="8"/>
  <c r="H21" i="8"/>
  <c r="I21" i="8"/>
  <c r="J21" i="8"/>
  <c r="K21" i="8"/>
  <c r="L21" i="8"/>
  <c r="M21" i="8"/>
  <c r="N21" i="8"/>
  <c r="P21" i="8"/>
  <c r="Q21" i="8"/>
  <c r="R21" i="8"/>
  <c r="H22" i="8"/>
  <c r="I22" i="8"/>
  <c r="J22" i="8"/>
  <c r="K22" i="8"/>
  <c r="L22" i="8"/>
  <c r="M22" i="8"/>
  <c r="N22" i="8"/>
  <c r="P22" i="8"/>
  <c r="Q22" i="8"/>
  <c r="R22" i="8"/>
  <c r="H23" i="8"/>
  <c r="I23" i="8"/>
  <c r="J23" i="8"/>
  <c r="K23" i="8"/>
  <c r="L23" i="8"/>
  <c r="M23" i="8"/>
  <c r="N23" i="8"/>
  <c r="P23" i="8"/>
  <c r="Q23" i="8"/>
  <c r="R23" i="8"/>
  <c r="G24" i="8"/>
  <c r="H24" i="8"/>
  <c r="I24" i="8"/>
  <c r="J24" i="8"/>
  <c r="K24" i="8"/>
  <c r="L24" i="8"/>
  <c r="M24" i="8"/>
  <c r="N24" i="8"/>
  <c r="P24" i="8"/>
  <c r="Q24" i="8"/>
  <c r="R24" i="8"/>
  <c r="G26" i="8"/>
  <c r="H26" i="8"/>
  <c r="I26" i="8"/>
  <c r="J26" i="8"/>
  <c r="K26" i="8"/>
  <c r="L26" i="8"/>
  <c r="M26" i="8"/>
  <c r="N26" i="8"/>
  <c r="P26" i="8"/>
  <c r="Q26" i="8"/>
  <c r="R26" i="8"/>
  <c r="G27" i="8"/>
  <c r="H27" i="8"/>
  <c r="I27" i="8"/>
  <c r="J27" i="8"/>
  <c r="K27" i="8"/>
  <c r="L27" i="8"/>
  <c r="M27" i="8"/>
  <c r="N27" i="8"/>
  <c r="P27" i="8"/>
  <c r="Q27" i="8"/>
  <c r="R27" i="8"/>
  <c r="G28" i="8"/>
  <c r="H28" i="8"/>
  <c r="I28" i="8"/>
  <c r="J28" i="8"/>
  <c r="K28" i="8"/>
  <c r="L28" i="8"/>
  <c r="M28" i="8"/>
  <c r="N28" i="8"/>
  <c r="P28" i="8"/>
  <c r="Q28" i="8"/>
  <c r="R28" i="8"/>
  <c r="G29" i="8"/>
  <c r="H29" i="8"/>
  <c r="I29" i="8"/>
  <c r="J29" i="8"/>
  <c r="K29" i="8"/>
  <c r="L29" i="8"/>
  <c r="M29" i="8"/>
  <c r="N29" i="8"/>
  <c r="P29" i="8"/>
  <c r="Q29" i="8"/>
  <c r="R29" i="8"/>
  <c r="F165" i="8"/>
  <c r="F166" i="8"/>
  <c r="F167" i="8" s="1"/>
  <c r="F164" i="8"/>
  <c r="F158" i="8"/>
  <c r="F159" i="8"/>
  <c r="F160" i="8"/>
  <c r="F157" i="8"/>
  <c r="F144" i="8"/>
  <c r="F145" i="8"/>
  <c r="F146" i="8"/>
  <c r="F147" i="8"/>
  <c r="F148" i="8"/>
  <c r="F149" i="8"/>
  <c r="F150" i="8"/>
  <c r="F151" i="8"/>
  <c r="F152" i="8"/>
  <c r="F153" i="8"/>
  <c r="F143" i="8"/>
  <c r="F142" i="8"/>
  <c r="F112" i="8"/>
  <c r="F113" i="8"/>
  <c r="F114" i="8"/>
  <c r="F111" i="8"/>
  <c r="F105" i="8"/>
  <c r="F104" i="8"/>
  <c r="F94" i="8"/>
  <c r="F93" i="8"/>
  <c r="F82" i="8"/>
  <c r="F83" i="8"/>
  <c r="F84" i="8"/>
  <c r="F85" i="8"/>
  <c r="F86" i="8"/>
  <c r="F87" i="8"/>
  <c r="F88" i="8"/>
  <c r="F81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42" i="8"/>
  <c r="F37" i="8"/>
  <c r="F38" i="8"/>
  <c r="F36" i="8"/>
  <c r="F34" i="8"/>
  <c r="F33" i="8"/>
  <c r="F27" i="8"/>
  <c r="F28" i="8"/>
  <c r="F29" i="8"/>
  <c r="F26" i="8"/>
  <c r="F20" i="8"/>
  <c r="F21" i="8"/>
  <c r="F22" i="8"/>
  <c r="F23" i="8"/>
  <c r="F24" i="8"/>
  <c r="F19" i="8"/>
  <c r="BF68" i="16"/>
  <c r="BG68" i="16"/>
  <c r="BH68" i="16"/>
  <c r="BF69" i="16"/>
  <c r="BG69" i="16"/>
  <c r="BH69" i="16"/>
  <c r="BF70" i="16"/>
  <c r="BG70" i="16"/>
  <c r="BH70" i="16"/>
  <c r="BF71" i="16"/>
  <c r="BG71" i="16"/>
  <c r="BH71" i="16"/>
  <c r="BF72" i="16"/>
  <c r="BG72" i="16"/>
  <c r="BH72" i="16"/>
  <c r="BF73" i="16"/>
  <c r="BG73" i="16"/>
  <c r="BH73" i="16"/>
  <c r="BF74" i="16"/>
  <c r="BG74" i="16"/>
  <c r="BH74" i="16"/>
  <c r="BF75" i="16"/>
  <c r="BG75" i="16"/>
  <c r="BH75" i="16"/>
  <c r="BF76" i="16"/>
  <c r="BG76" i="16"/>
  <c r="BH76" i="16"/>
  <c r="BF85" i="16"/>
  <c r="BG85" i="16"/>
  <c r="BH85" i="16"/>
  <c r="BF86" i="16"/>
  <c r="BG86" i="16"/>
  <c r="BH86" i="16"/>
  <c r="BF87" i="16"/>
  <c r="BG87" i="16"/>
  <c r="BH87" i="16"/>
  <c r="BF90" i="16"/>
  <c r="BG90" i="16"/>
  <c r="BH90" i="16"/>
  <c r="BF91" i="16"/>
  <c r="BG91" i="16"/>
  <c r="BH91" i="16"/>
  <c r="BF92" i="16"/>
  <c r="BG92" i="16"/>
  <c r="BH92" i="16"/>
  <c r="BF93" i="16"/>
  <c r="BG93" i="16"/>
  <c r="BH93" i="16"/>
  <c r="BF96" i="16"/>
  <c r="BG96" i="16"/>
  <c r="BH96" i="16"/>
  <c r="BF97" i="16"/>
  <c r="BG97" i="16"/>
  <c r="BH97" i="16"/>
  <c r="BF98" i="16"/>
  <c r="BG98" i="16"/>
  <c r="BH98" i="16"/>
  <c r="BF99" i="16"/>
  <c r="BG99" i="16"/>
  <c r="BH99" i="16"/>
  <c r="BF100" i="16"/>
  <c r="BG100" i="16"/>
  <c r="BH100" i="16"/>
  <c r="BF101" i="16"/>
  <c r="BG101" i="16"/>
  <c r="BH101" i="16"/>
  <c r="BF102" i="16"/>
  <c r="BG102" i="16"/>
  <c r="BH102" i="16"/>
  <c r="BF103" i="16"/>
  <c r="BG103" i="16"/>
  <c r="BH103" i="16"/>
  <c r="BF104" i="16"/>
  <c r="BG104" i="16"/>
  <c r="BH104" i="16"/>
  <c r="BF105" i="16"/>
  <c r="BG105" i="16"/>
  <c r="BH105" i="16"/>
  <c r="BF106" i="16"/>
  <c r="BG106" i="16"/>
  <c r="BH106" i="16"/>
  <c r="BF109" i="16"/>
  <c r="BG109" i="16"/>
  <c r="BH109" i="16"/>
  <c r="BF110" i="16"/>
  <c r="BG110" i="16"/>
  <c r="BH110" i="16"/>
  <c r="BF111" i="16"/>
  <c r="BG111" i="16"/>
  <c r="BH111" i="16"/>
  <c r="BF112" i="16"/>
  <c r="BG112" i="16"/>
  <c r="BH112" i="16"/>
  <c r="BF113" i="16"/>
  <c r="BG113" i="16"/>
  <c r="BH113" i="16"/>
  <c r="BF114" i="16"/>
  <c r="BG114" i="16"/>
  <c r="BH114" i="16"/>
  <c r="BF115" i="16"/>
  <c r="BG115" i="16"/>
  <c r="BH115" i="16"/>
  <c r="BF116" i="16"/>
  <c r="BG116" i="16"/>
  <c r="BH116" i="16"/>
  <c r="BF117" i="16"/>
  <c r="BG117" i="16"/>
  <c r="BH117" i="16"/>
  <c r="BF118" i="16"/>
  <c r="BG118" i="16"/>
  <c r="BH118" i="16"/>
  <c r="BF119" i="16"/>
  <c r="BG119" i="16"/>
  <c r="BH119" i="16"/>
  <c r="BF120" i="16"/>
  <c r="BG120" i="16"/>
  <c r="BH120" i="16"/>
  <c r="BF121" i="16"/>
  <c r="BG121" i="16"/>
  <c r="BH121" i="16"/>
  <c r="BF122" i="16"/>
  <c r="BG122" i="16"/>
  <c r="BH122" i="16"/>
  <c r="BF123" i="16"/>
  <c r="BG123" i="16"/>
  <c r="BH123" i="16"/>
  <c r="BF124" i="16"/>
  <c r="BG124" i="16"/>
  <c r="BH124" i="16"/>
  <c r="BF125" i="16"/>
  <c r="BG125" i="16"/>
  <c r="BH125" i="16"/>
  <c r="BF126" i="16"/>
  <c r="BG126" i="16"/>
  <c r="BH126" i="16"/>
  <c r="BF127" i="16"/>
  <c r="BG127" i="16"/>
  <c r="BH127" i="16"/>
  <c r="BF128" i="16"/>
  <c r="BG128" i="16"/>
  <c r="BH128" i="16"/>
  <c r="BF129" i="16"/>
  <c r="BG129" i="16"/>
  <c r="BH129" i="16"/>
  <c r="BF132" i="16"/>
  <c r="BG132" i="16"/>
  <c r="BH132" i="16"/>
  <c r="BF133" i="16"/>
  <c r="BG133" i="16"/>
  <c r="BH133" i="16"/>
  <c r="BF136" i="16"/>
  <c r="BG136" i="16"/>
  <c r="BH136" i="16"/>
  <c r="BF137" i="16"/>
  <c r="BG137" i="16"/>
  <c r="BH137" i="16"/>
  <c r="BF140" i="16"/>
  <c r="BG140" i="16"/>
  <c r="BH140" i="16"/>
  <c r="BF141" i="16"/>
  <c r="BG141" i="16"/>
  <c r="BH141" i="16"/>
  <c r="BF144" i="16"/>
  <c r="BG144" i="16"/>
  <c r="BH144" i="16"/>
  <c r="BF145" i="16"/>
  <c r="BG145" i="16"/>
  <c r="BH145" i="16"/>
  <c r="BF148" i="16"/>
  <c r="BG148" i="16"/>
  <c r="BH148" i="16"/>
  <c r="BF149" i="16"/>
  <c r="BG149" i="16"/>
  <c r="BH149" i="16"/>
  <c r="BF152" i="16"/>
  <c r="BG152" i="16"/>
  <c r="BH152" i="16"/>
  <c r="BF153" i="16"/>
  <c r="BG153" i="16"/>
  <c r="BH153" i="16"/>
  <c r="BF156" i="16"/>
  <c r="BG156" i="16"/>
  <c r="BH156" i="16"/>
  <c r="BF157" i="16"/>
  <c r="BG157" i="16"/>
  <c r="BH157" i="16"/>
  <c r="BF158" i="16"/>
  <c r="BG158" i="16"/>
  <c r="BH158" i="16"/>
  <c r="BF159" i="16"/>
  <c r="BG159" i="16"/>
  <c r="BH159" i="16"/>
  <c r="BF162" i="16"/>
  <c r="BG162" i="16"/>
  <c r="BH162" i="16"/>
  <c r="BF163" i="16"/>
  <c r="BG163" i="16"/>
  <c r="BH163" i="16"/>
  <c r="BF164" i="16"/>
  <c r="BG164" i="16"/>
  <c r="BH164" i="16"/>
  <c r="BF167" i="16"/>
  <c r="BG167" i="16"/>
  <c r="BH167" i="16"/>
  <c r="BF168" i="16"/>
  <c r="BG168" i="16"/>
  <c r="BH168" i="16"/>
  <c r="BF169" i="16"/>
  <c r="BG169" i="16"/>
  <c r="BH169" i="16"/>
  <c r="BF170" i="16"/>
  <c r="BG170" i="16"/>
  <c r="BH170" i="16"/>
  <c r="BF171" i="16"/>
  <c r="BG171" i="16"/>
  <c r="BH171" i="16"/>
  <c r="BF172" i="16"/>
  <c r="BG172" i="16"/>
  <c r="BH172" i="16"/>
  <c r="BF173" i="16"/>
  <c r="BG173" i="16"/>
  <c r="BH173" i="16"/>
  <c r="BF176" i="16"/>
  <c r="BG176" i="16"/>
  <c r="BH176" i="16"/>
  <c r="BF177" i="16"/>
  <c r="BG177" i="16"/>
  <c r="BH177" i="16"/>
  <c r="BF178" i="16"/>
  <c r="BG178" i="16"/>
  <c r="BH178" i="16"/>
  <c r="BF179" i="16"/>
  <c r="BG179" i="16"/>
  <c r="BH179" i="16"/>
  <c r="BF182" i="16"/>
  <c r="BG182" i="16"/>
  <c r="BH182" i="16"/>
  <c r="BF183" i="16"/>
  <c r="BG183" i="16"/>
  <c r="BH183" i="16"/>
  <c r="BF184" i="16"/>
  <c r="BG184" i="16"/>
  <c r="BH184" i="16"/>
  <c r="BF185" i="16"/>
  <c r="BG185" i="16"/>
  <c r="BH185" i="16"/>
  <c r="BF186" i="16"/>
  <c r="BG186" i="16"/>
  <c r="BH186" i="16"/>
  <c r="BF187" i="16"/>
  <c r="BG187" i="16"/>
  <c r="BH187" i="16"/>
  <c r="BF188" i="16"/>
  <c r="BG188" i="16"/>
  <c r="BH188" i="16"/>
  <c r="BF189" i="16"/>
  <c r="BG189" i="16"/>
  <c r="BH189" i="16"/>
  <c r="BF190" i="16"/>
  <c r="BG190" i="16"/>
  <c r="BH190" i="16"/>
  <c r="BF191" i="16"/>
  <c r="BG191" i="16"/>
  <c r="BH191" i="16"/>
  <c r="BF192" i="16"/>
  <c r="BG192" i="16"/>
  <c r="BH192" i="16"/>
  <c r="BF193" i="16"/>
  <c r="BG193" i="16"/>
  <c r="BH193" i="16"/>
  <c r="BF194" i="16"/>
  <c r="BG194" i="16"/>
  <c r="BH194" i="16"/>
  <c r="BF195" i="16"/>
  <c r="BG195" i="16"/>
  <c r="BH195" i="16"/>
  <c r="BF198" i="16"/>
  <c r="BG198" i="16"/>
  <c r="BH198" i="16"/>
  <c r="BF199" i="16"/>
  <c r="BG199" i="16"/>
  <c r="BH199" i="16"/>
  <c r="BF200" i="16"/>
  <c r="BG200" i="16"/>
  <c r="BH200" i="16"/>
  <c r="BF201" i="16"/>
  <c r="BG201" i="16"/>
  <c r="BH201" i="16"/>
  <c r="BF202" i="16"/>
  <c r="BG202" i="16"/>
  <c r="BH202" i="16"/>
  <c r="BF203" i="16"/>
  <c r="BG203" i="16"/>
  <c r="BH203" i="16"/>
  <c r="BF204" i="16"/>
  <c r="BG204" i="16"/>
  <c r="BH204" i="16"/>
  <c r="BF205" i="16"/>
  <c r="BG205" i="16"/>
  <c r="BH205" i="16"/>
  <c r="BF206" i="16"/>
  <c r="BG206" i="16"/>
  <c r="BH206" i="16"/>
  <c r="BF207" i="16"/>
  <c r="BG207" i="16"/>
  <c r="BH207" i="16"/>
  <c r="BF208" i="16"/>
  <c r="BG208" i="16"/>
  <c r="BH208" i="16"/>
  <c r="BF209" i="16"/>
  <c r="BG209" i="16"/>
  <c r="BH209" i="16"/>
  <c r="BF210" i="16"/>
  <c r="BG210" i="16"/>
  <c r="BH210" i="16"/>
  <c r="BF211" i="16"/>
  <c r="BG211" i="16"/>
  <c r="BH211" i="16"/>
  <c r="BF212" i="16"/>
  <c r="BG212" i="16"/>
  <c r="BH212" i="16"/>
  <c r="BF213" i="16"/>
  <c r="BG213" i="16"/>
  <c r="BH213" i="16"/>
  <c r="BF214" i="16"/>
  <c r="BG214" i="16"/>
  <c r="BH214" i="16"/>
  <c r="BF215" i="16"/>
  <c r="BG215" i="16"/>
  <c r="BH215" i="16"/>
  <c r="BF216" i="16"/>
  <c r="BG216" i="16"/>
  <c r="BH216" i="16"/>
  <c r="BF217" i="16"/>
  <c r="BG217" i="16"/>
  <c r="BH217" i="16"/>
  <c r="BF232" i="16"/>
  <c r="BG232" i="16"/>
  <c r="BH232" i="16"/>
  <c r="BF233" i="16"/>
  <c r="BG233" i="16"/>
  <c r="BH233" i="16"/>
  <c r="BF234" i="16"/>
  <c r="BG234" i="16"/>
  <c r="BH234" i="16"/>
  <c r="BF235" i="16"/>
  <c r="BG235" i="16"/>
  <c r="BH235" i="16"/>
  <c r="BF236" i="16"/>
  <c r="BG236" i="16"/>
  <c r="BH236" i="16"/>
  <c r="BF237" i="16"/>
  <c r="BG237" i="16"/>
  <c r="BH237" i="16"/>
  <c r="BF238" i="16"/>
  <c r="BG238" i="16"/>
  <c r="BH238" i="16"/>
  <c r="BF239" i="16"/>
  <c r="BG239" i="16"/>
  <c r="BH239" i="16"/>
  <c r="BF240" i="16"/>
  <c r="BG240" i="16"/>
  <c r="BH240" i="16"/>
  <c r="BF241" i="16"/>
  <c r="BG241" i="16"/>
  <c r="BH241" i="16"/>
  <c r="F57" i="27" s="1"/>
  <c r="F85" i="27" s="1"/>
  <c r="BF242" i="16"/>
  <c r="BG242" i="16"/>
  <c r="BH242" i="16"/>
  <c r="BF243" i="16"/>
  <c r="BG243" i="16"/>
  <c r="BH243" i="16"/>
  <c r="BF244" i="16"/>
  <c r="BG244" i="16"/>
  <c r="BH244" i="16"/>
  <c r="BF245" i="16"/>
  <c r="BG245" i="16"/>
  <c r="BH245" i="16"/>
  <c r="BF246" i="16"/>
  <c r="BG246" i="16"/>
  <c r="BH246" i="16"/>
  <c r="BF247" i="16"/>
  <c r="BG247" i="16"/>
  <c r="BH247" i="16"/>
  <c r="BF248" i="16"/>
  <c r="BG248" i="16"/>
  <c r="BH248" i="16"/>
  <c r="BF249" i="16"/>
  <c r="BG249" i="16"/>
  <c r="BH249" i="16"/>
  <c r="BF250" i="16"/>
  <c r="BG250" i="16"/>
  <c r="BH250" i="16"/>
  <c r="BF251" i="16"/>
  <c r="BG251" i="16"/>
  <c r="BH251" i="16"/>
  <c r="BF255" i="16"/>
  <c r="BG255" i="16"/>
  <c r="BH255" i="16"/>
  <c r="BF256" i="16"/>
  <c r="BG256" i="16"/>
  <c r="BH256" i="16"/>
  <c r="BF257" i="16"/>
  <c r="BG257" i="16"/>
  <c r="BH257" i="16"/>
  <c r="BF258" i="16"/>
  <c r="BG258" i="16"/>
  <c r="BH258" i="16"/>
  <c r="BF259" i="16"/>
  <c r="BG259" i="16"/>
  <c r="BH259" i="16"/>
  <c r="BF260" i="16"/>
  <c r="BG260" i="16"/>
  <c r="BH260" i="16"/>
  <c r="BF261" i="16"/>
  <c r="BG261" i="16"/>
  <c r="BH261" i="16"/>
  <c r="BF262" i="16"/>
  <c r="BG262" i="16"/>
  <c r="BH262" i="16"/>
  <c r="BF263" i="16"/>
  <c r="BG263" i="16"/>
  <c r="BH263" i="16"/>
  <c r="BF264" i="16"/>
  <c r="BG264" i="16"/>
  <c r="BH264" i="16"/>
  <c r="BF265" i="16"/>
  <c r="BG265" i="16"/>
  <c r="BH265" i="16"/>
  <c r="BF266" i="16"/>
  <c r="BG266" i="16"/>
  <c r="BH266" i="16"/>
  <c r="BF267" i="16"/>
  <c r="BG267" i="16"/>
  <c r="BH267" i="16"/>
  <c r="BF268" i="16"/>
  <c r="BG268" i="16"/>
  <c r="BH268" i="16"/>
  <c r="BF269" i="16"/>
  <c r="BG269" i="16"/>
  <c r="BH269" i="16"/>
  <c r="BF270" i="16"/>
  <c r="BG270" i="16"/>
  <c r="BH270" i="16"/>
  <c r="BF271" i="16"/>
  <c r="BG271" i="16"/>
  <c r="BH271" i="16"/>
  <c r="BF272" i="16"/>
  <c r="BG272" i="16"/>
  <c r="BH272" i="16"/>
  <c r="BF273" i="16"/>
  <c r="BG273" i="16"/>
  <c r="BH273" i="16"/>
  <c r="BF274" i="16"/>
  <c r="BG274" i="16"/>
  <c r="BH274" i="16"/>
  <c r="BF275" i="16"/>
  <c r="BG275" i="16"/>
  <c r="BH275" i="16"/>
  <c r="BF276" i="16"/>
  <c r="BG276" i="16"/>
  <c r="BH276" i="16"/>
  <c r="BF277" i="16"/>
  <c r="BG277" i="16"/>
  <c r="BH277" i="16"/>
  <c r="BF278" i="16"/>
  <c r="BG278" i="16"/>
  <c r="BH278" i="16"/>
  <c r="BF279" i="16"/>
  <c r="BG279" i="16"/>
  <c r="BH279" i="16"/>
  <c r="BF280" i="16"/>
  <c r="BG280" i="16"/>
  <c r="BH280" i="16"/>
  <c r="BF281" i="16"/>
  <c r="BG281" i="16"/>
  <c r="BH281" i="16"/>
  <c r="BF284" i="16"/>
  <c r="BG284" i="16"/>
  <c r="BH284" i="16"/>
  <c r="BF285" i="16"/>
  <c r="BG285" i="16"/>
  <c r="BH285" i="16"/>
  <c r="BF286" i="16"/>
  <c r="BG286" i="16"/>
  <c r="BH286" i="16"/>
  <c r="BF287" i="16"/>
  <c r="BG287" i="16"/>
  <c r="BH287" i="16"/>
  <c r="BF288" i="16"/>
  <c r="BG288" i="16"/>
  <c r="BH288" i="16"/>
  <c r="BF289" i="16"/>
  <c r="BG289" i="16"/>
  <c r="BH289" i="16"/>
  <c r="BF290" i="16"/>
  <c r="BG290" i="16"/>
  <c r="BH290" i="16"/>
  <c r="BF291" i="16"/>
  <c r="BG291" i="16"/>
  <c r="BH291" i="16"/>
  <c r="BF294" i="16"/>
  <c r="BG294" i="16"/>
  <c r="BH294" i="16"/>
  <c r="F58" i="27" s="1"/>
  <c r="F86" i="27" s="1"/>
  <c r="BF295" i="16"/>
  <c r="BG295" i="16"/>
  <c r="BH295" i="16"/>
  <c r="BF298" i="16"/>
  <c r="BG298" i="16"/>
  <c r="BH298" i="16"/>
  <c r="BF299" i="16"/>
  <c r="BG299" i="16"/>
  <c r="BH299" i="16"/>
  <c r="BF300" i="16"/>
  <c r="BG300" i="16"/>
  <c r="BH300" i="16"/>
  <c r="BF301" i="16"/>
  <c r="BG301" i="16"/>
  <c r="BH301" i="16"/>
  <c r="BF302" i="16"/>
  <c r="BG302" i="16"/>
  <c r="BH302" i="16"/>
  <c r="BF303" i="16"/>
  <c r="BG303" i="16"/>
  <c r="BH303" i="16"/>
  <c r="BF304" i="16"/>
  <c r="BG304" i="16"/>
  <c r="BH304" i="16"/>
  <c r="BF305" i="16"/>
  <c r="BG305" i="16"/>
  <c r="BH305" i="16"/>
  <c r="BF306" i="16"/>
  <c r="BG306" i="16"/>
  <c r="BH306" i="16"/>
  <c r="BF307" i="16"/>
  <c r="BG307" i="16"/>
  <c r="BH307" i="16"/>
  <c r="BF308" i="16"/>
  <c r="BG308" i="16"/>
  <c r="BH308" i="16"/>
  <c r="BF309" i="16"/>
  <c r="BG309" i="16"/>
  <c r="BH309" i="16"/>
  <c r="BF312" i="16"/>
  <c r="BG312" i="16"/>
  <c r="BH312" i="16"/>
  <c r="BF313" i="16"/>
  <c r="BG313" i="16"/>
  <c r="BH313" i="16"/>
  <c r="BF314" i="16"/>
  <c r="BG314" i="16"/>
  <c r="BH314" i="16"/>
  <c r="BF315" i="16"/>
  <c r="BG315" i="16"/>
  <c r="BH315" i="16"/>
  <c r="BF316" i="16"/>
  <c r="BG316" i="16"/>
  <c r="BH316" i="16"/>
  <c r="BF317" i="16"/>
  <c r="BG317" i="16"/>
  <c r="BH317" i="16"/>
  <c r="BF318" i="16"/>
  <c r="BG318" i="16"/>
  <c r="BH318" i="16"/>
  <c r="BF319" i="16"/>
  <c r="BG319" i="16"/>
  <c r="BH319" i="16"/>
  <c r="BF320" i="16"/>
  <c r="BG320" i="16"/>
  <c r="BH320" i="16"/>
  <c r="BF323" i="16"/>
  <c r="BG323" i="16"/>
  <c r="BH323" i="16"/>
  <c r="BF324" i="16"/>
  <c r="BG324" i="16"/>
  <c r="BH324" i="16"/>
  <c r="BF325" i="16"/>
  <c r="BG325" i="16"/>
  <c r="BH325" i="16"/>
  <c r="BF326" i="16"/>
  <c r="BG326" i="16"/>
  <c r="BH326" i="16"/>
  <c r="BF327" i="16"/>
  <c r="BG327" i="16"/>
  <c r="BH327" i="16"/>
  <c r="BF328" i="16"/>
  <c r="BG328" i="16"/>
  <c r="BH328" i="16"/>
  <c r="BF329" i="16"/>
  <c r="BG329" i="16"/>
  <c r="BH329" i="16"/>
  <c r="BF330" i="16"/>
  <c r="BG330" i="16"/>
  <c r="BH330" i="16"/>
  <c r="BF331" i="16"/>
  <c r="BG331" i="16"/>
  <c r="BH331" i="16"/>
  <c r="BF332" i="16"/>
  <c r="BG332" i="16"/>
  <c r="BH332" i="16"/>
  <c r="BF333" i="16"/>
  <c r="BG333" i="16"/>
  <c r="BH333" i="16"/>
  <c r="BF334" i="16"/>
  <c r="BG334" i="16"/>
  <c r="BH334" i="16"/>
  <c r="BF335" i="16"/>
  <c r="BG335" i="16"/>
  <c r="BH335" i="16"/>
  <c r="BF336" i="16"/>
  <c r="BG336" i="16"/>
  <c r="BH336" i="16"/>
  <c r="BF337" i="16"/>
  <c r="BG337" i="16"/>
  <c r="BH337" i="16"/>
  <c r="BF340" i="16"/>
  <c r="BG340" i="16"/>
  <c r="BH340" i="16"/>
  <c r="BF341" i="16"/>
  <c r="BG341" i="16"/>
  <c r="BH341" i="16"/>
  <c r="BF344" i="16"/>
  <c r="BG344" i="16"/>
  <c r="BH344" i="16"/>
  <c r="BF345" i="16"/>
  <c r="BG345" i="16"/>
  <c r="BH345" i="16"/>
  <c r="BF346" i="16"/>
  <c r="BG346" i="16"/>
  <c r="BH346" i="16"/>
  <c r="BF347" i="16"/>
  <c r="BG347" i="16"/>
  <c r="BH347" i="16"/>
  <c r="BF350" i="16"/>
  <c r="BG350" i="16"/>
  <c r="BH350" i="16"/>
  <c r="BF351" i="16"/>
  <c r="BG351" i="16"/>
  <c r="BH351" i="16"/>
  <c r="BF352" i="16"/>
  <c r="BG352" i="16"/>
  <c r="BH352" i="16"/>
  <c r="BF353" i="16"/>
  <c r="BG353" i="16"/>
  <c r="BH353" i="16"/>
  <c r="BF354" i="16"/>
  <c r="BG354" i="16"/>
  <c r="BH354" i="16"/>
  <c r="BF355" i="16"/>
  <c r="BG355" i="16"/>
  <c r="BH355" i="16"/>
  <c r="BF356" i="16"/>
  <c r="BG356" i="16"/>
  <c r="BH356" i="16"/>
  <c r="BF359" i="16"/>
  <c r="BG359" i="16"/>
  <c r="BH359" i="16"/>
  <c r="BF360" i="16"/>
  <c r="BG360" i="16"/>
  <c r="BH360" i="16"/>
  <c r="BF361" i="16"/>
  <c r="BG361" i="16"/>
  <c r="BH361" i="16"/>
  <c r="BF362" i="16"/>
  <c r="BG362" i="16"/>
  <c r="BH362" i="16"/>
  <c r="BF363" i="16"/>
  <c r="BG363" i="16"/>
  <c r="BH363" i="16"/>
  <c r="BF364" i="16"/>
  <c r="BG364" i="16"/>
  <c r="BH364" i="16"/>
  <c r="BF365" i="16"/>
  <c r="BG365" i="16"/>
  <c r="BH365" i="16"/>
  <c r="BF366" i="16"/>
  <c r="BG366" i="16"/>
  <c r="BH366" i="16"/>
  <c r="BF367" i="16"/>
  <c r="BG367" i="16"/>
  <c r="BH367" i="16"/>
  <c r="BF368" i="16"/>
  <c r="BG368" i="16"/>
  <c r="BH368" i="16"/>
  <c r="BF369" i="16"/>
  <c r="BG369" i="16"/>
  <c r="BH369" i="16"/>
  <c r="BF370" i="16"/>
  <c r="BG370" i="16"/>
  <c r="BH370" i="16"/>
  <c r="BF371" i="16"/>
  <c r="BG371" i="16"/>
  <c r="BH371" i="16"/>
  <c r="BF372" i="16"/>
  <c r="BG372" i="16"/>
  <c r="BH372" i="16"/>
  <c r="BF373" i="16"/>
  <c r="BG373" i="16"/>
  <c r="BH373" i="16"/>
  <c r="BF374" i="16"/>
  <c r="BG374" i="16"/>
  <c r="BH374" i="16"/>
  <c r="BF375" i="16"/>
  <c r="BG375" i="16"/>
  <c r="BH375" i="16"/>
  <c r="BF376" i="16"/>
  <c r="BG376" i="16"/>
  <c r="BH376" i="16"/>
  <c r="BF377" i="16"/>
  <c r="BG377" i="16"/>
  <c r="BH377" i="16"/>
  <c r="BF378" i="16"/>
  <c r="BG378" i="16"/>
  <c r="BH378" i="16"/>
  <c r="BF387" i="16"/>
  <c r="BG387" i="16"/>
  <c r="BH387" i="16"/>
  <c r="BF388" i="16"/>
  <c r="BG388" i="16"/>
  <c r="BH388" i="16"/>
  <c r="BF391" i="16"/>
  <c r="BG391" i="16"/>
  <c r="BH391" i="16"/>
  <c r="BF392" i="16"/>
  <c r="BG392" i="16"/>
  <c r="BH392" i="16"/>
  <c r="BF393" i="16"/>
  <c r="BG393" i="16"/>
  <c r="BH393" i="16"/>
  <c r="BF394" i="16"/>
  <c r="BG394" i="16"/>
  <c r="BH394" i="16"/>
  <c r="BF395" i="16"/>
  <c r="BG395" i="16"/>
  <c r="BH395" i="16"/>
  <c r="BF396" i="16"/>
  <c r="BG396" i="16"/>
  <c r="BH396" i="16"/>
  <c r="BF397" i="16"/>
  <c r="BG397" i="16"/>
  <c r="BH397" i="16"/>
  <c r="BF398" i="16"/>
  <c r="BG398" i="16"/>
  <c r="BH398" i="16"/>
  <c r="BF399" i="16"/>
  <c r="BG399" i="16"/>
  <c r="BH399" i="16"/>
  <c r="BF400" i="16"/>
  <c r="BG400" i="16"/>
  <c r="BH400" i="16"/>
  <c r="BF401" i="16"/>
  <c r="BG401" i="16"/>
  <c r="BH401" i="16"/>
  <c r="BF402" i="16"/>
  <c r="BG402" i="16"/>
  <c r="BH402" i="16"/>
  <c r="BF403" i="16"/>
  <c r="BG403" i="16"/>
  <c r="BH403" i="16"/>
  <c r="BF404" i="16"/>
  <c r="BG404" i="16"/>
  <c r="BH404" i="16"/>
  <c r="BF405" i="16"/>
  <c r="BG405" i="16"/>
  <c r="BH405" i="16"/>
  <c r="BF406" i="16"/>
  <c r="BG406" i="16"/>
  <c r="BH406" i="16"/>
  <c r="BF407" i="16"/>
  <c r="BG407" i="16"/>
  <c r="BH407" i="16"/>
  <c r="BF408" i="16"/>
  <c r="BG408" i="16"/>
  <c r="BH408" i="16"/>
  <c r="BF409" i="16"/>
  <c r="BG409" i="16"/>
  <c r="BH409" i="16"/>
  <c r="BF410" i="16"/>
  <c r="BG410" i="16"/>
  <c r="BH410" i="16"/>
  <c r="BF411" i="16"/>
  <c r="BG411" i="16"/>
  <c r="BH411" i="16"/>
  <c r="BF412" i="16"/>
  <c r="BG412" i="16"/>
  <c r="BH412" i="16"/>
  <c r="BF413" i="16"/>
  <c r="BG413" i="16"/>
  <c r="BH413" i="16"/>
  <c r="BF414" i="16"/>
  <c r="BG414" i="16"/>
  <c r="BH414" i="16"/>
  <c r="BF415" i="16"/>
  <c r="BG415" i="16"/>
  <c r="BH415" i="16"/>
  <c r="BF416" i="16"/>
  <c r="BG416" i="16"/>
  <c r="BH416" i="16"/>
  <c r="BF417" i="16"/>
  <c r="BG417" i="16"/>
  <c r="BH417" i="16"/>
  <c r="BF418" i="16"/>
  <c r="BG418" i="16"/>
  <c r="BH418" i="16"/>
  <c r="BF419" i="16"/>
  <c r="BG419" i="16"/>
  <c r="BH419" i="16"/>
  <c r="BF420" i="16"/>
  <c r="BG420" i="16"/>
  <c r="BH420" i="16"/>
  <c r="BF421" i="16"/>
  <c r="BG421" i="16"/>
  <c r="BH421" i="16"/>
  <c r="BF422" i="16"/>
  <c r="BG422" i="16"/>
  <c r="BH422" i="16"/>
  <c r="BF423" i="16"/>
  <c r="BG423" i="16"/>
  <c r="BH423" i="16"/>
  <c r="BF424" i="16"/>
  <c r="BG424" i="16"/>
  <c r="BH424" i="16"/>
  <c r="BF425" i="16"/>
  <c r="BG425" i="16"/>
  <c r="BH425" i="16"/>
  <c r="BF426" i="16"/>
  <c r="BG426" i="16"/>
  <c r="BH426" i="16"/>
  <c r="BF427" i="16"/>
  <c r="BG427" i="16"/>
  <c r="BH427" i="16"/>
  <c r="BF428" i="16"/>
  <c r="BG428" i="16"/>
  <c r="BH428" i="16"/>
  <c r="BF429" i="16"/>
  <c r="BG429" i="16"/>
  <c r="BH429" i="16"/>
  <c r="BF430" i="16"/>
  <c r="BG430" i="16"/>
  <c r="BH430" i="16"/>
  <c r="BF431" i="16"/>
  <c r="BG431" i="16"/>
  <c r="BH431" i="16"/>
  <c r="BF432" i="16"/>
  <c r="BG432" i="16"/>
  <c r="BH432" i="16"/>
  <c r="BF433" i="16"/>
  <c r="BG433" i="16"/>
  <c r="BH433" i="16"/>
  <c r="BF434" i="16"/>
  <c r="BG434" i="16"/>
  <c r="BH434" i="16"/>
  <c r="BF435" i="16"/>
  <c r="BG435" i="16"/>
  <c r="BH435" i="16"/>
  <c r="BF436" i="16"/>
  <c r="BG436" i="16"/>
  <c r="BH436" i="16"/>
  <c r="BF437" i="16"/>
  <c r="BG437" i="16"/>
  <c r="BH437" i="16"/>
  <c r="BF438" i="16"/>
  <c r="BG438" i="16"/>
  <c r="BH438" i="16"/>
  <c r="BF439" i="16"/>
  <c r="BG439" i="16"/>
  <c r="BH439" i="16"/>
  <c r="BF440" i="16"/>
  <c r="BG440" i="16"/>
  <c r="BH440" i="16"/>
  <c r="BF441" i="16"/>
  <c r="BG441" i="16"/>
  <c r="BH441" i="16"/>
  <c r="BF442" i="16"/>
  <c r="BG442" i="16"/>
  <c r="BH442" i="16"/>
  <c r="BF443" i="16"/>
  <c r="BG443" i="16"/>
  <c r="BH443" i="16"/>
  <c r="BF444" i="16"/>
  <c r="BG444" i="16"/>
  <c r="BH444" i="16"/>
  <c r="BF445" i="16"/>
  <c r="BG445" i="16"/>
  <c r="BH445" i="16"/>
  <c r="BF446" i="16"/>
  <c r="BG446" i="16"/>
  <c r="BH446" i="16"/>
  <c r="BF447" i="16"/>
  <c r="BG447" i="16"/>
  <c r="BH447" i="16"/>
  <c r="BF448" i="16"/>
  <c r="BG448" i="16"/>
  <c r="BH448" i="16"/>
  <c r="BF449" i="16"/>
  <c r="BG449" i="16"/>
  <c r="BH449" i="16"/>
  <c r="BF450" i="16"/>
  <c r="BG450" i="16"/>
  <c r="BH450" i="16"/>
  <c r="BF451" i="16"/>
  <c r="BG451" i="16"/>
  <c r="BH451" i="16"/>
  <c r="BF452" i="16"/>
  <c r="BG452" i="16"/>
  <c r="BH452" i="16"/>
  <c r="BF453" i="16"/>
  <c r="BG453" i="16"/>
  <c r="BH453" i="16"/>
  <c r="BF454" i="16"/>
  <c r="BG454" i="16"/>
  <c r="BH454" i="16"/>
  <c r="BF455" i="16"/>
  <c r="BG455" i="16"/>
  <c r="BH455" i="16"/>
  <c r="BF456" i="16"/>
  <c r="BG456" i="16"/>
  <c r="BH456" i="16"/>
  <c r="BF457" i="16"/>
  <c r="BG457" i="16"/>
  <c r="BH457" i="16"/>
  <c r="BF458" i="16"/>
  <c r="BG458" i="16"/>
  <c r="BH458" i="16"/>
  <c r="BF459" i="16"/>
  <c r="BG459" i="16"/>
  <c r="BH459" i="16"/>
  <c r="BF460" i="16"/>
  <c r="BG460" i="16"/>
  <c r="BH460" i="16"/>
  <c r="BF461" i="16"/>
  <c r="BG461" i="16"/>
  <c r="BH461" i="16"/>
  <c r="BF462" i="16"/>
  <c r="BG462" i="16"/>
  <c r="BH462" i="16"/>
  <c r="BF463" i="16"/>
  <c r="BG463" i="16"/>
  <c r="BH463" i="16"/>
  <c r="BF464" i="16"/>
  <c r="BG464" i="16"/>
  <c r="BH464" i="16"/>
  <c r="BF465" i="16"/>
  <c r="BG465" i="16"/>
  <c r="BH465" i="16"/>
  <c r="BF466" i="16"/>
  <c r="BG466" i="16"/>
  <c r="BH466" i="16"/>
  <c r="BF467" i="16"/>
  <c r="BG467" i="16"/>
  <c r="BH467" i="16"/>
  <c r="BF468" i="16"/>
  <c r="BG468" i="16"/>
  <c r="BH468" i="16"/>
  <c r="BF469" i="16"/>
  <c r="BG469" i="16"/>
  <c r="BH469" i="16"/>
  <c r="BF470" i="16"/>
  <c r="BG470" i="16"/>
  <c r="BH470" i="16"/>
  <c r="BF471" i="16"/>
  <c r="BG471" i="16"/>
  <c r="BH471" i="16"/>
  <c r="BF472" i="16"/>
  <c r="BG472" i="16"/>
  <c r="BH472" i="16"/>
  <c r="BF473" i="16"/>
  <c r="BG473" i="16"/>
  <c r="BH473" i="16"/>
  <c r="BF474" i="16"/>
  <c r="BG474" i="16"/>
  <c r="BH474" i="16"/>
  <c r="BF475" i="16"/>
  <c r="BG475" i="16"/>
  <c r="BH475" i="16"/>
  <c r="BF476" i="16"/>
  <c r="BG476" i="16"/>
  <c r="BH476" i="16"/>
  <c r="BF477" i="16"/>
  <c r="BG477" i="16"/>
  <c r="BH477" i="16"/>
  <c r="BF478" i="16"/>
  <c r="BG478" i="16"/>
  <c r="BH478" i="16"/>
  <c r="BF479" i="16"/>
  <c r="BG479" i="16"/>
  <c r="BH479" i="16"/>
  <c r="BF480" i="16"/>
  <c r="BG480" i="16"/>
  <c r="BH480" i="16"/>
  <c r="F60" i="27" s="1"/>
  <c r="F88" i="27" s="1"/>
  <c r="BF481" i="16"/>
  <c r="BG481" i="16"/>
  <c r="BH481" i="16"/>
  <c r="BF482" i="16"/>
  <c r="BG482" i="16"/>
  <c r="BH482" i="16"/>
  <c r="BF483" i="16"/>
  <c r="BG483" i="16"/>
  <c r="BH483" i="16"/>
  <c r="BF484" i="16"/>
  <c r="BG484" i="16"/>
  <c r="BH484" i="16"/>
  <c r="BF485" i="16"/>
  <c r="BG485" i="16"/>
  <c r="BH485" i="16"/>
  <c r="BF486" i="16"/>
  <c r="BG486" i="16"/>
  <c r="BH486" i="16"/>
  <c r="BF487" i="16"/>
  <c r="BG487" i="16"/>
  <c r="BH487" i="16"/>
  <c r="BF488" i="16"/>
  <c r="BG488" i="16"/>
  <c r="BH488" i="16"/>
  <c r="BF489" i="16"/>
  <c r="BG489" i="16"/>
  <c r="BH489" i="16"/>
  <c r="BF490" i="16"/>
  <c r="BG490" i="16"/>
  <c r="BH490" i="16"/>
  <c r="BF491" i="16"/>
  <c r="BG491" i="16"/>
  <c r="BH491" i="16"/>
  <c r="BF492" i="16"/>
  <c r="BG492" i="16"/>
  <c r="BH492" i="16"/>
  <c r="BF493" i="16"/>
  <c r="BG493" i="16"/>
  <c r="BH493" i="16"/>
  <c r="BF494" i="16"/>
  <c r="BG494" i="16"/>
  <c r="BH494" i="16"/>
  <c r="BF495" i="16"/>
  <c r="BG495" i="16"/>
  <c r="BH495" i="16"/>
  <c r="BF496" i="16"/>
  <c r="BG496" i="16"/>
  <c r="BH496" i="16"/>
  <c r="BF497" i="16"/>
  <c r="BG497" i="16"/>
  <c r="BH497" i="16"/>
  <c r="BF498" i="16"/>
  <c r="BG498" i="16"/>
  <c r="BH498" i="16"/>
  <c r="BF499" i="16"/>
  <c r="BG499" i="16"/>
  <c r="BH499" i="16"/>
  <c r="BF500" i="16"/>
  <c r="BG500" i="16"/>
  <c r="BH500" i="16"/>
  <c r="BF501" i="16"/>
  <c r="BG501" i="16"/>
  <c r="BH501" i="16"/>
  <c r="BF502" i="16"/>
  <c r="BG502" i="16"/>
  <c r="BH502" i="16"/>
  <c r="BF503" i="16"/>
  <c r="BG503" i="16"/>
  <c r="BH503" i="16"/>
  <c r="BF504" i="16"/>
  <c r="BG504" i="16"/>
  <c r="BH504" i="16"/>
  <c r="BF505" i="16"/>
  <c r="BG505" i="16"/>
  <c r="BH505" i="16"/>
  <c r="BF506" i="16"/>
  <c r="BG506" i="16"/>
  <c r="BH506" i="16"/>
  <c r="BF507" i="16"/>
  <c r="BG507" i="16"/>
  <c r="BH507" i="16"/>
  <c r="BF508" i="16"/>
  <c r="BG508" i="16"/>
  <c r="BH508" i="16"/>
  <c r="BF509" i="16"/>
  <c r="BG509" i="16"/>
  <c r="BH509" i="16"/>
  <c r="BF510" i="16"/>
  <c r="BG510" i="16"/>
  <c r="BH510" i="16"/>
  <c r="BF511" i="16"/>
  <c r="BG511" i="16"/>
  <c r="BH511" i="16"/>
  <c r="BF512" i="16"/>
  <c r="BG512" i="16"/>
  <c r="BH512" i="16"/>
  <c r="BF513" i="16"/>
  <c r="BG513" i="16"/>
  <c r="BH513" i="16"/>
  <c r="BF514" i="16"/>
  <c r="BG514" i="16"/>
  <c r="BH514" i="16"/>
  <c r="BF515" i="16"/>
  <c r="BG515" i="16"/>
  <c r="BH515" i="16"/>
  <c r="BF516" i="16"/>
  <c r="BG516" i="16"/>
  <c r="BH516" i="16"/>
  <c r="BF517" i="16"/>
  <c r="BG517" i="16"/>
  <c r="BH517" i="16"/>
  <c r="BF518" i="16"/>
  <c r="BG518" i="16"/>
  <c r="BH518" i="16"/>
  <c r="BF519" i="16"/>
  <c r="BG519" i="16"/>
  <c r="BH519" i="16"/>
  <c r="BF520" i="16"/>
  <c r="BG520" i="16"/>
  <c r="BH520" i="16"/>
  <c r="BF521" i="16"/>
  <c r="BG521" i="16"/>
  <c r="BH521" i="16"/>
  <c r="BF522" i="16"/>
  <c r="BG522" i="16"/>
  <c r="BH522" i="16"/>
  <c r="BF523" i="16"/>
  <c r="BG523" i="16"/>
  <c r="BH523" i="16"/>
  <c r="BF524" i="16"/>
  <c r="BG524" i="16"/>
  <c r="BH524" i="16"/>
  <c r="BF525" i="16"/>
  <c r="BG525" i="16"/>
  <c r="BH525" i="16"/>
  <c r="BF526" i="16"/>
  <c r="BG526" i="16"/>
  <c r="BH526" i="16"/>
  <c r="BF527" i="16"/>
  <c r="BG527" i="16"/>
  <c r="BH527" i="16"/>
  <c r="BF528" i="16"/>
  <c r="BG528" i="16"/>
  <c r="BH528" i="16"/>
  <c r="BF529" i="16"/>
  <c r="BG529" i="16"/>
  <c r="BH529" i="16"/>
  <c r="BF530" i="16"/>
  <c r="BG530" i="16"/>
  <c r="BH530" i="16"/>
  <c r="BF531" i="16"/>
  <c r="BG531" i="16"/>
  <c r="BH531" i="16"/>
  <c r="BF532" i="16"/>
  <c r="BG532" i="16"/>
  <c r="BH532" i="16"/>
  <c r="BF533" i="16"/>
  <c r="BG533" i="16"/>
  <c r="BH533" i="16"/>
  <c r="BF534" i="16"/>
  <c r="BG534" i="16"/>
  <c r="BH534" i="16"/>
  <c r="BF535" i="16"/>
  <c r="BG535" i="16"/>
  <c r="BH535" i="16"/>
  <c r="BF536" i="16"/>
  <c r="BG536" i="16"/>
  <c r="BH536" i="16"/>
  <c r="BF537" i="16"/>
  <c r="BG537" i="16"/>
  <c r="BH537" i="16"/>
  <c r="BF538" i="16"/>
  <c r="BG538" i="16"/>
  <c r="BH538" i="16"/>
  <c r="BF539" i="16"/>
  <c r="BG539" i="16"/>
  <c r="BH539" i="16"/>
  <c r="BF540" i="16"/>
  <c r="BG540" i="16"/>
  <c r="BH540" i="16"/>
  <c r="BF541" i="16"/>
  <c r="BG541" i="16"/>
  <c r="BH541" i="16"/>
  <c r="BF542" i="16"/>
  <c r="BG542" i="16"/>
  <c r="BH542" i="16"/>
  <c r="BF550" i="16"/>
  <c r="BG550" i="16"/>
  <c r="BH550" i="16"/>
  <c r="BF551" i="16"/>
  <c r="BG551" i="16"/>
  <c r="BH551" i="16"/>
  <c r="BF552" i="16"/>
  <c r="BG552" i="16"/>
  <c r="BH552" i="16"/>
  <c r="BF553" i="16"/>
  <c r="BG553" i="16"/>
  <c r="BH553" i="16"/>
  <c r="BF554" i="16"/>
  <c r="BG554" i="16"/>
  <c r="BH554" i="16"/>
  <c r="BF555" i="16"/>
  <c r="BG555" i="16"/>
  <c r="BH555" i="16"/>
  <c r="BF556" i="16"/>
  <c r="BG556" i="16"/>
  <c r="BH556" i="16"/>
  <c r="BF557" i="16"/>
  <c r="BG557" i="16"/>
  <c r="BH557" i="16"/>
  <c r="BF558" i="16"/>
  <c r="BG558" i="16"/>
  <c r="BH558" i="16"/>
  <c r="BF559" i="16"/>
  <c r="BG559" i="16"/>
  <c r="BH559" i="16"/>
  <c r="BF560" i="16"/>
  <c r="BG560" i="16"/>
  <c r="BH560" i="16"/>
  <c r="BF561" i="16"/>
  <c r="BG561" i="16"/>
  <c r="BH561" i="16"/>
  <c r="BF562" i="16"/>
  <c r="BG562" i="16"/>
  <c r="BH562" i="16"/>
  <c r="BF563" i="16"/>
  <c r="BG563" i="16"/>
  <c r="BH563" i="16"/>
  <c r="BF564" i="16"/>
  <c r="BG564" i="16"/>
  <c r="BH564" i="16"/>
  <c r="BF565" i="16"/>
  <c r="BG565" i="16"/>
  <c r="BH565" i="16"/>
  <c r="BF566" i="16"/>
  <c r="BG566" i="16"/>
  <c r="BH566" i="16"/>
  <c r="BF567" i="16"/>
  <c r="BG567" i="16"/>
  <c r="BH567" i="16"/>
  <c r="BF568" i="16"/>
  <c r="BG568" i="16"/>
  <c r="BH568" i="16"/>
  <c r="BF569" i="16"/>
  <c r="BG569" i="16"/>
  <c r="BH569" i="16"/>
  <c r="BF570" i="16"/>
  <c r="BG570" i="16"/>
  <c r="BH570" i="16"/>
  <c r="BF571" i="16"/>
  <c r="BG571" i="16"/>
  <c r="BH571" i="16"/>
  <c r="BF572" i="16"/>
  <c r="BG572" i="16"/>
  <c r="BH572" i="16"/>
  <c r="BF573" i="16"/>
  <c r="BG573" i="16"/>
  <c r="BH573" i="16"/>
  <c r="BF574" i="16"/>
  <c r="BG574" i="16"/>
  <c r="BH574" i="16"/>
  <c r="BF575" i="16"/>
  <c r="BG575" i="16"/>
  <c r="BH575" i="16"/>
  <c r="BF576" i="16"/>
  <c r="BG576" i="16"/>
  <c r="BH576" i="16"/>
  <c r="BF577" i="16"/>
  <c r="BG577" i="16"/>
  <c r="BH577" i="16"/>
  <c r="BF578" i="16"/>
  <c r="BG578" i="16"/>
  <c r="BH578" i="16"/>
  <c r="BF579" i="16"/>
  <c r="BG579" i="16"/>
  <c r="BH579" i="16"/>
  <c r="BF580" i="16"/>
  <c r="BG580" i="16"/>
  <c r="BH580" i="16"/>
  <c r="BF581" i="16"/>
  <c r="BG581" i="16"/>
  <c r="BH581" i="16"/>
  <c r="BF582" i="16"/>
  <c r="BG582" i="16"/>
  <c r="BH582" i="16"/>
  <c r="BF583" i="16"/>
  <c r="BG583" i="16"/>
  <c r="BH583" i="16"/>
  <c r="BF584" i="16"/>
  <c r="BG584" i="16"/>
  <c r="BH584" i="16"/>
  <c r="BF585" i="16"/>
  <c r="BG585" i="16"/>
  <c r="BH585" i="16"/>
  <c r="BF586" i="16"/>
  <c r="BG586" i="16"/>
  <c r="BH586" i="16"/>
  <c r="BF587" i="16"/>
  <c r="BG587" i="16"/>
  <c r="BH587" i="16"/>
  <c r="BF588" i="16"/>
  <c r="BG588" i="16"/>
  <c r="BH588" i="16"/>
  <c r="BF589" i="16"/>
  <c r="BG589" i="16"/>
  <c r="BH589" i="16"/>
  <c r="BF590" i="16"/>
  <c r="BG590" i="16"/>
  <c r="BH590" i="16"/>
  <c r="BF591" i="16"/>
  <c r="BG591" i="16"/>
  <c r="BH591" i="16"/>
  <c r="BF592" i="16"/>
  <c r="BG592" i="16"/>
  <c r="BH592" i="16"/>
  <c r="BF593" i="16"/>
  <c r="BG593" i="16"/>
  <c r="BH593" i="16"/>
  <c r="BF594" i="16"/>
  <c r="BG594" i="16"/>
  <c r="BH594" i="16"/>
  <c r="BF595" i="16"/>
  <c r="BG595" i="16"/>
  <c r="BH595" i="16"/>
  <c r="BF596" i="16"/>
  <c r="BG596" i="16"/>
  <c r="BH596" i="16"/>
  <c r="BF597" i="16"/>
  <c r="BG597" i="16"/>
  <c r="BH597" i="16"/>
  <c r="BF598" i="16"/>
  <c r="BG598" i="16"/>
  <c r="BH598" i="16"/>
  <c r="BF599" i="16"/>
  <c r="BG599" i="16"/>
  <c r="BH599" i="16"/>
  <c r="BF600" i="16"/>
  <c r="BG600" i="16"/>
  <c r="BH600" i="16"/>
  <c r="BF601" i="16"/>
  <c r="BG601" i="16"/>
  <c r="BH601" i="16"/>
  <c r="BF602" i="16"/>
  <c r="BG602" i="16"/>
  <c r="BH602" i="16"/>
  <c r="BF603" i="16"/>
  <c r="BG603" i="16"/>
  <c r="BH603" i="16"/>
  <c r="BF604" i="16"/>
  <c r="BG604" i="16"/>
  <c r="BH604" i="16"/>
  <c r="BF605" i="16"/>
  <c r="BG605" i="16"/>
  <c r="BH605" i="16"/>
  <c r="BF606" i="16"/>
  <c r="BG606" i="16"/>
  <c r="BH606" i="16"/>
  <c r="BF607" i="16"/>
  <c r="BG607" i="16"/>
  <c r="BH607" i="16"/>
  <c r="BF608" i="16"/>
  <c r="BG608" i="16"/>
  <c r="BH608" i="16"/>
  <c r="BF609" i="16"/>
  <c r="BG609" i="16"/>
  <c r="BH609" i="16"/>
  <c r="I28" i="18"/>
  <c r="BF631" i="16"/>
  <c r="BG631" i="16"/>
  <c r="BH631" i="16"/>
  <c r="BF632" i="16"/>
  <c r="BG632" i="16"/>
  <c r="BH632" i="16"/>
  <c r="BF633" i="16"/>
  <c r="BG633" i="16"/>
  <c r="BH633" i="16"/>
  <c r="BF634" i="16"/>
  <c r="BG634" i="16"/>
  <c r="BH634" i="16"/>
  <c r="BF635" i="16"/>
  <c r="BG635" i="16"/>
  <c r="BH635" i="16"/>
  <c r="BF636" i="16"/>
  <c r="BG636" i="16"/>
  <c r="BH636" i="16"/>
  <c r="BF637" i="16"/>
  <c r="BG637" i="16"/>
  <c r="BH637" i="16"/>
  <c r="BF641" i="16"/>
  <c r="BG641" i="16"/>
  <c r="BH641" i="16"/>
  <c r="BF642" i="16"/>
  <c r="BG642" i="16"/>
  <c r="BH642" i="16"/>
  <c r="BF643" i="16"/>
  <c r="BG643" i="16"/>
  <c r="BH643" i="16"/>
  <c r="BF644" i="16"/>
  <c r="BG644" i="16"/>
  <c r="BH644" i="16"/>
  <c r="BF645" i="16"/>
  <c r="BG645" i="16"/>
  <c r="BH645" i="16"/>
  <c r="BF646" i="16"/>
  <c r="BG646" i="16"/>
  <c r="BH646" i="16"/>
  <c r="BF647" i="16"/>
  <c r="BG647" i="16"/>
  <c r="BH647" i="16"/>
  <c r="BF648" i="16"/>
  <c r="BG648" i="16"/>
  <c r="BH648" i="16"/>
  <c r="BF649" i="16"/>
  <c r="BG649" i="16"/>
  <c r="BH649" i="16"/>
  <c r="BF653" i="16"/>
  <c r="BG653" i="16"/>
  <c r="BH653" i="16"/>
  <c r="BF654" i="16"/>
  <c r="BG654" i="16"/>
  <c r="BH654" i="16"/>
  <c r="BF655" i="16"/>
  <c r="BG655" i="16"/>
  <c r="BH655" i="16"/>
  <c r="BF656" i="16"/>
  <c r="BG656" i="16"/>
  <c r="BH656" i="16"/>
  <c r="BF657" i="16"/>
  <c r="BG657" i="16"/>
  <c r="BH657" i="16"/>
  <c r="BF658" i="16"/>
  <c r="BG658" i="16"/>
  <c r="BH658" i="16"/>
  <c r="BF659" i="16"/>
  <c r="BG659" i="16"/>
  <c r="BH659" i="16"/>
  <c r="BF660" i="16"/>
  <c r="BG660" i="16"/>
  <c r="BH660" i="16"/>
  <c r="BF661" i="16"/>
  <c r="BG661" i="16"/>
  <c r="BH661" i="16"/>
  <c r="BF662" i="16"/>
  <c r="BG662" i="16"/>
  <c r="BH662" i="16"/>
  <c r="BF663" i="16"/>
  <c r="BG663" i="16"/>
  <c r="BH663" i="16"/>
  <c r="BF667" i="16"/>
  <c r="BG667" i="16"/>
  <c r="BH667" i="16"/>
  <c r="BF668" i="16"/>
  <c r="BG668" i="16"/>
  <c r="BH668" i="16"/>
  <c r="BF669" i="16"/>
  <c r="BG669" i="16"/>
  <c r="BH669" i="16"/>
  <c r="BF670" i="16"/>
  <c r="BG670" i="16"/>
  <c r="BH670" i="16"/>
  <c r="BF671" i="16"/>
  <c r="BG671" i="16"/>
  <c r="BH671" i="16"/>
  <c r="BF672" i="16"/>
  <c r="BG672" i="16"/>
  <c r="BH672" i="16"/>
  <c r="BF673" i="16"/>
  <c r="BG673" i="16"/>
  <c r="BH673" i="16"/>
  <c r="BF674" i="16"/>
  <c r="BG674" i="16"/>
  <c r="BH674" i="16"/>
  <c r="BF675" i="16"/>
  <c r="BG675" i="16"/>
  <c r="BH675" i="16"/>
  <c r="BF676" i="16"/>
  <c r="BG676" i="16"/>
  <c r="BH676" i="16"/>
  <c r="BF677" i="16"/>
  <c r="BG677" i="16"/>
  <c r="BH677" i="16"/>
  <c r="BF678" i="16"/>
  <c r="BG678" i="16"/>
  <c r="BH678" i="16"/>
  <c r="BF679" i="16"/>
  <c r="BG679" i="16"/>
  <c r="BH679" i="16"/>
  <c r="BF680" i="16"/>
  <c r="BG680" i="16"/>
  <c r="BH680" i="16"/>
  <c r="BF681" i="16"/>
  <c r="BG681" i="16"/>
  <c r="BH681" i="16"/>
  <c r="BF682" i="16"/>
  <c r="BG682" i="16"/>
  <c r="BH682" i="16"/>
  <c r="BF683" i="16"/>
  <c r="BG683" i="16"/>
  <c r="BH683" i="16"/>
  <c r="BF684" i="16"/>
  <c r="BG684" i="16"/>
  <c r="BH684" i="16"/>
  <c r="BF685" i="16"/>
  <c r="BG685" i="16"/>
  <c r="BH685" i="16"/>
  <c r="BF686" i="16"/>
  <c r="BG686" i="16"/>
  <c r="BH686" i="16"/>
  <c r="BF687" i="16"/>
  <c r="BG687" i="16"/>
  <c r="BH687" i="16"/>
  <c r="BF688" i="16"/>
  <c r="BG688" i="16"/>
  <c r="BH688" i="16"/>
  <c r="BF689" i="16"/>
  <c r="BG689" i="16"/>
  <c r="BH689" i="16"/>
  <c r="BF690" i="16"/>
  <c r="BG690" i="16"/>
  <c r="BH690" i="16"/>
  <c r="BF691" i="16"/>
  <c r="BG691" i="16"/>
  <c r="BH691" i="16"/>
  <c r="BF692" i="16"/>
  <c r="BG692" i="16"/>
  <c r="BH692" i="16"/>
  <c r="BF693" i="16"/>
  <c r="BG693" i="16"/>
  <c r="BH693" i="16"/>
  <c r="BF694" i="16"/>
  <c r="BG694" i="16"/>
  <c r="BH694" i="16"/>
  <c r="BF697" i="16"/>
  <c r="BG697" i="16"/>
  <c r="BH697" i="16"/>
  <c r="BF698" i="16"/>
  <c r="BG698" i="16"/>
  <c r="BH698" i="16"/>
  <c r="BF699" i="16"/>
  <c r="BG699" i="16"/>
  <c r="BH699" i="16"/>
  <c r="BF700" i="16"/>
  <c r="BG700" i="16"/>
  <c r="BH700" i="16"/>
  <c r="BF701" i="16"/>
  <c r="BG701" i="16"/>
  <c r="BH701" i="16"/>
  <c r="BF702" i="16"/>
  <c r="BG702" i="16"/>
  <c r="BH702" i="16"/>
  <c r="BF703" i="16"/>
  <c r="BG703" i="16"/>
  <c r="BH703" i="16"/>
  <c r="BF704" i="16"/>
  <c r="BG704" i="16"/>
  <c r="BH704" i="16"/>
  <c r="BF707" i="16"/>
  <c r="BG707" i="16"/>
  <c r="BH707" i="16"/>
  <c r="BF708" i="16"/>
  <c r="BG708" i="16"/>
  <c r="BH708" i="16"/>
  <c r="BF709" i="16"/>
  <c r="BG709" i="16"/>
  <c r="BH709" i="16"/>
  <c r="BF710" i="16"/>
  <c r="BG710" i="16"/>
  <c r="BH710" i="16"/>
  <c r="BF711" i="16"/>
  <c r="BG711" i="16"/>
  <c r="BH711" i="16"/>
  <c r="BF712" i="16"/>
  <c r="BG712" i="16"/>
  <c r="BH712" i="16"/>
  <c r="BF713" i="16"/>
  <c r="BG713" i="16"/>
  <c r="BH713" i="16"/>
  <c r="BF714" i="16"/>
  <c r="BG714" i="16"/>
  <c r="BH714" i="16"/>
  <c r="BF715" i="16"/>
  <c r="BG715" i="16"/>
  <c r="BH715" i="16"/>
  <c r="BF716" i="16"/>
  <c r="BG716" i="16"/>
  <c r="BH716" i="16"/>
  <c r="BF717" i="16"/>
  <c r="BG717" i="16"/>
  <c r="BH717" i="16"/>
  <c r="BF718" i="16"/>
  <c r="BG718" i="16"/>
  <c r="BH718" i="16"/>
  <c r="BF719" i="16"/>
  <c r="BG719" i="16"/>
  <c r="BH719" i="16"/>
  <c r="BF720" i="16"/>
  <c r="BG720" i="16"/>
  <c r="BH720" i="16"/>
  <c r="BF721" i="16"/>
  <c r="BG721" i="16"/>
  <c r="BH721" i="16"/>
  <c r="BF722" i="16"/>
  <c r="BG722" i="16"/>
  <c r="BH722" i="16"/>
  <c r="BF723" i="16"/>
  <c r="BG723" i="16"/>
  <c r="BH723" i="16"/>
  <c r="BF724" i="16"/>
  <c r="BG724" i="16"/>
  <c r="BH724" i="16"/>
  <c r="BF725" i="16"/>
  <c r="BG725" i="16"/>
  <c r="BH725" i="16"/>
  <c r="BF726" i="16"/>
  <c r="BG726" i="16"/>
  <c r="BH726" i="16"/>
  <c r="BF727" i="16"/>
  <c r="BG727" i="16"/>
  <c r="BH727" i="16"/>
  <c r="BF728" i="16"/>
  <c r="BG728" i="16"/>
  <c r="BH728" i="16"/>
  <c r="BF729" i="16"/>
  <c r="BG729" i="16"/>
  <c r="BH729" i="16"/>
  <c r="BF730" i="16"/>
  <c r="BG730" i="16"/>
  <c r="BH730" i="16"/>
  <c r="BF731" i="16"/>
  <c r="BG731" i="16"/>
  <c r="BH731" i="16"/>
  <c r="BF732" i="16"/>
  <c r="BG732" i="16"/>
  <c r="BH732" i="16"/>
  <c r="BF733" i="16"/>
  <c r="BG733" i="16"/>
  <c r="BH733" i="16"/>
  <c r="BF734" i="16"/>
  <c r="BG734" i="16"/>
  <c r="BH734" i="16"/>
  <c r="BF737" i="16"/>
  <c r="BG737" i="16"/>
  <c r="BH737" i="16"/>
  <c r="BF738" i="16"/>
  <c r="BG738" i="16"/>
  <c r="BH738" i="16"/>
  <c r="BF739" i="16"/>
  <c r="BG739" i="16"/>
  <c r="BH739" i="16"/>
  <c r="BF740" i="16"/>
  <c r="BG740" i="16"/>
  <c r="BH740" i="16"/>
  <c r="BF741" i="16"/>
  <c r="BG741" i="16"/>
  <c r="BH741" i="16"/>
  <c r="BF744" i="16"/>
  <c r="BG744" i="16"/>
  <c r="BH744" i="16"/>
  <c r="BF745" i="16"/>
  <c r="BG745" i="16"/>
  <c r="BH745" i="16"/>
  <c r="BF746" i="16"/>
  <c r="BG746" i="16"/>
  <c r="BH746" i="16"/>
  <c r="BF748" i="16"/>
  <c r="BG748" i="16"/>
  <c r="BH748" i="16"/>
  <c r="BF749" i="16"/>
  <c r="BG749" i="16"/>
  <c r="BH749" i="16"/>
  <c r="BF750" i="16"/>
  <c r="BG750" i="16"/>
  <c r="BH750" i="16"/>
  <c r="BF751" i="16"/>
  <c r="BG751" i="16"/>
  <c r="BH751" i="16"/>
  <c r="BF752" i="16"/>
  <c r="BG752" i="16"/>
  <c r="BH752" i="16"/>
  <c r="BF754" i="16"/>
  <c r="BG754" i="16"/>
  <c r="BH754" i="16"/>
  <c r="BF755" i="16"/>
  <c r="BG755" i="16"/>
  <c r="BH755" i="16"/>
  <c r="BF756" i="16"/>
  <c r="BG756" i="16"/>
  <c r="BH756" i="16"/>
  <c r="BF757" i="16"/>
  <c r="BG757" i="16"/>
  <c r="BH757" i="16"/>
  <c r="BF758" i="16"/>
  <c r="BG758" i="16"/>
  <c r="BH758" i="16"/>
  <c r="BF759" i="16"/>
  <c r="BG759" i="16"/>
  <c r="BH759" i="16"/>
  <c r="BF760" i="16"/>
  <c r="BG760" i="16"/>
  <c r="BH760" i="16"/>
  <c r="BF761" i="16"/>
  <c r="BG761" i="16"/>
  <c r="BH761" i="16"/>
  <c r="BF762" i="16"/>
  <c r="BG762" i="16"/>
  <c r="BH762" i="16"/>
  <c r="BF763" i="16"/>
  <c r="BG763" i="16"/>
  <c r="BH763" i="16"/>
  <c r="BF764" i="16"/>
  <c r="BG764" i="16"/>
  <c r="BH764" i="16"/>
  <c r="BF765" i="16"/>
  <c r="BG765" i="16"/>
  <c r="BH765" i="16"/>
  <c r="BF766" i="16"/>
  <c r="BG766" i="16"/>
  <c r="BH766" i="16"/>
  <c r="BF768" i="16"/>
  <c r="BG768" i="16"/>
  <c r="BH768" i="16"/>
  <c r="BF769" i="16"/>
  <c r="BG769" i="16"/>
  <c r="BH769" i="16"/>
  <c r="BF770" i="16"/>
  <c r="BG770" i="16"/>
  <c r="BH770" i="16"/>
  <c r="BF771" i="16"/>
  <c r="BG771" i="16"/>
  <c r="BH771" i="16"/>
  <c r="BF772" i="16"/>
  <c r="BG772" i="16"/>
  <c r="BH772" i="16"/>
  <c r="BF773" i="16"/>
  <c r="BG773" i="16"/>
  <c r="BH773" i="16"/>
  <c r="BF774" i="16"/>
  <c r="BG774" i="16"/>
  <c r="BH774" i="16"/>
  <c r="BF775" i="16"/>
  <c r="BG775" i="16"/>
  <c r="BH775" i="16"/>
  <c r="BF776" i="16"/>
  <c r="BG776" i="16"/>
  <c r="BH776" i="16"/>
  <c r="BF777" i="16"/>
  <c r="BG777" i="16"/>
  <c r="BH777" i="16"/>
  <c r="BF778" i="16"/>
  <c r="BG778" i="16"/>
  <c r="BH778" i="16"/>
  <c r="BF786" i="16"/>
  <c r="BG786" i="16"/>
  <c r="BH786" i="16"/>
  <c r="BF787" i="16"/>
  <c r="BG787" i="16"/>
  <c r="BH787" i="16"/>
  <c r="BF788" i="16"/>
  <c r="BG788" i="16"/>
  <c r="BH788" i="16"/>
  <c r="BF789" i="16"/>
  <c r="BG789" i="16"/>
  <c r="BH789" i="16"/>
  <c r="BF790" i="16"/>
  <c r="BG790" i="16"/>
  <c r="BH790" i="16"/>
  <c r="BF793" i="16"/>
  <c r="BG793" i="16"/>
  <c r="BH793" i="16"/>
  <c r="BF794" i="16"/>
  <c r="BG794" i="16"/>
  <c r="BH794" i="16"/>
  <c r="BF795" i="16"/>
  <c r="BG795" i="16"/>
  <c r="BH795" i="16"/>
  <c r="BF796" i="16"/>
  <c r="BG796" i="16"/>
  <c r="BH796" i="16"/>
  <c r="BF797" i="16"/>
  <c r="BG797" i="16"/>
  <c r="BH797" i="16"/>
  <c r="BF798" i="16"/>
  <c r="BG798" i="16"/>
  <c r="BH798" i="16"/>
  <c r="BF799" i="16"/>
  <c r="BG799" i="16"/>
  <c r="BH799" i="16"/>
  <c r="BF800" i="16"/>
  <c r="BG800" i="16"/>
  <c r="BH800" i="16"/>
  <c r="BF801" i="16"/>
  <c r="BG801" i="16"/>
  <c r="BH801" i="16"/>
  <c r="BF802" i="16"/>
  <c r="BG802" i="16"/>
  <c r="BH802" i="16"/>
  <c r="BF803" i="16"/>
  <c r="BG803" i="16"/>
  <c r="BH803" i="16"/>
  <c r="BF804" i="16"/>
  <c r="BG804" i="16"/>
  <c r="BH804" i="16"/>
  <c r="BF805" i="16"/>
  <c r="BG805" i="16"/>
  <c r="BH805" i="16"/>
  <c r="BF806" i="16"/>
  <c r="BG806" i="16"/>
  <c r="BH806" i="16"/>
  <c r="BF807" i="16"/>
  <c r="BG807" i="16"/>
  <c r="BH807" i="16"/>
  <c r="BF808" i="16"/>
  <c r="BG808" i="16"/>
  <c r="BH808" i="16"/>
  <c r="BF809" i="16"/>
  <c r="BG809" i="16"/>
  <c r="BH809" i="16"/>
  <c r="BF810" i="16"/>
  <c r="BG810" i="16"/>
  <c r="BH810" i="16"/>
  <c r="BF811" i="16"/>
  <c r="BG811" i="16"/>
  <c r="BH811" i="16"/>
  <c r="BF812" i="16"/>
  <c r="BG812" i="16"/>
  <c r="BH812" i="16"/>
  <c r="BF813" i="16"/>
  <c r="BG813" i="16"/>
  <c r="BH813" i="16"/>
  <c r="BF814" i="16"/>
  <c r="BG814" i="16"/>
  <c r="BH814" i="16"/>
  <c r="BF815" i="16"/>
  <c r="BG815" i="16"/>
  <c r="BH815" i="16"/>
  <c r="BF816" i="16"/>
  <c r="BG816" i="16"/>
  <c r="BH816" i="16"/>
  <c r="BF817" i="16"/>
  <c r="BG817" i="16"/>
  <c r="BH817" i="16"/>
  <c r="BF818" i="16"/>
  <c r="BG818" i="16"/>
  <c r="BH818" i="16"/>
  <c r="BF819" i="16"/>
  <c r="BG819" i="16"/>
  <c r="BH819" i="16"/>
  <c r="BF820" i="16"/>
  <c r="BG820" i="16"/>
  <c r="BH820" i="16"/>
  <c r="BF821" i="16"/>
  <c r="BG821" i="16"/>
  <c r="BH821" i="16"/>
  <c r="BF822" i="16"/>
  <c r="BG822" i="16"/>
  <c r="BH822" i="16"/>
  <c r="BF823" i="16"/>
  <c r="BG823" i="16"/>
  <c r="BH823" i="16"/>
  <c r="BF824" i="16"/>
  <c r="BG824" i="16"/>
  <c r="BH824" i="16"/>
  <c r="BF825" i="16"/>
  <c r="BG825" i="16"/>
  <c r="BH825" i="16"/>
  <c r="BF826" i="16"/>
  <c r="BG826" i="16"/>
  <c r="BH826" i="16"/>
  <c r="BF827" i="16"/>
  <c r="BG827" i="16"/>
  <c r="BH827" i="16"/>
  <c r="BF828" i="16"/>
  <c r="BG828" i="16"/>
  <c r="BH828" i="16"/>
  <c r="BF829" i="16"/>
  <c r="BG829" i="16"/>
  <c r="BH829" i="16"/>
  <c r="BF830" i="16"/>
  <c r="BG830" i="16"/>
  <c r="BH830" i="16"/>
  <c r="BF831" i="16"/>
  <c r="BG831" i="16"/>
  <c r="BH831" i="16"/>
  <c r="BF832" i="16"/>
  <c r="BG832" i="16"/>
  <c r="BH832" i="16"/>
  <c r="BF833" i="16"/>
  <c r="BG833" i="16"/>
  <c r="BH833" i="16"/>
  <c r="BF834" i="16"/>
  <c r="BG834" i="16"/>
  <c r="BH834" i="16"/>
  <c r="BF835" i="16"/>
  <c r="BG835" i="16"/>
  <c r="BH835" i="16"/>
  <c r="BF836" i="16"/>
  <c r="BG836" i="16"/>
  <c r="BH836" i="16"/>
  <c r="BF837" i="16"/>
  <c r="BG837" i="16"/>
  <c r="BH837" i="16"/>
  <c r="BF838" i="16"/>
  <c r="BG838" i="16"/>
  <c r="BH838" i="16"/>
  <c r="BF839" i="16"/>
  <c r="BG839" i="16"/>
  <c r="BH839" i="16"/>
  <c r="BF840" i="16"/>
  <c r="BG840" i="16"/>
  <c r="BH840" i="16"/>
  <c r="BF841" i="16"/>
  <c r="BG841" i="16"/>
  <c r="BH841" i="16"/>
  <c r="BF842" i="16"/>
  <c r="BG842" i="16"/>
  <c r="BH842" i="16"/>
  <c r="BF843" i="16"/>
  <c r="BG843" i="16"/>
  <c r="BH843" i="16"/>
  <c r="BF844" i="16"/>
  <c r="BG844" i="16"/>
  <c r="BH844" i="16"/>
  <c r="BF845" i="16"/>
  <c r="BG845" i="16"/>
  <c r="BH845" i="16"/>
  <c r="BF846" i="16"/>
  <c r="BG846" i="16"/>
  <c r="BH846" i="16"/>
  <c r="BF847" i="16"/>
  <c r="BG847" i="16"/>
  <c r="BH847" i="16"/>
  <c r="BF848" i="16"/>
  <c r="BG848" i="16"/>
  <c r="BH848" i="16"/>
  <c r="BF849" i="16"/>
  <c r="BG849" i="16"/>
  <c r="BH849" i="16"/>
  <c r="BF850" i="16"/>
  <c r="BG850" i="16"/>
  <c r="BH850" i="16"/>
  <c r="BF851" i="16"/>
  <c r="BG851" i="16"/>
  <c r="BH851" i="16"/>
  <c r="BF855" i="16"/>
  <c r="BG855" i="16"/>
  <c r="BH855" i="16"/>
  <c r="BF856" i="16"/>
  <c r="BG856" i="16"/>
  <c r="BH856" i="16"/>
  <c r="BF859" i="16"/>
  <c r="BG859" i="16"/>
  <c r="BH859" i="16"/>
  <c r="BF860" i="16"/>
  <c r="BG860" i="16"/>
  <c r="BH860" i="16"/>
  <c r="BF861" i="16"/>
  <c r="BG861" i="16"/>
  <c r="BH861" i="16"/>
  <c r="BF862" i="16"/>
  <c r="BG862" i="16"/>
  <c r="BH862" i="16"/>
  <c r="BF863" i="16"/>
  <c r="BG863" i="16"/>
  <c r="BH863" i="16"/>
  <c r="BF864" i="16"/>
  <c r="BG864" i="16"/>
  <c r="BH864" i="16"/>
  <c r="BF865" i="16"/>
  <c r="BG865" i="16"/>
  <c r="BH865" i="16"/>
  <c r="BF868" i="16"/>
  <c r="BG868" i="16"/>
  <c r="BH868" i="16"/>
  <c r="BF869" i="16"/>
  <c r="BG869" i="16"/>
  <c r="BH869" i="16"/>
  <c r="BF870" i="16"/>
  <c r="BG870" i="16"/>
  <c r="BH870" i="16"/>
  <c r="BF871" i="16"/>
  <c r="BG871" i="16"/>
  <c r="BH871" i="16"/>
  <c r="BF874" i="16"/>
  <c r="BG874" i="16"/>
  <c r="BH874" i="16"/>
  <c r="BF875" i="16"/>
  <c r="BG875" i="16"/>
  <c r="BH875" i="16"/>
  <c r="BF876" i="16"/>
  <c r="BG876" i="16"/>
  <c r="BH876" i="16"/>
  <c r="BF877" i="16"/>
  <c r="BG877" i="16"/>
  <c r="BH877" i="16"/>
  <c r="BF878" i="16"/>
  <c r="BG878" i="16"/>
  <c r="BH878" i="16"/>
  <c r="BF879" i="16"/>
  <c r="BG879" i="16"/>
  <c r="BH879" i="16"/>
  <c r="BF880" i="16"/>
  <c r="BG880" i="16"/>
  <c r="BH880" i="16"/>
  <c r="BF881" i="16"/>
  <c r="BG881" i="16"/>
  <c r="BH881" i="16"/>
  <c r="BF882" i="16"/>
  <c r="BG882" i="16"/>
  <c r="BH882" i="16"/>
  <c r="BF883" i="16"/>
  <c r="BG883" i="16"/>
  <c r="BH883" i="16"/>
  <c r="BF884" i="16"/>
  <c r="BG884" i="16"/>
  <c r="BH884" i="16"/>
  <c r="BF885" i="16"/>
  <c r="BG885" i="16"/>
  <c r="BH885" i="16"/>
  <c r="BF886" i="16"/>
  <c r="BG886" i="16"/>
  <c r="BH886" i="16"/>
  <c r="BF887" i="16"/>
  <c r="BG887" i="16"/>
  <c r="BH887" i="16"/>
  <c r="BF888" i="16"/>
  <c r="BG888" i="16"/>
  <c r="BH888" i="16"/>
  <c r="BF889" i="16"/>
  <c r="BG889" i="16"/>
  <c r="BH889" i="16"/>
  <c r="BF890" i="16"/>
  <c r="BG890" i="16"/>
  <c r="BH890" i="16"/>
  <c r="BF891" i="16"/>
  <c r="BG891" i="16"/>
  <c r="BH891" i="16"/>
  <c r="BF892" i="16"/>
  <c r="BG892" i="16"/>
  <c r="BH892" i="16"/>
  <c r="BF893" i="16"/>
  <c r="BG893" i="16"/>
  <c r="BH893" i="16"/>
  <c r="BF894" i="16"/>
  <c r="BG894" i="16"/>
  <c r="BH894" i="16"/>
  <c r="BF895" i="16"/>
  <c r="BG895" i="16"/>
  <c r="BH895" i="16"/>
  <c r="BF896" i="16"/>
  <c r="BG896" i="16"/>
  <c r="BH896" i="16"/>
  <c r="BF897" i="16"/>
  <c r="BG897" i="16"/>
  <c r="BH897" i="16"/>
  <c r="BF898" i="16"/>
  <c r="BG898" i="16"/>
  <c r="BH898" i="16"/>
  <c r="BF899" i="16"/>
  <c r="BG899" i="16"/>
  <c r="BH899" i="16"/>
  <c r="BF900" i="16"/>
  <c r="BG900" i="16"/>
  <c r="BH900" i="16"/>
  <c r="BF901" i="16"/>
  <c r="BG901" i="16"/>
  <c r="BH901" i="16"/>
  <c r="BF902" i="16"/>
  <c r="BG902" i="16"/>
  <c r="BH902" i="16"/>
  <c r="BF903" i="16"/>
  <c r="BG903" i="16"/>
  <c r="BH903" i="16"/>
  <c r="BF904" i="16"/>
  <c r="BG904" i="16"/>
  <c r="BH904" i="16"/>
  <c r="BF905" i="16"/>
  <c r="BG905" i="16"/>
  <c r="BH905" i="16"/>
  <c r="BF906" i="16"/>
  <c r="BG906" i="16"/>
  <c r="BH906" i="16"/>
  <c r="BF907" i="16"/>
  <c r="BG907" i="16"/>
  <c r="BH907" i="16"/>
  <c r="BF908" i="16"/>
  <c r="BG908" i="16"/>
  <c r="BH908" i="16"/>
  <c r="BF909" i="16"/>
  <c r="BG909" i="16"/>
  <c r="BH909" i="16"/>
  <c r="BF912" i="16"/>
  <c r="BG912" i="16"/>
  <c r="BH912" i="16"/>
  <c r="BF913" i="16"/>
  <c r="BG913" i="16"/>
  <c r="BH913" i="16"/>
  <c r="BF914" i="16"/>
  <c r="BG914" i="16"/>
  <c r="BH914" i="16"/>
  <c r="BF915" i="16"/>
  <c r="BG915" i="16"/>
  <c r="BH915" i="16"/>
  <c r="BF916" i="16"/>
  <c r="BG916" i="16"/>
  <c r="BH916" i="16"/>
  <c r="BF917" i="16"/>
  <c r="BG917" i="16"/>
  <c r="BH917" i="16"/>
  <c r="BF918" i="16"/>
  <c r="BG918" i="16"/>
  <c r="BH918" i="16"/>
  <c r="BF919" i="16"/>
  <c r="BG919" i="16"/>
  <c r="BH919" i="16"/>
  <c r="BF920" i="16"/>
  <c r="BG920" i="16"/>
  <c r="BH920" i="16"/>
  <c r="BF921" i="16"/>
  <c r="BG921" i="16"/>
  <c r="BH921" i="16"/>
  <c r="BF922" i="16"/>
  <c r="BG922" i="16"/>
  <c r="BH922" i="16"/>
  <c r="BF929" i="16"/>
  <c r="BG929" i="16"/>
  <c r="BH929" i="16"/>
  <c r="BF930" i="16"/>
  <c r="BG930" i="16"/>
  <c r="BH930" i="16"/>
  <c r="BF931" i="16"/>
  <c r="BG931" i="16"/>
  <c r="BH931" i="16"/>
  <c r="BF932" i="16"/>
  <c r="BG932" i="16"/>
  <c r="BH932" i="16"/>
  <c r="BF933" i="16"/>
  <c r="BG933" i="16"/>
  <c r="BH933" i="16"/>
  <c r="BF934" i="16"/>
  <c r="BG934" i="16"/>
  <c r="BH934" i="16"/>
  <c r="BF935" i="16"/>
  <c r="BG935" i="16"/>
  <c r="BH935" i="16"/>
  <c r="BF936" i="16"/>
  <c r="BG936" i="16"/>
  <c r="BH936" i="16"/>
  <c r="BF937" i="16"/>
  <c r="BG937" i="16"/>
  <c r="BH937" i="16"/>
  <c r="BF938" i="16"/>
  <c r="BG938" i="16"/>
  <c r="BH938" i="16"/>
  <c r="BF939" i="16"/>
  <c r="BG939" i="16"/>
  <c r="BH939" i="16"/>
  <c r="BF940" i="16"/>
  <c r="BG940" i="16"/>
  <c r="BH940" i="16"/>
  <c r="BF943" i="16"/>
  <c r="BG943" i="16"/>
  <c r="BH943" i="16"/>
  <c r="BF944" i="16"/>
  <c r="BG944" i="16"/>
  <c r="BH944" i="16"/>
  <c r="BF945" i="16"/>
  <c r="BG945" i="16"/>
  <c r="BH945" i="16"/>
  <c r="BF946" i="16"/>
  <c r="BG946" i="16"/>
  <c r="BH946" i="16"/>
  <c r="BF947" i="16"/>
  <c r="BG947" i="16"/>
  <c r="BH947" i="16"/>
  <c r="BF948" i="16"/>
  <c r="BG948" i="16"/>
  <c r="BH948" i="16"/>
  <c r="BF949" i="16"/>
  <c r="BG949" i="16"/>
  <c r="BH949" i="16"/>
  <c r="BF950" i="16"/>
  <c r="BG950" i="16"/>
  <c r="BH950" i="16"/>
  <c r="BF951" i="16"/>
  <c r="BG951" i="16"/>
  <c r="BH951" i="16"/>
  <c r="BF952" i="16"/>
  <c r="BG952" i="16"/>
  <c r="BH952" i="16"/>
  <c r="BF953" i="16"/>
  <c r="BG953" i="16"/>
  <c r="BH953" i="16"/>
  <c r="BF954" i="16"/>
  <c r="BG954" i="16"/>
  <c r="BH954" i="16"/>
  <c r="BF955" i="16"/>
  <c r="BG955" i="16"/>
  <c r="BH955" i="16"/>
  <c r="BF956" i="16"/>
  <c r="BG956" i="16"/>
  <c r="BH956" i="16"/>
  <c r="BF957" i="16"/>
  <c r="BG957" i="16"/>
  <c r="BH957" i="16"/>
  <c r="BF958" i="16"/>
  <c r="BG958" i="16"/>
  <c r="BH958" i="16"/>
  <c r="BF959" i="16"/>
  <c r="BG959" i="16"/>
  <c r="BH959" i="16"/>
  <c r="BF960" i="16"/>
  <c r="BG960" i="16"/>
  <c r="BH960" i="16"/>
  <c r="BF961" i="16"/>
  <c r="BG961" i="16"/>
  <c r="BH961" i="16"/>
  <c r="BF962" i="16"/>
  <c r="BG962" i="16"/>
  <c r="BH962" i="16"/>
  <c r="BF963" i="16"/>
  <c r="BG963" i="16"/>
  <c r="BH963" i="16"/>
  <c r="BF964" i="16"/>
  <c r="BG964" i="16"/>
  <c r="BH964" i="16"/>
  <c r="BF965" i="16"/>
  <c r="BG965" i="16"/>
  <c r="BH965" i="16"/>
  <c r="BF966" i="16"/>
  <c r="BG966" i="16"/>
  <c r="BH966" i="16"/>
  <c r="BF967" i="16"/>
  <c r="BG967" i="16"/>
  <c r="BH967" i="16"/>
  <c r="BF968" i="16"/>
  <c r="BG968" i="16"/>
  <c r="BH968" i="16"/>
  <c r="BF969" i="16"/>
  <c r="BG969" i="16"/>
  <c r="BH969" i="16"/>
  <c r="BF970" i="16"/>
  <c r="BG970" i="16"/>
  <c r="BH970" i="16"/>
  <c r="BF971" i="16"/>
  <c r="BG971" i="16"/>
  <c r="BH971" i="16"/>
  <c r="BF972" i="16"/>
  <c r="BG972" i="16"/>
  <c r="BH972" i="16"/>
  <c r="BF973" i="16"/>
  <c r="BG973" i="16"/>
  <c r="BH973" i="16"/>
  <c r="BF974" i="16"/>
  <c r="BG974" i="16"/>
  <c r="BH974" i="16"/>
  <c r="BF975" i="16"/>
  <c r="BG975" i="16"/>
  <c r="BH975" i="16"/>
  <c r="BF976" i="16"/>
  <c r="BG976" i="16"/>
  <c r="BH976" i="16"/>
  <c r="BF977" i="16"/>
  <c r="BG977" i="16"/>
  <c r="BH977" i="16"/>
  <c r="BF978" i="16"/>
  <c r="BG978" i="16"/>
  <c r="BH978" i="16"/>
  <c r="BF979" i="16"/>
  <c r="BG979" i="16"/>
  <c r="BH979" i="16"/>
  <c r="BF980" i="16"/>
  <c r="BG980" i="16"/>
  <c r="BH980" i="16"/>
  <c r="BF981" i="16"/>
  <c r="BG981" i="16"/>
  <c r="BH981" i="16"/>
  <c r="BF982" i="16"/>
  <c r="BG982" i="16"/>
  <c r="BH982" i="16"/>
  <c r="BF983" i="16"/>
  <c r="BG983" i="16"/>
  <c r="BH983" i="16"/>
  <c r="BF984" i="16"/>
  <c r="BG984" i="16"/>
  <c r="BH984" i="16"/>
  <c r="BF985" i="16"/>
  <c r="BG985" i="16"/>
  <c r="BH985" i="16"/>
  <c r="BF986" i="16"/>
  <c r="BG986" i="16"/>
  <c r="BH986" i="16"/>
  <c r="BF987" i="16"/>
  <c r="BG987" i="16"/>
  <c r="BH987" i="16"/>
  <c r="BF988" i="16"/>
  <c r="BG988" i="16"/>
  <c r="BH988" i="16"/>
  <c r="BF989" i="16"/>
  <c r="BG989" i="16"/>
  <c r="BH989" i="16"/>
  <c r="BF990" i="16"/>
  <c r="BG990" i="16"/>
  <c r="BH990" i="16"/>
  <c r="BF991" i="16"/>
  <c r="BG991" i="16"/>
  <c r="BH991" i="16"/>
  <c r="BF992" i="16"/>
  <c r="BG992" i="16"/>
  <c r="BH992" i="16"/>
  <c r="BF993" i="16"/>
  <c r="BG993" i="16"/>
  <c r="BH993" i="16"/>
  <c r="BF994" i="16"/>
  <c r="BG994" i="16"/>
  <c r="BH994" i="16"/>
  <c r="BF995" i="16"/>
  <c r="BG995" i="16"/>
  <c r="BH995" i="16"/>
  <c r="BF996" i="16"/>
  <c r="BG996" i="16"/>
  <c r="BH996" i="16"/>
  <c r="BF997" i="16"/>
  <c r="BG997" i="16"/>
  <c r="BH997" i="16"/>
  <c r="BF998" i="16"/>
  <c r="BG998" i="16"/>
  <c r="BH998" i="16"/>
  <c r="BF999" i="16"/>
  <c r="BG999" i="16"/>
  <c r="BH999" i="16"/>
  <c r="BF1000" i="16"/>
  <c r="BG1000" i="16"/>
  <c r="BH1000" i="16"/>
  <c r="BF1001" i="16"/>
  <c r="BG1001" i="16"/>
  <c r="BH1001" i="16"/>
  <c r="BF1002" i="16"/>
  <c r="BG1002" i="16"/>
  <c r="BH1002" i="16"/>
  <c r="BF1003" i="16"/>
  <c r="BG1003" i="16"/>
  <c r="BH1003" i="16"/>
  <c r="BF1004" i="16"/>
  <c r="BG1004" i="16"/>
  <c r="BH1004" i="16"/>
  <c r="BF1005" i="16"/>
  <c r="BG1005" i="16"/>
  <c r="BH1005" i="16"/>
  <c r="BF1006" i="16"/>
  <c r="BG1006" i="16"/>
  <c r="BH1006" i="16"/>
  <c r="BF1007" i="16"/>
  <c r="BG1007" i="16"/>
  <c r="BH1007" i="16"/>
  <c r="BF1008" i="16"/>
  <c r="BG1008" i="16"/>
  <c r="BH1008" i="16"/>
  <c r="BF1009" i="16"/>
  <c r="BG1009" i="16"/>
  <c r="BH1009" i="16"/>
  <c r="BF1010" i="16"/>
  <c r="BG1010" i="16"/>
  <c r="BH1010" i="16"/>
  <c r="BF1011" i="16"/>
  <c r="BG1011" i="16"/>
  <c r="BH1011" i="16"/>
  <c r="BF1012" i="16"/>
  <c r="BG1012" i="16"/>
  <c r="BH1012" i="16"/>
  <c r="BF1013" i="16"/>
  <c r="BG1013" i="16"/>
  <c r="BH1013" i="16"/>
  <c r="BF1014" i="16"/>
  <c r="BG1014" i="16"/>
  <c r="BH1014" i="16"/>
  <c r="BF1015" i="16"/>
  <c r="BG1015" i="16"/>
  <c r="BH1015" i="16"/>
  <c r="BF1016" i="16"/>
  <c r="BG1016" i="16"/>
  <c r="BH1016" i="16"/>
  <c r="BF1017" i="16"/>
  <c r="BG1017" i="16"/>
  <c r="BH1017" i="16"/>
  <c r="BF1018" i="16"/>
  <c r="BG1018" i="16"/>
  <c r="BH1018" i="16"/>
  <c r="BF1019" i="16"/>
  <c r="BG1019" i="16"/>
  <c r="BH1019" i="16"/>
  <c r="BF1020" i="16"/>
  <c r="BG1020" i="16"/>
  <c r="BH1020" i="16"/>
  <c r="BF1021" i="16"/>
  <c r="BG1021" i="16"/>
  <c r="BH1021" i="16"/>
  <c r="BF1022" i="16"/>
  <c r="BG1022" i="16"/>
  <c r="BH1022" i="16"/>
  <c r="BF1023" i="16"/>
  <c r="BG1023" i="16"/>
  <c r="BH1023" i="16"/>
  <c r="BF1024" i="16"/>
  <c r="BG1024" i="16"/>
  <c r="BH1024" i="16"/>
  <c r="BF1025" i="16"/>
  <c r="BG1025" i="16"/>
  <c r="BH1025" i="16"/>
  <c r="BF1026" i="16"/>
  <c r="BG1026" i="16"/>
  <c r="BH1026" i="16"/>
  <c r="BF1027" i="16"/>
  <c r="BG1027" i="16"/>
  <c r="BH1027" i="16"/>
  <c r="BF1028" i="16"/>
  <c r="BG1028" i="16"/>
  <c r="BH1028" i="16"/>
  <c r="BF1029" i="16"/>
  <c r="BG1029" i="16"/>
  <c r="BH1029" i="16"/>
  <c r="BF1030" i="16"/>
  <c r="BG1030" i="16"/>
  <c r="BH1030" i="16"/>
  <c r="BF1031" i="16"/>
  <c r="BG1031" i="16"/>
  <c r="BH1031" i="16"/>
  <c r="BF1032" i="16"/>
  <c r="BG1032" i="16"/>
  <c r="BH1032" i="16"/>
  <c r="BF1033" i="16"/>
  <c r="BG1033" i="16"/>
  <c r="BH1033" i="16"/>
  <c r="BF1034" i="16"/>
  <c r="BG1034" i="16"/>
  <c r="BH1034" i="16"/>
  <c r="BF1035" i="16"/>
  <c r="BG1035" i="16"/>
  <c r="BH1035" i="16"/>
  <c r="BF1036" i="16"/>
  <c r="BG1036" i="16"/>
  <c r="BH1036" i="16"/>
  <c r="BF1037" i="16"/>
  <c r="BG1037" i="16"/>
  <c r="BH1037" i="16"/>
  <c r="BF1038" i="16"/>
  <c r="BG1038" i="16"/>
  <c r="BH1038" i="16"/>
  <c r="BF1039" i="16"/>
  <c r="BG1039" i="16"/>
  <c r="BH1039" i="16"/>
  <c r="BF1040" i="16"/>
  <c r="BG1040" i="16"/>
  <c r="BH1040" i="16"/>
  <c r="BF1041" i="16"/>
  <c r="BG1041" i="16"/>
  <c r="BH1041" i="16"/>
  <c r="BF1042" i="16"/>
  <c r="BG1042" i="16"/>
  <c r="BH1042" i="16"/>
  <c r="BF1043" i="16"/>
  <c r="BG1043" i="16"/>
  <c r="BH1043" i="16"/>
  <c r="BF1044" i="16"/>
  <c r="BG1044" i="16"/>
  <c r="BH1044" i="16"/>
  <c r="BF1045" i="16"/>
  <c r="BG1045" i="16"/>
  <c r="BH1045" i="16"/>
  <c r="BF1046" i="16"/>
  <c r="BG1046" i="16"/>
  <c r="BH1046" i="16"/>
  <c r="BF1047" i="16"/>
  <c r="BG1047" i="16"/>
  <c r="BH1047" i="16"/>
  <c r="BF1048" i="16"/>
  <c r="BG1048" i="16"/>
  <c r="BH1048" i="16"/>
  <c r="BF1049" i="16"/>
  <c r="BG1049" i="16"/>
  <c r="BH1049" i="16"/>
  <c r="BF1050" i="16"/>
  <c r="BG1050" i="16"/>
  <c r="G61" i="27" s="1"/>
  <c r="G89" i="27" s="1"/>
  <c r="BH1050" i="16"/>
  <c r="F61" i="27" s="1"/>
  <c r="F89" i="27" s="1"/>
  <c r="BF1051" i="16"/>
  <c r="BG1051" i="16"/>
  <c r="BH1051" i="16"/>
  <c r="F62" i="27" s="1"/>
  <c r="F90" i="27" s="1"/>
  <c r="BF1052" i="16"/>
  <c r="BG1052" i="16"/>
  <c r="BH1052" i="16"/>
  <c r="BF1053" i="16"/>
  <c r="BG1053" i="16"/>
  <c r="BH1053" i="16"/>
  <c r="BF1054" i="16"/>
  <c r="BG1054" i="16"/>
  <c r="BH1054" i="16"/>
  <c r="BF1055" i="16"/>
  <c r="BG1055" i="16"/>
  <c r="BH1055" i="16"/>
  <c r="BF1056" i="16"/>
  <c r="BG1056" i="16"/>
  <c r="BH1056" i="16"/>
  <c r="BF1057" i="16"/>
  <c r="BG1057" i="16"/>
  <c r="G63" i="27" s="1"/>
  <c r="G91" i="27" s="1"/>
  <c r="BH1057" i="16"/>
  <c r="F63" i="27" s="1"/>
  <c r="F91" i="27" s="1"/>
  <c r="BF1058" i="16"/>
  <c r="BG1058" i="16"/>
  <c r="BH1058" i="16"/>
  <c r="BF1059" i="16"/>
  <c r="BG1059" i="16"/>
  <c r="BH1059" i="16"/>
  <c r="BF1060" i="16"/>
  <c r="BG1060" i="16"/>
  <c r="BH1060" i="16"/>
  <c r="BF1061" i="16"/>
  <c r="BG1061" i="16"/>
  <c r="BH1061" i="16"/>
  <c r="BF1062" i="16"/>
  <c r="BG1062" i="16"/>
  <c r="BH1062" i="16"/>
  <c r="BF1063" i="16"/>
  <c r="BG1063" i="16"/>
  <c r="BH1063" i="16"/>
  <c r="BF1064" i="16"/>
  <c r="BG1064" i="16"/>
  <c r="BH1064" i="16"/>
  <c r="BF1065" i="16"/>
  <c r="BG1065" i="16"/>
  <c r="BH1065" i="16"/>
  <c r="BF1066" i="16"/>
  <c r="BG1066" i="16"/>
  <c r="BH1066" i="16"/>
  <c r="BF1067" i="16"/>
  <c r="BG1067" i="16"/>
  <c r="BH1067" i="16"/>
  <c r="BF1068" i="16"/>
  <c r="BG1068" i="16"/>
  <c r="BH1068" i="16"/>
  <c r="BF1069" i="16"/>
  <c r="BG1069" i="16"/>
  <c r="BH1069" i="16"/>
  <c r="BF1070" i="16"/>
  <c r="BG1070" i="16"/>
  <c r="BH1070" i="16"/>
  <c r="BF1071" i="16"/>
  <c r="BG1071" i="16"/>
  <c r="BH1071" i="16"/>
  <c r="BF1072" i="16"/>
  <c r="BG1072" i="16"/>
  <c r="BH1072" i="16"/>
  <c r="BF1073" i="16"/>
  <c r="BG1073" i="16"/>
  <c r="BH1073" i="16"/>
  <c r="BF1074" i="16"/>
  <c r="BG1074" i="16"/>
  <c r="BH1074" i="16"/>
  <c r="BF1075" i="16"/>
  <c r="BG1075" i="16"/>
  <c r="BH1075" i="16"/>
  <c r="BF1076" i="16"/>
  <c r="BG1076" i="16"/>
  <c r="BH1076" i="16"/>
  <c r="BF1077" i="16"/>
  <c r="BG1077" i="16"/>
  <c r="BH1077" i="16"/>
  <c r="BF1078" i="16"/>
  <c r="BG1078" i="16"/>
  <c r="BH1078" i="16"/>
  <c r="BF1079" i="16"/>
  <c r="BG1079" i="16"/>
  <c r="BH1079" i="16"/>
  <c r="BF1080" i="16"/>
  <c r="BG1080" i="16"/>
  <c r="BH1080" i="16"/>
  <c r="BF1081" i="16"/>
  <c r="BG1081" i="16"/>
  <c r="BH1081" i="16"/>
  <c r="BF1082" i="16"/>
  <c r="BG1082" i="16"/>
  <c r="BH1082" i="16"/>
  <c r="BF1083" i="16"/>
  <c r="BG1083" i="16"/>
  <c r="BH1083" i="16"/>
  <c r="BF1084" i="16"/>
  <c r="BG1084" i="16"/>
  <c r="BH1084" i="16"/>
  <c r="BF1085" i="16"/>
  <c r="BG1085" i="16"/>
  <c r="BH1085" i="16"/>
  <c r="BF1086" i="16"/>
  <c r="BG1086" i="16"/>
  <c r="BH1086" i="16"/>
  <c r="BF1087" i="16"/>
  <c r="BG1087" i="16"/>
  <c r="BH1087" i="16"/>
  <c r="BF1088" i="16"/>
  <c r="BG1088" i="16"/>
  <c r="BH1088" i="16"/>
  <c r="BF1089" i="16"/>
  <c r="BG1089" i="16"/>
  <c r="BH1089" i="16"/>
  <c r="BF1090" i="16"/>
  <c r="BG1090" i="16"/>
  <c r="BH1090" i="16"/>
  <c r="BF1091" i="16"/>
  <c r="BG1091" i="16"/>
  <c r="BH1091" i="16"/>
  <c r="BF1092" i="16"/>
  <c r="BG1092" i="16"/>
  <c r="BH1092" i="16"/>
  <c r="BF1093" i="16"/>
  <c r="BG1093" i="16"/>
  <c r="BH1093" i="16"/>
  <c r="BF1094" i="16"/>
  <c r="BG1094" i="16"/>
  <c r="BH1094" i="16"/>
  <c r="BF1095" i="16"/>
  <c r="BG1095" i="16"/>
  <c r="BH1095" i="16"/>
  <c r="BF1096" i="16"/>
  <c r="BG1096" i="16"/>
  <c r="BH1096" i="16"/>
  <c r="BF1097" i="16"/>
  <c r="BG1097" i="16"/>
  <c r="BH1097" i="16"/>
  <c r="BF1098" i="16"/>
  <c r="BG1098" i="16"/>
  <c r="BH1098" i="16"/>
  <c r="BF1099" i="16"/>
  <c r="BG1099" i="16"/>
  <c r="BH1099" i="16"/>
  <c r="BF1100" i="16"/>
  <c r="BG1100" i="16"/>
  <c r="BH1100" i="16"/>
  <c r="BF1101" i="16"/>
  <c r="BG1101" i="16"/>
  <c r="BH1101" i="16"/>
  <c r="BF1102" i="16"/>
  <c r="BG1102" i="16"/>
  <c r="BH1102" i="16"/>
  <c r="BF1103" i="16"/>
  <c r="BG1103" i="16"/>
  <c r="BH1103" i="16"/>
  <c r="BF1104" i="16"/>
  <c r="BG1104" i="16"/>
  <c r="BH1104" i="16"/>
  <c r="BF1105" i="16"/>
  <c r="BG1105" i="16"/>
  <c r="BH1105" i="16"/>
  <c r="BF1106" i="16"/>
  <c r="BG1106" i="16"/>
  <c r="BH1106" i="16"/>
  <c r="BF1107" i="16"/>
  <c r="BG1107" i="16"/>
  <c r="BH1107" i="16"/>
  <c r="BF1108" i="16"/>
  <c r="BG1108" i="16"/>
  <c r="BH1108" i="16"/>
  <c r="BF1109" i="16"/>
  <c r="BG1109" i="16"/>
  <c r="BH1109" i="16"/>
  <c r="BF1110" i="16"/>
  <c r="BG1110" i="16"/>
  <c r="BH1110" i="16"/>
  <c r="BF1111" i="16"/>
  <c r="BG1111" i="16"/>
  <c r="BH1111" i="16"/>
  <c r="BF1112" i="16"/>
  <c r="BG1112" i="16"/>
  <c r="BH1112" i="16"/>
  <c r="BF1113" i="16"/>
  <c r="BG1113" i="16"/>
  <c r="BH1113" i="16"/>
  <c r="BF1114" i="16"/>
  <c r="BG1114" i="16"/>
  <c r="BH1114" i="16"/>
  <c r="BF1115" i="16"/>
  <c r="BG1115" i="16"/>
  <c r="BH1115" i="16"/>
  <c r="BF1116" i="16"/>
  <c r="BG1116" i="16"/>
  <c r="BH1116" i="16"/>
  <c r="BF1117" i="16"/>
  <c r="BG1117" i="16"/>
  <c r="BH1117" i="16"/>
  <c r="BF1118" i="16"/>
  <c r="BG1118" i="16"/>
  <c r="BH1118" i="16"/>
  <c r="BF1119" i="16"/>
  <c r="BG1119" i="16"/>
  <c r="BH1119" i="16"/>
  <c r="BF1120" i="16"/>
  <c r="BG1120" i="16"/>
  <c r="BH1120" i="16"/>
  <c r="BF1121" i="16"/>
  <c r="BG1121" i="16"/>
  <c r="BH1121" i="16"/>
  <c r="A176" i="21"/>
  <c r="A177" i="21"/>
  <c r="A178" i="21"/>
  <c r="A179" i="21"/>
  <c r="A180" i="21"/>
  <c r="A181" i="21"/>
  <c r="A182" i="21"/>
  <c r="A183" i="21"/>
  <c r="A184" i="21"/>
  <c r="A185" i="21"/>
  <c r="A176" i="23"/>
  <c r="A177" i="23"/>
  <c r="A178" i="23"/>
  <c r="A179" i="23"/>
  <c r="A180" i="23"/>
  <c r="A181" i="23"/>
  <c r="A182" i="23"/>
  <c r="A183" i="23"/>
  <c r="A184" i="23"/>
  <c r="A185" i="23"/>
  <c r="A176" i="22"/>
  <c r="A177" i="22"/>
  <c r="A178" i="22"/>
  <c r="A179" i="22"/>
  <c r="A180" i="22"/>
  <c r="A181" i="22"/>
  <c r="A182" i="22"/>
  <c r="A183" i="22"/>
  <c r="A184" i="22"/>
  <c r="A185" i="22"/>
  <c r="A64" i="21"/>
  <c r="A64" i="23"/>
  <c r="A64" i="22"/>
  <c r="Q73" i="23"/>
  <c r="Q134" i="23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116" i="22"/>
  <c r="A117" i="22"/>
  <c r="A118" i="22"/>
  <c r="A101" i="23"/>
  <c r="A102" i="23"/>
  <c r="A103" i="23"/>
  <c r="A104" i="23"/>
  <c r="A105" i="23"/>
  <c r="A106" i="23"/>
  <c r="A107" i="23"/>
  <c r="A108" i="23"/>
  <c r="A109" i="23"/>
  <c r="A110" i="23"/>
  <c r="A111" i="23"/>
  <c r="A112" i="23"/>
  <c r="A113" i="23"/>
  <c r="A114" i="23"/>
  <c r="A115" i="23"/>
  <c r="A116" i="23"/>
  <c r="A117" i="23"/>
  <c r="A118" i="23"/>
  <c r="G29" i="18"/>
  <c r="G28" i="18"/>
  <c r="A72" i="8"/>
  <c r="Q70" i="8"/>
  <c r="G153" i="8"/>
  <c r="P36" i="21"/>
  <c r="J38" i="21"/>
  <c r="P58" i="21"/>
  <c r="P83" i="21"/>
  <c r="J85" i="21"/>
  <c r="P114" i="21"/>
  <c r="P144" i="21"/>
  <c r="J146" i="21"/>
  <c r="P152" i="21"/>
  <c r="J81" i="22"/>
  <c r="L96" i="8"/>
  <c r="J97" i="8"/>
  <c r="H100" i="8"/>
  <c r="G142" i="8"/>
  <c r="P29" i="21"/>
  <c r="J34" i="21"/>
  <c r="P55" i="21"/>
  <c r="J57" i="21"/>
  <c r="J82" i="21"/>
  <c r="P111" i="21"/>
  <c r="J113" i="21"/>
  <c r="J143" i="21"/>
  <c r="I21" i="22"/>
  <c r="I29" i="22"/>
  <c r="F47" i="22"/>
  <c r="O23" i="23"/>
  <c r="M96" i="8"/>
  <c r="K97" i="8"/>
  <c r="I100" i="8"/>
  <c r="G151" i="8"/>
  <c r="M145" i="8"/>
  <c r="P26" i="21"/>
  <c r="J28" i="21"/>
  <c r="P52" i="21"/>
  <c r="J54" i="21"/>
  <c r="P104" i="21"/>
  <c r="J106" i="21"/>
  <c r="K159" i="21"/>
  <c r="J21" i="22"/>
  <c r="J29" i="22"/>
  <c r="P47" i="22"/>
  <c r="H82" i="22"/>
  <c r="F24" i="23"/>
  <c r="F58" i="23"/>
  <c r="N96" i="8"/>
  <c r="L97" i="8"/>
  <c r="J100" i="8"/>
  <c r="P22" i="21"/>
  <c r="J24" i="21"/>
  <c r="P49" i="21"/>
  <c r="J51" i="21"/>
  <c r="P97" i="21"/>
  <c r="J100" i="21"/>
  <c r="O96" i="8"/>
  <c r="M97" i="8"/>
  <c r="K100" i="8"/>
  <c r="G149" i="8"/>
  <c r="M143" i="8"/>
  <c r="P19" i="21"/>
  <c r="J21" i="21"/>
  <c r="P46" i="21"/>
  <c r="J48" i="21"/>
  <c r="P95" i="21"/>
  <c r="P149" i="21"/>
  <c r="P157" i="21"/>
  <c r="P164" i="21"/>
  <c r="I83" i="22"/>
  <c r="F50" i="23"/>
  <c r="G95" i="8"/>
  <c r="P96" i="8"/>
  <c r="N97" i="8"/>
  <c r="L100" i="8"/>
  <c r="M100" i="8"/>
  <c r="G81" i="8"/>
  <c r="G147" i="8"/>
  <c r="P38" i="21"/>
  <c r="J42" i="21"/>
  <c r="P85" i="21"/>
  <c r="J87" i="21"/>
  <c r="O113" i="21"/>
  <c r="O143" i="21"/>
  <c r="P146" i="21"/>
  <c r="J148" i="21"/>
  <c r="R149" i="21"/>
  <c r="J153" i="21"/>
  <c r="R157" i="21"/>
  <c r="O159" i="21"/>
  <c r="R164" i="21"/>
  <c r="H47" i="22"/>
  <c r="H34" i="22"/>
  <c r="J51" i="22"/>
  <c r="H85" i="22"/>
  <c r="H100" i="23"/>
  <c r="L85" i="23"/>
  <c r="I95" i="8"/>
  <c r="P97" i="8"/>
  <c r="N100" i="8"/>
  <c r="G159" i="8"/>
  <c r="P34" i="21"/>
  <c r="J37" i="21"/>
  <c r="P57" i="21"/>
  <c r="P82" i="21"/>
  <c r="J84" i="21"/>
  <c r="P113" i="21"/>
  <c r="P143" i="21"/>
  <c r="J145" i="21"/>
  <c r="P159" i="21"/>
  <c r="I146" i="22"/>
  <c r="H52" i="22"/>
  <c r="K33" i="23"/>
  <c r="J95" i="8"/>
  <c r="F98" i="8"/>
  <c r="O100" i="8"/>
  <c r="G22" i="8"/>
  <c r="G52" i="8"/>
  <c r="M106" i="8"/>
  <c r="M165" i="8"/>
  <c r="G145" i="8"/>
  <c r="P28" i="21"/>
  <c r="J33" i="21"/>
  <c r="P54" i="21"/>
  <c r="J56" i="21"/>
  <c r="J81" i="21"/>
  <c r="G96" i="21"/>
  <c r="H98" i="21"/>
  <c r="O100" i="21"/>
  <c r="P106" i="21"/>
  <c r="J112" i="21"/>
  <c r="J142" i="21"/>
  <c r="K145" i="21"/>
  <c r="R146" i="21"/>
  <c r="L148" i="21"/>
  <c r="G150" i="21"/>
  <c r="P151" i="21"/>
  <c r="L153" i="21"/>
  <c r="H158" i="21"/>
  <c r="H161" i="21" s="1"/>
  <c r="I165" i="21"/>
  <c r="J49" i="22"/>
  <c r="R22" i="22"/>
  <c r="J36" i="22"/>
  <c r="N85" i="22"/>
  <c r="L149" i="23"/>
  <c r="P26" i="23"/>
  <c r="K95" i="8"/>
  <c r="G98" i="8"/>
  <c r="P100" i="8"/>
  <c r="L95" i="8"/>
  <c r="H98" i="8"/>
  <c r="G143" i="8"/>
  <c r="P21" i="21"/>
  <c r="J23" i="21"/>
  <c r="P48" i="21"/>
  <c r="J50" i="21"/>
  <c r="J98" i="21"/>
  <c r="J158" i="21"/>
  <c r="P165" i="21"/>
  <c r="M95" i="8"/>
  <c r="I98" i="8"/>
  <c r="P45" i="21"/>
  <c r="J150" i="21"/>
  <c r="N37" i="22"/>
  <c r="N88" i="22"/>
  <c r="P94" i="21"/>
  <c r="M53" i="8"/>
  <c r="G39" i="8"/>
  <c r="G93" i="8"/>
  <c r="M84" i="8"/>
  <c r="M158" i="8"/>
  <c r="M161" i="8" s="1"/>
  <c r="O37" i="21"/>
  <c r="P42" i="21"/>
  <c r="J44" i="21"/>
  <c r="G55" i="21"/>
  <c r="H58" i="21"/>
  <c r="H83" i="21"/>
  <c r="O84" i="21"/>
  <c r="P87" i="21"/>
  <c r="J93" i="21"/>
  <c r="K96" i="21"/>
  <c r="L98" i="21"/>
  <c r="M105" i="21"/>
  <c r="G111" i="21"/>
  <c r="N112" i="21"/>
  <c r="H114" i="21"/>
  <c r="N142" i="21"/>
  <c r="H144" i="21"/>
  <c r="O145" i="21"/>
  <c r="I147" i="21"/>
  <c r="P148" i="21"/>
  <c r="K150" i="21"/>
  <c r="G152" i="21"/>
  <c r="P153" i="21"/>
  <c r="L158" i="21"/>
  <c r="I160" i="21"/>
  <c r="I161" i="21" s="1"/>
  <c r="G166" i="21"/>
  <c r="R106" i="22"/>
  <c r="R24" i="22"/>
  <c r="I38" i="22"/>
  <c r="Q88" i="22"/>
  <c r="J20" i="23"/>
  <c r="R28" i="23"/>
  <c r="O95" i="8"/>
  <c r="K98" i="8"/>
  <c r="G150" i="8"/>
  <c r="M144" i="8"/>
  <c r="P37" i="21"/>
  <c r="J39" i="21"/>
  <c r="P84" i="21"/>
  <c r="J86" i="21"/>
  <c r="P145" i="21"/>
  <c r="J147" i="21"/>
  <c r="J160" i="21"/>
  <c r="J161" i="21" s="1"/>
  <c r="H166" i="21"/>
  <c r="F26" i="22"/>
  <c r="J39" i="22"/>
  <c r="N55" i="22"/>
  <c r="L20" i="23"/>
  <c r="K29" i="23"/>
  <c r="P95" i="8"/>
  <c r="G45" i="8"/>
  <c r="G106" i="8"/>
  <c r="G165" i="8"/>
  <c r="M153" i="8"/>
  <c r="P33" i="21"/>
  <c r="J36" i="21"/>
  <c r="P56" i="21"/>
  <c r="J58" i="21"/>
  <c r="P81" i="21"/>
  <c r="J83" i="21"/>
  <c r="G97" i="21"/>
  <c r="H104" i="21"/>
  <c r="O105" i="21"/>
  <c r="O107" i="21" s="1"/>
  <c r="P112" i="21"/>
  <c r="J114" i="21"/>
  <c r="P142" i="21"/>
  <c r="J144" i="21"/>
  <c r="K147" i="21"/>
  <c r="R148" i="21"/>
  <c r="I152" i="21"/>
  <c r="R153" i="21"/>
  <c r="N158" i="21"/>
  <c r="N160" i="21"/>
  <c r="I166" i="21"/>
  <c r="L26" i="22"/>
  <c r="I56" i="22"/>
  <c r="R20" i="23"/>
  <c r="L34" i="23"/>
  <c r="F96" i="8"/>
  <c r="M98" i="8"/>
  <c r="G148" i="8"/>
  <c r="M142" i="8"/>
  <c r="P27" i="21"/>
  <c r="J29" i="21"/>
  <c r="P53" i="21"/>
  <c r="J55" i="21"/>
  <c r="P105" i="21"/>
  <c r="J111" i="21"/>
  <c r="J152" i="21"/>
  <c r="P158" i="21"/>
  <c r="O160" i="21"/>
  <c r="F20" i="22"/>
  <c r="N26" i="22"/>
  <c r="N42" i="22"/>
  <c r="L56" i="22"/>
  <c r="K21" i="23"/>
  <c r="G96" i="8"/>
  <c r="P23" i="21"/>
  <c r="J26" i="21"/>
  <c r="P50" i="21"/>
  <c r="J52" i="21"/>
  <c r="P98" i="21"/>
  <c r="J104" i="21"/>
  <c r="J107" i="21" s="1"/>
  <c r="P150" i="21"/>
  <c r="G157" i="21"/>
  <c r="P160" i="21"/>
  <c r="H20" i="22"/>
  <c r="H28" i="22"/>
  <c r="J57" i="22"/>
  <c r="J147" i="22"/>
  <c r="F36" i="23"/>
  <c r="H96" i="8"/>
  <c r="F97" i="8"/>
  <c r="O98" i="8"/>
  <c r="G160" i="8"/>
  <c r="G23" i="8"/>
  <c r="G51" i="8"/>
  <c r="M105" i="8"/>
  <c r="G146" i="8"/>
  <c r="P20" i="21"/>
  <c r="J22" i="21"/>
  <c r="P47" i="21"/>
  <c r="J49" i="21"/>
  <c r="P96" i="21"/>
  <c r="J97" i="21"/>
  <c r="G146" i="21"/>
  <c r="H149" i="21"/>
  <c r="L152" i="21"/>
  <c r="R158" i="21"/>
  <c r="P166" i="21"/>
  <c r="I20" i="22"/>
  <c r="J159" i="22"/>
  <c r="F22" i="23"/>
  <c r="L37" i="23"/>
  <c r="I96" i="8"/>
  <c r="G97" i="8"/>
  <c r="J19" i="21"/>
  <c r="P44" i="21"/>
  <c r="J46" i="21"/>
  <c r="P93" i="21"/>
  <c r="J95" i="21"/>
  <c r="N20" i="22"/>
  <c r="N28" i="22"/>
  <c r="N45" i="22"/>
  <c r="L22" i="23"/>
  <c r="G144" i="8"/>
  <c r="P39" i="21"/>
  <c r="J43" i="21"/>
  <c r="P86" i="21"/>
  <c r="J88" i="21"/>
  <c r="J149" i="21"/>
  <c r="J157" i="21"/>
  <c r="Q73" i="8"/>
  <c r="S70" i="8"/>
  <c r="H35" i="8"/>
  <c r="K160" i="21"/>
  <c r="G164" i="21"/>
  <c r="G167" i="21" s="1"/>
  <c r="O164" i="21"/>
  <c r="L165" i="21"/>
  <c r="L167" i="21" s="1"/>
  <c r="L48" i="22"/>
  <c r="L23" i="22"/>
  <c r="F28" i="22"/>
  <c r="L43" i="22"/>
  <c r="G33" i="23"/>
  <c r="L160" i="21"/>
  <c r="M165" i="21"/>
  <c r="M167" i="21" s="1"/>
  <c r="J166" i="21"/>
  <c r="L53" i="22"/>
  <c r="F83" i="22"/>
  <c r="L86" i="22"/>
  <c r="L149" i="21"/>
  <c r="O150" i="21"/>
  <c r="J151" i="21"/>
  <c r="M152" i="21"/>
  <c r="L157" i="21"/>
  <c r="G158" i="21"/>
  <c r="O158" i="21"/>
  <c r="J159" i="21"/>
  <c r="R159" i="21"/>
  <c r="P20" i="22"/>
  <c r="J22" i="22"/>
  <c r="J24" i="22"/>
  <c r="J33" i="22"/>
  <c r="J54" i="22"/>
  <c r="N58" i="22"/>
  <c r="J164" i="21"/>
  <c r="O165" i="21"/>
  <c r="L24" i="22"/>
  <c r="L38" i="22"/>
  <c r="L83" i="22"/>
  <c r="S72" i="8"/>
  <c r="S71" i="8"/>
  <c r="S130" i="8"/>
  <c r="J28" i="18"/>
  <c r="Q130" i="8"/>
  <c r="J29" i="18"/>
  <c r="H29" i="18"/>
  <c r="S73" i="8"/>
  <c r="S71" i="21"/>
  <c r="I29" i="18"/>
  <c r="Q136" i="8"/>
  <c r="K35" i="21"/>
  <c r="K167" i="21"/>
  <c r="S130" i="22"/>
  <c r="S70" i="23"/>
  <c r="O29" i="8"/>
  <c r="O27" i="8"/>
  <c r="O24" i="8"/>
  <c r="O22" i="8"/>
  <c r="O20" i="8"/>
  <c r="O57" i="8"/>
  <c r="O53" i="8"/>
  <c r="O49" i="8"/>
  <c r="O45" i="8"/>
  <c r="O39" i="8"/>
  <c r="O34" i="8"/>
  <c r="O111" i="8"/>
  <c r="O88" i="8"/>
  <c r="O84" i="8"/>
  <c r="O166" i="8"/>
  <c r="O164" i="8"/>
  <c r="O159" i="8"/>
  <c r="O161" i="8" s="1"/>
  <c r="O157" i="8"/>
  <c r="O152" i="8"/>
  <c r="O150" i="8"/>
  <c r="O148" i="8"/>
  <c r="O146" i="8"/>
  <c r="O144" i="8"/>
  <c r="O142" i="8"/>
  <c r="O87" i="8"/>
  <c r="O83" i="8"/>
  <c r="O28" i="8"/>
  <c r="O26" i="8"/>
  <c r="O23" i="8"/>
  <c r="O21" i="8"/>
  <c r="O19" i="8"/>
  <c r="O55" i="8"/>
  <c r="O51" i="8"/>
  <c r="O47" i="8"/>
  <c r="O43" i="8"/>
  <c r="O37" i="8"/>
  <c r="O113" i="8"/>
  <c r="O105" i="8"/>
  <c r="O94" i="8"/>
  <c r="O86" i="8"/>
  <c r="O82" i="8"/>
  <c r="O165" i="8"/>
  <c r="O160" i="8"/>
  <c r="O158" i="8"/>
  <c r="O153" i="8"/>
  <c r="O151" i="8"/>
  <c r="O149" i="8"/>
  <c r="O147" i="8"/>
  <c r="O145" i="8"/>
  <c r="M39" i="23"/>
  <c r="M57" i="23"/>
  <c r="O51" i="23"/>
  <c r="M29" i="23"/>
  <c r="M28" i="23"/>
  <c r="Q33" i="23"/>
  <c r="Q130" i="23"/>
  <c r="Q69" i="23"/>
  <c r="S72" i="23"/>
  <c r="J164" i="23"/>
  <c r="J160" i="23"/>
  <c r="J148" i="23"/>
  <c r="J111" i="23"/>
  <c r="J96" i="23"/>
  <c r="J165" i="23"/>
  <c r="J149" i="23"/>
  <c r="J112" i="23"/>
  <c r="J166" i="23"/>
  <c r="J150" i="23"/>
  <c r="J142" i="23"/>
  <c r="J113" i="23"/>
  <c r="J97" i="23"/>
  <c r="J151" i="23"/>
  <c r="J143" i="23"/>
  <c r="J114" i="23"/>
  <c r="J98" i="23"/>
  <c r="J152" i="23"/>
  <c r="J144" i="23"/>
  <c r="J157" i="23"/>
  <c r="J153" i="23"/>
  <c r="J145" i="23"/>
  <c r="J104" i="23"/>
  <c r="J100" i="23"/>
  <c r="J158" i="23"/>
  <c r="J146" i="23"/>
  <c r="J105" i="23"/>
  <c r="J94" i="23"/>
  <c r="J85" i="23"/>
  <c r="J55" i="23"/>
  <c r="J47" i="23"/>
  <c r="J37" i="23"/>
  <c r="J95" i="23"/>
  <c r="J86" i="23"/>
  <c r="J56" i="23"/>
  <c r="J48" i="23"/>
  <c r="J38" i="23"/>
  <c r="J147" i="23"/>
  <c r="J87" i="23"/>
  <c r="J57" i="23"/>
  <c r="J49" i="23"/>
  <c r="J39" i="23"/>
  <c r="J88" i="23"/>
  <c r="J58" i="23"/>
  <c r="J50" i="23"/>
  <c r="J42" i="23"/>
  <c r="J93" i="23"/>
  <c r="J81" i="23"/>
  <c r="J51" i="23"/>
  <c r="J43" i="23"/>
  <c r="J82" i="23"/>
  <c r="J52" i="23"/>
  <c r="J44" i="23"/>
  <c r="R164" i="23"/>
  <c r="R160" i="23"/>
  <c r="R148" i="23"/>
  <c r="R111" i="23"/>
  <c r="R96" i="23"/>
  <c r="R165" i="23"/>
  <c r="R149" i="23"/>
  <c r="R112" i="23"/>
  <c r="R166" i="23"/>
  <c r="R150" i="23"/>
  <c r="R142" i="23"/>
  <c r="R113" i="23"/>
  <c r="R97" i="23"/>
  <c r="R151" i="23"/>
  <c r="R143" i="23"/>
  <c r="R114" i="23"/>
  <c r="R98" i="23"/>
  <c r="R152" i="23"/>
  <c r="R144" i="23"/>
  <c r="R157" i="23"/>
  <c r="R153" i="23"/>
  <c r="R145" i="23"/>
  <c r="R104" i="23"/>
  <c r="R100" i="23"/>
  <c r="R93" i="23"/>
  <c r="R158" i="23"/>
  <c r="R146" i="23"/>
  <c r="R105" i="23"/>
  <c r="R94" i="23"/>
  <c r="R95" i="23"/>
  <c r="R85" i="23"/>
  <c r="R55" i="23"/>
  <c r="R47" i="23"/>
  <c r="R37" i="23"/>
  <c r="R147" i="23"/>
  <c r="R86" i="23"/>
  <c r="R56" i="23"/>
  <c r="R48" i="23"/>
  <c r="R38" i="23"/>
  <c r="R87" i="23"/>
  <c r="R57" i="23"/>
  <c r="R49" i="23"/>
  <c r="R39" i="23"/>
  <c r="R88" i="23"/>
  <c r="R58" i="23"/>
  <c r="R50" i="23"/>
  <c r="R42" i="23"/>
  <c r="R81" i="23"/>
  <c r="R51" i="23"/>
  <c r="R43" i="23"/>
  <c r="R106" i="23"/>
  <c r="R82" i="23"/>
  <c r="R52" i="23"/>
  <c r="R44" i="23"/>
  <c r="J19" i="23"/>
  <c r="R19" i="23"/>
  <c r="K20" i="23"/>
  <c r="L21" i="23"/>
  <c r="M22" i="23"/>
  <c r="F23" i="23"/>
  <c r="N23" i="23"/>
  <c r="G24" i="23"/>
  <c r="O24" i="23"/>
  <c r="I26" i="23"/>
  <c r="Q26" i="23"/>
  <c r="J27" i="23"/>
  <c r="R27" i="23"/>
  <c r="K28" i="23"/>
  <c r="L29" i="23"/>
  <c r="H33" i="23"/>
  <c r="R33" i="23"/>
  <c r="N34" i="23"/>
  <c r="J36" i="23"/>
  <c r="O37" i="23"/>
  <c r="N39" i="23"/>
  <c r="O42" i="23"/>
  <c r="Q44" i="23"/>
  <c r="F49" i="23"/>
  <c r="H51" i="23"/>
  <c r="J53" i="23"/>
  <c r="L55" i="23"/>
  <c r="N57" i="23"/>
  <c r="G81" i="23"/>
  <c r="I83" i="23"/>
  <c r="K85" i="23"/>
  <c r="M87" i="23"/>
  <c r="O93" i="23"/>
  <c r="Q72" i="23"/>
  <c r="I159" i="23"/>
  <c r="I147" i="23"/>
  <c r="I106" i="23"/>
  <c r="I95" i="23"/>
  <c r="I164" i="23"/>
  <c r="I160" i="23"/>
  <c r="I148" i="23"/>
  <c r="I111" i="23"/>
  <c r="I96" i="23"/>
  <c r="I165" i="23"/>
  <c r="I149" i="23"/>
  <c r="I112" i="23"/>
  <c r="I166" i="23"/>
  <c r="I150" i="23"/>
  <c r="I142" i="23"/>
  <c r="I113" i="23"/>
  <c r="I97" i="23"/>
  <c r="I151" i="23"/>
  <c r="I143" i="23"/>
  <c r="I114" i="23"/>
  <c r="I98" i="23"/>
  <c r="I152" i="23"/>
  <c r="I144" i="23"/>
  <c r="I157" i="23"/>
  <c r="I153" i="23"/>
  <c r="I145" i="23"/>
  <c r="I104" i="23"/>
  <c r="I100" i="23"/>
  <c r="I105" i="23"/>
  <c r="I84" i="23"/>
  <c r="I54" i="23"/>
  <c r="I46" i="23"/>
  <c r="I36" i="23"/>
  <c r="I158" i="23"/>
  <c r="I85" i="23"/>
  <c r="I55" i="23"/>
  <c r="I47" i="23"/>
  <c r="I37" i="23"/>
  <c r="I86" i="23"/>
  <c r="I56" i="23"/>
  <c r="I48" i="23"/>
  <c r="I38" i="23"/>
  <c r="I94" i="23"/>
  <c r="I87" i="23"/>
  <c r="I57" i="23"/>
  <c r="I49" i="23"/>
  <c r="I39" i="23"/>
  <c r="I146" i="23"/>
  <c r="I88" i="23"/>
  <c r="I58" i="23"/>
  <c r="I50" i="23"/>
  <c r="I42" i="23"/>
  <c r="I93" i="23"/>
  <c r="I81" i="23"/>
  <c r="I51" i="23"/>
  <c r="I43" i="23"/>
  <c r="Q159" i="23"/>
  <c r="Q147" i="23"/>
  <c r="Q106" i="23"/>
  <c r="Q95" i="23"/>
  <c r="Q164" i="23"/>
  <c r="Q160" i="23"/>
  <c r="Q148" i="23"/>
  <c r="Q111" i="23"/>
  <c r="Q96" i="23"/>
  <c r="Q165" i="23"/>
  <c r="Q149" i="23"/>
  <c r="Q112" i="23"/>
  <c r="Q166" i="23"/>
  <c r="Q150" i="23"/>
  <c r="Q142" i="23"/>
  <c r="Q113" i="23"/>
  <c r="Q97" i="23"/>
  <c r="Q151" i="23"/>
  <c r="Q143" i="23"/>
  <c r="Q114" i="23"/>
  <c r="Q98" i="23"/>
  <c r="Q152" i="23"/>
  <c r="Q144" i="23"/>
  <c r="Q157" i="23"/>
  <c r="Q153" i="23"/>
  <c r="Q145" i="23"/>
  <c r="Q104" i="23"/>
  <c r="Q100" i="23"/>
  <c r="Q158" i="23"/>
  <c r="Q84" i="23"/>
  <c r="Q54" i="23"/>
  <c r="Q46" i="23"/>
  <c r="Q36" i="23"/>
  <c r="Q85" i="23"/>
  <c r="Q55" i="23"/>
  <c r="Q47" i="23"/>
  <c r="Q37" i="23"/>
  <c r="Q94" i="23"/>
  <c r="Q86" i="23"/>
  <c r="Q56" i="23"/>
  <c r="Q48" i="23"/>
  <c r="Q38" i="23"/>
  <c r="Q146" i="23"/>
  <c r="Q87" i="23"/>
  <c r="Q57" i="23"/>
  <c r="Q49" i="23"/>
  <c r="Q39" i="23"/>
  <c r="Q88" i="23"/>
  <c r="Q58" i="23"/>
  <c r="Q50" i="23"/>
  <c r="Q42" i="23"/>
  <c r="Q93" i="23"/>
  <c r="Q81" i="23"/>
  <c r="Q51" i="23"/>
  <c r="Q43" i="23"/>
  <c r="I19" i="23"/>
  <c r="Q19" i="23"/>
  <c r="Q25" i="23" s="1"/>
  <c r="I53" i="23"/>
  <c r="Q70" i="23"/>
  <c r="S73" i="23"/>
  <c r="L166" i="23"/>
  <c r="L150" i="23"/>
  <c r="L142" i="23"/>
  <c r="L113" i="23"/>
  <c r="L97" i="23"/>
  <c r="L151" i="23"/>
  <c r="L143" i="23"/>
  <c r="L114" i="23"/>
  <c r="L98" i="23"/>
  <c r="L152" i="23"/>
  <c r="L144" i="23"/>
  <c r="L157" i="23"/>
  <c r="L153" i="23"/>
  <c r="L145" i="23"/>
  <c r="L104" i="23"/>
  <c r="L100" i="23"/>
  <c r="L158" i="23"/>
  <c r="L146" i="23"/>
  <c r="L105" i="23"/>
  <c r="L94" i="23"/>
  <c r="L159" i="23"/>
  <c r="L147" i="23"/>
  <c r="L106" i="23"/>
  <c r="L95" i="23"/>
  <c r="L164" i="23"/>
  <c r="L160" i="23"/>
  <c r="L148" i="23"/>
  <c r="L111" i="23"/>
  <c r="L96" i="23"/>
  <c r="L87" i="23"/>
  <c r="L57" i="23"/>
  <c r="L49" i="23"/>
  <c r="L39" i="23"/>
  <c r="L88" i="23"/>
  <c r="L58" i="23"/>
  <c r="L50" i="23"/>
  <c r="L42" i="23"/>
  <c r="L93" i="23"/>
  <c r="L81" i="23"/>
  <c r="L51" i="23"/>
  <c r="L43" i="23"/>
  <c r="L33" i="23"/>
  <c r="L82" i="23"/>
  <c r="L52" i="23"/>
  <c r="L44" i="23"/>
  <c r="L83" i="23"/>
  <c r="L53" i="23"/>
  <c r="L45" i="23"/>
  <c r="L84" i="23"/>
  <c r="L54" i="23"/>
  <c r="L46" i="23"/>
  <c r="L36" i="23"/>
  <c r="L19" i="23"/>
  <c r="M20" i="23"/>
  <c r="F21" i="23"/>
  <c r="N21" i="23"/>
  <c r="G22" i="23"/>
  <c r="O22" i="23"/>
  <c r="H23" i="23"/>
  <c r="P23" i="23"/>
  <c r="I24" i="23"/>
  <c r="Q24" i="23"/>
  <c r="K26" i="23"/>
  <c r="L27" i="23"/>
  <c r="F29" i="23"/>
  <c r="N29" i="23"/>
  <c r="J33" i="23"/>
  <c r="F34" i="23"/>
  <c r="Q34" i="23"/>
  <c r="N36" i="23"/>
  <c r="H43" i="23"/>
  <c r="J45" i="23"/>
  <c r="L47" i="23"/>
  <c r="N49" i="23"/>
  <c r="P51" i="23"/>
  <c r="R53" i="23"/>
  <c r="G58" i="23"/>
  <c r="Q71" i="23"/>
  <c r="O81" i="23"/>
  <c r="Q83" i="23"/>
  <c r="F88" i="23"/>
  <c r="K96" i="23"/>
  <c r="S130" i="23"/>
  <c r="P153" i="23"/>
  <c r="Q53" i="23"/>
  <c r="M151" i="23"/>
  <c r="M143" i="23"/>
  <c r="M114" i="23"/>
  <c r="M98" i="23"/>
  <c r="M152" i="23"/>
  <c r="M144" i="23"/>
  <c r="M157" i="23"/>
  <c r="M153" i="23"/>
  <c r="M145" i="23"/>
  <c r="M104" i="23"/>
  <c r="M100" i="23"/>
  <c r="M158" i="23"/>
  <c r="M146" i="23"/>
  <c r="M105" i="23"/>
  <c r="M94" i="23"/>
  <c r="M159" i="23"/>
  <c r="M147" i="23"/>
  <c r="M106" i="23"/>
  <c r="M95" i="23"/>
  <c r="M164" i="23"/>
  <c r="M160" i="23"/>
  <c r="M148" i="23"/>
  <c r="M111" i="23"/>
  <c r="M96" i="23"/>
  <c r="M165" i="23"/>
  <c r="M149" i="23"/>
  <c r="M112" i="23"/>
  <c r="M88" i="23"/>
  <c r="M58" i="23"/>
  <c r="M50" i="23"/>
  <c r="M42" i="23"/>
  <c r="M93" i="23"/>
  <c r="M81" i="23"/>
  <c r="M51" i="23"/>
  <c r="M43" i="23"/>
  <c r="M82" i="23"/>
  <c r="M52" i="23"/>
  <c r="M44" i="23"/>
  <c r="M34" i="23"/>
  <c r="M142" i="23"/>
  <c r="M97" i="23"/>
  <c r="M83" i="23"/>
  <c r="M53" i="23"/>
  <c r="M45" i="23"/>
  <c r="M150" i="23"/>
  <c r="M113" i="23"/>
  <c r="M84" i="23"/>
  <c r="M54" i="23"/>
  <c r="M46" i="23"/>
  <c r="M36" i="23"/>
  <c r="M166" i="23"/>
  <c r="M85" i="23"/>
  <c r="M55" i="23"/>
  <c r="M47" i="23"/>
  <c r="M37" i="23"/>
  <c r="M19" i="23"/>
  <c r="F20" i="23"/>
  <c r="N20" i="23"/>
  <c r="G21" i="23"/>
  <c r="O21" i="23"/>
  <c r="H22" i="23"/>
  <c r="P22" i="23"/>
  <c r="I23" i="23"/>
  <c r="Q23" i="23"/>
  <c r="J24" i="23"/>
  <c r="R24" i="23"/>
  <c r="L26" i="23"/>
  <c r="M27" i="23"/>
  <c r="F28" i="23"/>
  <c r="N28" i="23"/>
  <c r="G29" i="23"/>
  <c r="O29" i="23"/>
  <c r="H34" i="23"/>
  <c r="R34" i="23"/>
  <c r="R36" i="23"/>
  <c r="L38" i="23"/>
  <c r="O43" i="23"/>
  <c r="Q45" i="23"/>
  <c r="H52" i="23"/>
  <c r="J54" i="23"/>
  <c r="L56" i="23"/>
  <c r="Q75" i="23"/>
  <c r="P81" i="23"/>
  <c r="R83" i="23"/>
  <c r="G88" i="23"/>
  <c r="J159" i="23"/>
  <c r="K165" i="23"/>
  <c r="K149" i="23"/>
  <c r="K112" i="23"/>
  <c r="K166" i="23"/>
  <c r="K150" i="23"/>
  <c r="K142" i="23"/>
  <c r="K113" i="23"/>
  <c r="K97" i="23"/>
  <c r="K151" i="23"/>
  <c r="K143" i="23"/>
  <c r="K114" i="23"/>
  <c r="K98" i="23"/>
  <c r="K152" i="23"/>
  <c r="K144" i="23"/>
  <c r="K157" i="23"/>
  <c r="K153" i="23"/>
  <c r="K145" i="23"/>
  <c r="K104" i="23"/>
  <c r="K100" i="23"/>
  <c r="K158" i="23"/>
  <c r="K146" i="23"/>
  <c r="K105" i="23"/>
  <c r="K94" i="23"/>
  <c r="K159" i="23"/>
  <c r="K147" i="23"/>
  <c r="K106" i="23"/>
  <c r="K95" i="23"/>
  <c r="K148" i="23"/>
  <c r="K111" i="23"/>
  <c r="K86" i="23"/>
  <c r="K56" i="23"/>
  <c r="K48" i="23"/>
  <c r="K38" i="23"/>
  <c r="K164" i="23"/>
  <c r="K87" i="23"/>
  <c r="K57" i="23"/>
  <c r="K49" i="23"/>
  <c r="K39" i="23"/>
  <c r="K88" i="23"/>
  <c r="K58" i="23"/>
  <c r="K50" i="23"/>
  <c r="K42" i="23"/>
  <c r="K93" i="23"/>
  <c r="K81" i="23"/>
  <c r="K51" i="23"/>
  <c r="K43" i="23"/>
  <c r="K82" i="23"/>
  <c r="K52" i="23"/>
  <c r="K44" i="23"/>
  <c r="K160" i="23"/>
  <c r="K83" i="23"/>
  <c r="K53" i="23"/>
  <c r="K45" i="23"/>
  <c r="K19" i="23"/>
  <c r="I33" i="23"/>
  <c r="K36" i="23"/>
  <c r="F152" i="23"/>
  <c r="F144" i="23"/>
  <c r="F157" i="23"/>
  <c r="F153" i="23"/>
  <c r="F145" i="23"/>
  <c r="F104" i="23"/>
  <c r="F100" i="23"/>
  <c r="F158" i="23"/>
  <c r="F146" i="23"/>
  <c r="F105" i="23"/>
  <c r="F159" i="23"/>
  <c r="F147" i="23"/>
  <c r="F106" i="23"/>
  <c r="F95" i="23"/>
  <c r="F164" i="23"/>
  <c r="F160" i="23"/>
  <c r="F148" i="23"/>
  <c r="F111" i="23"/>
  <c r="F96" i="23"/>
  <c r="F165" i="23"/>
  <c r="F149" i="23"/>
  <c r="F112" i="23"/>
  <c r="F166" i="23"/>
  <c r="F150" i="23"/>
  <c r="F142" i="23"/>
  <c r="F113" i="23"/>
  <c r="F97" i="23"/>
  <c r="F93" i="23"/>
  <c r="F81" i="23"/>
  <c r="F51" i="23"/>
  <c r="F43" i="23"/>
  <c r="F33" i="23"/>
  <c r="F35" i="23" s="1"/>
  <c r="F82" i="23"/>
  <c r="F52" i="23"/>
  <c r="F44" i="23"/>
  <c r="F143" i="23"/>
  <c r="F98" i="23"/>
  <c r="F83" i="23"/>
  <c r="F53" i="23"/>
  <c r="F45" i="23"/>
  <c r="F151" i="23"/>
  <c r="F114" i="23"/>
  <c r="F84" i="23"/>
  <c r="F54" i="23"/>
  <c r="F46" i="23"/>
  <c r="F94" i="23"/>
  <c r="F85" i="23"/>
  <c r="F55" i="23"/>
  <c r="F47" i="23"/>
  <c r="F37" i="23"/>
  <c r="F86" i="23"/>
  <c r="F56" i="23"/>
  <c r="F48" i="23"/>
  <c r="F38" i="23"/>
  <c r="N152" i="23"/>
  <c r="N144" i="23"/>
  <c r="N157" i="23"/>
  <c r="N153" i="23"/>
  <c r="N145" i="23"/>
  <c r="N104" i="23"/>
  <c r="N100" i="23"/>
  <c r="N158" i="23"/>
  <c r="N146" i="23"/>
  <c r="N105" i="23"/>
  <c r="N94" i="23"/>
  <c r="N159" i="23"/>
  <c r="N147" i="23"/>
  <c r="N106" i="23"/>
  <c r="N95" i="23"/>
  <c r="N164" i="23"/>
  <c r="N160" i="23"/>
  <c r="N148" i="23"/>
  <c r="N111" i="23"/>
  <c r="N96" i="23"/>
  <c r="N165" i="23"/>
  <c r="N149" i="23"/>
  <c r="N112" i="23"/>
  <c r="N166" i="23"/>
  <c r="N150" i="23"/>
  <c r="N142" i="23"/>
  <c r="N113" i="23"/>
  <c r="N97" i="23"/>
  <c r="N93" i="23"/>
  <c r="N81" i="23"/>
  <c r="N51" i="23"/>
  <c r="N43" i="23"/>
  <c r="N33" i="23"/>
  <c r="N143" i="23"/>
  <c r="N98" i="23"/>
  <c r="N82" i="23"/>
  <c r="N52" i="23"/>
  <c r="N44" i="23"/>
  <c r="N151" i="23"/>
  <c r="N114" i="23"/>
  <c r="N83" i="23"/>
  <c r="N53" i="23"/>
  <c r="N45" i="23"/>
  <c r="N84" i="23"/>
  <c r="N54" i="23"/>
  <c r="N46" i="23"/>
  <c r="N85" i="23"/>
  <c r="N55" i="23"/>
  <c r="N47" i="23"/>
  <c r="N37" i="23"/>
  <c r="N86" i="23"/>
  <c r="N56" i="23"/>
  <c r="N48" i="23"/>
  <c r="N38" i="23"/>
  <c r="F19" i="23"/>
  <c r="N19" i="23"/>
  <c r="G20" i="23"/>
  <c r="O20" i="23"/>
  <c r="H21" i="23"/>
  <c r="P21" i="23"/>
  <c r="I22" i="23"/>
  <c r="Q22" i="23"/>
  <c r="J23" i="23"/>
  <c r="R23" i="23"/>
  <c r="K24" i="23"/>
  <c r="M26" i="23"/>
  <c r="F27" i="23"/>
  <c r="N27" i="23"/>
  <c r="G28" i="23"/>
  <c r="O28" i="23"/>
  <c r="H29" i="23"/>
  <c r="P29" i="23"/>
  <c r="M33" i="23"/>
  <c r="I34" i="23"/>
  <c r="M38" i="23"/>
  <c r="P43" i="23"/>
  <c r="R45" i="23"/>
  <c r="I52" i="23"/>
  <c r="K54" i="23"/>
  <c r="M56" i="23"/>
  <c r="H82" i="23"/>
  <c r="J84" i="23"/>
  <c r="L86" i="23"/>
  <c r="N88" i="23"/>
  <c r="R159" i="23"/>
  <c r="Q82" i="23"/>
  <c r="I45" i="23"/>
  <c r="K47" i="23"/>
  <c r="S71" i="23"/>
  <c r="G157" i="23"/>
  <c r="G153" i="23"/>
  <c r="G145" i="23"/>
  <c r="G104" i="23"/>
  <c r="G100" i="23"/>
  <c r="G158" i="23"/>
  <c r="G146" i="23"/>
  <c r="G105" i="23"/>
  <c r="G94" i="23"/>
  <c r="G159" i="23"/>
  <c r="G147" i="23"/>
  <c r="G106" i="23"/>
  <c r="G95" i="23"/>
  <c r="G164" i="23"/>
  <c r="G160" i="23"/>
  <c r="G148" i="23"/>
  <c r="G111" i="23"/>
  <c r="G96" i="23"/>
  <c r="G165" i="23"/>
  <c r="G149" i="23"/>
  <c r="G112" i="23"/>
  <c r="G166" i="23"/>
  <c r="G150" i="23"/>
  <c r="G142" i="23"/>
  <c r="G113" i="23"/>
  <c r="G97" i="23"/>
  <c r="G151" i="23"/>
  <c r="G143" i="23"/>
  <c r="G114" i="23"/>
  <c r="G98" i="23"/>
  <c r="G144" i="23"/>
  <c r="G82" i="23"/>
  <c r="G52" i="23"/>
  <c r="G44" i="23"/>
  <c r="G34" i="23"/>
  <c r="G35" i="23" s="1"/>
  <c r="G152" i="23"/>
  <c r="G83" i="23"/>
  <c r="G53" i="23"/>
  <c r="G45" i="23"/>
  <c r="G84" i="23"/>
  <c r="G54" i="23"/>
  <c r="G46" i="23"/>
  <c r="G36" i="23"/>
  <c r="G85" i="23"/>
  <c r="G55" i="23"/>
  <c r="G47" i="23"/>
  <c r="G86" i="23"/>
  <c r="G56" i="23"/>
  <c r="G48" i="23"/>
  <c r="G38" i="23"/>
  <c r="G87" i="23"/>
  <c r="G57" i="23"/>
  <c r="G49" i="23"/>
  <c r="G39" i="23"/>
  <c r="O157" i="23"/>
  <c r="O153" i="23"/>
  <c r="O145" i="23"/>
  <c r="O104" i="23"/>
  <c r="O100" i="23"/>
  <c r="O158" i="23"/>
  <c r="O146" i="23"/>
  <c r="O105" i="23"/>
  <c r="O94" i="23"/>
  <c r="O159" i="23"/>
  <c r="O147" i="23"/>
  <c r="O106" i="23"/>
  <c r="O95" i="23"/>
  <c r="O164" i="23"/>
  <c r="O160" i="23"/>
  <c r="O148" i="23"/>
  <c r="O111" i="23"/>
  <c r="O96" i="23"/>
  <c r="O165" i="23"/>
  <c r="O149" i="23"/>
  <c r="O112" i="23"/>
  <c r="O166" i="23"/>
  <c r="O150" i="23"/>
  <c r="O142" i="23"/>
  <c r="O113" i="23"/>
  <c r="O97" i="23"/>
  <c r="O151" i="23"/>
  <c r="O143" i="23"/>
  <c r="O114" i="23"/>
  <c r="O98" i="23"/>
  <c r="O152" i="23"/>
  <c r="O82" i="23"/>
  <c r="O52" i="23"/>
  <c r="O44" i="23"/>
  <c r="O34" i="23"/>
  <c r="O35" i="23" s="1"/>
  <c r="O83" i="23"/>
  <c r="O53" i="23"/>
  <c r="O45" i="23"/>
  <c r="O84" i="23"/>
  <c r="O54" i="23"/>
  <c r="O46" i="23"/>
  <c r="O36" i="23"/>
  <c r="O85" i="23"/>
  <c r="O55" i="23"/>
  <c r="O47" i="23"/>
  <c r="O86" i="23"/>
  <c r="O56" i="23"/>
  <c r="O48" i="23"/>
  <c r="O38" i="23"/>
  <c r="O87" i="23"/>
  <c r="O57" i="23"/>
  <c r="O49" i="23"/>
  <c r="O39" i="23"/>
  <c r="G19" i="23"/>
  <c r="O19" i="23"/>
  <c r="H20" i="23"/>
  <c r="P20" i="23"/>
  <c r="I21" i="23"/>
  <c r="Q21" i="23"/>
  <c r="J22" i="23"/>
  <c r="R22" i="23"/>
  <c r="K23" i="23"/>
  <c r="L24" i="23"/>
  <c r="F26" i="23"/>
  <c r="N26" i="23"/>
  <c r="G27" i="23"/>
  <c r="O27" i="23"/>
  <c r="H28" i="23"/>
  <c r="P28" i="23"/>
  <c r="I29" i="23"/>
  <c r="Q29" i="23"/>
  <c r="O33" i="23"/>
  <c r="J34" i="23"/>
  <c r="J35" i="23" s="1"/>
  <c r="G37" i="23"/>
  <c r="F42" i="23"/>
  <c r="H44" i="23"/>
  <c r="J46" i="23"/>
  <c r="L48" i="23"/>
  <c r="N50" i="23"/>
  <c r="R54" i="23"/>
  <c r="I82" i="23"/>
  <c r="K84" i="23"/>
  <c r="M86" i="23"/>
  <c r="O88" i="23"/>
  <c r="O144" i="23"/>
  <c r="L165" i="23"/>
  <c r="K27" i="23"/>
  <c r="A133" i="23"/>
  <c r="A72" i="23"/>
  <c r="H158" i="23"/>
  <c r="H146" i="23"/>
  <c r="H105" i="23"/>
  <c r="H94" i="23"/>
  <c r="H159" i="23"/>
  <c r="H147" i="23"/>
  <c r="H106" i="23"/>
  <c r="H95" i="23"/>
  <c r="H164" i="23"/>
  <c r="H160" i="23"/>
  <c r="H148" i="23"/>
  <c r="H111" i="23"/>
  <c r="H96" i="23"/>
  <c r="H165" i="23"/>
  <c r="H149" i="23"/>
  <c r="H112" i="23"/>
  <c r="H166" i="23"/>
  <c r="H150" i="23"/>
  <c r="H142" i="23"/>
  <c r="H113" i="23"/>
  <c r="H97" i="23"/>
  <c r="H151" i="23"/>
  <c r="H143" i="23"/>
  <c r="H114" i="23"/>
  <c r="H98" i="23"/>
  <c r="H152" i="23"/>
  <c r="H144" i="23"/>
  <c r="H83" i="23"/>
  <c r="H53" i="23"/>
  <c r="H45" i="23"/>
  <c r="H84" i="23"/>
  <c r="H54" i="23"/>
  <c r="H46" i="23"/>
  <c r="H36" i="23"/>
  <c r="H104" i="23"/>
  <c r="H85" i="23"/>
  <c r="H55" i="23"/>
  <c r="H47" i="23"/>
  <c r="H37" i="23"/>
  <c r="H157" i="23"/>
  <c r="H86" i="23"/>
  <c r="H56" i="23"/>
  <c r="H48" i="23"/>
  <c r="H38" i="23"/>
  <c r="H87" i="23"/>
  <c r="H57" i="23"/>
  <c r="H49" i="23"/>
  <c r="H39" i="23"/>
  <c r="H88" i="23"/>
  <c r="H58" i="23"/>
  <c r="H50" i="23"/>
  <c r="H42" i="23"/>
  <c r="P158" i="23"/>
  <c r="P146" i="23"/>
  <c r="P105" i="23"/>
  <c r="P94" i="23"/>
  <c r="P159" i="23"/>
  <c r="P147" i="23"/>
  <c r="P106" i="23"/>
  <c r="P95" i="23"/>
  <c r="P164" i="23"/>
  <c r="P160" i="23"/>
  <c r="P148" i="23"/>
  <c r="P111" i="23"/>
  <c r="P96" i="23"/>
  <c r="P165" i="23"/>
  <c r="P149" i="23"/>
  <c r="P112" i="23"/>
  <c r="P166" i="23"/>
  <c r="P150" i="23"/>
  <c r="P142" i="23"/>
  <c r="P113" i="23"/>
  <c r="P97" i="23"/>
  <c r="P151" i="23"/>
  <c r="P143" i="23"/>
  <c r="P114" i="23"/>
  <c r="P98" i="23"/>
  <c r="P152" i="23"/>
  <c r="P144" i="23"/>
  <c r="P83" i="23"/>
  <c r="P53" i="23"/>
  <c r="P45" i="23"/>
  <c r="P104" i="23"/>
  <c r="P84" i="23"/>
  <c r="P54" i="23"/>
  <c r="P46" i="23"/>
  <c r="P36" i="23"/>
  <c r="P157" i="23"/>
  <c r="P85" i="23"/>
  <c r="P55" i="23"/>
  <c r="P47" i="23"/>
  <c r="P37" i="23"/>
  <c r="P86" i="23"/>
  <c r="P56" i="23"/>
  <c r="P48" i="23"/>
  <c r="P38" i="23"/>
  <c r="P87" i="23"/>
  <c r="P57" i="23"/>
  <c r="P49" i="23"/>
  <c r="P39" i="23"/>
  <c r="P145" i="23"/>
  <c r="P100" i="23"/>
  <c r="P88" i="23"/>
  <c r="P58" i="23"/>
  <c r="P50" i="23"/>
  <c r="P42" i="23"/>
  <c r="H19" i="23"/>
  <c r="P19" i="23"/>
  <c r="I20" i="23"/>
  <c r="Q20" i="23"/>
  <c r="J21" i="23"/>
  <c r="R21" i="23"/>
  <c r="K22" i="23"/>
  <c r="L23" i="23"/>
  <c r="M24" i="23"/>
  <c r="G26" i="23"/>
  <c r="O26" i="23"/>
  <c r="H27" i="23"/>
  <c r="P27" i="23"/>
  <c r="I28" i="23"/>
  <c r="Q28" i="23"/>
  <c r="J29" i="23"/>
  <c r="R29" i="23"/>
  <c r="P33" i="23"/>
  <c r="P35" i="23" s="1"/>
  <c r="K34" i="23"/>
  <c r="K37" i="23"/>
  <c r="F39" i="23"/>
  <c r="G42" i="23"/>
  <c r="I44" i="23"/>
  <c r="K46" i="23"/>
  <c r="M48" i="23"/>
  <c r="O50" i="23"/>
  <c r="Q52" i="23"/>
  <c r="F57" i="23"/>
  <c r="P82" i="23"/>
  <c r="R84" i="23"/>
  <c r="G93" i="23"/>
  <c r="Q105" i="23"/>
  <c r="H145" i="23"/>
  <c r="O27" i="22"/>
  <c r="G33" i="22"/>
  <c r="G36" i="22"/>
  <c r="O29" i="22"/>
  <c r="O46" i="22"/>
  <c r="S131" i="22"/>
  <c r="S70" i="22"/>
  <c r="Q136" i="22"/>
  <c r="Q75" i="22"/>
  <c r="M151" i="22"/>
  <c r="M143" i="22"/>
  <c r="M114" i="22"/>
  <c r="M98" i="22"/>
  <c r="M152" i="22"/>
  <c r="M144" i="22"/>
  <c r="M157" i="22"/>
  <c r="M153" i="22"/>
  <c r="M145" i="22"/>
  <c r="M104" i="22"/>
  <c r="M100" i="22"/>
  <c r="M158" i="22"/>
  <c r="M146" i="22"/>
  <c r="M105" i="22"/>
  <c r="M94" i="22"/>
  <c r="M159" i="22"/>
  <c r="M147" i="22"/>
  <c r="M106" i="22"/>
  <c r="M164" i="22"/>
  <c r="M160" i="22"/>
  <c r="M148" i="22"/>
  <c r="M111" i="22"/>
  <c r="M96" i="22"/>
  <c r="M165" i="22"/>
  <c r="M149" i="22"/>
  <c r="M112" i="22"/>
  <c r="M85" i="22"/>
  <c r="M55" i="22"/>
  <c r="M47" i="22"/>
  <c r="M37" i="22"/>
  <c r="M86" i="22"/>
  <c r="M56" i="22"/>
  <c r="M48" i="22"/>
  <c r="M38" i="22"/>
  <c r="M142" i="22"/>
  <c r="M97" i="22"/>
  <c r="M95" i="22"/>
  <c r="M88" i="22"/>
  <c r="M58" i="22"/>
  <c r="M50" i="22"/>
  <c r="M42" i="22"/>
  <c r="M83" i="22"/>
  <c r="M53" i="22"/>
  <c r="M45" i="22"/>
  <c r="M46" i="22"/>
  <c r="M28" i="22"/>
  <c r="M20" i="22"/>
  <c r="M166" i="22"/>
  <c r="M49" i="22"/>
  <c r="M29" i="22"/>
  <c r="M21" i="22"/>
  <c r="M150" i="22"/>
  <c r="M81" i="22"/>
  <c r="M51" i="22"/>
  <c r="M33" i="22"/>
  <c r="M22" i="22"/>
  <c r="M84" i="22"/>
  <c r="M36" i="22"/>
  <c r="M87" i="22"/>
  <c r="M39" i="22"/>
  <c r="M82" i="22"/>
  <c r="M52" i="22"/>
  <c r="M34" i="22"/>
  <c r="M23" i="22"/>
  <c r="M54" i="22"/>
  <c r="M57" i="22"/>
  <c r="M24" i="22"/>
  <c r="M113" i="22"/>
  <c r="M93" i="22"/>
  <c r="M43" i="22"/>
  <c r="M26" i="22"/>
  <c r="S132" i="22"/>
  <c r="S71" i="22"/>
  <c r="G157" i="22"/>
  <c r="G153" i="22"/>
  <c r="G145" i="22"/>
  <c r="G104" i="22"/>
  <c r="G100" i="22"/>
  <c r="G158" i="22"/>
  <c r="G146" i="22"/>
  <c r="G105" i="22"/>
  <c r="G159" i="22"/>
  <c r="G147" i="22"/>
  <c r="G106" i="22"/>
  <c r="G164" i="22"/>
  <c r="G160" i="22"/>
  <c r="G148" i="22"/>
  <c r="G111" i="22"/>
  <c r="G96" i="22"/>
  <c r="G165" i="22"/>
  <c r="G149" i="22"/>
  <c r="G112" i="22"/>
  <c r="G166" i="22"/>
  <c r="G150" i="22"/>
  <c r="G142" i="22"/>
  <c r="G113" i="22"/>
  <c r="G97" i="22"/>
  <c r="G151" i="22"/>
  <c r="G143" i="22"/>
  <c r="G114" i="22"/>
  <c r="G98" i="22"/>
  <c r="G144" i="22"/>
  <c r="G87" i="22"/>
  <c r="G57" i="22"/>
  <c r="G49" i="22"/>
  <c r="G39" i="22"/>
  <c r="G152" i="22"/>
  <c r="G88" i="22"/>
  <c r="G58" i="22"/>
  <c r="G50" i="22"/>
  <c r="G42" i="22"/>
  <c r="G82" i="22"/>
  <c r="G52" i="22"/>
  <c r="G44" i="22"/>
  <c r="G34" i="22"/>
  <c r="G95" i="22"/>
  <c r="G85" i="22"/>
  <c r="G55" i="22"/>
  <c r="G47" i="22"/>
  <c r="G37" i="22"/>
  <c r="G86" i="22"/>
  <c r="G56" i="22"/>
  <c r="G38" i="22"/>
  <c r="G22" i="22"/>
  <c r="G81" i="22"/>
  <c r="G93" i="22"/>
  <c r="G43" i="22"/>
  <c r="G23" i="22"/>
  <c r="G45" i="22"/>
  <c r="G24" i="22"/>
  <c r="G94" i="22"/>
  <c r="G46" i="22"/>
  <c r="G48" i="22"/>
  <c r="G51" i="22"/>
  <c r="G26" i="22"/>
  <c r="G83" i="22"/>
  <c r="G53" i="22"/>
  <c r="G28" i="22"/>
  <c r="G20" i="22"/>
  <c r="G54" i="22"/>
  <c r="G84" i="22"/>
  <c r="O157" i="22"/>
  <c r="O153" i="22"/>
  <c r="O145" i="22"/>
  <c r="O104" i="22"/>
  <c r="O100" i="22"/>
  <c r="O158" i="22"/>
  <c r="O146" i="22"/>
  <c r="O105" i="22"/>
  <c r="O159" i="22"/>
  <c r="O147" i="22"/>
  <c r="O106" i="22"/>
  <c r="O164" i="22"/>
  <c r="O160" i="22"/>
  <c r="O148" i="22"/>
  <c r="O111" i="22"/>
  <c r="O96" i="22"/>
  <c r="O165" i="22"/>
  <c r="O149" i="22"/>
  <c r="O112" i="22"/>
  <c r="O166" i="22"/>
  <c r="O150" i="22"/>
  <c r="O142" i="22"/>
  <c r="O113" i="22"/>
  <c r="O97" i="22"/>
  <c r="O151" i="22"/>
  <c r="O143" i="22"/>
  <c r="O114" i="22"/>
  <c r="O98" i="22"/>
  <c r="O152" i="22"/>
  <c r="O87" i="22"/>
  <c r="O57" i="22"/>
  <c r="O49" i="22"/>
  <c r="O39" i="22"/>
  <c r="O94" i="22"/>
  <c r="O88" i="22"/>
  <c r="O58" i="22"/>
  <c r="O50" i="22"/>
  <c r="O42" i="22"/>
  <c r="O82" i="22"/>
  <c r="O52" i="22"/>
  <c r="O44" i="22"/>
  <c r="O34" i="22"/>
  <c r="O85" i="22"/>
  <c r="O55" i="22"/>
  <c r="O47" i="22"/>
  <c r="O37" i="22"/>
  <c r="O144" i="22"/>
  <c r="O48" i="22"/>
  <c r="O22" i="22"/>
  <c r="O38" i="22"/>
  <c r="O81" i="22"/>
  <c r="O51" i="22"/>
  <c r="O33" i="22"/>
  <c r="O23" i="22"/>
  <c r="O43" i="22"/>
  <c r="O83" i="22"/>
  <c r="O53" i="22"/>
  <c r="O24" i="22"/>
  <c r="O86" i="22"/>
  <c r="O56" i="22"/>
  <c r="O93" i="22"/>
  <c r="O84" i="22"/>
  <c r="O54" i="22"/>
  <c r="O36" i="22"/>
  <c r="O26" i="22"/>
  <c r="O95" i="22"/>
  <c r="O45" i="22"/>
  <c r="O28" i="22"/>
  <c r="O20" i="22"/>
  <c r="O21" i="22"/>
  <c r="G27" i="22"/>
  <c r="M27" i="22"/>
  <c r="G29" i="22"/>
  <c r="M44" i="22"/>
  <c r="H95" i="22"/>
  <c r="P100" i="22"/>
  <c r="P145" i="22"/>
  <c r="Q132" i="22"/>
  <c r="Q71" i="22"/>
  <c r="F152" i="22"/>
  <c r="F144" i="22"/>
  <c r="F157" i="22"/>
  <c r="F153" i="22"/>
  <c r="F145" i="22"/>
  <c r="F104" i="22"/>
  <c r="F100" i="22"/>
  <c r="F158" i="22"/>
  <c r="F146" i="22"/>
  <c r="F105" i="22"/>
  <c r="F159" i="22"/>
  <c r="F147" i="22"/>
  <c r="F106" i="22"/>
  <c r="F95" i="22"/>
  <c r="F164" i="22"/>
  <c r="F160" i="22"/>
  <c r="F148" i="22"/>
  <c r="F111" i="22"/>
  <c r="F96" i="22"/>
  <c r="F165" i="22"/>
  <c r="F149" i="22"/>
  <c r="F112" i="22"/>
  <c r="F166" i="22"/>
  <c r="F150" i="22"/>
  <c r="F142" i="22"/>
  <c r="F113" i="22"/>
  <c r="F97" i="22"/>
  <c r="F86" i="22"/>
  <c r="F56" i="22"/>
  <c r="F48" i="22"/>
  <c r="F38" i="22"/>
  <c r="F87" i="22"/>
  <c r="F57" i="22"/>
  <c r="F49" i="22"/>
  <c r="F39" i="22"/>
  <c r="F151" i="22"/>
  <c r="F114" i="22"/>
  <c r="F93" i="22"/>
  <c r="F81" i="22"/>
  <c r="F51" i="22"/>
  <c r="F43" i="22"/>
  <c r="F94" i="22"/>
  <c r="F84" i="22"/>
  <c r="F54" i="22"/>
  <c r="F46" i="22"/>
  <c r="F36" i="22"/>
  <c r="N152" i="22"/>
  <c r="N144" i="22"/>
  <c r="N157" i="22"/>
  <c r="N153" i="22"/>
  <c r="N145" i="22"/>
  <c r="N104" i="22"/>
  <c r="N100" i="22"/>
  <c r="N158" i="22"/>
  <c r="N146" i="22"/>
  <c r="N105" i="22"/>
  <c r="N159" i="22"/>
  <c r="N147" i="22"/>
  <c r="N106" i="22"/>
  <c r="N95" i="22"/>
  <c r="N164" i="22"/>
  <c r="N160" i="22"/>
  <c r="N148" i="22"/>
  <c r="N111" i="22"/>
  <c r="N96" i="22"/>
  <c r="N165" i="22"/>
  <c r="N149" i="22"/>
  <c r="N112" i="22"/>
  <c r="N166" i="22"/>
  <c r="N150" i="22"/>
  <c r="N142" i="22"/>
  <c r="N113" i="22"/>
  <c r="N97" i="22"/>
  <c r="N86" i="22"/>
  <c r="N56" i="22"/>
  <c r="N48" i="22"/>
  <c r="N38" i="22"/>
  <c r="N143" i="22"/>
  <c r="N98" i="22"/>
  <c r="N87" i="22"/>
  <c r="N57" i="22"/>
  <c r="N49" i="22"/>
  <c r="N39" i="22"/>
  <c r="N93" i="22"/>
  <c r="N81" i="22"/>
  <c r="N51" i="22"/>
  <c r="N43" i="22"/>
  <c r="N33" i="22"/>
  <c r="N84" i="22"/>
  <c r="N54" i="22"/>
  <c r="N46" i="22"/>
  <c r="N36" i="22"/>
  <c r="F19" i="22"/>
  <c r="N19" i="22"/>
  <c r="H21" i="22"/>
  <c r="P21" i="22"/>
  <c r="I22" i="22"/>
  <c r="Q22" i="22"/>
  <c r="J23" i="22"/>
  <c r="R23" i="22"/>
  <c r="K24" i="22"/>
  <c r="F27" i="22"/>
  <c r="N27" i="22"/>
  <c r="H29" i="22"/>
  <c r="P29" i="22"/>
  <c r="H33" i="22"/>
  <c r="F34" i="22"/>
  <c r="H36" i="22"/>
  <c r="I37" i="22"/>
  <c r="J38" i="22"/>
  <c r="K39" i="22"/>
  <c r="L42" i="22"/>
  <c r="N44" i="22"/>
  <c r="P46" i="22"/>
  <c r="R48" i="22"/>
  <c r="F52" i="22"/>
  <c r="H54" i="22"/>
  <c r="I55" i="22"/>
  <c r="J56" i="22"/>
  <c r="K57" i="22"/>
  <c r="L58" i="22"/>
  <c r="Q73" i="22"/>
  <c r="F82" i="22"/>
  <c r="H84" i="22"/>
  <c r="I85" i="22"/>
  <c r="J86" i="22"/>
  <c r="K87" i="22"/>
  <c r="L88" i="22"/>
  <c r="J95" i="22"/>
  <c r="H27" i="22"/>
  <c r="P27" i="22"/>
  <c r="H49" i="22"/>
  <c r="I159" i="22"/>
  <c r="I147" i="22"/>
  <c r="I106" i="22"/>
  <c r="I95" i="22"/>
  <c r="I164" i="22"/>
  <c r="I160" i="22"/>
  <c r="I148" i="22"/>
  <c r="I111" i="22"/>
  <c r="I96" i="22"/>
  <c r="I165" i="22"/>
  <c r="I149" i="22"/>
  <c r="I112" i="22"/>
  <c r="I166" i="22"/>
  <c r="I150" i="22"/>
  <c r="I142" i="22"/>
  <c r="I113" i="22"/>
  <c r="I97" i="22"/>
  <c r="I151" i="22"/>
  <c r="I143" i="22"/>
  <c r="I114" i="22"/>
  <c r="I98" i="22"/>
  <c r="I152" i="22"/>
  <c r="I144" i="22"/>
  <c r="I157" i="22"/>
  <c r="I153" i="22"/>
  <c r="I145" i="22"/>
  <c r="I104" i="22"/>
  <c r="I100" i="22"/>
  <c r="I105" i="22"/>
  <c r="I93" i="22"/>
  <c r="I81" i="22"/>
  <c r="I51" i="22"/>
  <c r="I43" i="22"/>
  <c r="I33" i="22"/>
  <c r="I158" i="22"/>
  <c r="I82" i="22"/>
  <c r="I52" i="22"/>
  <c r="I44" i="22"/>
  <c r="I34" i="22"/>
  <c r="I84" i="22"/>
  <c r="I54" i="22"/>
  <c r="I46" i="22"/>
  <c r="I36" i="22"/>
  <c r="I87" i="22"/>
  <c r="I57" i="22"/>
  <c r="I49" i="22"/>
  <c r="I39" i="22"/>
  <c r="Q159" i="22"/>
  <c r="Q147" i="22"/>
  <c r="Q106" i="22"/>
  <c r="Q95" i="22"/>
  <c r="Q164" i="22"/>
  <c r="Q160" i="22"/>
  <c r="Q148" i="22"/>
  <c r="Q111" i="22"/>
  <c r="Q96" i="22"/>
  <c r="Q165" i="22"/>
  <c r="Q149" i="22"/>
  <c r="Q112" i="22"/>
  <c r="Q166" i="22"/>
  <c r="Q150" i="22"/>
  <c r="Q142" i="22"/>
  <c r="Q113" i="22"/>
  <c r="Q97" i="22"/>
  <c r="Q151" i="22"/>
  <c r="Q143" i="22"/>
  <c r="Q114" i="22"/>
  <c r="Q98" i="22"/>
  <c r="Q152" i="22"/>
  <c r="Q144" i="22"/>
  <c r="Q157" i="22"/>
  <c r="Q153" i="22"/>
  <c r="Q145" i="22"/>
  <c r="Q104" i="22"/>
  <c r="Q100" i="22"/>
  <c r="Q93" i="22"/>
  <c r="Q158" i="22"/>
  <c r="Q94" i="22"/>
  <c r="Q81" i="22"/>
  <c r="Q51" i="22"/>
  <c r="Q43" i="22"/>
  <c r="Q33" i="22"/>
  <c r="Q82" i="22"/>
  <c r="Q52" i="22"/>
  <c r="Q44" i="22"/>
  <c r="Q34" i="22"/>
  <c r="Q146" i="22"/>
  <c r="Q84" i="22"/>
  <c r="Q54" i="22"/>
  <c r="Q46" i="22"/>
  <c r="Q36" i="22"/>
  <c r="Q87" i="22"/>
  <c r="Q57" i="22"/>
  <c r="Q49" i="22"/>
  <c r="Q39" i="22"/>
  <c r="I19" i="22"/>
  <c r="Q19" i="22"/>
  <c r="J20" i="22"/>
  <c r="R20" i="22"/>
  <c r="K21" i="22"/>
  <c r="L22" i="22"/>
  <c r="F24" i="22"/>
  <c r="N24" i="22"/>
  <c r="H26" i="22"/>
  <c r="P26" i="22"/>
  <c r="I27" i="22"/>
  <c r="Q27" i="22"/>
  <c r="J28" i="22"/>
  <c r="R28" i="22"/>
  <c r="K29" i="22"/>
  <c r="L33" i="22"/>
  <c r="P37" i="22"/>
  <c r="Q38" i="22"/>
  <c r="R39" i="22"/>
  <c r="F45" i="22"/>
  <c r="I48" i="22"/>
  <c r="K50" i="22"/>
  <c r="L51" i="22"/>
  <c r="N53" i="22"/>
  <c r="P55" i="22"/>
  <c r="Q56" i="22"/>
  <c r="R57" i="22"/>
  <c r="Q69" i="22"/>
  <c r="L81" i="22"/>
  <c r="N83" i="22"/>
  <c r="Q86" i="22"/>
  <c r="R87" i="22"/>
  <c r="H158" i="22"/>
  <c r="H146" i="22"/>
  <c r="H105" i="22"/>
  <c r="H94" i="22"/>
  <c r="H159" i="22"/>
  <c r="H147" i="22"/>
  <c r="H106" i="22"/>
  <c r="H164" i="22"/>
  <c r="H160" i="22"/>
  <c r="H148" i="22"/>
  <c r="H111" i="22"/>
  <c r="H96" i="22"/>
  <c r="H165" i="22"/>
  <c r="H149" i="22"/>
  <c r="H112" i="22"/>
  <c r="H166" i="22"/>
  <c r="H150" i="22"/>
  <c r="H142" i="22"/>
  <c r="H113" i="22"/>
  <c r="H97" i="22"/>
  <c r="H151" i="22"/>
  <c r="H143" i="22"/>
  <c r="H114" i="22"/>
  <c r="H98" i="22"/>
  <c r="H152" i="22"/>
  <c r="H144" i="22"/>
  <c r="H88" i="22"/>
  <c r="H58" i="22"/>
  <c r="H50" i="22"/>
  <c r="H42" i="22"/>
  <c r="H93" i="22"/>
  <c r="H81" i="22"/>
  <c r="H51" i="22"/>
  <c r="H43" i="22"/>
  <c r="H157" i="22"/>
  <c r="H83" i="22"/>
  <c r="H53" i="22"/>
  <c r="H45" i="22"/>
  <c r="H145" i="22"/>
  <c r="H100" i="22"/>
  <c r="H86" i="22"/>
  <c r="H56" i="22"/>
  <c r="H48" i="22"/>
  <c r="H38" i="22"/>
  <c r="P158" i="22"/>
  <c r="P146" i="22"/>
  <c r="P105" i="22"/>
  <c r="P94" i="22"/>
  <c r="P159" i="22"/>
  <c r="P147" i="22"/>
  <c r="P106" i="22"/>
  <c r="P164" i="22"/>
  <c r="P160" i="22"/>
  <c r="P148" i="22"/>
  <c r="P111" i="22"/>
  <c r="P96" i="22"/>
  <c r="P165" i="22"/>
  <c r="P149" i="22"/>
  <c r="P112" i="22"/>
  <c r="P166" i="22"/>
  <c r="P150" i="22"/>
  <c r="P142" i="22"/>
  <c r="P113" i="22"/>
  <c r="P97" i="22"/>
  <c r="P151" i="22"/>
  <c r="P143" i="22"/>
  <c r="P114" i="22"/>
  <c r="P98" i="22"/>
  <c r="P152" i="22"/>
  <c r="P144" i="22"/>
  <c r="P88" i="22"/>
  <c r="P58" i="22"/>
  <c r="P50" i="22"/>
  <c r="P42" i="22"/>
  <c r="P104" i="22"/>
  <c r="P95" i="22"/>
  <c r="P93" i="22"/>
  <c r="P81" i="22"/>
  <c r="P51" i="22"/>
  <c r="P43" i="22"/>
  <c r="P33" i="22"/>
  <c r="P157" i="22"/>
  <c r="P83" i="22"/>
  <c r="P53" i="22"/>
  <c r="P45" i="22"/>
  <c r="P153" i="22"/>
  <c r="P86" i="22"/>
  <c r="P56" i="22"/>
  <c r="P48" i="22"/>
  <c r="P38" i="22"/>
  <c r="H19" i="22"/>
  <c r="P19" i="22"/>
  <c r="P57" i="22"/>
  <c r="P87" i="22"/>
  <c r="J164" i="22"/>
  <c r="J160" i="22"/>
  <c r="J148" i="22"/>
  <c r="J111" i="22"/>
  <c r="J96" i="22"/>
  <c r="J165" i="22"/>
  <c r="J149" i="22"/>
  <c r="J112" i="22"/>
  <c r="J166" i="22"/>
  <c r="J150" i="22"/>
  <c r="J142" i="22"/>
  <c r="J113" i="22"/>
  <c r="J97" i="22"/>
  <c r="J151" i="22"/>
  <c r="J143" i="22"/>
  <c r="J114" i="22"/>
  <c r="J98" i="22"/>
  <c r="J152" i="22"/>
  <c r="J144" i="22"/>
  <c r="J157" i="22"/>
  <c r="J153" i="22"/>
  <c r="J145" i="22"/>
  <c r="J104" i="22"/>
  <c r="J100" i="22"/>
  <c r="J158" i="22"/>
  <c r="J146" i="22"/>
  <c r="J105" i="22"/>
  <c r="J94" i="22"/>
  <c r="J82" i="22"/>
  <c r="J52" i="22"/>
  <c r="J44" i="22"/>
  <c r="J34" i="22"/>
  <c r="J35" i="22" s="1"/>
  <c r="J83" i="22"/>
  <c r="J53" i="22"/>
  <c r="J45" i="22"/>
  <c r="J85" i="22"/>
  <c r="J55" i="22"/>
  <c r="J47" i="22"/>
  <c r="J37" i="22"/>
  <c r="J106" i="22"/>
  <c r="J88" i="22"/>
  <c r="J58" i="22"/>
  <c r="J50" i="22"/>
  <c r="J42" i="22"/>
  <c r="R164" i="22"/>
  <c r="R160" i="22"/>
  <c r="R148" i="22"/>
  <c r="R111" i="22"/>
  <c r="R96" i="22"/>
  <c r="R165" i="22"/>
  <c r="R149" i="22"/>
  <c r="R112" i="22"/>
  <c r="R166" i="22"/>
  <c r="R150" i="22"/>
  <c r="R142" i="22"/>
  <c r="R113" i="22"/>
  <c r="R97" i="22"/>
  <c r="R151" i="22"/>
  <c r="R143" i="22"/>
  <c r="R114" i="22"/>
  <c r="R98" i="22"/>
  <c r="R152" i="22"/>
  <c r="R144" i="22"/>
  <c r="R157" i="22"/>
  <c r="R153" i="22"/>
  <c r="R145" i="22"/>
  <c r="R104" i="22"/>
  <c r="R100" i="22"/>
  <c r="R158" i="22"/>
  <c r="R146" i="22"/>
  <c r="R105" i="22"/>
  <c r="R94" i="22"/>
  <c r="R95" i="22"/>
  <c r="R93" i="22"/>
  <c r="R82" i="22"/>
  <c r="R52" i="22"/>
  <c r="R44" i="22"/>
  <c r="R34" i="22"/>
  <c r="R147" i="22"/>
  <c r="R83" i="22"/>
  <c r="R53" i="22"/>
  <c r="R45" i="22"/>
  <c r="R85" i="22"/>
  <c r="R55" i="22"/>
  <c r="R47" i="22"/>
  <c r="R37" i="22"/>
  <c r="R159" i="22"/>
  <c r="R88" i="22"/>
  <c r="R58" i="22"/>
  <c r="R50" i="22"/>
  <c r="R42" i="22"/>
  <c r="J19" i="22"/>
  <c r="R19" i="22"/>
  <c r="K20" i="22"/>
  <c r="L21" i="22"/>
  <c r="F23" i="22"/>
  <c r="N23" i="22"/>
  <c r="I26" i="22"/>
  <c r="Q26" i="22"/>
  <c r="J27" i="22"/>
  <c r="R27" i="22"/>
  <c r="K28" i="22"/>
  <c r="L29" i="22"/>
  <c r="N34" i="22"/>
  <c r="P36" i="22"/>
  <c r="Q37" i="22"/>
  <c r="R38" i="22"/>
  <c r="F44" i="22"/>
  <c r="H46" i="22"/>
  <c r="I47" i="22"/>
  <c r="J48" i="22"/>
  <c r="L50" i="22"/>
  <c r="N52" i="22"/>
  <c r="P54" i="22"/>
  <c r="Q55" i="22"/>
  <c r="R56" i="22"/>
  <c r="N82" i="22"/>
  <c r="P84" i="22"/>
  <c r="Q85" i="22"/>
  <c r="R86" i="22"/>
  <c r="I94" i="22"/>
  <c r="L165" i="22"/>
  <c r="K165" i="22"/>
  <c r="K149" i="22"/>
  <c r="K112" i="22"/>
  <c r="K166" i="22"/>
  <c r="K150" i="22"/>
  <c r="K142" i="22"/>
  <c r="K113" i="22"/>
  <c r="K97" i="22"/>
  <c r="K151" i="22"/>
  <c r="K143" i="22"/>
  <c r="K114" i="22"/>
  <c r="K98" i="22"/>
  <c r="K152" i="22"/>
  <c r="K144" i="22"/>
  <c r="K157" i="22"/>
  <c r="K153" i="22"/>
  <c r="K145" i="22"/>
  <c r="K104" i="22"/>
  <c r="K100" i="22"/>
  <c r="K158" i="22"/>
  <c r="K146" i="22"/>
  <c r="K105" i="22"/>
  <c r="K94" i="22"/>
  <c r="K159" i="22"/>
  <c r="K147" i="22"/>
  <c r="K106" i="22"/>
  <c r="K95" i="22"/>
  <c r="K148" i="22"/>
  <c r="K111" i="22"/>
  <c r="K83" i="22"/>
  <c r="K53" i="22"/>
  <c r="K45" i="22"/>
  <c r="K164" i="22"/>
  <c r="K84" i="22"/>
  <c r="K54" i="22"/>
  <c r="K46" i="22"/>
  <c r="K36" i="22"/>
  <c r="K86" i="22"/>
  <c r="K56" i="22"/>
  <c r="K48" i="22"/>
  <c r="K38" i="22"/>
  <c r="K93" i="22"/>
  <c r="K81" i="22"/>
  <c r="K51" i="22"/>
  <c r="K43" i="22"/>
  <c r="K19" i="22"/>
  <c r="L20" i="22"/>
  <c r="F22" i="22"/>
  <c r="N22" i="22"/>
  <c r="H24" i="22"/>
  <c r="P24" i="22"/>
  <c r="J26" i="22"/>
  <c r="R26" i="22"/>
  <c r="K27" i="22"/>
  <c r="L28" i="22"/>
  <c r="P34" i="22"/>
  <c r="R36" i="22"/>
  <c r="F42" i="22"/>
  <c r="H44" i="22"/>
  <c r="I45" i="22"/>
  <c r="J46" i="22"/>
  <c r="K47" i="22"/>
  <c r="N50" i="22"/>
  <c r="P52" i="22"/>
  <c r="Q53" i="22"/>
  <c r="R54" i="22"/>
  <c r="F58" i="22"/>
  <c r="P82" i="22"/>
  <c r="Q83" i="22"/>
  <c r="R84" i="22"/>
  <c r="F88" i="22"/>
  <c r="N94" i="22"/>
  <c r="F98" i="22"/>
  <c r="F143" i="22"/>
  <c r="N151" i="22"/>
  <c r="P39" i="22"/>
  <c r="Q131" i="22"/>
  <c r="Q70" i="22"/>
  <c r="S134" i="22"/>
  <c r="S73" i="22"/>
  <c r="L166" i="22"/>
  <c r="L150" i="22"/>
  <c r="L142" i="22"/>
  <c r="L113" i="22"/>
  <c r="L97" i="22"/>
  <c r="L151" i="22"/>
  <c r="L143" i="22"/>
  <c r="L114" i="22"/>
  <c r="L98" i="22"/>
  <c r="L152" i="22"/>
  <c r="L144" i="22"/>
  <c r="L157" i="22"/>
  <c r="L153" i="22"/>
  <c r="L145" i="22"/>
  <c r="L104" i="22"/>
  <c r="L100" i="22"/>
  <c r="L158" i="22"/>
  <c r="L146" i="22"/>
  <c r="L105" i="22"/>
  <c r="L159" i="22"/>
  <c r="L147" i="22"/>
  <c r="L106" i="22"/>
  <c r="L95" i="22"/>
  <c r="L164" i="22"/>
  <c r="L160" i="22"/>
  <c r="L148" i="22"/>
  <c r="L111" i="22"/>
  <c r="L96" i="22"/>
  <c r="L84" i="22"/>
  <c r="L54" i="22"/>
  <c r="L46" i="22"/>
  <c r="L36" i="22"/>
  <c r="L85" i="22"/>
  <c r="L55" i="22"/>
  <c r="L47" i="22"/>
  <c r="L37" i="22"/>
  <c r="L94" i="22"/>
  <c r="L87" i="22"/>
  <c r="L57" i="22"/>
  <c r="L49" i="22"/>
  <c r="L39" i="22"/>
  <c r="L149" i="22"/>
  <c r="L112" i="22"/>
  <c r="L82" i="22"/>
  <c r="L52" i="22"/>
  <c r="L44" i="22"/>
  <c r="L34" i="22"/>
  <c r="L19" i="22"/>
  <c r="F21" i="22"/>
  <c r="N21" i="22"/>
  <c r="H23" i="22"/>
  <c r="P23" i="22"/>
  <c r="I24" i="22"/>
  <c r="Q24" i="22"/>
  <c r="K26" i="22"/>
  <c r="L27" i="22"/>
  <c r="F29" i="22"/>
  <c r="N29" i="22"/>
  <c r="F33" i="22"/>
  <c r="F35" i="22" s="1"/>
  <c r="R33" i="22"/>
  <c r="F37" i="22"/>
  <c r="H39" i="22"/>
  <c r="I42" i="22"/>
  <c r="J43" i="22"/>
  <c r="K44" i="22"/>
  <c r="L45" i="22"/>
  <c r="N47" i="22"/>
  <c r="P49" i="22"/>
  <c r="Q50" i="22"/>
  <c r="R51" i="22"/>
  <c r="F55" i="22"/>
  <c r="H57" i="22"/>
  <c r="I58" i="22"/>
  <c r="A72" i="22"/>
  <c r="R81" i="22"/>
  <c r="F85" i="22"/>
  <c r="H87" i="22"/>
  <c r="I88" i="22"/>
  <c r="J93" i="22"/>
  <c r="H153" i="22"/>
  <c r="F165" i="21"/>
  <c r="F153" i="21"/>
  <c r="F164" i="21"/>
  <c r="Q115" i="21"/>
  <c r="R166" i="21"/>
  <c r="R89" i="21"/>
  <c r="R107" i="21"/>
  <c r="O99" i="21"/>
  <c r="O101" i="21" s="1"/>
  <c r="M35" i="21"/>
  <c r="M25" i="21"/>
  <c r="M30" i="21" s="1"/>
  <c r="R115" i="21"/>
  <c r="H35" i="21"/>
  <c r="L115" i="21"/>
  <c r="I25" i="21"/>
  <c r="I30" i="21" s="1"/>
  <c r="M115" i="21"/>
  <c r="G35" i="21"/>
  <c r="F99" i="21"/>
  <c r="S130" i="21"/>
  <c r="Q134" i="21"/>
  <c r="Q131" i="21"/>
  <c r="S134" i="21"/>
  <c r="S131" i="21"/>
  <c r="Q136" i="21"/>
  <c r="F161" i="21"/>
  <c r="Q72" i="21"/>
  <c r="Q69" i="21"/>
  <c r="S72" i="21"/>
  <c r="L167" i="8"/>
  <c r="Q154" i="8"/>
  <c r="J167" i="8"/>
  <c r="N167" i="8"/>
  <c r="N161" i="8"/>
  <c r="A119" i="23"/>
  <c r="A120" i="23"/>
  <c r="A121" i="23"/>
  <c r="A124" i="23"/>
  <c r="A125" i="23"/>
  <c r="A119" i="22"/>
  <c r="A120" i="22"/>
  <c r="A121" i="22"/>
  <c r="A124" i="22"/>
  <c r="A125" i="22"/>
  <c r="A119" i="21"/>
  <c r="A120" i="21"/>
  <c r="A121" i="21"/>
  <c r="A124" i="21"/>
  <c r="A125" i="21"/>
  <c r="P167" i="21"/>
  <c r="K154" i="21"/>
  <c r="N35" i="23"/>
  <c r="P25" i="21"/>
  <c r="M35" i="23"/>
  <c r="M40" i="23" s="1"/>
  <c r="K161" i="21"/>
  <c r="K35" i="23"/>
  <c r="L161" i="21"/>
  <c r="J167" i="21"/>
  <c r="R161" i="21"/>
  <c r="Q35" i="23"/>
  <c r="G35" i="22"/>
  <c r="M35" i="22"/>
  <c r="K21" i="18"/>
  <c r="A8" i="18"/>
  <c r="A16" i="18"/>
  <c r="A21" i="18"/>
  <c r="G1" i="18" a="1"/>
  <c r="G1" i="18" s="1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176" i="8"/>
  <c r="A177" i="8"/>
  <c r="A178" i="8"/>
  <c r="A179" i="8"/>
  <c r="A180" i="8"/>
  <c r="A181" i="8"/>
  <c r="A182" i="8"/>
  <c r="A183" i="8"/>
  <c r="A184" i="8"/>
  <c r="A185" i="8"/>
  <c r="A64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4" i="8"/>
  <c r="A125" i="8"/>
  <c r="S38" i="30" l="1"/>
  <c r="I44" i="27" s="1"/>
  <c r="F161" i="30"/>
  <c r="I108" i="30"/>
  <c r="I169" i="30" s="1"/>
  <c r="M35" i="30"/>
  <c r="M40" i="30" s="1"/>
  <c r="Q40" i="30"/>
  <c r="P99" i="30"/>
  <c r="P101" i="30" s="1"/>
  <c r="S28" i="30"/>
  <c r="I31" i="27" s="1"/>
  <c r="M107" i="30"/>
  <c r="M108" i="30" s="1"/>
  <c r="M169" i="30" s="1"/>
  <c r="H115" i="30"/>
  <c r="P154" i="30"/>
  <c r="I40" i="30"/>
  <c r="P89" i="30"/>
  <c r="S96" i="30"/>
  <c r="I115" i="30"/>
  <c r="P115" i="30"/>
  <c r="Q154" i="30"/>
  <c r="S153" i="30"/>
  <c r="S151" i="30"/>
  <c r="S147" i="30"/>
  <c r="M161" i="30"/>
  <c r="S165" i="30"/>
  <c r="S167" i="30" s="1"/>
  <c r="I77" i="27" s="1"/>
  <c r="J35" i="30"/>
  <c r="Q89" i="30"/>
  <c r="G99" i="30"/>
  <c r="G101" i="30" s="1"/>
  <c r="G108" i="30" s="1"/>
  <c r="G169" i="30" s="1"/>
  <c r="H107" i="30"/>
  <c r="H108" i="30" s="1"/>
  <c r="H169" i="30" s="1"/>
  <c r="J115" i="30"/>
  <c r="M115" i="30"/>
  <c r="G25" i="30"/>
  <c r="G30" i="30" s="1"/>
  <c r="J99" i="30"/>
  <c r="J101" i="30" s="1"/>
  <c r="S28" i="8"/>
  <c r="H31" i="27" s="1"/>
  <c r="M25" i="8"/>
  <c r="S148" i="8"/>
  <c r="G137" i="34" s="1"/>
  <c r="P35" i="8"/>
  <c r="G25" i="23"/>
  <c r="K99" i="23"/>
  <c r="K101" i="23" s="1"/>
  <c r="K115" i="23"/>
  <c r="Q71" i="8"/>
  <c r="F107" i="21"/>
  <c r="S33" i="8"/>
  <c r="S152" i="8"/>
  <c r="G141" i="34" s="1"/>
  <c r="S81" i="8"/>
  <c r="H51" i="27" s="1"/>
  <c r="H79" i="27" s="1"/>
  <c r="M35" i="8"/>
  <c r="M40" i="8" s="1"/>
  <c r="H161" i="8"/>
  <c r="P25" i="8"/>
  <c r="Q167" i="8"/>
  <c r="K89" i="21"/>
  <c r="I89" i="21"/>
  <c r="K107" i="21"/>
  <c r="I107" i="21"/>
  <c r="M161" i="21"/>
  <c r="N154" i="21"/>
  <c r="N107" i="8"/>
  <c r="J99" i="23"/>
  <c r="P35" i="21"/>
  <c r="M107" i="21"/>
  <c r="Q72" i="8"/>
  <c r="N107" i="21"/>
  <c r="O115" i="21"/>
  <c r="I107" i="8"/>
  <c r="J107" i="23"/>
  <c r="A72" i="21"/>
  <c r="F161" i="8"/>
  <c r="O115" i="8"/>
  <c r="H107" i="23"/>
  <c r="F115" i="8"/>
  <c r="H28" i="18"/>
  <c r="H30" i="18" s="1"/>
  <c r="R101" i="21"/>
  <c r="F101" i="21"/>
  <c r="F108" i="21" s="1"/>
  <c r="N101" i="21"/>
  <c r="R108" i="21"/>
  <c r="G40" i="21"/>
  <c r="I40" i="21"/>
  <c r="H40" i="21"/>
  <c r="M107" i="23"/>
  <c r="L107" i="23"/>
  <c r="L107" i="8"/>
  <c r="H115" i="8"/>
  <c r="M107" i="8"/>
  <c r="P154" i="8"/>
  <c r="G115" i="8"/>
  <c r="I25" i="8"/>
  <c r="I30" i="8" s="1"/>
  <c r="H107" i="8"/>
  <c r="R25" i="8"/>
  <c r="R30" i="8" s="1"/>
  <c r="R167" i="8"/>
  <c r="I167" i="21"/>
  <c r="S23" i="21"/>
  <c r="F23" i="34" s="1"/>
  <c r="S29" i="21"/>
  <c r="F29" i="34" s="1"/>
  <c r="S94" i="21"/>
  <c r="F90" i="34" s="1"/>
  <c r="S96" i="21"/>
  <c r="F92" i="34" s="1"/>
  <c r="S145" i="21"/>
  <c r="F134" i="34" s="1"/>
  <c r="O35" i="8"/>
  <c r="O40" i="8" s="1"/>
  <c r="S147" i="21"/>
  <c r="F136" i="34" s="1"/>
  <c r="H99" i="8"/>
  <c r="H101" i="8" s="1"/>
  <c r="N35" i="8"/>
  <c r="N40" i="8" s="1"/>
  <c r="I115" i="8"/>
  <c r="R107" i="8"/>
  <c r="H167" i="8"/>
  <c r="I161" i="8"/>
  <c r="J154" i="8"/>
  <c r="F25" i="21"/>
  <c r="F30" i="21" s="1"/>
  <c r="K25" i="21"/>
  <c r="K30" i="21" s="1"/>
  <c r="N35" i="21"/>
  <c r="N40" i="21" s="1"/>
  <c r="R59" i="21"/>
  <c r="G107" i="21"/>
  <c r="F115" i="21"/>
  <c r="S157" i="8"/>
  <c r="G146" i="34" s="1"/>
  <c r="N59" i="21"/>
  <c r="J115" i="21"/>
  <c r="H25" i="8"/>
  <c r="H30" i="8" s="1"/>
  <c r="H99" i="21"/>
  <c r="H101" i="21" s="1"/>
  <c r="O89" i="21"/>
  <c r="K40" i="21"/>
  <c r="R35" i="22"/>
  <c r="R40" i="22" s="1"/>
  <c r="Q35" i="8"/>
  <c r="Q40" i="8" s="1"/>
  <c r="R161" i="8"/>
  <c r="O40" i="23"/>
  <c r="H154" i="8"/>
  <c r="I154" i="21"/>
  <c r="O161" i="22"/>
  <c r="N25" i="8"/>
  <c r="N30" i="8" s="1"/>
  <c r="G25" i="8"/>
  <c r="G30" i="8" s="1"/>
  <c r="K35" i="8"/>
  <c r="K40" i="8" s="1"/>
  <c r="K107" i="8"/>
  <c r="P89" i="8"/>
  <c r="Q115" i="8"/>
  <c r="Q99" i="8"/>
  <c r="Q101" i="8" s="1"/>
  <c r="N154" i="8"/>
  <c r="R25" i="21"/>
  <c r="R30" i="21" s="1"/>
  <c r="O25" i="21"/>
  <c r="O30" i="21" s="1"/>
  <c r="F35" i="21"/>
  <c r="F40" i="21" s="1"/>
  <c r="L89" i="21"/>
  <c r="K115" i="21"/>
  <c r="S143" i="21"/>
  <c r="G55" i="27" s="1"/>
  <c r="G83" i="27" s="1"/>
  <c r="Q25" i="22"/>
  <c r="Q30" i="22" s="1"/>
  <c r="R167" i="21"/>
  <c r="M30" i="8"/>
  <c r="P40" i="8"/>
  <c r="Q25" i="8"/>
  <c r="Q30" i="8" s="1"/>
  <c r="P59" i="8"/>
  <c r="R154" i="8"/>
  <c r="S34" i="21"/>
  <c r="G33" i="27" s="1"/>
  <c r="S37" i="21"/>
  <c r="F37" i="34" s="1"/>
  <c r="S50" i="21"/>
  <c r="F50" i="34" s="1"/>
  <c r="S55" i="21"/>
  <c r="F55" i="34" s="1"/>
  <c r="S83" i="21"/>
  <c r="F79" i="34" s="1"/>
  <c r="S85" i="21"/>
  <c r="F81" i="34" s="1"/>
  <c r="S104" i="21"/>
  <c r="F100" i="34" s="1"/>
  <c r="I115" i="21"/>
  <c r="R154" i="21"/>
  <c r="R35" i="21"/>
  <c r="R40" i="21" s="1"/>
  <c r="P161" i="21"/>
  <c r="Q107" i="22"/>
  <c r="F107" i="22"/>
  <c r="G161" i="22"/>
  <c r="P25" i="23"/>
  <c r="P30" i="23" s="1"/>
  <c r="J40" i="22"/>
  <c r="G167" i="22"/>
  <c r="I35" i="23"/>
  <c r="I40" i="23" s="1"/>
  <c r="O35" i="22"/>
  <c r="O40" i="22" s="1"/>
  <c r="J35" i="21"/>
  <c r="L35" i="23"/>
  <c r="L40" i="23" s="1"/>
  <c r="G25" i="22"/>
  <c r="G40" i="23"/>
  <c r="K167" i="23"/>
  <c r="M167" i="23"/>
  <c r="L99" i="23"/>
  <c r="L101" i="23" s="1"/>
  <c r="Q167" i="23"/>
  <c r="R167" i="23"/>
  <c r="O89" i="8"/>
  <c r="S81" i="21"/>
  <c r="F77" i="34" s="1"/>
  <c r="P89" i="21"/>
  <c r="I35" i="8"/>
  <c r="I40" i="8" s="1"/>
  <c r="S21" i="21"/>
  <c r="F21" i="34" s="1"/>
  <c r="L99" i="21"/>
  <c r="L101" i="21" s="1"/>
  <c r="J101" i="23"/>
  <c r="J108" i="23" s="1"/>
  <c r="S88" i="21"/>
  <c r="F84" i="34" s="1"/>
  <c r="I30" i="18"/>
  <c r="O167" i="21"/>
  <c r="Q40" i="23"/>
  <c r="Q35" i="22"/>
  <c r="Q40" i="22" s="1"/>
  <c r="M107" i="22"/>
  <c r="P167" i="23"/>
  <c r="H35" i="23"/>
  <c r="H40" i="23" s="1"/>
  <c r="I161" i="23"/>
  <c r="S39" i="21"/>
  <c r="F39" i="34" s="1"/>
  <c r="S51" i="8"/>
  <c r="G51" i="34" s="1"/>
  <c r="S94" i="8"/>
  <c r="G90" i="34" s="1"/>
  <c r="I89" i="8"/>
  <c r="Q35" i="21"/>
  <c r="Q40" i="21" s="1"/>
  <c r="L40" i="8"/>
  <c r="L107" i="21"/>
  <c r="H167" i="21"/>
  <c r="J30" i="18"/>
  <c r="K40" i="23"/>
  <c r="M154" i="21"/>
  <c r="R161" i="23"/>
  <c r="G161" i="8"/>
  <c r="S114" i="21"/>
  <c r="F110" i="34" s="1"/>
  <c r="S57" i="21"/>
  <c r="F57" i="34" s="1"/>
  <c r="L115" i="22"/>
  <c r="H107" i="22"/>
  <c r="I25" i="23"/>
  <c r="I30" i="23" s="1"/>
  <c r="S164" i="23"/>
  <c r="D153" i="34" s="1"/>
  <c r="G107" i="23"/>
  <c r="F167" i="22"/>
  <c r="S164" i="8"/>
  <c r="G153" i="34" s="1"/>
  <c r="K99" i="21"/>
  <c r="K101" i="21" s="1"/>
  <c r="K108" i="21" s="1"/>
  <c r="F115" i="22"/>
  <c r="M167" i="8"/>
  <c r="J99" i="21"/>
  <c r="J101" i="21" s="1"/>
  <c r="J108" i="21" s="1"/>
  <c r="H59" i="21"/>
  <c r="S158" i="21"/>
  <c r="F147" i="34" s="1"/>
  <c r="O107" i="23"/>
  <c r="N161" i="22"/>
  <c r="S55" i="23"/>
  <c r="D55" i="34" s="1"/>
  <c r="M89" i="8"/>
  <c r="S106" i="21"/>
  <c r="F102" i="34" s="1"/>
  <c r="O25" i="23"/>
  <c r="O30" i="23" s="1"/>
  <c r="S48" i="21"/>
  <c r="F48" i="34" s="1"/>
  <c r="O167" i="22"/>
  <c r="S44" i="23"/>
  <c r="D44" i="34" s="1"/>
  <c r="N167" i="23"/>
  <c r="J107" i="22"/>
  <c r="Q99" i="22"/>
  <c r="Q101" i="22" s="1"/>
  <c r="N115" i="23"/>
  <c r="M25" i="23"/>
  <c r="Q161" i="23"/>
  <c r="N108" i="21"/>
  <c r="I107" i="22"/>
  <c r="P59" i="21"/>
  <c r="S142" i="8"/>
  <c r="G131" i="34" s="1"/>
  <c r="O25" i="22"/>
  <c r="O30" i="22" s="1"/>
  <c r="M25" i="22"/>
  <c r="M30" i="22" s="1"/>
  <c r="P59" i="23"/>
  <c r="P107" i="23"/>
  <c r="G167" i="23"/>
  <c r="S45" i="23"/>
  <c r="D45" i="34" s="1"/>
  <c r="F34" i="34"/>
  <c r="P99" i="22"/>
  <c r="P101" i="22" s="1"/>
  <c r="S164" i="22"/>
  <c r="E153" i="34" s="1"/>
  <c r="I161" i="22"/>
  <c r="M99" i="8"/>
  <c r="M101" i="8" s="1"/>
  <c r="P40" i="21"/>
  <c r="K99" i="8"/>
  <c r="K101" i="8" s="1"/>
  <c r="G99" i="21"/>
  <c r="G101" i="21" s="1"/>
  <c r="P115" i="21"/>
  <c r="R99" i="23"/>
  <c r="R101" i="23" s="1"/>
  <c r="R107" i="22"/>
  <c r="P35" i="22"/>
  <c r="P40" i="22" s="1"/>
  <c r="G40" i="22"/>
  <c r="F40" i="23"/>
  <c r="G107" i="22"/>
  <c r="S43" i="21"/>
  <c r="F43" i="34" s="1"/>
  <c r="J40" i="23"/>
  <c r="L167" i="22"/>
  <c r="S111" i="22"/>
  <c r="G107" i="34" s="1"/>
  <c r="M40" i="22"/>
  <c r="G161" i="21"/>
  <c r="S53" i="21"/>
  <c r="F53" i="34" s="1"/>
  <c r="G30" i="18"/>
  <c r="H89" i="23"/>
  <c r="K107" i="22"/>
  <c r="P115" i="23"/>
  <c r="S20" i="23"/>
  <c r="D20" i="34" s="1"/>
  <c r="S34" i="23"/>
  <c r="D34" i="34" s="1"/>
  <c r="F107" i="8"/>
  <c r="S159" i="8"/>
  <c r="G148" i="34" s="1"/>
  <c r="G59" i="8"/>
  <c r="G25" i="21"/>
  <c r="G30" i="21" s="1"/>
  <c r="S20" i="21"/>
  <c r="F20" i="34" s="1"/>
  <c r="N25" i="21"/>
  <c r="N30" i="21" s="1"/>
  <c r="L25" i="21"/>
  <c r="L30" i="21" s="1"/>
  <c r="S28" i="21"/>
  <c r="F28" i="34" s="1"/>
  <c r="S36" i="21"/>
  <c r="G42" i="27" s="1"/>
  <c r="S42" i="21"/>
  <c r="F42" i="34" s="1"/>
  <c r="S47" i="21"/>
  <c r="F47" i="34" s="1"/>
  <c r="S49" i="21"/>
  <c r="F49" i="34" s="1"/>
  <c r="G59" i="21"/>
  <c r="Q59" i="21"/>
  <c r="S56" i="21"/>
  <c r="F56" i="34" s="1"/>
  <c r="S58" i="21"/>
  <c r="F58" i="34" s="1"/>
  <c r="S84" i="21"/>
  <c r="F80" i="34" s="1"/>
  <c r="F89" i="21"/>
  <c r="Q89" i="21"/>
  <c r="S93" i="21"/>
  <c r="F89" i="34" s="1"/>
  <c r="S100" i="21"/>
  <c r="F96" i="34" s="1"/>
  <c r="H107" i="21"/>
  <c r="H115" i="21"/>
  <c r="G115" i="21"/>
  <c r="O154" i="21"/>
  <c r="S57" i="23"/>
  <c r="D57" i="34" s="1"/>
  <c r="J161" i="23"/>
  <c r="O99" i="22"/>
  <c r="O101" i="22" s="1"/>
  <c r="M99" i="22"/>
  <c r="M101" i="22" s="1"/>
  <c r="S50" i="23"/>
  <c r="D50" i="34" s="1"/>
  <c r="J25" i="21"/>
  <c r="J30" i="21" s="1"/>
  <c r="S100" i="8"/>
  <c r="G96" i="34" s="1"/>
  <c r="I167" i="22"/>
  <c r="K25" i="23"/>
  <c r="K30" i="23" s="1"/>
  <c r="H25" i="23"/>
  <c r="H30" i="23" s="1"/>
  <c r="S39" i="8"/>
  <c r="G39" i="34" s="1"/>
  <c r="G99" i="8"/>
  <c r="G101" i="8" s="1"/>
  <c r="O161" i="21"/>
  <c r="F35" i="8"/>
  <c r="F40" i="8" s="1"/>
  <c r="L89" i="8"/>
  <c r="O107" i="8"/>
  <c r="F25" i="23"/>
  <c r="F30" i="23" s="1"/>
  <c r="F99" i="8"/>
  <c r="F101" i="8" s="1"/>
  <c r="N99" i="8"/>
  <c r="N101" i="8" s="1"/>
  <c r="N108" i="8" s="1"/>
  <c r="S148" i="21"/>
  <c r="F137" i="34" s="1"/>
  <c r="S98" i="21"/>
  <c r="F94" i="34" s="1"/>
  <c r="O154" i="8"/>
  <c r="S105" i="8"/>
  <c r="R167" i="22"/>
  <c r="L154" i="23"/>
  <c r="Q107" i="23"/>
  <c r="Q154" i="23"/>
  <c r="I99" i="23"/>
  <c r="I101" i="23" s="1"/>
  <c r="I107" i="23"/>
  <c r="R35" i="23"/>
  <c r="R40" i="23" s="1"/>
  <c r="R107" i="23"/>
  <c r="R154" i="23"/>
  <c r="J115" i="23"/>
  <c r="O167" i="8"/>
  <c r="S152" i="22"/>
  <c r="E141" i="34" s="1"/>
  <c r="Q161" i="22"/>
  <c r="S43" i="22"/>
  <c r="E43" i="34" s="1"/>
  <c r="S142" i="22"/>
  <c r="E131" i="34" s="1"/>
  <c r="S52" i="23"/>
  <c r="D52" i="34" s="1"/>
  <c r="H99" i="23"/>
  <c r="H101" i="23" s="1"/>
  <c r="S23" i="23"/>
  <c r="D23" i="34" s="1"/>
  <c r="O167" i="23"/>
  <c r="S53" i="23"/>
  <c r="D53" i="34" s="1"/>
  <c r="S96" i="23"/>
  <c r="D92" i="34" s="1"/>
  <c r="S33" i="23"/>
  <c r="E17" i="27" s="1"/>
  <c r="M99" i="23"/>
  <c r="M101" i="23" s="1"/>
  <c r="S160" i="23"/>
  <c r="D149" i="34" s="1"/>
  <c r="S29" i="23"/>
  <c r="D29" i="34" s="1"/>
  <c r="S83" i="23"/>
  <c r="D79" i="34" s="1"/>
  <c r="N25" i="23"/>
  <c r="N30" i="23" s="1"/>
  <c r="L115" i="23"/>
  <c r="S105" i="22"/>
  <c r="G101" i="34" s="1"/>
  <c r="K115" i="22"/>
  <c r="J154" i="22"/>
  <c r="P99" i="21"/>
  <c r="P101" i="21" s="1"/>
  <c r="S26" i="21"/>
  <c r="F26" i="34" s="1"/>
  <c r="J99" i="8"/>
  <c r="J101" i="8" s="1"/>
  <c r="S95" i="22"/>
  <c r="E91" i="34" s="1"/>
  <c r="S95" i="8"/>
  <c r="G91" i="34" s="1"/>
  <c r="K154" i="22"/>
  <c r="P161" i="22"/>
  <c r="H154" i="22"/>
  <c r="S150" i="8"/>
  <c r="G139" i="34" s="1"/>
  <c r="S144" i="21"/>
  <c r="F133" i="34" s="1"/>
  <c r="Q154" i="21"/>
  <c r="S149" i="21"/>
  <c r="F138" i="34" s="1"/>
  <c r="S151" i="21"/>
  <c r="F140" i="34" s="1"/>
  <c r="S159" i="21"/>
  <c r="F148" i="34" s="1"/>
  <c r="N167" i="21"/>
  <c r="S100" i="22"/>
  <c r="D96" i="34" s="1"/>
  <c r="J161" i="22"/>
  <c r="S96" i="8"/>
  <c r="G92" i="34" s="1"/>
  <c r="S160" i="21"/>
  <c r="F149" i="34" s="1"/>
  <c r="G167" i="8"/>
  <c r="J154" i="21"/>
  <c r="J40" i="21"/>
  <c r="K167" i="22"/>
  <c r="O25" i="8"/>
  <c r="O30" i="8" s="1"/>
  <c r="L89" i="23"/>
  <c r="Q89" i="23"/>
  <c r="I59" i="23"/>
  <c r="I89" i="23"/>
  <c r="I167" i="23"/>
  <c r="S21" i="23"/>
  <c r="D21" i="34" s="1"/>
  <c r="S48" i="23"/>
  <c r="D48" i="34" s="1"/>
  <c r="S82" i="23"/>
  <c r="D78" i="34" s="1"/>
  <c r="J154" i="23"/>
  <c r="S143" i="8"/>
  <c r="G132" i="34" s="1"/>
  <c r="S29" i="8"/>
  <c r="G29" i="34" s="1"/>
  <c r="S26" i="8"/>
  <c r="H29" i="27" s="1"/>
  <c r="S23" i="8"/>
  <c r="G23" i="34" s="1"/>
  <c r="S21" i="8"/>
  <c r="G21" i="34" s="1"/>
  <c r="L25" i="8"/>
  <c r="L30" i="8" s="1"/>
  <c r="S57" i="8"/>
  <c r="G57" i="34" s="1"/>
  <c r="S53" i="8"/>
  <c r="G53" i="34" s="1"/>
  <c r="S50" i="8"/>
  <c r="G50" i="34" s="1"/>
  <c r="S48" i="8"/>
  <c r="G48" i="34" s="1"/>
  <c r="S46" i="8"/>
  <c r="G46" i="34" s="1"/>
  <c r="S42" i="8"/>
  <c r="G42" i="34" s="1"/>
  <c r="S38" i="8"/>
  <c r="G38" i="34" s="1"/>
  <c r="S36" i="8"/>
  <c r="H42" i="27" s="1"/>
  <c r="S58" i="8"/>
  <c r="G58" i="34" s="1"/>
  <c r="R59" i="8"/>
  <c r="S113" i="8"/>
  <c r="S111" i="8"/>
  <c r="P107" i="8"/>
  <c r="S93" i="8"/>
  <c r="G89" i="34" s="1"/>
  <c r="K89" i="8"/>
  <c r="S83" i="8"/>
  <c r="G79" i="34" s="1"/>
  <c r="R115" i="8"/>
  <c r="R99" i="8"/>
  <c r="R101" i="8" s="1"/>
  <c r="S82" i="8"/>
  <c r="G78" i="34" s="1"/>
  <c r="S165" i="8"/>
  <c r="G154" i="34" s="1"/>
  <c r="S160" i="8"/>
  <c r="G149" i="34" s="1"/>
  <c r="J161" i="8"/>
  <c r="S153" i="8"/>
  <c r="G142" i="34" s="1"/>
  <c r="S151" i="8"/>
  <c r="G140" i="34" s="1"/>
  <c r="S147" i="8"/>
  <c r="G136" i="34" s="1"/>
  <c r="K154" i="8"/>
  <c r="I154" i="8"/>
  <c r="H89" i="22"/>
  <c r="S29" i="22"/>
  <c r="E29" i="34" s="1"/>
  <c r="L99" i="22"/>
  <c r="L101" i="22" s="1"/>
  <c r="K40" i="22"/>
  <c r="H167" i="22"/>
  <c r="Q167" i="22"/>
  <c r="I89" i="22"/>
  <c r="I115" i="22"/>
  <c r="H59" i="22"/>
  <c r="S42" i="22"/>
  <c r="E42" i="34" s="1"/>
  <c r="N107" i="22"/>
  <c r="S147" i="22"/>
  <c r="E136" i="34" s="1"/>
  <c r="O89" i="22"/>
  <c r="G115" i="22"/>
  <c r="S150" i="22"/>
  <c r="E139" i="34" s="1"/>
  <c r="M161" i="22"/>
  <c r="P40" i="23"/>
  <c r="S95" i="23"/>
  <c r="D91" i="34" s="1"/>
  <c r="H161" i="23"/>
  <c r="H115" i="23"/>
  <c r="S38" i="23"/>
  <c r="D38" i="34" s="1"/>
  <c r="O115" i="23"/>
  <c r="S145" i="23"/>
  <c r="E54" i="27" s="1"/>
  <c r="E82" i="27" s="1"/>
  <c r="N59" i="23"/>
  <c r="N161" i="23"/>
  <c r="S94" i="23"/>
  <c r="D90" i="34" s="1"/>
  <c r="S113" i="23"/>
  <c r="D109" i="34" s="1"/>
  <c r="F107" i="23"/>
  <c r="K107" i="23"/>
  <c r="K154" i="23"/>
  <c r="M59" i="23"/>
  <c r="M89" i="23"/>
  <c r="L25" i="23"/>
  <c r="L30" i="23" s="1"/>
  <c r="P154" i="21"/>
  <c r="P167" i="22"/>
  <c r="S96" i="22"/>
  <c r="E92" i="34" s="1"/>
  <c r="Q89" i="22"/>
  <c r="Q115" i="22"/>
  <c r="S149" i="22"/>
  <c r="E138" i="34" s="1"/>
  <c r="M89" i="22"/>
  <c r="L161" i="23"/>
  <c r="Q99" i="23"/>
  <c r="Q101" i="23" s="1"/>
  <c r="Q115" i="23"/>
  <c r="R115" i="23"/>
  <c r="J167" i="23"/>
  <c r="Q30" i="23"/>
  <c r="G32" i="27"/>
  <c r="L107" i="22"/>
  <c r="S28" i="22"/>
  <c r="E28" i="34" s="1"/>
  <c r="H99" i="22"/>
  <c r="H101" i="22" s="1"/>
  <c r="G161" i="23"/>
  <c r="G62" i="27"/>
  <c r="G90" i="27" s="1"/>
  <c r="F9" i="27"/>
  <c r="F23" i="27" s="1"/>
  <c r="G60" i="27"/>
  <c r="G88" i="27" s="1"/>
  <c r="G10" i="27"/>
  <c r="G67" i="27" s="1"/>
  <c r="B67" i="27"/>
  <c r="H63" i="27"/>
  <c r="H91" i="27" s="1"/>
  <c r="G8" i="27"/>
  <c r="G22" i="27" s="1"/>
  <c r="F6" i="27"/>
  <c r="F21" i="27" s="1"/>
  <c r="H6" i="27"/>
  <c r="H21" i="27" s="1"/>
  <c r="F10" i="27"/>
  <c r="F67" i="27" s="1"/>
  <c r="G6" i="27"/>
  <c r="G21" i="27" s="1"/>
  <c r="F95" i="27"/>
  <c r="G9" i="27"/>
  <c r="G23" i="27" s="1"/>
  <c r="F7" i="27"/>
  <c r="F37" i="27" s="1"/>
  <c r="G58" i="27"/>
  <c r="G86" i="27" s="1"/>
  <c r="H10" i="27"/>
  <c r="H67" i="27" s="1"/>
  <c r="H62" i="27"/>
  <c r="H90" i="27" s="1"/>
  <c r="G11" i="27"/>
  <c r="H58" i="27"/>
  <c r="H86" i="27" s="1"/>
  <c r="H60" i="27"/>
  <c r="H88" i="27" s="1"/>
  <c r="G57" i="27"/>
  <c r="G85" i="27" s="1"/>
  <c r="H61" i="27"/>
  <c r="H89" i="27" s="1"/>
  <c r="S53" i="30"/>
  <c r="S87" i="30"/>
  <c r="I52" i="27" s="1"/>
  <c r="I80" i="27" s="1"/>
  <c r="Q115" i="30"/>
  <c r="P25" i="30"/>
  <c r="P30" i="30" s="1"/>
  <c r="N59" i="30"/>
  <c r="P40" i="30"/>
  <c r="M99" i="30"/>
  <c r="M101" i="30" s="1"/>
  <c r="Q59" i="30"/>
  <c r="S54" i="30"/>
  <c r="S44" i="30"/>
  <c r="I89" i="30"/>
  <c r="S83" i="30"/>
  <c r="L99" i="30"/>
  <c r="L101" i="30" s="1"/>
  <c r="S97" i="30"/>
  <c r="I25" i="30"/>
  <c r="I30" i="30" s="1"/>
  <c r="N35" i="30"/>
  <c r="N40" i="30" s="1"/>
  <c r="J89" i="30"/>
  <c r="L40" i="30"/>
  <c r="S84" i="30"/>
  <c r="S22" i="30"/>
  <c r="J40" i="30"/>
  <c r="N89" i="30"/>
  <c r="S114" i="30"/>
  <c r="K154" i="30"/>
  <c r="S149" i="30"/>
  <c r="S145" i="30"/>
  <c r="I54" i="27" s="1"/>
  <c r="I82" i="27" s="1"/>
  <c r="K82" i="27" s="1"/>
  <c r="G161" i="30"/>
  <c r="S160" i="30"/>
  <c r="I56" i="27" s="1"/>
  <c r="I84" i="27" s="1"/>
  <c r="S166" i="30"/>
  <c r="S47" i="30"/>
  <c r="L25" i="30"/>
  <c r="L30" i="30" s="1"/>
  <c r="S45" i="30"/>
  <c r="S58" i="30"/>
  <c r="L108" i="30"/>
  <c r="K99" i="30"/>
  <c r="K101" i="30" s="1"/>
  <c r="K108" i="30" s="1"/>
  <c r="S105" i="30"/>
  <c r="S112" i="30"/>
  <c r="E58" i="27"/>
  <c r="E86" i="27" s="1"/>
  <c r="H95" i="27"/>
  <c r="E57" i="27"/>
  <c r="E85" i="27" s="1"/>
  <c r="E61" i="27"/>
  <c r="E89" i="27" s="1"/>
  <c r="E62" i="27"/>
  <c r="E90" i="27" s="1"/>
  <c r="H7" i="27"/>
  <c r="H37" i="27" s="1"/>
  <c r="H8" i="27"/>
  <c r="H22" i="27" s="1"/>
  <c r="H9" i="27"/>
  <c r="H23" i="27" s="1"/>
  <c r="H57" i="27"/>
  <c r="H85" i="27" s="1"/>
  <c r="J59" i="30"/>
  <c r="G59" i="30"/>
  <c r="L59" i="30"/>
  <c r="O59" i="30"/>
  <c r="F59" i="30"/>
  <c r="S157" i="30"/>
  <c r="H25" i="30"/>
  <c r="H30" i="30" s="1"/>
  <c r="S36" i="30"/>
  <c r="I42" i="27" s="1"/>
  <c r="J161" i="30"/>
  <c r="R89" i="30"/>
  <c r="K35" i="30"/>
  <c r="K40" i="30" s="1"/>
  <c r="S43" i="30"/>
  <c r="S82" i="30"/>
  <c r="J107" i="30"/>
  <c r="F154" i="30"/>
  <c r="S29" i="30"/>
  <c r="I32" i="27" s="1"/>
  <c r="S46" i="30"/>
  <c r="I58" i="27" s="1"/>
  <c r="I86" i="27" s="1"/>
  <c r="K83" i="27" s="1"/>
  <c r="S49" i="30"/>
  <c r="S19" i="30"/>
  <c r="H35" i="30"/>
  <c r="H40" i="30" s="1"/>
  <c r="S52" i="30"/>
  <c r="S26" i="30"/>
  <c r="I29" i="27" s="1"/>
  <c r="S144" i="30"/>
  <c r="S20" i="30"/>
  <c r="S27" i="30"/>
  <c r="I30" i="27" s="1"/>
  <c r="S24" i="30"/>
  <c r="G35" i="30"/>
  <c r="G40" i="30" s="1"/>
  <c r="S55" i="30"/>
  <c r="S85" i="30"/>
  <c r="R99" i="30"/>
  <c r="R101" i="30" s="1"/>
  <c r="N107" i="30"/>
  <c r="S88" i="30"/>
  <c r="I53" i="27" s="1"/>
  <c r="I81" i="27" s="1"/>
  <c r="O107" i="30"/>
  <c r="O108" i="30" s="1"/>
  <c r="S34" i="30"/>
  <c r="I33" i="27" s="1"/>
  <c r="S33" i="30"/>
  <c r="S42" i="30"/>
  <c r="S57" i="30"/>
  <c r="N115" i="30"/>
  <c r="S21" i="30"/>
  <c r="F89" i="30"/>
  <c r="Q107" i="30"/>
  <c r="Q108" i="30" s="1"/>
  <c r="H167" i="30"/>
  <c r="H59" i="30"/>
  <c r="G89" i="30"/>
  <c r="S23" i="30"/>
  <c r="S37" i="30"/>
  <c r="I43" i="27" s="1"/>
  <c r="S111" i="30"/>
  <c r="Q25" i="30"/>
  <c r="Q30" i="30" s="1"/>
  <c r="I59" i="30"/>
  <c r="S50" i="30"/>
  <c r="H89" i="30"/>
  <c r="L154" i="30"/>
  <c r="O25" i="30"/>
  <c r="O30" i="30" s="1"/>
  <c r="K59" i="30"/>
  <c r="S56" i="30"/>
  <c r="S86" i="30"/>
  <c r="S93" i="30"/>
  <c r="O167" i="30"/>
  <c r="N25" i="30"/>
  <c r="N30" i="30" s="1"/>
  <c r="F35" i="30"/>
  <c r="F40" i="30" s="1"/>
  <c r="K89" i="30"/>
  <c r="S142" i="30"/>
  <c r="M25" i="30"/>
  <c r="M30" i="30" s="1"/>
  <c r="M59" i="30"/>
  <c r="L89" i="30"/>
  <c r="M89" i="30"/>
  <c r="S48" i="30"/>
  <c r="K25" i="30"/>
  <c r="K30" i="30" s="1"/>
  <c r="J25" i="30"/>
  <c r="J30" i="30" s="1"/>
  <c r="O35" i="30"/>
  <c r="O40" i="30" s="1"/>
  <c r="P59" i="30"/>
  <c r="S51" i="30"/>
  <c r="O89" i="30"/>
  <c r="N99" i="30"/>
  <c r="N101" i="30" s="1"/>
  <c r="S94" i="30"/>
  <c r="S104" i="30"/>
  <c r="S107" i="30" s="1"/>
  <c r="I76" i="27" s="1"/>
  <c r="S150" i="30"/>
  <c r="S146" i="30"/>
  <c r="S159" i="30"/>
  <c r="G140" i="30"/>
  <c r="G79" i="30"/>
  <c r="R59" i="30"/>
  <c r="F107" i="30"/>
  <c r="R107" i="30"/>
  <c r="F25" i="30"/>
  <c r="F30" i="30" s="1"/>
  <c r="S81" i="30"/>
  <c r="H14" i="30"/>
  <c r="R25" i="30"/>
  <c r="R30" i="30" s="1"/>
  <c r="F79" i="30"/>
  <c r="R154" i="30"/>
  <c r="P108" i="30"/>
  <c r="P169" i="30" s="1"/>
  <c r="R35" i="30"/>
  <c r="R40" i="30" s="1"/>
  <c r="I24" i="27"/>
  <c r="F99" i="30"/>
  <c r="F101" i="30" s="1"/>
  <c r="G14" i="23"/>
  <c r="F17" i="23"/>
  <c r="R89" i="22"/>
  <c r="S47" i="23"/>
  <c r="D47" i="34" s="1"/>
  <c r="H154" i="23"/>
  <c r="S56" i="23"/>
  <c r="D56" i="34" s="1"/>
  <c r="S151" i="23"/>
  <c r="D140" i="34" s="1"/>
  <c r="O154" i="23"/>
  <c r="G59" i="23"/>
  <c r="S37" i="23"/>
  <c r="E43" i="27" s="1"/>
  <c r="S153" i="23"/>
  <c r="D142" i="34" s="1"/>
  <c r="S158" i="23"/>
  <c r="D147" i="34" s="1"/>
  <c r="M115" i="23"/>
  <c r="S144" i="23"/>
  <c r="D133" i="34" s="1"/>
  <c r="S49" i="23"/>
  <c r="D49" i="34" s="1"/>
  <c r="S100" i="23"/>
  <c r="J89" i="23"/>
  <c r="S149" i="8"/>
  <c r="G138" i="34" s="1"/>
  <c r="S97" i="8"/>
  <c r="G93" i="34" s="1"/>
  <c r="S145" i="22"/>
  <c r="E134" i="34" s="1"/>
  <c r="S84" i="22"/>
  <c r="E80" i="34" s="1"/>
  <c r="N167" i="22"/>
  <c r="S56" i="22"/>
  <c r="E56" i="34" s="1"/>
  <c r="S146" i="22"/>
  <c r="E135" i="34" s="1"/>
  <c r="O107" i="22"/>
  <c r="G99" i="22"/>
  <c r="G101" i="22" s="1"/>
  <c r="M59" i="22"/>
  <c r="M154" i="22"/>
  <c r="S26" i="23"/>
  <c r="E29" i="27" s="1"/>
  <c r="P89" i="23"/>
  <c r="P161" i="23"/>
  <c r="H167" i="23"/>
  <c r="S165" i="23"/>
  <c r="D154" i="34" s="1"/>
  <c r="S97" i="23"/>
  <c r="D93" i="34" s="1"/>
  <c r="O161" i="23"/>
  <c r="G89" i="23"/>
  <c r="G154" i="23"/>
  <c r="N99" i="23"/>
  <c r="N101" i="23" s="1"/>
  <c r="N154" i="23"/>
  <c r="F89" i="23"/>
  <c r="K89" i="23"/>
  <c r="S24" i="23"/>
  <c r="D24" i="34" s="1"/>
  <c r="S36" i="23"/>
  <c r="S148" i="23"/>
  <c r="D137" i="34" s="1"/>
  <c r="S152" i="21"/>
  <c r="F141" i="34" s="1"/>
  <c r="H11" i="18"/>
  <c r="Q75" i="30"/>
  <c r="Q132" i="30"/>
  <c r="A122" i="34"/>
  <c r="S97" i="21"/>
  <c r="F93" i="34" s="1"/>
  <c r="F89" i="22"/>
  <c r="S87" i="8"/>
  <c r="S106" i="23"/>
  <c r="D102" i="34" s="1"/>
  <c r="S157" i="21"/>
  <c r="F146" i="34" s="1"/>
  <c r="P107" i="21"/>
  <c r="R89" i="8"/>
  <c r="J59" i="8"/>
  <c r="S54" i="22"/>
  <c r="E54" i="34" s="1"/>
  <c r="N89" i="22"/>
  <c r="R59" i="22"/>
  <c r="S20" i="22"/>
  <c r="E20" i="34" s="1"/>
  <c r="S142" i="23"/>
  <c r="D131" i="34" s="1"/>
  <c r="H59" i="8"/>
  <c r="F154" i="22"/>
  <c r="S144" i="22"/>
  <c r="E133" i="34" s="1"/>
  <c r="S23" i="22"/>
  <c r="E23" i="34" s="1"/>
  <c r="F99" i="23"/>
  <c r="F101" i="23" s="1"/>
  <c r="H89" i="8"/>
  <c r="P30" i="8"/>
  <c r="I25" i="22"/>
  <c r="I30" i="22" s="1"/>
  <c r="S153" i="22"/>
  <c r="E142" i="34" s="1"/>
  <c r="S33" i="22"/>
  <c r="F17" i="27" s="1"/>
  <c r="N115" i="22"/>
  <c r="N154" i="22"/>
  <c r="S86" i="22"/>
  <c r="E82" i="34" s="1"/>
  <c r="O59" i="22"/>
  <c r="O154" i="22"/>
  <c r="O115" i="22"/>
  <c r="G89" i="22"/>
  <c r="M115" i="22"/>
  <c r="M167" i="22"/>
  <c r="P99" i="8"/>
  <c r="P101" i="8" s="1"/>
  <c r="S144" i="8"/>
  <c r="G133" i="34" s="1"/>
  <c r="F115" i="23"/>
  <c r="S22" i="23"/>
  <c r="D22" i="34" s="1"/>
  <c r="O59" i="8"/>
  <c r="R40" i="8"/>
  <c r="S143" i="23"/>
  <c r="L99" i="8"/>
  <c r="L101" i="8" s="1"/>
  <c r="J115" i="8"/>
  <c r="N99" i="22"/>
  <c r="N101" i="22" s="1"/>
  <c r="H25" i="22"/>
  <c r="H30" i="22" s="1"/>
  <c r="S88" i="22"/>
  <c r="E84" i="34" s="1"/>
  <c r="S53" i="22"/>
  <c r="E53" i="34" s="1"/>
  <c r="R25" i="22"/>
  <c r="R30" i="22" s="1"/>
  <c r="S83" i="22"/>
  <c r="E79" i="34" s="1"/>
  <c r="P107" i="22"/>
  <c r="S106" i="22"/>
  <c r="E102" i="34" s="1"/>
  <c r="I35" i="22"/>
  <c r="I40" i="22" s="1"/>
  <c r="H35" i="22"/>
  <c r="H40" i="22" s="1"/>
  <c r="E95" i="27"/>
  <c r="S150" i="21"/>
  <c r="F139" i="34" s="1"/>
  <c r="E63" i="27"/>
  <c r="E91" i="27" s="1"/>
  <c r="M161" i="23"/>
  <c r="L25" i="22"/>
  <c r="L30" i="22" s="1"/>
  <c r="S148" i="22"/>
  <c r="E137" i="34" s="1"/>
  <c r="R154" i="22"/>
  <c r="Q71" i="21"/>
  <c r="F25" i="8"/>
  <c r="F30" i="8" s="1"/>
  <c r="S55" i="8"/>
  <c r="G55" i="34" s="1"/>
  <c r="F89" i="8"/>
  <c r="S22" i="8"/>
  <c r="G22" i="34" s="1"/>
  <c r="S20" i="8"/>
  <c r="G20" i="34" s="1"/>
  <c r="S54" i="8"/>
  <c r="G54" i="34" s="1"/>
  <c r="I59" i="8"/>
  <c r="S49" i="8"/>
  <c r="G49" i="34" s="1"/>
  <c r="J40" i="8"/>
  <c r="S37" i="8"/>
  <c r="H43" i="27" s="1"/>
  <c r="M115" i="8"/>
  <c r="L115" i="8"/>
  <c r="J107" i="8"/>
  <c r="N89" i="8"/>
  <c r="S86" i="8"/>
  <c r="G82" i="34" s="1"/>
  <c r="Q107" i="8"/>
  <c r="Q89" i="8"/>
  <c r="S166" i="8"/>
  <c r="G155" i="34" s="1"/>
  <c r="L154" i="8"/>
  <c r="M154" i="8"/>
  <c r="E60" i="27"/>
  <c r="E88" i="27" s="1"/>
  <c r="Q69" i="30"/>
  <c r="Q70" i="30"/>
  <c r="L154" i="22"/>
  <c r="S46" i="22"/>
  <c r="E46" i="34" s="1"/>
  <c r="R161" i="22"/>
  <c r="Q59" i="22"/>
  <c r="Q154" i="22"/>
  <c r="I99" i="22"/>
  <c r="I101" i="22" s="1"/>
  <c r="S50" i="22"/>
  <c r="E50" i="34" s="1"/>
  <c r="S34" i="22"/>
  <c r="E34" i="34" s="1"/>
  <c r="K115" i="8"/>
  <c r="H161" i="22"/>
  <c r="L59" i="22"/>
  <c r="S159" i="22"/>
  <c r="E148" i="34" s="1"/>
  <c r="J59" i="21"/>
  <c r="N161" i="21"/>
  <c r="O99" i="8"/>
  <c r="O101" i="8" s="1"/>
  <c r="G154" i="22"/>
  <c r="S88" i="23"/>
  <c r="E53" i="27" s="1"/>
  <c r="E81" i="27" s="1"/>
  <c r="M30" i="23"/>
  <c r="G154" i="8"/>
  <c r="J89" i="21"/>
  <c r="G30" i="22"/>
  <c r="N59" i="22"/>
  <c r="R59" i="23"/>
  <c r="S158" i="8"/>
  <c r="G147" i="34" s="1"/>
  <c r="S72" i="22"/>
  <c r="S160" i="22"/>
  <c r="F56" i="27" s="1"/>
  <c r="F84" i="27" s="1"/>
  <c r="S114" i="8"/>
  <c r="S85" i="8"/>
  <c r="G81" i="34" s="1"/>
  <c r="S104" i="23"/>
  <c r="D100" i="34" s="1"/>
  <c r="F40" i="22"/>
  <c r="S165" i="22"/>
  <c r="E154" i="34" s="1"/>
  <c r="G89" i="8"/>
  <c r="O108" i="21"/>
  <c r="K25" i="22"/>
  <c r="K30" i="22" s="1"/>
  <c r="K161" i="8"/>
  <c r="Q108" i="21"/>
  <c r="S39" i="23"/>
  <c r="D39" i="34" s="1"/>
  <c r="S37" i="22"/>
  <c r="F43" i="27" s="1"/>
  <c r="P30" i="21"/>
  <c r="H154" i="21"/>
  <c r="S111" i="23"/>
  <c r="I115" i="23"/>
  <c r="O59" i="23"/>
  <c r="S42" i="23"/>
  <c r="R25" i="23"/>
  <c r="R30" i="23" s="1"/>
  <c r="J59" i="23"/>
  <c r="S51" i="23"/>
  <c r="D51" i="34" s="1"/>
  <c r="K161" i="22"/>
  <c r="S157" i="22"/>
  <c r="S166" i="23"/>
  <c r="D155" i="34" s="1"/>
  <c r="F167" i="23"/>
  <c r="S157" i="23"/>
  <c r="S27" i="21"/>
  <c r="H30" i="21"/>
  <c r="S86" i="21"/>
  <c r="F82" i="34" s="1"/>
  <c r="S105" i="23"/>
  <c r="N107" i="23"/>
  <c r="S43" i="23"/>
  <c r="D43" i="34" s="1"/>
  <c r="H59" i="23"/>
  <c r="R89" i="23"/>
  <c r="F59" i="21"/>
  <c r="S44" i="21"/>
  <c r="F44" i="34" s="1"/>
  <c r="S54" i="23"/>
  <c r="D54" i="34" s="1"/>
  <c r="F59" i="23"/>
  <c r="S93" i="23"/>
  <c r="S158" i="22"/>
  <c r="E147" i="34" s="1"/>
  <c r="K99" i="22"/>
  <c r="K101" i="22" s="1"/>
  <c r="S113" i="21"/>
  <c r="F109" i="34" s="1"/>
  <c r="P25" i="22"/>
  <c r="P30" i="22" s="1"/>
  <c r="L161" i="22"/>
  <c r="S26" i="22"/>
  <c r="O35" i="21"/>
  <c r="O40" i="21" s="1"/>
  <c r="S33" i="21"/>
  <c r="S52" i="21"/>
  <c r="F52" i="34" s="1"/>
  <c r="S55" i="22"/>
  <c r="E55" i="34" s="1"/>
  <c r="I59" i="21"/>
  <c r="I90" i="21" s="1"/>
  <c r="H89" i="21"/>
  <c r="S82" i="21"/>
  <c r="G59" i="22"/>
  <c r="N25" i="22"/>
  <c r="N30" i="22" s="1"/>
  <c r="R99" i="22"/>
  <c r="R101" i="22" s="1"/>
  <c r="S113" i="22"/>
  <c r="S94" i="22"/>
  <c r="E90" i="34" s="1"/>
  <c r="M40" i="21"/>
  <c r="S27" i="23"/>
  <c r="G33" i="34"/>
  <c r="N35" i="22"/>
  <c r="N40" i="22" s="1"/>
  <c r="S85" i="23"/>
  <c r="D81" i="34" s="1"/>
  <c r="G30" i="23"/>
  <c r="S142" i="21"/>
  <c r="L59" i="21"/>
  <c r="S24" i="22"/>
  <c r="E24" i="34" s="1"/>
  <c r="J25" i="22"/>
  <c r="J30" i="22" s="1"/>
  <c r="S19" i="22"/>
  <c r="R115" i="22"/>
  <c r="S87" i="22"/>
  <c r="J25" i="23"/>
  <c r="J30" i="23" s="1"/>
  <c r="S105" i="21"/>
  <c r="F101" i="34" s="1"/>
  <c r="S165" i="21"/>
  <c r="F154" i="34" s="1"/>
  <c r="S87" i="21"/>
  <c r="S19" i="21"/>
  <c r="S27" i="22"/>
  <c r="S98" i="23"/>
  <c r="D94" i="34" s="1"/>
  <c r="P99" i="23"/>
  <c r="P101" i="23" s="1"/>
  <c r="S98" i="22"/>
  <c r="E94" i="34" s="1"/>
  <c r="F99" i="22"/>
  <c r="F101" i="22" s="1"/>
  <c r="F25" i="22"/>
  <c r="F30" i="22" s="1"/>
  <c r="J89" i="8"/>
  <c r="S84" i="8"/>
  <c r="K167" i="8"/>
  <c r="L161" i="8"/>
  <c r="S54" i="21"/>
  <c r="F54" i="34" s="1"/>
  <c r="M59" i="21"/>
  <c r="G115" i="23"/>
  <c r="S112" i="23"/>
  <c r="D108" i="34" s="1"/>
  <c r="S58" i="23"/>
  <c r="D58" i="34" s="1"/>
  <c r="K59" i="23"/>
  <c r="S104" i="22"/>
  <c r="S84" i="23"/>
  <c r="D80" i="34" s="1"/>
  <c r="S49" i="22"/>
  <c r="E49" i="34" s="1"/>
  <c r="S27" i="8"/>
  <c r="S47" i="8"/>
  <c r="G47" i="34" s="1"/>
  <c r="N59" i="8"/>
  <c r="S34" i="8"/>
  <c r="G35" i="8"/>
  <c r="G40" i="8" s="1"/>
  <c r="J167" i="22"/>
  <c r="S166" i="22"/>
  <c r="E155" i="34" s="1"/>
  <c r="S48" i="22"/>
  <c r="E48" i="34" s="1"/>
  <c r="L40" i="21"/>
  <c r="S38" i="21"/>
  <c r="S147" i="23"/>
  <c r="D136" i="34" s="1"/>
  <c r="P154" i="23"/>
  <c r="N89" i="23"/>
  <c r="S81" i="23"/>
  <c r="S112" i="22"/>
  <c r="S146" i="21"/>
  <c r="F135" i="34" s="1"/>
  <c r="Q161" i="21"/>
  <c r="S47" i="22"/>
  <c r="E47" i="34" s="1"/>
  <c r="L59" i="8"/>
  <c r="S56" i="8"/>
  <c r="G56" i="34" s="1"/>
  <c r="S151" i="22"/>
  <c r="E140" i="34" s="1"/>
  <c r="I99" i="21"/>
  <c r="I101" i="21" s="1"/>
  <c r="I108" i="21" s="1"/>
  <c r="I169" i="21" s="1"/>
  <c r="S95" i="21"/>
  <c r="F91" i="34" s="1"/>
  <c r="S24" i="8"/>
  <c r="G24" i="34" s="1"/>
  <c r="J25" i="8"/>
  <c r="J30" i="8" s="1"/>
  <c r="S43" i="8"/>
  <c r="K59" i="8"/>
  <c r="S85" i="22"/>
  <c r="E81" i="34" s="1"/>
  <c r="L167" i="23"/>
  <c r="S52" i="8"/>
  <c r="G52" i="34" s="1"/>
  <c r="S88" i="8"/>
  <c r="O99" i="23"/>
  <c r="O101" i="23" s="1"/>
  <c r="K161" i="23"/>
  <c r="K59" i="22"/>
  <c r="J89" i="22"/>
  <c r="P115" i="22"/>
  <c r="S114" i="23"/>
  <c r="D110" i="34" s="1"/>
  <c r="G99" i="23"/>
  <c r="G101" i="23" s="1"/>
  <c r="G108" i="23" s="1"/>
  <c r="I99" i="8"/>
  <c r="I101" i="8" s="1"/>
  <c r="I108" i="8" s="1"/>
  <c r="S98" i="8"/>
  <c r="G94" i="34" s="1"/>
  <c r="M59" i="8"/>
  <c r="S45" i="8"/>
  <c r="G45" i="34" s="1"/>
  <c r="Q59" i="8"/>
  <c r="S44" i="8"/>
  <c r="G44" i="34" s="1"/>
  <c r="F167" i="21"/>
  <c r="S164" i="21"/>
  <c r="M154" i="23"/>
  <c r="F59" i="22"/>
  <c r="G54" i="27"/>
  <c r="G82" i="27" s="1"/>
  <c r="J59" i="22"/>
  <c r="S21" i="22"/>
  <c r="E21" i="34" s="1"/>
  <c r="Q25" i="21"/>
  <c r="Q30" i="21" s="1"/>
  <c r="K59" i="21"/>
  <c r="S45" i="21"/>
  <c r="F45" i="34" s="1"/>
  <c r="O59" i="21"/>
  <c r="S150" i="23"/>
  <c r="D139" i="34" s="1"/>
  <c r="L59" i="23"/>
  <c r="S46" i="23"/>
  <c r="D46" i="34" s="1"/>
  <c r="S58" i="22"/>
  <c r="E58" i="34" s="1"/>
  <c r="S114" i="22"/>
  <c r="H115" i="22"/>
  <c r="L89" i="22"/>
  <c r="F59" i="8"/>
  <c r="S143" i="22"/>
  <c r="F161" i="23"/>
  <c r="S149" i="23"/>
  <c r="D138" i="34" s="1"/>
  <c r="I154" i="23"/>
  <c r="S146" i="23"/>
  <c r="D135" i="34" s="1"/>
  <c r="O89" i="23"/>
  <c r="S86" i="23"/>
  <c r="D82" i="34" s="1"/>
  <c r="S28" i="23"/>
  <c r="S106" i="8"/>
  <c r="M99" i="21"/>
  <c r="M101" i="21" s="1"/>
  <c r="M108" i="21" s="1"/>
  <c r="S36" i="22"/>
  <c r="F154" i="8"/>
  <c r="S145" i="8"/>
  <c r="H17" i="27"/>
  <c r="S22" i="22"/>
  <c r="E22" i="34" s="1"/>
  <c r="S19" i="23"/>
  <c r="S51" i="21"/>
  <c r="F51" i="34" s="1"/>
  <c r="G89" i="21"/>
  <c r="S19" i="8"/>
  <c r="F161" i="22"/>
  <c r="N40" i="23"/>
  <c r="G154" i="21"/>
  <c r="G107" i="8"/>
  <c r="S104" i="8"/>
  <c r="S52" i="22"/>
  <c r="E52" i="34" s="1"/>
  <c r="I59" i="22"/>
  <c r="S166" i="21"/>
  <c r="F155" i="34" s="1"/>
  <c r="S82" i="22"/>
  <c r="E78" i="34" s="1"/>
  <c r="G28" i="34"/>
  <c r="S112" i="8"/>
  <c r="F154" i="23"/>
  <c r="S159" i="23"/>
  <c r="D148" i="34" s="1"/>
  <c r="S111" i="21"/>
  <c r="K25" i="8"/>
  <c r="K30" i="8" s="1"/>
  <c r="S152" i="23"/>
  <c r="D141" i="34" s="1"/>
  <c r="S44" i="22"/>
  <c r="E44" i="34" s="1"/>
  <c r="J99" i="22"/>
  <c r="J101" i="22" s="1"/>
  <c r="S51" i="22"/>
  <c r="E51" i="34" s="1"/>
  <c r="S81" i="22"/>
  <c r="S153" i="21"/>
  <c r="F142" i="34" s="1"/>
  <c r="F154" i="21"/>
  <c r="S93" i="22"/>
  <c r="S39" i="22"/>
  <c r="E39" i="34" s="1"/>
  <c r="Q59" i="23"/>
  <c r="S24" i="21"/>
  <c r="F24" i="34" s="1"/>
  <c r="P154" i="22"/>
  <c r="K89" i="22"/>
  <c r="N115" i="21"/>
  <c r="S112" i="21"/>
  <c r="F108" i="34" s="1"/>
  <c r="S45" i="22"/>
  <c r="E45" i="34" s="1"/>
  <c r="I154" i="22"/>
  <c r="S38" i="22"/>
  <c r="L35" i="22"/>
  <c r="L40" i="22" s="1"/>
  <c r="S22" i="21"/>
  <c r="F22" i="34" s="1"/>
  <c r="P59" i="22"/>
  <c r="S97" i="22"/>
  <c r="E93" i="34" s="1"/>
  <c r="S87" i="23"/>
  <c r="H40" i="8"/>
  <c r="J115" i="22"/>
  <c r="P89" i="22"/>
  <c r="L154" i="21"/>
  <c r="S46" i="21"/>
  <c r="F46" i="34" s="1"/>
  <c r="S57" i="22"/>
  <c r="E57" i="34" s="1"/>
  <c r="Q133" i="22"/>
  <c r="Q72" i="22"/>
  <c r="E7" i="27"/>
  <c r="E37" i="27" s="1"/>
  <c r="E8" i="27"/>
  <c r="E22" i="27" s="1"/>
  <c r="E9" i="27"/>
  <c r="E23" i="27" s="1"/>
  <c r="E10" i="27"/>
  <c r="E67" i="27" s="1"/>
  <c r="E11" i="27"/>
  <c r="D119" i="34"/>
  <c r="J108" i="30" l="1"/>
  <c r="L169" i="30"/>
  <c r="L108" i="8"/>
  <c r="H108" i="23"/>
  <c r="G77" i="34"/>
  <c r="L108" i="23"/>
  <c r="L169" i="23" s="1"/>
  <c r="Q108" i="23"/>
  <c r="Q169" i="23" s="1"/>
  <c r="R169" i="21"/>
  <c r="P108" i="21"/>
  <c r="F103" i="34"/>
  <c r="M108" i="23"/>
  <c r="M108" i="8"/>
  <c r="M169" i="8" s="1"/>
  <c r="F36" i="34"/>
  <c r="H108" i="8"/>
  <c r="H169" i="8" s="1"/>
  <c r="E96" i="34"/>
  <c r="I108" i="23"/>
  <c r="I169" i="23" s="1"/>
  <c r="R108" i="8"/>
  <c r="R169" i="8" s="1"/>
  <c r="R90" i="21"/>
  <c r="G108" i="21"/>
  <c r="G169" i="21" s="1"/>
  <c r="G53" i="27"/>
  <c r="G81" i="27" s="1"/>
  <c r="P108" i="8"/>
  <c r="P169" i="8" s="1"/>
  <c r="H108" i="21"/>
  <c r="H169" i="21" s="1"/>
  <c r="P90" i="8"/>
  <c r="J108" i="22"/>
  <c r="J169" i="22" s="1"/>
  <c r="Q108" i="8"/>
  <c r="Q169" i="8" s="1"/>
  <c r="G108" i="22"/>
  <c r="G169" i="22" s="1"/>
  <c r="Q108" i="22"/>
  <c r="Q169" i="22" s="1"/>
  <c r="F132" i="34"/>
  <c r="L90" i="8"/>
  <c r="M108" i="22"/>
  <c r="M169" i="22" s="1"/>
  <c r="K90" i="21"/>
  <c r="Q90" i="21"/>
  <c r="I90" i="8"/>
  <c r="O90" i="8"/>
  <c r="G43" i="27"/>
  <c r="F108" i="22"/>
  <c r="F169" i="22" s="1"/>
  <c r="M90" i="8"/>
  <c r="P108" i="23"/>
  <c r="P169" i="23" s="1"/>
  <c r="K108" i="22"/>
  <c r="K169" i="22" s="1"/>
  <c r="K108" i="8"/>
  <c r="K169" i="8" s="1"/>
  <c r="K169" i="21"/>
  <c r="N169" i="8"/>
  <c r="L90" i="23"/>
  <c r="O108" i="23"/>
  <c r="P108" i="22"/>
  <c r="P169" i="22" s="1"/>
  <c r="H108" i="22"/>
  <c r="H169" i="22" s="1"/>
  <c r="J169" i="23"/>
  <c r="N90" i="21"/>
  <c r="M169" i="21"/>
  <c r="G51" i="27"/>
  <c r="G79" i="27" s="1"/>
  <c r="M90" i="22"/>
  <c r="E101" i="34"/>
  <c r="O108" i="22"/>
  <c r="O169" i="22" s="1"/>
  <c r="G26" i="34"/>
  <c r="E107" i="34"/>
  <c r="L108" i="21"/>
  <c r="L169" i="21" s="1"/>
  <c r="E37" i="34"/>
  <c r="H32" i="27"/>
  <c r="H55" i="27"/>
  <c r="H83" i="27" s="1"/>
  <c r="D37" i="34"/>
  <c r="P90" i="21"/>
  <c r="P90" i="23"/>
  <c r="O90" i="22"/>
  <c r="D26" i="34"/>
  <c r="F31" i="27"/>
  <c r="H44" i="27"/>
  <c r="R108" i="23"/>
  <c r="R169" i="23" s="1"/>
  <c r="E56" i="27"/>
  <c r="E84" i="27" s="1"/>
  <c r="I108" i="22"/>
  <c r="I169" i="22" s="1"/>
  <c r="O90" i="21"/>
  <c r="G90" i="23"/>
  <c r="N90" i="8"/>
  <c r="D134" i="34"/>
  <c r="E33" i="27"/>
  <c r="P169" i="21"/>
  <c r="H90" i="23"/>
  <c r="G90" i="21"/>
  <c r="F32" i="27"/>
  <c r="R108" i="22"/>
  <c r="R169" i="22" s="1"/>
  <c r="L169" i="8"/>
  <c r="G36" i="34"/>
  <c r="O169" i="23"/>
  <c r="H169" i="23"/>
  <c r="Q169" i="21"/>
  <c r="N108" i="22"/>
  <c r="N169" i="22" s="1"/>
  <c r="E44" i="27"/>
  <c r="F90" i="21"/>
  <c r="Q90" i="8"/>
  <c r="O169" i="21"/>
  <c r="O108" i="8"/>
  <c r="O169" i="8" s="1"/>
  <c r="H56" i="27"/>
  <c r="H84" i="27" s="1"/>
  <c r="F108" i="8"/>
  <c r="F169" i="8" s="1"/>
  <c r="G31" i="27"/>
  <c r="K90" i="23"/>
  <c r="M90" i="23"/>
  <c r="G108" i="8"/>
  <c r="G169" i="8" s="1"/>
  <c r="G102" i="34"/>
  <c r="G37" i="34"/>
  <c r="F90" i="23"/>
  <c r="E32" i="27"/>
  <c r="F53" i="27"/>
  <c r="F81" i="27" s="1"/>
  <c r="S35" i="23"/>
  <c r="S40" i="23" s="1"/>
  <c r="G29" i="27"/>
  <c r="J108" i="8"/>
  <c r="J169" i="8" s="1"/>
  <c r="S154" i="8"/>
  <c r="H48" i="27" s="1"/>
  <c r="H90" i="22"/>
  <c r="Q90" i="23"/>
  <c r="K108" i="23"/>
  <c r="K169" i="23" s="1"/>
  <c r="G56" i="27"/>
  <c r="G84" i="27" s="1"/>
  <c r="N169" i="21"/>
  <c r="I169" i="8"/>
  <c r="D33" i="34"/>
  <c r="D35" i="34" s="1"/>
  <c r="L108" i="22"/>
  <c r="L169" i="22" s="1"/>
  <c r="S161" i="21"/>
  <c r="G49" i="27" s="1"/>
  <c r="G90" i="8"/>
  <c r="L90" i="21"/>
  <c r="E149" i="34"/>
  <c r="I90" i="23"/>
  <c r="D84" i="34"/>
  <c r="S115" i="8"/>
  <c r="H47" i="27" s="1"/>
  <c r="J90" i="21"/>
  <c r="J169" i="21"/>
  <c r="R90" i="22"/>
  <c r="F90" i="8"/>
  <c r="S115" i="22"/>
  <c r="F47" i="27" s="1"/>
  <c r="E33" i="34"/>
  <c r="E35" i="34" s="1"/>
  <c r="F108" i="23"/>
  <c r="F169" i="23" s="1"/>
  <c r="F24" i="27"/>
  <c r="K77" i="27"/>
  <c r="G24" i="27"/>
  <c r="H24" i="27"/>
  <c r="P90" i="30"/>
  <c r="I90" i="30"/>
  <c r="Q90" i="30"/>
  <c r="S115" i="30"/>
  <c r="I47" i="27" s="1"/>
  <c r="Q169" i="30"/>
  <c r="K169" i="30"/>
  <c r="N90" i="30"/>
  <c r="H90" i="30"/>
  <c r="R108" i="30"/>
  <c r="R169" i="30" s="1"/>
  <c r="N108" i="30"/>
  <c r="N169" i="30" s="1"/>
  <c r="J169" i="30"/>
  <c r="R90" i="30"/>
  <c r="O90" i="30"/>
  <c r="J90" i="30"/>
  <c r="G90" i="30"/>
  <c r="L90" i="30"/>
  <c r="M90" i="30"/>
  <c r="S59" i="30"/>
  <c r="I45" i="27" s="1"/>
  <c r="F90" i="30"/>
  <c r="S25" i="30"/>
  <c r="O169" i="30"/>
  <c r="S99" i="30"/>
  <c r="S101" i="30" s="1"/>
  <c r="I75" i="27" s="1"/>
  <c r="K90" i="30"/>
  <c r="S35" i="30"/>
  <c r="S40" i="30" s="1"/>
  <c r="I17" i="27"/>
  <c r="S161" i="30"/>
  <c r="I49" i="27" s="1"/>
  <c r="S154" i="30"/>
  <c r="I48" i="27" s="1"/>
  <c r="I34" i="27"/>
  <c r="I38" i="27" s="1"/>
  <c r="F108" i="30"/>
  <c r="F169" i="30" s="1"/>
  <c r="I14" i="30"/>
  <c r="H17" i="30"/>
  <c r="S89" i="30"/>
  <c r="I46" i="27" s="1"/>
  <c r="I51" i="27"/>
  <c r="I79" i="27" s="1"/>
  <c r="K76" i="27" s="1"/>
  <c r="F150" i="34"/>
  <c r="E156" i="34"/>
  <c r="F140" i="23"/>
  <c r="F79" i="23"/>
  <c r="D132" i="34"/>
  <c r="E55" i="27"/>
  <c r="E83" i="27" s="1"/>
  <c r="H52" i="27"/>
  <c r="H80" i="27" s="1"/>
  <c r="G83" i="34"/>
  <c r="N108" i="23"/>
  <c r="N169" i="23" s="1"/>
  <c r="S35" i="22"/>
  <c r="S40" i="22" s="1"/>
  <c r="G17" i="23"/>
  <c r="H14" i="23"/>
  <c r="S167" i="8"/>
  <c r="H77" i="27" s="1"/>
  <c r="F33" i="27"/>
  <c r="F54" i="27"/>
  <c r="F82" i="27" s="1"/>
  <c r="Q90" i="22"/>
  <c r="N90" i="23"/>
  <c r="H90" i="21"/>
  <c r="J90" i="8"/>
  <c r="F14" i="22"/>
  <c r="H12" i="18"/>
  <c r="E24" i="27"/>
  <c r="M90" i="21"/>
  <c r="F95" i="34"/>
  <c r="F97" i="34" s="1"/>
  <c r="J90" i="23"/>
  <c r="E59" i="34"/>
  <c r="D156" i="34"/>
  <c r="D36" i="34"/>
  <c r="E42" i="27"/>
  <c r="K90" i="8"/>
  <c r="R90" i="8"/>
  <c r="I90" i="22"/>
  <c r="S161" i="8"/>
  <c r="H49" i="27" s="1"/>
  <c r="J90" i="22"/>
  <c r="S167" i="22"/>
  <c r="F77" i="27" s="1"/>
  <c r="G90" i="22"/>
  <c r="R90" i="23"/>
  <c r="H33" i="27"/>
  <c r="G34" i="34"/>
  <c r="S35" i="8"/>
  <c r="S40" i="8" s="1"/>
  <c r="F90" i="22"/>
  <c r="E146" i="34"/>
  <c r="S161" i="22"/>
  <c r="F49" i="27" s="1"/>
  <c r="E89" i="34"/>
  <c r="E95" i="34" s="1"/>
  <c r="S99" i="22"/>
  <c r="S101" i="22" s="1"/>
  <c r="F75" i="27" s="1"/>
  <c r="F169" i="21"/>
  <c r="H53" i="27"/>
  <c r="H81" i="27" s="1"/>
  <c r="G84" i="34"/>
  <c r="N90" i="22"/>
  <c r="S99" i="23"/>
  <c r="S101" i="23" s="1"/>
  <c r="E75" i="27" s="1"/>
  <c r="D89" i="34"/>
  <c r="D95" i="34" s="1"/>
  <c r="D97" i="34" s="1"/>
  <c r="D27" i="34"/>
  <c r="E30" i="27"/>
  <c r="D83" i="34"/>
  <c r="E52" i="27"/>
  <c r="E80" i="27" s="1"/>
  <c r="D146" i="34"/>
  <c r="D150" i="34" s="1"/>
  <c r="S161" i="23"/>
  <c r="E49" i="27" s="1"/>
  <c r="F42" i="27"/>
  <c r="E36" i="34"/>
  <c r="E31" i="27"/>
  <c r="D28" i="34"/>
  <c r="F153" i="34"/>
  <c r="F156" i="34" s="1"/>
  <c r="S167" i="21"/>
  <c r="G77" i="27" s="1"/>
  <c r="G27" i="34"/>
  <c r="H30" i="27"/>
  <c r="F131" i="34"/>
  <c r="S154" i="21"/>
  <c r="G48" i="27" s="1"/>
  <c r="F78" i="34"/>
  <c r="S89" i="21"/>
  <c r="G46" i="27" s="1"/>
  <c r="F55" i="27"/>
  <c r="F83" i="27" s="1"/>
  <c r="E132" i="34"/>
  <c r="E143" i="34" s="1"/>
  <c r="S99" i="8"/>
  <c r="S101" i="8" s="1"/>
  <c r="H75" i="27" s="1"/>
  <c r="S89" i="22"/>
  <c r="F46" i="27" s="1"/>
  <c r="E77" i="34"/>
  <c r="F51" i="27"/>
  <c r="F79" i="27" s="1"/>
  <c r="S107" i="21"/>
  <c r="G76" i="27" s="1"/>
  <c r="E27" i="34"/>
  <c r="F30" i="27"/>
  <c r="O90" i="23"/>
  <c r="S59" i="23"/>
  <c r="E45" i="27" s="1"/>
  <c r="D42" i="34"/>
  <c r="D59" i="34" s="1"/>
  <c r="M169" i="23"/>
  <c r="G100" i="34"/>
  <c r="E100" i="34"/>
  <c r="S107" i="22"/>
  <c r="F76" i="27" s="1"/>
  <c r="S25" i="21"/>
  <c r="F19" i="34"/>
  <c r="F25" i="34" s="1"/>
  <c r="G80" i="34"/>
  <c r="S89" i="8"/>
  <c r="H46" i="27" s="1"/>
  <c r="S25" i="22"/>
  <c r="E19" i="34"/>
  <c r="E25" i="34" s="1"/>
  <c r="G109" i="34"/>
  <c r="E109" i="34"/>
  <c r="E110" i="34"/>
  <c r="G110" i="34"/>
  <c r="G19" i="34"/>
  <c r="S25" i="8"/>
  <c r="E108" i="34"/>
  <c r="G108" i="34"/>
  <c r="G52" i="27"/>
  <c r="G80" i="27" s="1"/>
  <c r="F83" i="34"/>
  <c r="E38" i="34"/>
  <c r="F44" i="27"/>
  <c r="H90" i="8"/>
  <c r="S107" i="8"/>
  <c r="H76" i="27" s="1"/>
  <c r="G43" i="34"/>
  <c r="S59" i="8"/>
  <c r="H45" i="27" s="1"/>
  <c r="S59" i="22"/>
  <c r="F45" i="27" s="1"/>
  <c r="D107" i="34"/>
  <c r="D111" i="34" s="1"/>
  <c r="S115" i="23"/>
  <c r="E47" i="27" s="1"/>
  <c r="D77" i="34"/>
  <c r="S89" i="23"/>
  <c r="E46" i="27" s="1"/>
  <c r="E51" i="27"/>
  <c r="E79" i="27" s="1"/>
  <c r="S154" i="22"/>
  <c r="F48" i="27" s="1"/>
  <c r="S154" i="23"/>
  <c r="E48" i="27" s="1"/>
  <c r="F107" i="34"/>
  <c r="F111" i="34" s="1"/>
  <c r="S115" i="21"/>
  <c r="G47" i="27" s="1"/>
  <c r="D101" i="34"/>
  <c r="D103" i="34" s="1"/>
  <c r="S107" i="23"/>
  <c r="E76" i="27" s="1"/>
  <c r="D19" i="34"/>
  <c r="D25" i="34" s="1"/>
  <c r="S25" i="23"/>
  <c r="G169" i="23"/>
  <c r="L90" i="22"/>
  <c r="S35" i="21"/>
  <c r="S40" i="21" s="1"/>
  <c r="G17" i="27"/>
  <c r="F33" i="34"/>
  <c r="F35" i="34" s="1"/>
  <c r="G44" i="27"/>
  <c r="F38" i="34"/>
  <c r="E26" i="34"/>
  <c r="F29" i="27"/>
  <c r="S99" i="21"/>
  <c r="S101" i="21" s="1"/>
  <c r="G75" i="27" s="1"/>
  <c r="G134" i="34"/>
  <c r="H54" i="27"/>
  <c r="H82" i="27" s="1"/>
  <c r="K90" i="22"/>
  <c r="F27" i="34"/>
  <c r="G30" i="27"/>
  <c r="S59" i="21"/>
  <c r="G45" i="27" s="1"/>
  <c r="S167" i="23"/>
  <c r="E77" i="27" s="1"/>
  <c r="F52" i="27"/>
  <c r="F80" i="27" s="1"/>
  <c r="E83" i="34"/>
  <c r="P90" i="22"/>
  <c r="F59" i="34"/>
  <c r="F104" i="34" l="1"/>
  <c r="E97" i="34"/>
  <c r="F143" i="34"/>
  <c r="F158" i="34" s="1"/>
  <c r="E103" i="34"/>
  <c r="D143" i="34"/>
  <c r="S108" i="21"/>
  <c r="S169" i="21" s="1"/>
  <c r="I24" i="18" s="1"/>
  <c r="I32" i="18" s="1"/>
  <c r="D40" i="34"/>
  <c r="S108" i="8"/>
  <c r="S169" i="8" s="1"/>
  <c r="J24" i="18" s="1"/>
  <c r="J32" i="18" s="1"/>
  <c r="S108" i="22"/>
  <c r="S169" i="22" s="1"/>
  <c r="H24" i="18" s="1"/>
  <c r="H32" i="18" s="1"/>
  <c r="E150" i="34"/>
  <c r="G34" i="27"/>
  <c r="G38" i="27" s="1"/>
  <c r="H34" i="27"/>
  <c r="H38" i="27" s="1"/>
  <c r="I92" i="27"/>
  <c r="I96" i="27" s="1"/>
  <c r="S108" i="30"/>
  <c r="S169" i="30" s="1"/>
  <c r="K24" i="18" s="1"/>
  <c r="K32" i="18" s="1"/>
  <c r="H64" i="27"/>
  <c r="H68" i="27" s="1"/>
  <c r="F34" i="27"/>
  <c r="F38" i="27" s="1"/>
  <c r="G92" i="27"/>
  <c r="G96" i="27" s="1"/>
  <c r="E34" i="27"/>
  <c r="E38" i="27" s="1"/>
  <c r="I64" i="27"/>
  <c r="I68" i="27" s="1"/>
  <c r="I16" i="27"/>
  <c r="I18" i="27" s="1"/>
  <c r="I25" i="27" s="1"/>
  <c r="S30" i="30"/>
  <c r="H140" i="30"/>
  <c r="H79" i="30"/>
  <c r="J14" i="30"/>
  <c r="I17" i="30"/>
  <c r="S90" i="30"/>
  <c r="K23" i="18" s="1"/>
  <c r="K31" i="18" s="1"/>
  <c r="E111" i="34"/>
  <c r="F40" i="34"/>
  <c r="F14" i="21"/>
  <c r="H13" i="18"/>
  <c r="F14" i="8" s="1"/>
  <c r="G14" i="22"/>
  <c r="F17" i="22"/>
  <c r="I14" i="23"/>
  <c r="H17" i="23"/>
  <c r="D85" i="34"/>
  <c r="G79" i="23"/>
  <c r="G140" i="23"/>
  <c r="H92" i="27"/>
  <c r="H96" i="27" s="1"/>
  <c r="S108" i="23"/>
  <c r="S169" i="23" s="1"/>
  <c r="G24" i="18" s="1"/>
  <c r="G32" i="18" s="1"/>
  <c r="G64" i="27"/>
  <c r="G68" i="27" s="1"/>
  <c r="F85" i="34"/>
  <c r="E85" i="34"/>
  <c r="S30" i="8"/>
  <c r="S90" i="8" s="1"/>
  <c r="J23" i="18" s="1"/>
  <c r="H16" i="27"/>
  <c r="H18" i="27" s="1"/>
  <c r="H25" i="27" s="1"/>
  <c r="F92" i="27"/>
  <c r="F96" i="27" s="1"/>
  <c r="E30" i="34"/>
  <c r="S30" i="23"/>
  <c r="S90" i="23" s="1"/>
  <c r="G23" i="18" s="1"/>
  <c r="E16" i="27"/>
  <c r="E18" i="27" s="1"/>
  <c r="E25" i="27" s="1"/>
  <c r="F16" i="27"/>
  <c r="F18" i="27" s="1"/>
  <c r="F25" i="27" s="1"/>
  <c r="S30" i="22"/>
  <c r="S90" i="22" s="1"/>
  <c r="H23" i="18" s="1"/>
  <c r="F64" i="27"/>
  <c r="F68" i="27" s="1"/>
  <c r="D30" i="34"/>
  <c r="F30" i="34"/>
  <c r="S30" i="21"/>
  <c r="S90" i="21" s="1"/>
  <c r="I23" i="18" s="1"/>
  <c r="G16" i="27"/>
  <c r="G18" i="27" s="1"/>
  <c r="G25" i="27" s="1"/>
  <c r="E40" i="34"/>
  <c r="D104" i="34"/>
  <c r="E92" i="27"/>
  <c r="E96" i="27" s="1"/>
  <c r="E64" i="27"/>
  <c r="E68" i="27" s="1"/>
  <c r="E104" i="34" l="1"/>
  <c r="D158" i="34"/>
  <c r="E158" i="34"/>
  <c r="D86" i="34"/>
  <c r="K25" i="18"/>
  <c r="I140" i="30"/>
  <c r="I79" i="30"/>
  <c r="J17" i="30"/>
  <c r="K14" i="30"/>
  <c r="F86" i="34"/>
  <c r="F161" i="34" s="1"/>
  <c r="H79" i="23"/>
  <c r="H140" i="23"/>
  <c r="I17" i="23"/>
  <c r="J14" i="23"/>
  <c r="F140" i="22"/>
  <c r="F79" i="22"/>
  <c r="G17" i="22"/>
  <c r="H14" i="22"/>
  <c r="F17" i="8"/>
  <c r="G14" i="8"/>
  <c r="F17" i="21"/>
  <c r="G14" i="21"/>
  <c r="H25" i="18"/>
  <c r="H31" i="18"/>
  <c r="G31" i="18"/>
  <c r="G25" i="18"/>
  <c r="E86" i="34"/>
  <c r="I31" i="18"/>
  <c r="I25" i="18"/>
  <c r="J25" i="18"/>
  <c r="J31" i="18"/>
  <c r="D161" i="34" l="1"/>
  <c r="E161" i="34"/>
  <c r="L14" i="30"/>
  <c r="K17" i="30"/>
  <c r="J79" i="30"/>
  <c r="J140" i="30"/>
  <c r="F140" i="21"/>
  <c r="F79" i="21"/>
  <c r="H14" i="8"/>
  <c r="G17" i="8"/>
  <c r="F79" i="8"/>
  <c r="F140" i="8"/>
  <c r="I14" i="22"/>
  <c r="H17" i="22"/>
  <c r="G140" i="22"/>
  <c r="G79" i="22"/>
  <c r="I140" i="23"/>
  <c r="I79" i="23"/>
  <c r="H14" i="21"/>
  <c r="G17" i="21"/>
  <c r="J17" i="23"/>
  <c r="K14" i="23"/>
  <c r="K140" i="30" l="1"/>
  <c r="K79" i="30"/>
  <c r="L17" i="30"/>
  <c r="M14" i="30"/>
  <c r="K17" i="23"/>
  <c r="L14" i="23"/>
  <c r="J140" i="23"/>
  <c r="J79" i="23"/>
  <c r="G140" i="21"/>
  <c r="G79" i="21"/>
  <c r="I17" i="22"/>
  <c r="J14" i="22"/>
  <c r="H17" i="21"/>
  <c r="I14" i="21"/>
  <c r="H79" i="22"/>
  <c r="H140" i="22"/>
  <c r="G140" i="8"/>
  <c r="G79" i="8"/>
  <c r="I14" i="8"/>
  <c r="H17" i="8"/>
  <c r="N14" i="30" l="1"/>
  <c r="M17" i="30"/>
  <c r="L140" i="30"/>
  <c r="L79" i="30"/>
  <c r="K79" i="23"/>
  <c r="K140" i="23"/>
  <c r="K14" i="22"/>
  <c r="J17" i="22"/>
  <c r="H140" i="8"/>
  <c r="H79" i="8"/>
  <c r="J14" i="21"/>
  <c r="I17" i="21"/>
  <c r="I140" i="22"/>
  <c r="I79" i="22"/>
  <c r="I17" i="8"/>
  <c r="J14" i="8"/>
  <c r="H140" i="21"/>
  <c r="H79" i="21"/>
  <c r="M14" i="23"/>
  <c r="L17" i="23"/>
  <c r="M140" i="30" l="1"/>
  <c r="M79" i="30"/>
  <c r="N17" i="30"/>
  <c r="O14" i="30"/>
  <c r="K14" i="8"/>
  <c r="J17" i="8"/>
  <c r="I140" i="8"/>
  <c r="I79" i="8"/>
  <c r="K14" i="21"/>
  <c r="J17" i="21"/>
  <c r="N14" i="23"/>
  <c r="M17" i="23"/>
  <c r="L14" i="22"/>
  <c r="K17" i="22"/>
  <c r="L140" i="23"/>
  <c r="L79" i="23"/>
  <c r="I140" i="21"/>
  <c r="I79" i="21"/>
  <c r="J79" i="22"/>
  <c r="J140" i="22"/>
  <c r="O17" i="30" l="1"/>
  <c r="P14" i="30"/>
  <c r="N140" i="30"/>
  <c r="N79" i="30"/>
  <c r="K79" i="22"/>
  <c r="K140" i="22"/>
  <c r="M140" i="23"/>
  <c r="M79" i="23"/>
  <c r="M14" i="22"/>
  <c r="L17" i="22"/>
  <c r="N17" i="23"/>
  <c r="O14" i="23"/>
  <c r="J140" i="21"/>
  <c r="J79" i="21"/>
  <c r="K17" i="21"/>
  <c r="L14" i="21"/>
  <c r="L14" i="8"/>
  <c r="K17" i="8"/>
  <c r="J79" i="8"/>
  <c r="J140" i="8"/>
  <c r="P17" i="30" l="1"/>
  <c r="Q14" i="30"/>
  <c r="O140" i="30"/>
  <c r="O79" i="30"/>
  <c r="K140" i="8"/>
  <c r="K79" i="8"/>
  <c r="L17" i="8"/>
  <c r="M14" i="8"/>
  <c r="L17" i="21"/>
  <c r="M14" i="21"/>
  <c r="K79" i="21"/>
  <c r="K140" i="21"/>
  <c r="P14" i="23"/>
  <c r="O17" i="23"/>
  <c r="N140" i="23"/>
  <c r="N79" i="23"/>
  <c r="L140" i="22"/>
  <c r="L79" i="22"/>
  <c r="N14" i="22"/>
  <c r="M17" i="22"/>
  <c r="Q17" i="30" l="1"/>
  <c r="R14" i="30"/>
  <c r="R17" i="30" s="1"/>
  <c r="P140" i="30"/>
  <c r="P79" i="30"/>
  <c r="M140" i="22"/>
  <c r="M79" i="22"/>
  <c r="O14" i="22"/>
  <c r="N17" i="22"/>
  <c r="O140" i="23"/>
  <c r="O79" i="23"/>
  <c r="P17" i="23"/>
  <c r="Q14" i="23"/>
  <c r="N14" i="21"/>
  <c r="M17" i="21"/>
  <c r="N14" i="8"/>
  <c r="M17" i="8"/>
  <c r="L79" i="8"/>
  <c r="L140" i="8"/>
  <c r="L79" i="21"/>
  <c r="L140" i="21"/>
  <c r="R140" i="30" l="1"/>
  <c r="R79" i="30"/>
  <c r="Q140" i="30"/>
  <c r="Q79" i="30"/>
  <c r="M140" i="8"/>
  <c r="M79" i="8"/>
  <c r="N17" i="8"/>
  <c r="O14" i="8"/>
  <c r="M140" i="21"/>
  <c r="M79" i="21"/>
  <c r="N17" i="21"/>
  <c r="O14" i="21"/>
  <c r="P79" i="23"/>
  <c r="P140" i="23"/>
  <c r="Q17" i="23"/>
  <c r="R14" i="23"/>
  <c r="R17" i="23" s="1"/>
  <c r="N140" i="22"/>
  <c r="N79" i="22"/>
  <c r="O17" i="22"/>
  <c r="P14" i="22"/>
  <c r="R140" i="23" l="1"/>
  <c r="R79" i="23"/>
  <c r="P17" i="22"/>
  <c r="Q14" i="22"/>
  <c r="N140" i="21"/>
  <c r="N79" i="21"/>
  <c r="O140" i="22"/>
  <c r="O79" i="22"/>
  <c r="N140" i="8"/>
  <c r="N79" i="8"/>
  <c r="Q79" i="23"/>
  <c r="Q140" i="23"/>
  <c r="P14" i="21"/>
  <c r="O17" i="21"/>
  <c r="P14" i="8"/>
  <c r="O17" i="8"/>
  <c r="O140" i="21" l="1"/>
  <c r="O79" i="21"/>
  <c r="R14" i="22"/>
  <c r="R17" i="22" s="1"/>
  <c r="Q17" i="22"/>
  <c r="P17" i="8"/>
  <c r="Q14" i="8"/>
  <c r="P17" i="21"/>
  <c r="Q14" i="21"/>
  <c r="P140" i="22"/>
  <c r="P79" i="22"/>
  <c r="O79" i="8"/>
  <c r="O140" i="8"/>
  <c r="Q140" i="22" l="1"/>
  <c r="Q79" i="22"/>
  <c r="Q17" i="21"/>
  <c r="R14" i="21"/>
  <c r="R17" i="21" s="1"/>
  <c r="Q17" i="8"/>
  <c r="R14" i="8"/>
  <c r="R17" i="8" s="1"/>
  <c r="R140" i="22"/>
  <c r="R79" i="22"/>
  <c r="P140" i="21"/>
  <c r="P79" i="21"/>
  <c r="P79" i="8"/>
  <c r="P140" i="8"/>
  <c r="R79" i="8" l="1"/>
  <c r="R140" i="8"/>
  <c r="R79" i="21"/>
  <c r="R140" i="21"/>
  <c r="Q140" i="8"/>
  <c r="Q79" i="8"/>
  <c r="Q79" i="21"/>
  <c r="Q140" i="2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<sst xmlns="http://schemas.openxmlformats.org/spreadsheetml/2006/main" count="5705" uniqueCount="3609">
  <si>
    <t>PROCEDURES AND INPUTS</t>
  </si>
  <si>
    <t>General Instructions:</t>
  </si>
  <si>
    <t>-</t>
  </si>
  <si>
    <r>
      <t xml:space="preserve">Amounts in </t>
    </r>
    <r>
      <rPr>
        <sz val="11"/>
        <color rgb="FF0000FF"/>
        <rFont val="Calibri"/>
        <family val="2"/>
        <scheme val="minor"/>
      </rPr>
      <t>blue are inputs</t>
    </r>
    <r>
      <rPr>
        <sz val="11"/>
        <rFont val="Calibri"/>
        <family val="2"/>
        <scheme val="minor"/>
      </rPr>
      <t xml:space="preserve"> and</t>
    </r>
    <r>
      <rPr>
        <sz val="11"/>
        <color rgb="FFFF0000"/>
        <rFont val="Calibri"/>
        <family val="2"/>
        <scheme val="minor"/>
      </rPr>
      <t xml:space="preserve"> red are links</t>
    </r>
    <r>
      <rPr>
        <sz val="11"/>
        <rFont val="Calibri"/>
        <family val="2"/>
        <scheme val="minor"/>
      </rPr>
      <t xml:space="preserve"> that need to be updated.</t>
    </r>
  </si>
  <si>
    <t>DOCKET NO.: 20240025-EI</t>
  </si>
  <si>
    <t>Time Periods:</t>
  </si>
  <si>
    <t>Projected Test Year 3 Ended</t>
  </si>
  <si>
    <t>Year 5</t>
  </si>
  <si>
    <t>Year 2027</t>
  </si>
  <si>
    <t>Projected Test Year 2 Ended</t>
  </si>
  <si>
    <t>Year 4</t>
  </si>
  <si>
    <t>Year 2026</t>
  </si>
  <si>
    <t>Projected Test Year 1 Ended</t>
  </si>
  <si>
    <t>Year 3</t>
  </si>
  <si>
    <t>Year 2025</t>
  </si>
  <si>
    <t>Prior Year Ended</t>
  </si>
  <si>
    <t>Year 2</t>
  </si>
  <si>
    <t>Year 2024</t>
  </si>
  <si>
    <t>Historical Year Ended</t>
  </si>
  <si>
    <t>Year 1</t>
  </si>
  <si>
    <t>Year 2023</t>
  </si>
  <si>
    <t>Witness:  O'Hara, Aquilina</t>
  </si>
  <si>
    <t>Projected</t>
  </si>
  <si>
    <t>Historical</t>
  </si>
  <si>
    <t>check figures</t>
  </si>
  <si>
    <t>From MFR B-3</t>
  </si>
  <si>
    <t>Total Assets</t>
  </si>
  <si>
    <t>Total Liabilities &amp; SH Equity</t>
  </si>
  <si>
    <t>From Support Tabs where 13Mth Avg is separately calculated</t>
  </si>
  <si>
    <t>WM:[Total Assets]</t>
  </si>
  <si>
    <t>*[Total Liabilities]*</t>
  </si>
  <si>
    <t>Check Total Assets</t>
  </si>
  <si>
    <t>Check Total Liabilities &amp; SH Equity</t>
  </si>
  <si>
    <t>VLOOKUP($B3,'[B- 6 Jurisdictional Rate Base.xlsx]REG FL  Summary - 2 System Per '!$A:$CN,MATCH(F$3,'[B- 6 Jurisdictional Rate Base.xlsx]REG FL  Summary - 2 System Per '!$2:$2,0),FALSE)/1000</t>
  </si>
  <si>
    <t xml:space="preserve">Summary Report 2 </t>
  </si>
  <si>
    <t>*[Plant In Service]*</t>
  </si>
  <si>
    <t>*[Accum Depr &amp; Amort]*</t>
  </si>
  <si>
    <t>*[Future Use &amp; Appd Unrecov Plant]*</t>
  </si>
  <si>
    <t>*[Const Work In Progress]*</t>
  </si>
  <si>
    <t>*[Working Capital (13 Mo. Avg)]*</t>
  </si>
  <si>
    <t>*[Total Rate Base]*</t>
  </si>
  <si>
    <t>PLANT IN SERVICE</t>
  </si>
  <si>
    <t>Total Per MFR</t>
  </si>
  <si>
    <t>Total REG FL Summary Report 2</t>
  </si>
  <si>
    <t>Difference</t>
  </si>
  <si>
    <t>ACCUM DEPR &amp; AMORT</t>
  </si>
  <si>
    <t>WORKING CAPITAL</t>
  </si>
  <si>
    <t>Total Deferred Credits</t>
  </si>
  <si>
    <t>Remove Amounts Included in Cost of Capital</t>
  </si>
  <si>
    <t>Remove Unamortized Debt Expense</t>
  </si>
  <si>
    <t>Remove Unamortized Loss Reacquired Debt</t>
  </si>
  <si>
    <t>Remove ADIT Assets</t>
  </si>
  <si>
    <t>Remove Customer Deposits</t>
  </si>
  <si>
    <t>Remove ST Debt Money Pool 0233</t>
  </si>
  <si>
    <t>Remove Accumulated ITCs</t>
  </si>
  <si>
    <t>*[0142250 - Accounts Rec OS Deposits]*</t>
  </si>
  <si>
    <t>Remove ST Debt Money Pool</t>
  </si>
  <si>
    <t>*[0145004 - IC Moneypool - ST Notes Receiv]*</t>
  </si>
  <si>
    <t>IC Moneypool Interest Receivable</t>
  </si>
  <si>
    <t>*[0146006 - IC Moneypool - Interest Receiv]*</t>
  </si>
  <si>
    <t>Remove Reg Asset Income Tax</t>
  </si>
  <si>
    <t>*[0182320 - Regulatory Asset - Inc Tax]*</t>
  </si>
  <si>
    <t>Remove Reg Liab EDIT</t>
  </si>
  <si>
    <t>*[0254036 - Regulatory  Liability - Excess Fed ADIT]*</t>
  </si>
  <si>
    <t>Remove Reg Liab ADIT Grossup</t>
  </si>
  <si>
    <t>*[0254038 - Excess ADIT Grossup LT]*</t>
  </si>
  <si>
    <t>Remove Reg Liab Inc Tax</t>
  </si>
  <si>
    <t>*[0254100 - Regulatory Liablility - Inc Tax]*</t>
  </si>
  <si>
    <t>CAPITAL STRUCTURE</t>
  </si>
  <si>
    <t>LTD</t>
  </si>
  <si>
    <t>Deferred  Income Tax</t>
  </si>
  <si>
    <t>DIT</t>
  </si>
  <si>
    <t>Add Amounts Included in Cost of Capital</t>
  </si>
  <si>
    <t>Unamortized Debt Expense</t>
  </si>
  <si>
    <t>Unamortized Loss on Reacquired Debt</t>
  </si>
  <si>
    <t>ADIT Assets</t>
  </si>
  <si>
    <t>Customer Deposits</t>
  </si>
  <si>
    <t>CD</t>
  </si>
  <si>
    <t>ST Debt Money Pool 0233</t>
  </si>
  <si>
    <t>STD</t>
  </si>
  <si>
    <t>Accumulated ITCs</t>
  </si>
  <si>
    <t>ITCs</t>
  </si>
  <si>
    <t>ST Debt Money Pool</t>
  </si>
  <si>
    <t>Reg Asset Income Tax</t>
  </si>
  <si>
    <t>Reg Liab EDIT</t>
  </si>
  <si>
    <t>Reg Liab ADIT Grossup</t>
  </si>
  <si>
    <t>Reg Liab Inc Tax</t>
  </si>
  <si>
    <t>REG FL Cap Str - Per Books (13</t>
  </si>
  <si>
    <t>EA:[Total Capital - System per Books]</t>
  </si>
  <si>
    <t>SCHEDULE B-3</t>
  </si>
  <si>
    <t>FLORIDA PUBLIC SERVICE COMMISSION</t>
  </si>
  <si>
    <t>COMPANY: Duke Energy Florida, LLC</t>
  </si>
  <si>
    <t>(A)</t>
  </si>
  <si>
    <t>(B)</t>
  </si>
  <si>
    <t>(P)</t>
  </si>
  <si>
    <t>(O)</t>
  </si>
  <si>
    <t>Dec 2027</t>
  </si>
  <si>
    <t>12/</t>
  </si>
  <si>
    <t>Line</t>
  </si>
  <si>
    <t>Account</t>
  </si>
  <si>
    <t>13-Month</t>
  </si>
  <si>
    <t>No.</t>
  </si>
  <si>
    <t>Name</t>
  </si>
  <si>
    <t>Average</t>
  </si>
  <si>
    <t>Utility Plant:</t>
  </si>
  <si>
    <t>Electric Plant in Service</t>
  </si>
  <si>
    <t>Electric Plant Held for Future Use</t>
  </si>
  <si>
    <t>Completed Construction Not Classified - Electric</t>
  </si>
  <si>
    <t>Construction Work in Progress-Electric</t>
  </si>
  <si>
    <t>Elec Plant Acquisition Adjustments</t>
  </si>
  <si>
    <t>Other Utility Plant</t>
  </si>
  <si>
    <t>Total Electric Plant</t>
  </si>
  <si>
    <t>Accum Prov for Depreciation</t>
  </si>
  <si>
    <t>Accum Prov for Amortization</t>
  </si>
  <si>
    <t>Accum Prov for Amort of Electric Plant Acq Adj</t>
  </si>
  <si>
    <t>Acc Depr &amp; Amort Util</t>
  </si>
  <si>
    <t>Net Electric/Utility Plant</t>
  </si>
  <si>
    <t>Other Property &amp; Investments</t>
  </si>
  <si>
    <t>Non-Utility Property</t>
  </si>
  <si>
    <t>Acc Provision for Non-Utility Property</t>
  </si>
  <si>
    <t>Subtotal</t>
  </si>
  <si>
    <t>Investment in Associated Companies</t>
  </si>
  <si>
    <t>Other Investments</t>
  </si>
  <si>
    <t>Other Special Funds</t>
  </si>
  <si>
    <t>Other Special Funds (Non-Major)</t>
  </si>
  <si>
    <t>Total Other Property and Investments</t>
  </si>
  <si>
    <t>Cash</t>
  </si>
  <si>
    <t>Customer Accounts Receivable</t>
  </si>
  <si>
    <t>Other Accounts Receivable</t>
  </si>
  <si>
    <t>Accumulated Provision for Uncollectibles</t>
  </si>
  <si>
    <t>Notes Receivable from Associated Co</t>
  </si>
  <si>
    <t>Accounts Receivable from Associated Co</t>
  </si>
  <si>
    <t>Fuel Stock</t>
  </si>
  <si>
    <t>Plant Materials &amp; Operating Supplies</t>
  </si>
  <si>
    <t>Other Materials &amp; Supplies</t>
  </si>
  <si>
    <t>Allowance Inventory</t>
  </si>
  <si>
    <t>Stores Expense Undistributed</t>
  </si>
  <si>
    <t>Prepayments</t>
  </si>
  <si>
    <t>Rents Receivable</t>
  </si>
  <si>
    <t>Accrued Utility Revenues</t>
  </si>
  <si>
    <t>Miscellaneous Current &amp; Accrued Assets</t>
  </si>
  <si>
    <t>Derivative Instrument Assets</t>
  </si>
  <si>
    <t>Derivative Instrument Assets - Hedges</t>
  </si>
  <si>
    <t>Total Current &amp; Accrued Assets</t>
  </si>
  <si>
    <t>Page 2 of 15</t>
  </si>
  <si>
    <t>Deferred Debits:</t>
  </si>
  <si>
    <t>Other Regulatory Asset</t>
  </si>
  <si>
    <t>Prelim Survey and Investment Charges</t>
  </si>
  <si>
    <t>Clearing Accounts</t>
  </si>
  <si>
    <t>Temporary Facilities</t>
  </si>
  <si>
    <t>Miscellaneous Deferred Debits</t>
  </si>
  <si>
    <t>Unamortized Loss on Reacquired Bonds</t>
  </si>
  <si>
    <t>Accumulated Deferred Income Taxes</t>
  </si>
  <si>
    <t>Total Deferred Debits</t>
  </si>
  <si>
    <t>Total Assets &amp; Other Debits</t>
  </si>
  <si>
    <t>Proprietary Capital:</t>
  </si>
  <si>
    <t>Common Stock Issued</t>
  </si>
  <si>
    <t>Premium on Capital Stock</t>
  </si>
  <si>
    <t>Capital Stock Expense</t>
  </si>
  <si>
    <t>Miscellaneous Paid in Capital</t>
  </si>
  <si>
    <t>Unappropriated Retained Earnings</t>
  </si>
  <si>
    <t>Accum Other Comprehensive Inc.</t>
  </si>
  <si>
    <t>Total Common Stock Equity</t>
  </si>
  <si>
    <t>Preferred Stock ($____ Par)</t>
  </si>
  <si>
    <t>Total Proprietary Capital</t>
  </si>
  <si>
    <t>Long Term Debt:</t>
  </si>
  <si>
    <t>Bonds Payable</t>
  </si>
  <si>
    <t>Other Long-term Debt</t>
  </si>
  <si>
    <t>225-226</t>
  </si>
  <si>
    <t>Unamortized Prem/Disc on Long-term Debt</t>
  </si>
  <si>
    <t>Total Long-term Debt</t>
  </si>
  <si>
    <t>Total Capitalization</t>
  </si>
  <si>
    <t>Other Non-Current Liabilities:</t>
  </si>
  <si>
    <t>Obligation Under Capital Lease</t>
  </si>
  <si>
    <t>Misc Operating Provisions</t>
  </si>
  <si>
    <t>Accumulated Prov for Rate Refunds</t>
  </si>
  <si>
    <t>Asset Retirement Obligations</t>
  </si>
  <si>
    <t>Total Other Non-current Liab</t>
  </si>
  <si>
    <t>Page 3 of 15</t>
  </si>
  <si>
    <t>Current and Accrued Liabilities:</t>
  </si>
  <si>
    <t>Accounts Payable</t>
  </si>
  <si>
    <t>Notes Payable to Associated Co</t>
  </si>
  <si>
    <t>Accounts Payable to Associated Co</t>
  </si>
  <si>
    <t>Taxes Accrued</t>
  </si>
  <si>
    <t>Interest Accrued</t>
  </si>
  <si>
    <t>Dividends Declared</t>
  </si>
  <si>
    <t>Tax Collections Payable</t>
  </si>
  <si>
    <t>Misc Current and Accrued Liabilities</t>
  </si>
  <si>
    <t>Obligations Under Capital Leases-Current</t>
  </si>
  <si>
    <t>Derivatives Instrument Liabilities</t>
  </si>
  <si>
    <t>Derivatives Instrument Liabilities - Hedges</t>
  </si>
  <si>
    <t>Total Current and Accrued Liab</t>
  </si>
  <si>
    <t>Deferred Credits:</t>
  </si>
  <si>
    <t>Customer Advances for Construction</t>
  </si>
  <si>
    <t>Other Deferred Credits</t>
  </si>
  <si>
    <t>Other Regulatory Liability</t>
  </si>
  <si>
    <t>Accumulated Deferred ITC</t>
  </si>
  <si>
    <t>Accumulated Deferred Income Taxes:</t>
  </si>
  <si>
    <t>Accelerated Amort Property</t>
  </si>
  <si>
    <t>Other Property</t>
  </si>
  <si>
    <t>Other</t>
  </si>
  <si>
    <t>Total Deferred Income Taxes</t>
  </si>
  <si>
    <t>Total Liabilities &amp; Capital</t>
  </si>
  <si>
    <t>13 MONTH AVERAGE BALANCE SHEET - SYSTEM BASIS</t>
  </si>
  <si>
    <t>Explanation:</t>
  </si>
  <si>
    <t>Derive the 13-month average system balance sheet by primary account by month for the test year, the prior year, and the most recent historical year. For accounts including non-electric utility amounts, show these amounts as a separate subaccount.</t>
  </si>
  <si>
    <t>Type of Data Shown:</t>
  </si>
  <si>
    <t>X</t>
  </si>
  <si>
    <t>_</t>
  </si>
  <si>
    <t>($000)</t>
  </si>
  <si>
    <t>Update Annually   ----&gt;</t>
  </si>
  <si>
    <t>Dec 2026</t>
  </si>
  <si>
    <t>Jan 2027</t>
  </si>
  <si>
    <t>Feb 2027</t>
  </si>
  <si>
    <t>Mar 2027</t>
  </si>
  <si>
    <t>Apr 2027</t>
  </si>
  <si>
    <t>May 2027</t>
  </si>
  <si>
    <t>Jun 2027</t>
  </si>
  <si>
    <t>Jul 2027</t>
  </si>
  <si>
    <t>Aug 2027</t>
  </si>
  <si>
    <t>Sep 2027</t>
  </si>
  <si>
    <t>Oct 2027</t>
  </si>
  <si>
    <t>Nov 2027</t>
  </si>
  <si>
    <t>1/</t>
  </si>
  <si>
    <t>2/</t>
  </si>
  <si>
    <t>3/</t>
  </si>
  <si>
    <t>4/</t>
  </si>
  <si>
    <t>5/</t>
  </si>
  <si>
    <t>6/</t>
  </si>
  <si>
    <t>7/</t>
  </si>
  <si>
    <t>8/</t>
  </si>
  <si>
    <t>9/</t>
  </si>
  <si>
    <t>10/</t>
  </si>
  <si>
    <t>11/</t>
  </si>
  <si>
    <t xml:space="preserve">     *[101 Subtotal*</t>
  </si>
  <si>
    <t>*[105 Subtotal]*</t>
  </si>
  <si>
    <t>*[106 Subtotal]*</t>
  </si>
  <si>
    <t>*[107 Subtotal]*</t>
  </si>
  <si>
    <t>*[114 Subtotal]*</t>
  </si>
  <si>
    <t>*[118 Subtotal]*</t>
  </si>
  <si>
    <t>*[108 Subtotal]*</t>
  </si>
  <si>
    <t>*[111 Subtotal]*</t>
  </si>
  <si>
    <t>*[115 Subtotal]*</t>
  </si>
  <si>
    <t>*[119 Subtotal]*</t>
  </si>
  <si>
    <t>*[121 Subtotal]*</t>
  </si>
  <si>
    <t>*[122 Subtotal]*</t>
  </si>
  <si>
    <t>*[123 Subtotal]*</t>
  </si>
  <si>
    <t>*[124 Subtotal]*</t>
  </si>
  <si>
    <t>*[128 Subtotal]*</t>
  </si>
  <si>
    <t>*[]*</t>
  </si>
  <si>
    <t>*[131 Subtotal]*</t>
  </si>
  <si>
    <t>*[142 Subtotal]*</t>
  </si>
  <si>
    <t>*[143 Subtotal]*</t>
  </si>
  <si>
    <t>*[144 Subtotal]*</t>
  </si>
  <si>
    <t>*[145 Subtotal]*</t>
  </si>
  <si>
    <t>*[146 Subtotal]*</t>
  </si>
  <si>
    <t>*[151 Subtotal]*</t>
  </si>
  <si>
    <t>*[154 Subtotal]*</t>
  </si>
  <si>
    <t>*[156 Subtotal]*</t>
  </si>
  <si>
    <t>*[158 Subtotal]*</t>
  </si>
  <si>
    <t>*[163 Subtotal]*</t>
  </si>
  <si>
    <t>*[165 Subtotal]*</t>
  </si>
  <si>
    <t>*[172 Subtotal]*</t>
  </si>
  <si>
    <t>*[173 Subtotal]*</t>
  </si>
  <si>
    <t>*[174 Subtotal]*</t>
  </si>
  <si>
    <t>*[0175001 - Derivative Assets - Non Cash Flow S-T]*</t>
  </si>
  <si>
    <t>*[176 Subtotal]*</t>
  </si>
  <si>
    <t>Supporting Schedules:  B-21</t>
  </si>
  <si>
    <t>Recap Schedules: B-1, B-17</t>
  </si>
  <si>
    <t>*[181 Subtotal]*</t>
  </si>
  <si>
    <t>*[182 Subtotal]*</t>
  </si>
  <si>
    <t>*[183 Subtotal]*</t>
  </si>
  <si>
    <t>*[184 Subtotal]*</t>
  </si>
  <si>
    <t>*[185 Subtotal]*</t>
  </si>
  <si>
    <t>*[186 Subtotal]*</t>
  </si>
  <si>
    <t>*[189 Subtotal]*</t>
  </si>
  <si>
    <t>*[190 Subtotal]*</t>
  </si>
  <si>
    <t>*[201 Subtotal]*</t>
  </si>
  <si>
    <t>*[207 Subtotal]*</t>
  </si>
  <si>
    <t>*[211 Subtotal]*</t>
  </si>
  <si>
    <t>*[216 Subtotal]*</t>
  </si>
  <si>
    <t>*[219 Subtotal]*</t>
  </si>
  <si>
    <t>*[221 Subtotal]*</t>
  </si>
  <si>
    <t>*[224 Subtotal]*</t>
  </si>
  <si>
    <t>*[226 Subtotal]*</t>
  </si>
  <si>
    <t>*[227 Subtotal]*</t>
  </si>
  <si>
    <t>*[228 Subtotal]*</t>
  </si>
  <si>
    <t>*[229 Subtotal]*</t>
  </si>
  <si>
    <t>*[230 Subtotal]*</t>
  </si>
  <si>
    <t>*[232 Subtotal]*</t>
  </si>
  <si>
    <t>*[233 Subtotal]*</t>
  </si>
  <si>
    <t>*[234 Subtotal]*</t>
  </si>
  <si>
    <t>*[235 Subtotal]*</t>
  </si>
  <si>
    <t>*[236 Subtotal]*</t>
  </si>
  <si>
    <t>*[237 Subtotal]*</t>
  </si>
  <si>
    <t>*[241 Subtotal]*</t>
  </si>
  <si>
    <t>*[242 Subtotal]*</t>
  </si>
  <si>
    <t>*[243 Subtotal]*</t>
  </si>
  <si>
    <t>*[244 Subtotal]*</t>
  </si>
  <si>
    <t>*[245 Subtotal]*</t>
  </si>
  <si>
    <t>*[252 Subtotal]*</t>
  </si>
  <si>
    <t>*[253 Subtotal]*</t>
  </si>
  <si>
    <t>*[254 Subtotal]*</t>
  </si>
  <si>
    <t>*[255 Subtotal]*</t>
  </si>
  <si>
    <t>*[281 Subtotal]*</t>
  </si>
  <si>
    <t>*[282 Subtotal]*</t>
  </si>
  <si>
    <t>*[283 Subtotal]*</t>
  </si>
  <si>
    <t>Dec 2025</t>
  </si>
  <si>
    <t>Jan 2026</t>
  </si>
  <si>
    <t>Feb 2026</t>
  </si>
  <si>
    <t>Mar 2026</t>
  </si>
  <si>
    <t>Apr 2026</t>
  </si>
  <si>
    <t>May 2026</t>
  </si>
  <si>
    <t>Jun 2026</t>
  </si>
  <si>
    <t>Jul 2026</t>
  </si>
  <si>
    <t>Aug 2026</t>
  </si>
  <si>
    <t>Sep 2026</t>
  </si>
  <si>
    <t>Oct 2026</t>
  </si>
  <si>
    <t>Nov 2026</t>
  </si>
  <si>
    <t>Dec 2024</t>
  </si>
  <si>
    <t>Jan 2025</t>
  </si>
  <si>
    <t>Feb 2025</t>
  </si>
  <si>
    <t>Mar 2025</t>
  </si>
  <si>
    <t>Apr 2025</t>
  </si>
  <si>
    <t>May 2025</t>
  </si>
  <si>
    <t>Jun 2025</t>
  </si>
  <si>
    <t>Jul 2025</t>
  </si>
  <si>
    <t>Aug 2025</t>
  </si>
  <si>
    <t>Sep 2025</t>
  </si>
  <si>
    <t>Oct 2025</t>
  </si>
  <si>
    <t>Nov 2025</t>
  </si>
  <si>
    <t>Duplicate Dec 2023</t>
  </si>
  <si>
    <t>Jan 2024</t>
  </si>
  <si>
    <t>Feb 2024</t>
  </si>
  <si>
    <t>Mar 2024</t>
  </si>
  <si>
    <t>Apr 2024</t>
  </si>
  <si>
    <t>May 2024</t>
  </si>
  <si>
    <t>Jun 2024</t>
  </si>
  <si>
    <t>Jul 2024</t>
  </si>
  <si>
    <t>Aug 2024</t>
  </si>
  <si>
    <t>Sep 2024</t>
  </si>
  <si>
    <t>Oct 2024</t>
  </si>
  <si>
    <t>Nov 2024</t>
  </si>
  <si>
    <t>Note (a)</t>
  </si>
  <si>
    <t>(a) Note:  2024 beginning balances do not tie to 2023 ending balances, because 2024 beginning balances are from a forecast that begins with December 2022 actual balances.</t>
  </si>
  <si>
    <t>a-Dec 2022</t>
  </si>
  <si>
    <t>a-Jan 2023</t>
  </si>
  <si>
    <t>a-Feb 2023</t>
  </si>
  <si>
    <t>a-Mar 2023</t>
  </si>
  <si>
    <t>a-Apr 2023</t>
  </si>
  <si>
    <t>a-May 2023</t>
  </si>
  <si>
    <t>a-Jun 2023</t>
  </si>
  <si>
    <t>a-Jul 2023</t>
  </si>
  <si>
    <t>a-Aug 2023</t>
  </si>
  <si>
    <t>a-Sep 2023</t>
  </si>
  <si>
    <t>a-Oct 2023</t>
  </si>
  <si>
    <t>a-Nov 2023</t>
  </si>
  <si>
    <t>a-Dec 2023</t>
  </si>
  <si>
    <t>**</t>
  </si>
  <si>
    <t>*[0175002 - Derivative Assets-Non Cash Flow L-T]*</t>
  </si>
  <si>
    <t>Duplicate Dec 2024</t>
  </si>
  <si>
    <t>Duplicate Dec 2025</t>
  </si>
  <si>
    <t>Duplicate Dec 2026</t>
  </si>
  <si>
    <t>Duplicate Dec 2027</t>
  </si>
  <si>
    <t>13 Mth Average  Cross Check to MFR</t>
  </si>
  <si>
    <t>REG FL: 2022 Forecast - Based on 2022 12&amp;00 FL 2024 Rate Case</t>
  </si>
  <si>
    <t>DE Florida (Inp) </t>
  </si>
  <si>
    <t>B:[]</t>
  </si>
  <si>
    <t>C:[]</t>
  </si>
  <si>
    <t>D:[if]</t>
  </si>
  <si>
    <t>E:[]</t>
  </si>
  <si>
    <t>F:[]</t>
  </si>
  <si>
    <t>G:[Current Entity]</t>
  </si>
  <si>
    <t>H:[Entity ID of PE Florida (Planning Entity)]</t>
  </si>
  <si>
    <t>I:[Entity ID of PE Florida Gov (Planning Entity)]</t>
  </si>
  <si>
    <t>J:[Entity ID of PE Florida Gov Sp (Planning Entity)]</t>
  </si>
  <si>
    <t>K:[if]</t>
  </si>
  <si>
    <t>L:[]</t>
  </si>
  <si>
    <t>M:[]</t>
  </si>
  <si>
    <t>N:[One]</t>
  </si>
  <si>
    <t>O:[Zero!]</t>
  </si>
  <si>
    <t>P:[Last Actuals Period]</t>
  </si>
  <si>
    <t>Q:[Last Actuals Date]</t>
  </si>
  <si>
    <t>R:[Current Period]</t>
  </si>
  <si>
    <t>S:[Current Date]</t>
  </si>
  <si>
    <t>T:[Previous Period]</t>
  </si>
  <si>
    <t>U:[Previous Period (to use)]</t>
  </si>
  <si>
    <t>V:[Previous Date]</t>
  </si>
  <si>
    <t>W:[Date Start of Year]</t>
  </si>
  <si>
    <t>X:[Date Prior Year End]</t>
  </si>
  <si>
    <t>Y:[Current Date = Date Start of Year (1 = yes)]</t>
  </si>
  <si>
    <t>Z:[]</t>
  </si>
  <si>
    <t>AA:[if]</t>
  </si>
  <si>
    <t>AB:[Is actual (1=yes)]</t>
  </si>
  <si>
    <t>AC:[else]</t>
  </si>
  <si>
    <t>AD:[Is forecast (1=yes)]</t>
  </si>
  <si>
    <t>AE:[end if]</t>
  </si>
  <si>
    <t>AF:[]</t>
  </si>
  <si>
    <t>AG:[Current Month from Financial Model]</t>
  </si>
  <si>
    <t>AH:[if]</t>
  </si>
  <si>
    <t>AI:[Annualization value if monthly]</t>
  </si>
  <si>
    <t>AJ:[else]</t>
  </si>
  <si>
    <t>AK:[Annualization value if annual]</t>
  </si>
  <si>
    <t>AL:[Current year is annually calculated in financial model]</t>
  </si>
  <si>
    <t>AM:[end if]</t>
  </si>
  <si>
    <t>AN:[Annualization value to use]</t>
  </si>
  <si>
    <t>AO:[]</t>
  </si>
  <si>
    <t>AP:[Start Method]</t>
  </si>
  <si>
    <t>AQ:[]</t>
  </si>
  <si>
    <t>AR:[Rpt #4: Get line value from Rpt#1 - Actual]</t>
  </si>
  <si>
    <t>AS:[0219055 NDTF Unrealized Gains/Losses]</t>
  </si>
  <si>
    <t>AT:[Rpt #4: Get line value from Rpt#4 - Previous]</t>
  </si>
  <si>
    <t>AU:[Rpt #4: Get line value from Rpt#3 - Activity]</t>
  </si>
  <si>
    <t>AV:[Rpt #4: Get line value from Rpt#3 - Activity (PEF, Gov, &amp; Gov Sp)]</t>
  </si>
  <si>
    <t>AW:[Rpt #4: Get line value from Rpt#3 - Activity (PEF Gov Special)]</t>
  </si>
  <si>
    <t>AX:[Rpt #5: Get line value from Rpt#5 - January Ending]</t>
  </si>
  <si>
    <t>AY:[Rpt #5: Get line value from Rpt#5 - Prior Year End]</t>
  </si>
  <si>
    <t>AZ:[]</t>
  </si>
  <si>
    <t>BA:[Rpt #5: BS Change if year is calculated monthly]</t>
  </si>
  <si>
    <t>BB:[Rpt #5: BS Change if year is calculated annually and month is January]</t>
  </si>
  <si>
    <t>BC:[Rpt #5: BS Change if year is calculated annually and month is not January]</t>
  </si>
  <si>
    <t>BD:[]</t>
  </si>
  <si>
    <t>BE:[]</t>
  </si>
  <si>
    <t>BF:[]</t>
  </si>
  <si>
    <t>BG:[MethodReturns]</t>
  </si>
  <si>
    <t>BH:[]</t>
  </si>
  <si>
    <t>BI:[]</t>
  </si>
  <si>
    <t>BJ:[ASSETS:]</t>
  </si>
  <si>
    <t>BK:[]</t>
  </si>
  <si>
    <t>BL:[FERC 101: Electric Plant In Service]</t>
  </si>
  <si>
    <t>BM:[0101000 - Property Plant and Equipment]</t>
  </si>
  <si>
    <t>BN:[0101025 - Gps - General Plant]</t>
  </si>
  <si>
    <t>BO:[0101100 - LT Capital Lease Asset]</t>
  </si>
  <si>
    <t>BP:[0101102 - Oper Lease Right of Use asset]</t>
  </si>
  <si>
    <t>BQ:[0101150 - Common Plant in Service]</t>
  </si>
  <si>
    <t>BR:[0101315 - ARO Asset - Coal Ash]</t>
  </si>
  <si>
    <t>BS:[0101499 - Asset Retirement Obligations]</t>
  </si>
  <si>
    <t>BT:[0101760 - CONTRA EPIS-OATT]</t>
  </si>
  <si>
    <t xml:space="preserve">     BU:[101 Subtotal]</t>
  </si>
  <si>
    <t>BV:[]</t>
  </si>
  <si>
    <t>BW:[FERC 102: Electric Plant Purchased or Sold]</t>
  </si>
  <si>
    <t>BX:[0102100 - Electric Plant Purchased]</t>
  </si>
  <si>
    <t>BY:[102 Subtotal]</t>
  </si>
  <si>
    <t>BZ:[]</t>
  </si>
  <si>
    <t>CA:[FERC 105: Electric Plant Held For Future Use]</t>
  </si>
  <si>
    <t>CB:[0105030 - Elect Plnt Held for Future Use]</t>
  </si>
  <si>
    <t>CC:[0105300 -Comp Future Use Unclassified]</t>
  </si>
  <si>
    <t>CD:[0105100 - Plt Held For Future Use - Wo Sys]</t>
  </si>
  <si>
    <t>CE:[0105200 - Plt Held For Future Use - Prs]</t>
  </si>
  <si>
    <t xml:space="preserve">     CF:[105 Subtotal]</t>
  </si>
  <si>
    <t>CG:[]</t>
  </si>
  <si>
    <t>CH:[FERC 106: Completed Construction Not Classified - Electric]</t>
  </si>
  <si>
    <t>CI:[0106000 - Comp Const Unclassified]</t>
  </si>
  <si>
    <t>CJ:[0106014 - Intangibles General]</t>
  </si>
  <si>
    <t>CK:[0106720 - CCNC Contra ADC - RETAIL - SC]</t>
  </si>
  <si>
    <t xml:space="preserve">     CL:[106 Subtotal]</t>
  </si>
  <si>
    <t>CM:[]</t>
  </si>
  <si>
    <t>CN:[FERC 107: Construction Work in Progress-Electric]</t>
  </si>
  <si>
    <t>CO:[0107000 - SCHM Cwip]</t>
  </si>
  <si>
    <t>CP:[0107001 - Const. Work in Progress]</t>
  </si>
  <si>
    <t>CQ:[0107004 - SCHM CWIP (SOFTWARE)]</t>
  </si>
  <si>
    <t>CR:[0107100 - CWIP - EBIT - ROCE]</t>
  </si>
  <si>
    <t>CS:[0107200 - NR CWIP]</t>
  </si>
  <si>
    <t>CT:[0107400 - Contra CWIP-Recoverable Nuc]</t>
  </si>
  <si>
    <t>CU:[0107730 - CWIP Contra ADC - WHOLESALE]</t>
  </si>
  <si>
    <t>CV:[0107777 - Non-Reg CWIP Suspense]</t>
  </si>
  <si>
    <t>CW:[0107890 - CWIP No Work Order]</t>
  </si>
  <si>
    <t>CX:[0107950 - Allocated Common CWIP]</t>
  </si>
  <si>
    <t xml:space="preserve">     CY:[107 Subtotal]</t>
  </si>
  <si>
    <t>CZ:[]</t>
  </si>
  <si>
    <t>DA:[FERC 108: Accumulated Provision for Depreciation - Electric Utility Plant]</t>
  </si>
  <si>
    <t>DB:[0108000 - Accumulated DDandA - Ppande]</t>
  </si>
  <si>
    <t>DC:[0108060 - CONTRA-ACCUM DEPR OATT]</t>
  </si>
  <si>
    <t>DD:[0108087 - Accelerated Depreciation]</t>
  </si>
  <si>
    <t>DE:[0108155 - FAS 143 COR CONTRA]</t>
  </si>
  <si>
    <t>DF:[0108201 - Acc Lease Amort - Cap Lease (Op)]</t>
  </si>
  <si>
    <t>DG:[0108202 - Accumulated DD&amp;A-ROU Asset]</t>
  </si>
  <si>
    <t>DH:[0108301 - Accum Depreciation COR]</t>
  </si>
  <si>
    <t>DI:[0108306 - Non Rad Decom - W COR]</t>
  </si>
  <si>
    <t>DJ:[0108307 - Non Rad Dcom - R COR]</t>
  </si>
  <si>
    <t>DK:[0108308 - Nuclear COR]</t>
  </si>
  <si>
    <t>DL:[0108309 - Non Rad Decom - UNFD - W COR]</t>
  </si>
  <si>
    <t>DM:[0108315 - ARO Accum Depr - Coal Ash]</t>
  </si>
  <si>
    <t>DN:[0108320 - Final Dismantlement COR]</t>
  </si>
  <si>
    <t>DO:[0108401 - Accum Provision Fossil Dismantlement]</t>
  </si>
  <si>
    <t>DP:[0108499 - Aro Asset Accum Depreciation]</t>
  </si>
  <si>
    <t>DQ:[0108500 - Dismantlement Accrual (System) - 2022 Settlement]</t>
  </si>
  <si>
    <t>DR:[0108600 - SCHM Retirement Wip]</t>
  </si>
  <si>
    <t>DS:[0108620 - RWIP - Reg Liab]</t>
  </si>
  <si>
    <t>DT:[0108630 - Nuc Decom Charge]</t>
  </si>
  <si>
    <t>DU:[0108640 - ARO Liability Ash Mgmt]</t>
  </si>
  <si>
    <t xml:space="preserve">     DV:[108 Subtotal]</t>
  </si>
  <si>
    <t>DW:[]</t>
  </si>
  <si>
    <t>DX:[FERC 111: Accumulated Provision for Amortization - Electric Utility Plant]</t>
  </si>
  <si>
    <t>DY:[0111100 - Acc Prov - Amor Elec Plt in Ser]</t>
  </si>
  <si>
    <t xml:space="preserve">     DZ:[111 Subtotal]</t>
  </si>
  <si>
    <t>EA:[]</t>
  </si>
  <si>
    <t>EB:[FERC 114: Electric Plant Acquisition Adjustments]</t>
  </si>
  <si>
    <t>EC:[0114000 - Elec Plant Acquisition Adj]</t>
  </si>
  <si>
    <t xml:space="preserve">     ED:[114 Subtotal]</t>
  </si>
  <si>
    <t>EE:[]</t>
  </si>
  <si>
    <t>EF:[FERC 115: Accumulated Provision for Amort of Electric Plant Acquisition Adj]</t>
  </si>
  <si>
    <t>EG:[0115000 - Acc Prov Plt Acquis Adj]</t>
  </si>
  <si>
    <t xml:space="preserve">     EH:[115 Subtotal]</t>
  </si>
  <si>
    <t>EI:[]</t>
  </si>
  <si>
    <t>EJ:[FERC 118: Other Utility Plant]</t>
  </si>
  <si>
    <t>EK:[0118200 - Other Utility Plant]</t>
  </si>
  <si>
    <t xml:space="preserve">     EL:[118 Subtotal]</t>
  </si>
  <si>
    <t>EM:[]</t>
  </si>
  <si>
    <t>EN:[FERC 119: Accumulated Provision for Depr and Amort of Other Utility Plant]</t>
  </si>
  <si>
    <t>EO:[0119301 - Acc Depr &amp; Amort Other Util]</t>
  </si>
  <si>
    <t xml:space="preserve">     EP:[119 Subtotal]</t>
  </si>
  <si>
    <t>EQ:[]</t>
  </si>
  <si>
    <t>ER:[FERC 120: Nuclear Fuel]</t>
  </si>
  <si>
    <t>ES:[0120100 - Nuclear Fuel in Process]</t>
  </si>
  <si>
    <t xml:space="preserve">     ET:[120 Subtotal]</t>
  </si>
  <si>
    <t>EU:[]</t>
  </si>
  <si>
    <t>EV:[FERC 121: NonUtility Property]</t>
  </si>
  <si>
    <t>EW:[0121000 - NonUtil Prop - General]</t>
  </si>
  <si>
    <t>EX:[0121500 - NonUtil Construction WIP]</t>
  </si>
  <si>
    <t>EY:[0121600 - Comp Const Not Classified - Nonu]</t>
  </si>
  <si>
    <t xml:space="preserve">     EZ:[121 Subtotal]</t>
  </si>
  <si>
    <t>FA:[]</t>
  </si>
  <si>
    <t>FB:[FERC 122: Accumulated Provision for Depr and Amort of NonUtility Property]</t>
  </si>
  <si>
    <t>FC:[0122000 - DDandA - NonUtil Prop - Gen]</t>
  </si>
  <si>
    <t>FD:[0122200 - Nonutility - RWIP]</t>
  </si>
  <si>
    <t xml:space="preserve">     FE:[122 Subtotal]</t>
  </si>
  <si>
    <t>FF:[]</t>
  </si>
  <si>
    <t>FG:[FERC 123: Investment in Associated Companies]</t>
  </si>
  <si>
    <t>FH:[0123100 - Historical Sub Investment]</t>
  </si>
  <si>
    <t>FI:[0123105 - Sub OCI]</t>
  </si>
  <si>
    <t>FJ:[1231005 - Investment in Sub - Equity]</t>
  </si>
  <si>
    <t>FK:[1231015 - Current Year Earnings of Sub - Loaded]</t>
  </si>
  <si>
    <t>FL:[0123220 - Duke Engineeringn &amp; Servs, Inc]</t>
  </si>
  <si>
    <t>FM:[0123250 - IC Netting - Advance]</t>
  </si>
  <si>
    <t xml:space="preserve">     FN:[123 Subtotal]</t>
  </si>
  <si>
    <t>FO:[]</t>
  </si>
  <si>
    <t>FP:[FERC 124: Other Investments]</t>
  </si>
  <si>
    <t>FQ:[0124073 - Investments in Projects]</t>
  </si>
  <si>
    <t>FR:[0124113 - Investment in Flexion]</t>
  </si>
  <si>
    <t>FS:[0124472 - Rabbi Trust - Pe Exec]</t>
  </si>
  <si>
    <t xml:space="preserve">     FT:[124 Subtotal]</t>
  </si>
  <si>
    <t>FU:[]</t>
  </si>
  <si>
    <t>FV:[FERC 128: Other Special Funds]</t>
  </si>
  <si>
    <t>FW:[0128204 - PC Bonds 2007 A&amp;B]</t>
  </si>
  <si>
    <t>FX:[0128501 - H and W Benefits Funding]</t>
  </si>
  <si>
    <t>FY:[0128716 - Prefunded Pension (major)]</t>
  </si>
  <si>
    <t>FZ:[0128717 - Prefunded Pension]</t>
  </si>
  <si>
    <t>GA:[0128800 - Funds DEC Qual Contr]</t>
  </si>
  <si>
    <t>GB:[0128804 - Rabbi Trust]</t>
  </si>
  <si>
    <t>GC:[0128910 - CR#3-QUAL. UNREAL GAINS/LOSSES]</t>
  </si>
  <si>
    <t>GD:[0128911 - CR#3 - NUC Decom Nonqualified]</t>
  </si>
  <si>
    <t>GE:[0128912 - CR#3-NON-QUAL.UNREAL.GAIN/LOSS]</t>
  </si>
  <si>
    <t>GF:[0128913 - CR#3 - NUC Decom NonQualified SH]</t>
  </si>
  <si>
    <t>GG:[0128914 - CR#3 - ADP Qualified Unrealized G/L]</t>
  </si>
  <si>
    <t>GH:[0128915 - CR3 ADP Nuc Decom Qual]</t>
  </si>
  <si>
    <t>GI:[0128929 - CR#3 - NUC DECOM Qualified]</t>
  </si>
  <si>
    <t xml:space="preserve">     GJ:[128 Subtotal]</t>
  </si>
  <si>
    <t>GK:[]</t>
  </si>
  <si>
    <t>GL:[FERC 131: Cash]</t>
  </si>
  <si>
    <t>GM:[0131032 Cash Wells 1182 DEP]</t>
  </si>
  <si>
    <t>GN:[0131100 - Cash - Various Banks]</t>
  </si>
  <si>
    <t>GO:[0131145 - Cash PNC 5846]</t>
  </si>
  <si>
    <t>GP:[0131203 - Cash BOA 1925 PEC]</t>
  </si>
  <si>
    <t>GQ:[0131204 - Cash BOA 1097 PEF]</t>
  </si>
  <si>
    <t>GR:[0131206 - Cash Mellon 0442 PEF]</t>
  </si>
  <si>
    <t>GS:[0131213 - Cash Mellon 2227 PEF]</t>
  </si>
  <si>
    <t>GT:[0131216 - Cash Wells 7792 PEF]</t>
  </si>
  <si>
    <t>GU:[0131217 - Cash Wells 1924 PEF]</t>
  </si>
  <si>
    <t>GV:[0131218 - Cash Wells 5602 PEF]</t>
  </si>
  <si>
    <t>GW:[0131219 - Cash Wells 2434 PEF]</t>
  </si>
  <si>
    <t>GX:[0131220 - Cash Wells 2450 PEF]</t>
  </si>
  <si>
    <t>GY:[0131227 - Cash Wells 0020 PEC]</t>
  </si>
  <si>
    <t>GZ:[0131228 - Cash Wells 8238 PEF]</t>
  </si>
  <si>
    <t>HA:[0131229 - Cash Wells 5067 PE Svc Co]</t>
  </si>
  <si>
    <t>HB:[0131231 - Cash Wells 8148 PE-Fuels Corp]</t>
  </si>
  <si>
    <t>HC:[0131234 - Cash Wells 4827 PEC]</t>
  </si>
  <si>
    <t>HD:[0131266 - Cash JPM 4588 DEFR-DEF]</t>
  </si>
  <si>
    <t>HE:[0131272 - Cash JPM 4513 DEF]</t>
  </si>
  <si>
    <t xml:space="preserve">     HF:[131 Subtotal]</t>
  </si>
  <si>
    <t>HG:[]</t>
  </si>
  <si>
    <t>HH:[FERC 134: Other Special Deposits]</t>
  </si>
  <si>
    <t>HI:[0134200 - Misc Special Deposits]</t>
  </si>
  <si>
    <t xml:space="preserve">     HJ:[134 Subtotal]</t>
  </si>
  <si>
    <t>HK:[]</t>
  </si>
  <si>
    <t>HL:[FERC 136: Temporary Cash Investments]</t>
  </si>
  <si>
    <t>HM:[0136200 - Short-Term Investment]</t>
  </si>
  <si>
    <t xml:space="preserve">     HN:[136 Subtotal]</t>
  </si>
  <si>
    <t>HO:[]</t>
  </si>
  <si>
    <t>HP:[FERC 141: Notes Receivable]</t>
  </si>
  <si>
    <t>HQ:[0141040 - Notes Receivable - 3rd Party]</t>
  </si>
  <si>
    <t xml:space="preserve">     HR:[141 Subtotal]</t>
  </si>
  <si>
    <t>HS:[]</t>
  </si>
  <si>
    <t>HT:[FERC 142: Customer Accounts Receivable]</t>
  </si>
  <si>
    <t>HU:[0142001 - AR NON-REG]</t>
  </si>
  <si>
    <t>HV:[0142010 - Accounts Receivable]</t>
  </si>
  <si>
    <t>HW:[0142011 - Accounts Receivable Other]</t>
  </si>
  <si>
    <t>HX:[0142014 - Accum Prov Nuclear COR]</t>
  </si>
  <si>
    <t>HY:[0142050 - Transmission Billing]</t>
  </si>
  <si>
    <t>HZ:[0142103 - DEF Receivable - NG Sales]</t>
  </si>
  <si>
    <t>IA:[0142107 - DEF Rec NG Fin Transact]</t>
  </si>
  <si>
    <t>IB:[0142200 - Cust Acct - Edp]</t>
  </si>
  <si>
    <t>IC:[0142211 - A/R Cert Supply - C/R Sold Acct]</t>
  </si>
  <si>
    <t>ID:[0142250 - Accounts Rec OS Deposits]</t>
  </si>
  <si>
    <t>IE:[0142300 - Cust Acct - Cash Not Posted - Edp]</t>
  </si>
  <si>
    <t>IG:[0142430 - AR Wholesale Billed]</t>
  </si>
  <si>
    <t>IH:[0142440 - A/R BPM Actual]</t>
  </si>
  <si>
    <t>II:[0142801 - AR Passport Interface]</t>
  </si>
  <si>
    <t>IJ:[0142802 - AR Gas]</t>
  </si>
  <si>
    <t>IK:[0142830- A/R Merch/Job/Contract Work]</t>
  </si>
  <si>
    <t>IL:[0142891 - IC Customer AR Sold VIE]</t>
  </si>
  <si>
    <t>IM:[0142990 - Def Rev Rec-Fuel]</t>
  </si>
  <si>
    <t>IN:[0142998 - AR Other Than Electric]</t>
  </si>
  <si>
    <t xml:space="preserve">     IO:[142 Subtotal]</t>
  </si>
  <si>
    <t>IP:[]</t>
  </si>
  <si>
    <t>IQ:[FERC 143: Other Accounts Receivable]</t>
  </si>
  <si>
    <t>IR:[0143001 - A/R Joint Venture]</t>
  </si>
  <si>
    <t>IS:[0143010 - Aetna Supplemental-Payroll Ded]</t>
  </si>
  <si>
    <t>IT:[0143011 - A/R - Other - Gen Acctg]</t>
  </si>
  <si>
    <t>IU:[0143012 - Collections for Safety Apparel]</t>
  </si>
  <si>
    <t>IV:[0143018 - AR Oil Hedging]</t>
  </si>
  <si>
    <t>IW:[0143021 - AR Byproducts Ash]</t>
  </si>
  <si>
    <t>IX:[0143022 - AR Byproducts - Ash]</t>
  </si>
  <si>
    <t>IY:[0143023 - AR Byproducts - Ash]</t>
  </si>
  <si>
    <t>IZ:[0143026 - Non-Income Tax Receivable]</t>
  </si>
  <si>
    <t>JA:[0143068 - Parking Funding Receivable]</t>
  </si>
  <si>
    <t>JB:[0143080 - VIE Restricted AR Trade]</t>
  </si>
  <si>
    <t>JC:[0143110 - Misc. Account Rec - Clearing]</t>
  </si>
  <si>
    <t>JD:[0143119 - Off system Storms Receivables]</t>
  </si>
  <si>
    <t>JE:[0143130 - Misc Accts Rec-Stores]</t>
  </si>
  <si>
    <t>JF:[0143155 - Other A/R - Miscelleneous]</t>
  </si>
  <si>
    <t>JG:[0143180 - Ret Med, Life, Den/Prem Withheld]</t>
  </si>
  <si>
    <t>JH:[0143222 - LT Tax Reclass Account Fed]</t>
  </si>
  <si>
    <t>JI:[0143223 - LT Tax Reclass State Dr]</t>
  </si>
  <si>
    <t>JJ:[0143272 - Misc Accts Rec - EA]</t>
  </si>
  <si>
    <t>JK:[0143290 - Misc Coal AR]</t>
  </si>
  <si>
    <t>JL:[0143295 - Acct Rec PMP]</t>
  </si>
  <si>
    <t>JM:[0143320 - Mar Billed - Edp]</t>
  </si>
  <si>
    <t>JN:[0143341 - Accounts Receivable - Joint Owners]</t>
  </si>
  <si>
    <t>JO:[0143927 - Employee Receivables]</t>
  </si>
  <si>
    <t>JP:[0143970 - State Tax Refunds External]</t>
  </si>
  <si>
    <t>JQ:[0143985 - LT Franchise Tax Rec - Ext]</t>
  </si>
  <si>
    <t>JR:[0143999 - AR Duke/Spectra]</t>
  </si>
  <si>
    <t xml:space="preserve">     JS:[143 Subtotal]</t>
  </si>
  <si>
    <t>JT:[]</t>
  </si>
  <si>
    <t>JU:[FERC 144: Accumulated Provision for Uncollectible Accounts-Credit]</t>
  </si>
  <si>
    <t>JV:[0144001 -Acc Prov Uncoll Whsle Acct FP]</t>
  </si>
  <si>
    <t>JW:[0144100 - SCHM Uncollectible Accrual Electric]</t>
  </si>
  <si>
    <t>JX:[0144101 - Allowance Credit Loss]</t>
  </si>
  <si>
    <t>JY:[0144330 - Allowance For Doubtful Account]</t>
  </si>
  <si>
    <t>JZ:[0144500 - Prov For Bpm Uncollectibles]</t>
  </si>
  <si>
    <t>KA:[0144600 - Uncollect Accri - Prod/Serv]</t>
  </si>
  <si>
    <t>KB:[0144700 - Prov for MARBS Uncollectibles]</t>
  </si>
  <si>
    <t xml:space="preserve">     KC:[144 Subtotal]</t>
  </si>
  <si>
    <t>KD:[]</t>
  </si>
  <si>
    <t>KE:[FERC 145: Notes Receivable from Associated Companies]</t>
  </si>
  <si>
    <t>KF:[0145004 - IC Moneypool - ST Notes Receiv]</t>
  </si>
  <si>
    <t xml:space="preserve">     KG:[145 Subtotal]</t>
  </si>
  <si>
    <t>KH:[]</t>
  </si>
  <si>
    <t>KI:[FERC 146: Accounts Receivable from Associated Companies]</t>
  </si>
  <si>
    <t>KJ:[0146000 - Electric Interunit Account]</t>
  </si>
  <si>
    <t>KK:[0146006 - IC Moneypool - Interest Receiv]</t>
  </si>
  <si>
    <t>KL:[0146009 - I/C AR Rollup]</t>
  </si>
  <si>
    <t>KM:[0146022 - Notes Receivable LT DEGT Only]</t>
  </si>
  <si>
    <t>KN:[0146104 - IC Accounts Receivable]</t>
  </si>
  <si>
    <t>KO:[0146250 - IC Netting - Accts Receivable (Nets Against 0234250 - IC Netting A/P)]</t>
  </si>
  <si>
    <t>KP:[0146974 - A/R - Affiliates]</t>
  </si>
  <si>
    <t>KQ:[0146975 - Interest Receivable - Affiliates]</t>
  </si>
  <si>
    <t>KR:[0146990 - AR Prop/BI - Bison Interco]</t>
  </si>
  <si>
    <t>KS:[0146992 - Federal Tax Refunds - Intercompany]</t>
  </si>
  <si>
    <t>KT:[0146994 - State Tax Refunds - Intercompany]</t>
  </si>
  <si>
    <t xml:space="preserve">     KU:[146 Subtotal]</t>
  </si>
  <si>
    <t>KV:[]</t>
  </si>
  <si>
    <t>KW:[FERC 151: Fuel Stock]</t>
  </si>
  <si>
    <t>KX:[0151126 - Fuel Stock Propane]</t>
  </si>
  <si>
    <t>KY:[0151130 - Coal Stock]</t>
  </si>
  <si>
    <t>KZ:[0151131 - Coal Stock in Transit]</t>
  </si>
  <si>
    <t>LA:[0151132 - Coal In-transit Accruals]</t>
  </si>
  <si>
    <t>LB:[0151135 - Oil]</t>
  </si>
  <si>
    <t>LC:[0151140 - Diesel Fuel Stock]</t>
  </si>
  <si>
    <t>LD:[0151170 - Oil Stock in Transit]</t>
  </si>
  <si>
    <t>LE:[0151660 - Natural Gas Inventory]</t>
  </si>
  <si>
    <t xml:space="preserve">     LF:[151 Subtotal]</t>
  </si>
  <si>
    <t>LG:[]</t>
  </si>
  <si>
    <t>LH:[FERC 154: Plant Materials and Operating Supplies]</t>
  </si>
  <si>
    <t>LI:[0154003 - Inventory - RECS]</t>
  </si>
  <si>
    <t>LJ:[0154004 - Inventory-Reserve]</t>
  </si>
  <si>
    <t>LK:[0154100 - Inventory]</t>
  </si>
  <si>
    <t>LL:[0154110 - M&amp;S Supply Invoice - Joint Owner]</t>
  </si>
  <si>
    <t>LM:[0154121 - Joint Owner Share of Parts]</t>
  </si>
  <si>
    <t>LN:[0154123 - Ammonia in Transit]</t>
  </si>
  <si>
    <t>LO:[0154140 - Misc Inventory]</t>
  </si>
  <si>
    <t>LP:[0154141 - In-Transit Transfers - AAT]</t>
  </si>
  <si>
    <t>LQ:[0154200 - Limestone Inventory]</t>
  </si>
  <si>
    <t>LR:[0154401 - Ammonia Inventory]</t>
  </si>
  <si>
    <t>LS:[0154406 - Dibasic Acid Inventory]</t>
  </si>
  <si>
    <t>LT:[0154500 - Part Share M&amp;S CR3]</t>
  </si>
  <si>
    <t>LU:[0154990 - Schm Inv Cr - Surplus Matl  Indent]</t>
  </si>
  <si>
    <t>LV:[0154501 - Part Share M&amp;S IP11]</t>
  </si>
  <si>
    <t xml:space="preserve">     LW:[154 Subtotal]</t>
  </si>
  <si>
    <t>LX:[]</t>
  </si>
  <si>
    <t>LY:[FERC 156: Other Materials and Supplies]</t>
  </si>
  <si>
    <t>LZ:[0156010 - Other M&amp;S / Inventory]</t>
  </si>
  <si>
    <t xml:space="preserve">     MA:[156 Subtotal]</t>
  </si>
  <si>
    <t>MB:[]</t>
  </si>
  <si>
    <t>MC:[FERC 158: Allowance Inventory]</t>
  </si>
  <si>
    <t>MD:[0158112 - Intangibles Other]</t>
  </si>
  <si>
    <t>ME:[0158150 - SO2 Current Vintage]</t>
  </si>
  <si>
    <t>MF:[0158170 - Annual NOx Current Vintage]</t>
  </si>
  <si>
    <t xml:space="preserve">     MG:[158 Subtotal]</t>
  </si>
  <si>
    <t>MH:[]</t>
  </si>
  <si>
    <t>MI:[FERC 163: Stores Expense Undistributed]</t>
  </si>
  <si>
    <t>MJ:[0163000 - Commodity Cost]</t>
  </si>
  <si>
    <t>MK:[0163110 - Stores Expense]</t>
  </si>
  <si>
    <t>ML:[0163111 - Stores_Exp WVPA, IMPA]</t>
  </si>
  <si>
    <t>MM:[0163120 - Store Expense Joint Owner]</t>
  </si>
  <si>
    <t>MN:[0163160 - Stores Exp Dist Credit]</t>
  </si>
  <si>
    <t>MO:[0163180 - Freight and Express]</t>
  </si>
  <si>
    <t xml:space="preserve">     MP:[163 Subtotal]</t>
  </si>
  <si>
    <t>MQ:[]</t>
  </si>
  <si>
    <t>MR:[FERC 165: Prepayments]</t>
  </si>
  <si>
    <t>MS:[0165000 - Other Current Assets]</t>
  </si>
  <si>
    <t>MT:[0165003 - Fed Tax Receivable - Audit]</t>
  </si>
  <si>
    <t>MU:[0165006 - Bartow LTSA]</t>
  </si>
  <si>
    <t>MV:[0165007 - Hines LTSA]</t>
  </si>
  <si>
    <t>MW:[0165023 - Citrus County LTSA]</t>
  </si>
  <si>
    <t>MX:[0165011 - Ppd-Software - Purchase]</t>
  </si>
  <si>
    <t>MY:[0165024 - FHOF Solar Lease]</t>
  </si>
  <si>
    <t>MZ:[0165075 - Interco Prepaid Insu SchM]</t>
  </si>
  <si>
    <t>NA:[0165100 - Unexpired Insurance]</t>
  </si>
  <si>
    <t>NB:[0165120 - Unexpired Insurance - Nuclear]</t>
  </si>
  <si>
    <t>NC:[0165400 - Misc Prepaid Expenses]</t>
  </si>
  <si>
    <t>ND:[0165513 - Prepaid Expense Misc]</t>
  </si>
  <si>
    <t>NE:[0165514 - Prepaid Rent/Deposit]</t>
  </si>
  <si>
    <t>NF:[0165518 -  MW - Prepaid Expenses - LT]</t>
  </si>
  <si>
    <t>NG:[0165650 - ResSol HomeServ Acquisition]</t>
  </si>
  <si>
    <t>NH:[0165700 - Prepaid Capital Lease]</t>
  </si>
  <si>
    <t>NI:[0165910 - Prepayment - Fuel]</t>
  </si>
  <si>
    <t>NJ:[0165970 - Current Tax Reclass State Dr]</t>
  </si>
  <si>
    <t>NK:[0165990 - Current Tax Reclass Fed Dr]</t>
  </si>
  <si>
    <t xml:space="preserve">     NL:[165 Subtotal]</t>
  </si>
  <si>
    <t>NM:[]</t>
  </si>
  <si>
    <t>NN:[FERC 171: Interest and Dividends Receivable]</t>
  </si>
  <si>
    <t>NO:[0171100 SCHM Interest Receivable]</t>
  </si>
  <si>
    <t>NP:[0171104 - Cur Asset: Interest Receiv]</t>
  </si>
  <si>
    <t xml:space="preserve">     NQ:[171 Subtotal]</t>
  </si>
  <si>
    <t>NR:[]</t>
  </si>
  <si>
    <t>NS:[FERC 172: Rents Receivable]</t>
  </si>
  <si>
    <t>NT:[0172000 - Rents Receivable - NPL]</t>
  </si>
  <si>
    <t>NU:[0172004 - Rents Rec-Real Estate]</t>
  </si>
  <si>
    <t xml:space="preserve">     NV:[172 Subtotal]</t>
  </si>
  <si>
    <t>NW:[]</t>
  </si>
  <si>
    <t>NX:[FERC 173: Accrued Utility Revenues]</t>
  </si>
  <si>
    <t>NY:[0173100 - Unbilled Revenue Receivable]</t>
  </si>
  <si>
    <t>NZ:[0173111 - FL Accr Util Rev - Wholesale]</t>
  </si>
  <si>
    <t xml:space="preserve">     OA:[173 Subtotal]</t>
  </si>
  <si>
    <t>OB:[]</t>
  </si>
  <si>
    <t>OC:[FERC 174: Misc. Current and Accrued Assets]</t>
  </si>
  <si>
    <t>OD:[0174015 - Customer Collateral]</t>
  </si>
  <si>
    <t>OE:[0174061 - Relocation - NEI]</t>
  </si>
  <si>
    <t>OF:[0174100 - Other Current Assets]</t>
  </si>
  <si>
    <t>OG:[0174300 - Swap Int Recvble Cur Reg Asset]</t>
  </si>
  <si>
    <t xml:space="preserve">     OH:[174 Subtotal]</t>
  </si>
  <si>
    <t>OI:[]</t>
  </si>
  <si>
    <t>OJ:[FERC 175: Derivative Instrument Assets]</t>
  </si>
  <si>
    <t>OK:[0175001 - Derivative Assets - Non Cash Flow S-T]</t>
  </si>
  <si>
    <t>OL:[0175002 - Derivative Assets-Non Cash Flow L-T]</t>
  </si>
  <si>
    <t>OM:[]</t>
  </si>
  <si>
    <t>ON:[FERC 176: Derivative Instrument Assets-Hedges]</t>
  </si>
  <si>
    <t>OO:[0176001 - 3rd Party Derivative Asset Current]</t>
  </si>
  <si>
    <t>OP:[0176002 - 3rd Party Derivative Asset Long-Term]</t>
  </si>
  <si>
    <t>OQ:[0176003 - Accrued Interest Receivable Swaps]</t>
  </si>
  <si>
    <t xml:space="preserve">     OS:[176 Subtotal]</t>
  </si>
  <si>
    <t>OT:[]</t>
  </si>
  <si>
    <t>OU:[FERC 181: Unamortized Debt Expense]</t>
  </si>
  <si>
    <t>OV:[0181018 - DEF 650M 2.40% 12/15/2031]</t>
  </si>
  <si>
    <t>OW:[0181019 - DEF 500M 3.00% 12/15/2051]</t>
  </si>
  <si>
    <t>OX:[0181021 - Unamortized Debt Expense]</t>
  </si>
  <si>
    <t>OY:[0181039 - Defr AR Securitization 225M]</t>
  </si>
  <si>
    <t>OZ:[0181046 - DEF DDE 600M 3.8% 7/17/28]</t>
  </si>
  <si>
    <t>PA:[0181047 - DEF DDE 400M 4.20%]</t>
  </si>
  <si>
    <t>PB:[0181056 - Unamortized Debt Exp - CurrLTD]</t>
  </si>
  <si>
    <t>PC:[0181085 - DEF 500M 5.95% 11/15/2052]</t>
  </si>
  <si>
    <t>PD:[0181089 - 2020 DEFUnamt disc - FMB]</t>
  </si>
  <si>
    <t>PE:[0181091 - DEFDDEXPQ4]</t>
  </si>
  <si>
    <t>PF:[0181092 - DEFDDEEXP#1]</t>
  </si>
  <si>
    <t>PG:[0181093 - DEFDDEEXP#2]</t>
  </si>
  <si>
    <t>PH:[0181095 - DEF DDE 400M 2.1% 12/15/19]</t>
  </si>
  <si>
    <t>PI:[0181098 - 2019 DEFUnamt disc - fixed rat]</t>
  </si>
  <si>
    <t>PJ:[0181099 - DEF Unamt discount - Float rat]</t>
  </si>
  <si>
    <t>PK:[0181101 - DEF 800M FLOAT 4/21/2024]</t>
  </si>
  <si>
    <t>PL:[0181100 - Unamor Debt Expense - Clearing]</t>
  </si>
  <si>
    <t>PM:[0181400 - Credit Facilities Fee]</t>
  </si>
  <si>
    <t>PN:[0181511 - PEF DDE 150M 6.75% 02/01/28]</t>
  </si>
  <si>
    <t>PO:[0181535 - PEF DDE 225M 5.9% 2033]</t>
  </si>
  <si>
    <t>PP:[0181536 - PEF DDE 300M 5.1% 12/01/15]</t>
  </si>
  <si>
    <t>PQ:[0181537 - PEF DDE 500M 6.35% 09/15/2037]</t>
  </si>
  <si>
    <t>PR:[0181541 - PEF DDE 250M 4.55% 04/01/2020]</t>
  </si>
  <si>
    <t>PS:[0181542 - PEF DDE 350M 5.65% 04/01/2040]</t>
  </si>
  <si>
    <t>PT:[0181565 - PEF DDE 1B 6.40% 06/15/38]</t>
  </si>
  <si>
    <t>PU:[0181569- DEF DDE 400M 3.85% 11-15-42]</t>
  </si>
  <si>
    <t xml:space="preserve">     PV:[181 Subtotal]</t>
  </si>
  <si>
    <t>PW:[]</t>
  </si>
  <si>
    <t>PX:[FERC 182:]</t>
  </si>
  <si>
    <t>PY:[0182001 - Mapping Failure Suspense]</t>
  </si>
  <si>
    <t>PZ:[0182002 - Mapping Monitoring Suspense]</t>
  </si>
  <si>
    <t>QA:[0182003 - Suspense-Jnl Lines In Error]</t>
  </si>
  <si>
    <t>QB:[0182120 - AMRP 2011 Steel Carry Costs]</t>
  </si>
  <si>
    <t>QC:[0182253 - 2018 Smart Grid PISCC]</t>
  </si>
  <si>
    <t>QD:[0182254 - 2019 Smart Grid PISCC]</t>
  </si>
  <si>
    <t>QE:[0182327 - Reg Asset - EV Rebate for C&amp;I]</t>
  </si>
  <si>
    <t>QF:[0182328 - DEF Retail Final Dism Deferral]</t>
  </si>
  <si>
    <t>QG:[0182332 - Blank Row]</t>
  </si>
  <si>
    <t>QH:[0182334 - Pension settlement charges]</t>
  </si>
  <si>
    <t>QI:[0182338 -  Storm Cost Regulatory Asset-2021 Settlement $29M]</t>
  </si>
  <si>
    <t>QJ:[0182371 - Reg Asset - Pro Co formation]</t>
  </si>
  <si>
    <t>QK:[0182390 - SC GridSouth Reg Asset]</t>
  </si>
  <si>
    <t>QL:[0182397 - VIE-Restrict Reg Asset Inc Tax]</t>
  </si>
  <si>
    <t>QM:[0182470 - Coal Ash Spend Retail (SC)]</t>
  </si>
  <si>
    <t>QN:[0182525 - Non-AMI Meter NBV 182.3]</t>
  </si>
  <si>
    <t>QO:[0182560 - NC Solar Rebate Program Costs]</t>
  </si>
  <si>
    <t>QP:[0182568 - Crystal River South Reg Asset - Current]</t>
  </si>
  <si>
    <t>QQ:[0182569 - Crystal River South Reg Asset]</t>
  </si>
  <si>
    <t>QR:[0182716 - Ohio Gas Integrity Deferral Co.]</t>
  </si>
  <si>
    <t>QS:[0182800 - Acc Pen Post Ret Pur Acct - Qual]</t>
  </si>
  <si>
    <t>QT:[0182801 - Pension Post Retire P Acctg - FAS87 NQ]</t>
  </si>
  <si>
    <t>QU:[0182802 - Pension Post Retire P Acctg - FAS 106]</t>
  </si>
  <si>
    <t xml:space="preserve">     QV:[182.0 Subtotal]</t>
  </si>
  <si>
    <t>QW:[FERC 182.1: Extraordinary Property Loss]</t>
  </si>
  <si>
    <t>QX:[0182100 - Inactive - Extraordinary Property Loss]</t>
  </si>
  <si>
    <t xml:space="preserve">     QY:[182.1 Subtotal]</t>
  </si>
  <si>
    <t>QZ:[FERC 182.3: Other Regulatory Assets]</t>
  </si>
  <si>
    <t>RA:[0182303 - Reg Asset MTM Fuel ST]</t>
  </si>
  <si>
    <t>RB:[0182308 - Interest On Tax Deficiencies]</t>
  </si>
  <si>
    <t>RC:[0182309 - Amort Load Management Switches]</t>
  </si>
  <si>
    <t>RD:[0182311 - Accrued Environmental Recovery]</t>
  </si>
  <si>
    <t>RE:[0182312 - Oprb FAS 106 Medical]</t>
  </si>
  <si>
    <t>RF:[0182313 - Deferred ECRC]</t>
  </si>
  <si>
    <t>RG:[0182315 - Reg Asset - Coal Ash Pond (ARO)]</t>
  </si>
  <si>
    <t>RH:[0182316 - Deferred Rate Case Exp - Florida]</t>
  </si>
  <si>
    <t>RI:[0182317 - Deferred Depreciation - 2010 Rate Case]</t>
  </si>
  <si>
    <t>RJ:[0182318 - Other Reg Assets - Gen Acct ("Pension")]</t>
  </si>
  <si>
    <t>RK:[0182319 - Closed Def Int Hedge-Asset]</t>
  </si>
  <si>
    <t>RL:[0182320 - Regulatory Asset - Inc Tax]</t>
  </si>
  <si>
    <t>RM:[0182321 - REG ASSET-DERIV MTM OIL]</t>
  </si>
  <si>
    <t>RN:[0182322 - ST Closed Def Int Hedge-Asset]</t>
  </si>
  <si>
    <t>RO:[0182331 - Deferred GPIF - FL Fuel Reg Asset]</t>
  </si>
  <si>
    <t>RP:[0182333 - SFAS 158 Reg Asset]</t>
  </si>
  <si>
    <t>RQ:[0182339 - Deferred CR3 - Depreciation &amp; Prop Taxes]</t>
  </si>
  <si>
    <t>RR:[0182342 - Deferred Asset]</t>
  </si>
  <si>
    <t>RS:[0182347 - Deferred CR3 - Depr &amp; Prop Taxes - Contra]</t>
  </si>
  <si>
    <t>RT:[0182354 - Accrued SPP Implementation Costs]</t>
  </si>
  <si>
    <t>RU:[0182359 - REPS Incremental Costs]</t>
  </si>
  <si>
    <t>RV:[0182370 - Current Portion of Reg Assets]</t>
  </si>
  <si>
    <t>RW:[0182393 - Deferred VOP Costs]</t>
  </si>
  <si>
    <t>RX:[0182395 - Deferred SPP]</t>
  </si>
  <si>
    <t>RY:[0182398 - Load Management Switches]</t>
  </si>
  <si>
    <t>RZ:[0182399 - Aro Regulatory Asset]</t>
  </si>
  <si>
    <t xml:space="preserve">     SA:[182.3 Subtotal]</t>
  </si>
  <si>
    <t>SB:[]</t>
  </si>
  <si>
    <t>SC:[0182400 - Deferred Capacity - Florida Retail]</t>
  </si>
  <si>
    <t>SD:[0182410 - Interest Rate Swap Reg Asset]</t>
  </si>
  <si>
    <t>SE:[0182411 - Deferred Fuel Exp-Current Year]</t>
  </si>
  <si>
    <t>SF:[0182412 - Deferred Fuel Exp - Prior Year]</t>
  </si>
  <si>
    <t>SG:[0182413 - Def Capacity Exp-Current Year]</t>
  </si>
  <si>
    <t>SH:[0182414 - Deferred Fuel Exp - Wholesale]</t>
  </si>
  <si>
    <t>SI:[0182415 - Regulatory Asset - Cor]</t>
  </si>
  <si>
    <t>SJ:[0182433 - Rate Case Cost NC LT]</t>
  </si>
  <si>
    <t>SK:[0182488 - CR3 Non-NCRC EPU Contra Equity]</t>
  </si>
  <si>
    <t>SL:[0182489 - Osprey Outage O&amp;M Deferral]</t>
  </si>
  <si>
    <t xml:space="preserve">     SM:[182.4 Subtotal]</t>
  </si>
  <si>
    <t>SN:[0182539 - Ridgegen PPA Buyout Reg Asset]</t>
  </si>
  <si>
    <t>SO:[0182536 - PPA Buyout Reg Asset]</t>
  </si>
  <si>
    <t>SP:[0182625 - IGCC Def Expenses]</t>
  </si>
  <si>
    <t>SQ:[0182680 - Defer Depr-Retail Recovery]</t>
  </si>
  <si>
    <t>SR:[0182700 - Other Deferred Debit]</t>
  </si>
  <si>
    <t>SS:[0182750 - Blank]</t>
  </si>
  <si>
    <t xml:space="preserve">     ST:[182 Subtotal]</t>
  </si>
  <si>
    <t>SU:[]</t>
  </si>
  <si>
    <t>SV:[FERC 183: Prelim Survey and Investigation Charges]</t>
  </si>
  <si>
    <t>SW:[0183000 - Prelim Survey and Investigation]</t>
  </si>
  <si>
    <t>SX:[0183300 - Deferred Energy Conservation]</t>
  </si>
  <si>
    <t xml:space="preserve">     SY:[183 Subtotal]</t>
  </si>
  <si>
    <t>SZ:[]</t>
  </si>
  <si>
    <t>TA:[FERC 184: Clearing Accounts]</t>
  </si>
  <si>
    <t>TB:[0184023 - Clearing Payroll Fixed Distr]</t>
  </si>
  <si>
    <t>TC:[0184100 - Fringe Benefits Clearing]</t>
  </si>
  <si>
    <t>TD:[0184102 - Other Current Assets Clearing]</t>
  </si>
  <si>
    <t>TE:[0184201 - Indirect Overheads]</t>
  </si>
  <si>
    <t>TF:[0184202 - Technical Services Department]</t>
  </si>
  <si>
    <t>TG:[0184450 - Charges To Be Tranferred(Go On]</t>
  </si>
  <si>
    <t>TH:[0184451 -  FERC to GAAP 184 clearing]</t>
  </si>
  <si>
    <t>TI:[0184495 - Rail Car Leasing Clearing]</t>
  </si>
  <si>
    <t>TJ:[0184500 - Departmental and Other Clearing]</t>
  </si>
  <si>
    <t>TK:[0184503 - ENV SVCS - Florida Supply]</t>
  </si>
  <si>
    <t>TL:[0184504 - RCO FPC Term Contracts]</t>
  </si>
  <si>
    <t>TM:[0184505 - Power Generation - PEF Clearing]</t>
  </si>
  <si>
    <t>TN:[0184510 - FGD Dept Staff]</t>
  </si>
  <si>
    <t>TO:[0803290 - Misc Expense]</t>
  </si>
  <si>
    <t>TP:[0804110- Unproductive Time Distributed]</t>
  </si>
  <si>
    <t>TQ:[0804210 - Vacations]</t>
  </si>
  <si>
    <t>TR:[0804220 - Holidays]</t>
  </si>
  <si>
    <t>TS:[0804290 - Other Excused Absences]</t>
  </si>
  <si>
    <t>TT:[0804330 - Sick]</t>
  </si>
  <si>
    <t>TU:[0999998 Allocations Suspense]</t>
  </si>
  <si>
    <t xml:space="preserve">     TV:[184 Subtotal]</t>
  </si>
  <si>
    <t>TW:[]</t>
  </si>
  <si>
    <t>TX:[FERC 185: Temporary Facilities]</t>
  </si>
  <si>
    <t>TY:[0185000 - Temporary Facilities]</t>
  </si>
  <si>
    <t xml:space="preserve">     TZ:[185 Subtotal]</t>
  </si>
  <si>
    <t>UA:[]</t>
  </si>
  <si>
    <t>UB:[FERC 186: Misc Deferred Debits]</t>
  </si>
  <si>
    <t>UC:[0186000 - NC Environmental Expense]</t>
  </si>
  <si>
    <t>UD:[0186002 - Reserve - Misc Def Debits]</t>
  </si>
  <si>
    <t>UE:[0186020 - Vision Florida Def O&amp;M]</t>
  </si>
  <si>
    <t>UF:[0186022 - ST Asset Closed Def Int Hedge]</t>
  </si>
  <si>
    <t>UG:[0186023 - Coal Mine Safery - OCA F2G]</t>
  </si>
  <si>
    <t>UH:[0186036 - DEF EVSC Deferral]</t>
  </si>
  <si>
    <t>UI:[0186038 - NC CustConnect Equity Rsv LT]</t>
  </si>
  <si>
    <t>UJ:[0186075 - Smart Grid OCA]</t>
  </si>
  <si>
    <t>UK:[0186100 - Balancing Gas - Union Gas]</t>
  </si>
  <si>
    <t>UL:[0186101 - DEF CR3 NCR - Reg Asset Base Rate]</t>
  </si>
  <si>
    <t>UM:[0186102 - DEF CR3 Dry Cast Storage]</t>
  </si>
  <si>
    <t>UN:[0186109 - DEF DCS Contra Equity]</t>
  </si>
  <si>
    <t>UO:[0186110 - Misc Work in Progress]</t>
  </si>
  <si>
    <t>UP:[0186111 - CIS O&amp;M Deferral]</t>
  </si>
  <si>
    <t>UQ:[0186120 - Misc. Wip - Fp Dist. Wids]</t>
  </si>
  <si>
    <t>UR:[0186195 - Deferred Rate Case Expense]</t>
  </si>
  <si>
    <t>US:[0186200 - Contra Unamort Debt Purch Acctg]</t>
  </si>
  <si>
    <t>UT:[0186201 - Def Project / Acq Exp]</t>
  </si>
  <si>
    <t>UU:[0186280 - Deferred Vacation Pay Accrual]</t>
  </si>
  <si>
    <t>UV:[0186281 - DEF COAL &amp; OIL RELATED COSTS]</t>
  </si>
  <si>
    <t>UW:[0186282 -Smart Grid Deferred Costs]</t>
  </si>
  <si>
    <t>UX:[0186283 - Hedge Asset Pre-Tax]</t>
  </si>
  <si>
    <t>UY:[0186290 - Oth Deferred Charges - Operation]</t>
  </si>
  <si>
    <t>UZ:[0186295 - Deferred Storm Expenses]</t>
  </si>
  <si>
    <t>VA:[0186342 - Vacation Accrual Regulatory Asset]</t>
  </si>
  <si>
    <t>VB:[0186400 - SECI-Lakeland Intercon Upgrade]</t>
  </si>
  <si>
    <t>VC:[0186460 - Error suspense Mapps (Invoice)]</t>
  </si>
  <si>
    <t>VD:[0186470 - Error Suspense - Corp Payroll]</t>
  </si>
  <si>
    <t>VE:[0186480 - MISC DEBITS TO BE CLEARED]</t>
  </si>
  <si>
    <t>VF:[0186500 - Othe Long Term Receivable (CR3 Batch 19)]</t>
  </si>
  <si>
    <t>VG:[0186506 - Def Coal and Oil Related Costs]</t>
  </si>
  <si>
    <t>VH:[0186605 - Misc Defer Debit Workers Comp]</t>
  </si>
  <si>
    <t>VI:[0186630 - LT Closed Def Int Hedge]</t>
  </si>
  <si>
    <t>VJ:[0186632 - Open Def Int Hedge Pre-Tax]</t>
  </si>
  <si>
    <t>VK:[0186802 - Accr Pen FAS 158 - Qual]</t>
  </si>
  <si>
    <t>VL:[0186803 - Pension Post Retire FAS158 - FAS 106]</t>
  </si>
  <si>
    <t>VM:[0186882 - Straight Line Lease Defer DR]</t>
  </si>
  <si>
    <t>VN:[0186889 -  Asset Recovery Deferred]</t>
  </si>
  <si>
    <t>VO:[0186920 - Deferred Debit - Energy Bank]</t>
  </si>
  <si>
    <t>VP:[0186984 - Other Long Term Assets]</t>
  </si>
  <si>
    <t xml:space="preserve">     VQ:[186 Subtotal]</t>
  </si>
  <si>
    <t>VR:[]</t>
  </si>
  <si>
    <t>VS:[FERC 189: Unamortized Loss on Reacquired Debt]</t>
  </si>
  <si>
    <t>VT:[0189000 - Schm Unamt Loss Reaq Dt Pre Sc]</t>
  </si>
  <si>
    <t xml:space="preserve">     VU:[189 Subtotal]</t>
  </si>
  <si>
    <t>VV:[]</t>
  </si>
  <si>
    <t>VW:[]</t>
  </si>
  <si>
    <t>VX:[FERC 190: Accumulated Deferred Income Taxes]</t>
  </si>
  <si>
    <t>VY:[0190001 - Adit: Prepaid: Federal Taxes (Liability)]</t>
  </si>
  <si>
    <t>VZ:[0190002 - Adit: Prepaid: State Taxes (Liability)]</t>
  </si>
  <si>
    <t>WA:[0190008 - Deferred Federal Tax Asset - Current]</t>
  </si>
  <si>
    <t>WB:[0190009 - Deferred SIT - Current]</t>
  </si>
  <si>
    <t>WC:[0190010 - LT FIN48 Noncurrent DTA - FED]</t>
  </si>
  <si>
    <t>WD:[0190013 - LT Def Tax Asset: Fed-190]</t>
  </si>
  <si>
    <t>WE:[0190051 - Accum Deferred FIT-OCI]</t>
  </si>
  <si>
    <t>WF:[0190052 - Accum Deferred SIT-OCI]</t>
  </si>
  <si>
    <t>WG:[0190155 - Deferred Tax - NOL]</t>
  </si>
  <si>
    <t>WH:[0190156 - Deferred Tax - State NOL]</t>
  </si>
  <si>
    <t>WI:[0190157 - Current Fed Tax NOL]</t>
  </si>
  <si>
    <t>WJ:[0190158 - Current State Tax NOL]</t>
  </si>
  <si>
    <t xml:space="preserve">     WK:[190 Subtotal]</t>
  </si>
  <si>
    <t>WL:[]</t>
  </si>
  <si>
    <t>WN:[]</t>
  </si>
  <si>
    <t>WO:[]</t>
  </si>
  <si>
    <t>WP:[LIABILITIES:]</t>
  </si>
  <si>
    <t>WQ:[]</t>
  </si>
  <si>
    <t>WR:[FERC 201: Common Stock Issued]</t>
  </si>
  <si>
    <t>WS:[0201000 - Common Stock Issued]</t>
  </si>
  <si>
    <t xml:space="preserve">     WT:[201 Subtotal]</t>
  </si>
  <si>
    <t>WU:[]</t>
  </si>
  <si>
    <t>WV:[FERC 204: Preferred Stock Issued]</t>
  </si>
  <si>
    <t>WW:[0204400 - Redeemable Preferred Stk]</t>
  </si>
  <si>
    <t xml:space="preserve">     WX:[204 Subtotal]</t>
  </si>
  <si>
    <t>WY:[]</t>
  </si>
  <si>
    <t>WZ:[FERC 207: Premium on Preferred Stock]</t>
  </si>
  <si>
    <t>XA:[0207001 - Premium on Common Stock]</t>
  </si>
  <si>
    <t>XB:[0207008 - Additional Paid In Capital]</t>
  </si>
  <si>
    <t xml:space="preserve">     XC:[207 Subtotal]</t>
  </si>
  <si>
    <t>XD:[]</t>
  </si>
  <si>
    <t>XE:[FERC 211: Misc Paid-In Capital]</t>
  </si>
  <si>
    <t>XF:[0211003 - Misc Paid in Capital]</t>
  </si>
  <si>
    <t>XG:[0211018 - Misc Paid - In Cap - Stk Options]</t>
  </si>
  <si>
    <t>XH:[0211019 - Misc Paid in Cap - PSSP]</t>
  </si>
  <si>
    <t>XI:[0211000 - Misc Paid in Cap]</t>
  </si>
  <si>
    <t>XJ:[0211020 - Misc Paid in Cap - RSU]</t>
  </si>
  <si>
    <t>XK:[0211021 - DON REC From Stockholders]</t>
  </si>
  <si>
    <t>XL:[0211022 - Red inPar of Common Stock]</t>
  </si>
  <si>
    <t xml:space="preserve">     XM:[211 Subtotal]</t>
  </si>
  <si>
    <t>XN:[]</t>
  </si>
  <si>
    <t>XO:[FERC 216: Unappropriated Retained Earnings]</t>
  </si>
  <si>
    <t>XP:[0439004 - Cum Effect Accrt Change Tax]</t>
  </si>
  <si>
    <t>XQ:[0439300 - ADJUST TO R/E &lt;--MOVE LATER]</t>
  </si>
  <si>
    <t>XR:[0438110 - Subs Dividend Declared &lt;--MOVE LATER]</t>
  </si>
  <si>
    <t>XS:[0216000 - Unapprop Retained Earnings]</t>
  </si>
  <si>
    <t>XT:[0216006 - Cumm Effect Change In Acc Tax]</t>
  </si>
  <si>
    <t>XU:[0216007 - Cumm Effect Acct Princ Pretax]</t>
  </si>
  <si>
    <t>XV:[0216100 - Unappr Undistr Subsid Earnings]</t>
  </si>
  <si>
    <t>XW:[2161500 - IC AR Rollup]</t>
  </si>
  <si>
    <t>XX:[0216150 - Equity - IC AR Cash Settle Rol]</t>
  </si>
  <si>
    <t xml:space="preserve">     XY:[216 Subtotal]</t>
  </si>
  <si>
    <t>XZ:[]</t>
  </si>
  <si>
    <t>YA:[FERC 219: Accumulated Other Comprehensive Income]</t>
  </si>
  <si>
    <t>YB:[0219001 - Other Comprehensive Income]</t>
  </si>
  <si>
    <t>YC:[0219002 - OCI Rollup Acct]</t>
  </si>
  <si>
    <t>YD:[0219005 - OCI Tax Effect Interest Rate]</t>
  </si>
  <si>
    <t>YE:[0219029 - OCI Grantor Unrealized GL]</t>
  </si>
  <si>
    <t>YF:[0219030 - OCI-Grantor Unreal GL Fed Tax]</t>
  </si>
  <si>
    <t>YG:[0219031 - OCI-Grantor Unreal GL St Tax]</t>
  </si>
  <si>
    <t>YH:[0219032 - OCI Rabbi-Unreal GL]</t>
  </si>
  <si>
    <t>YI:[0219046 - OCI-Interest Rate Hdgs Fed Tax]</t>
  </si>
  <si>
    <t>YJ:[0219047 - OCI - Interest Rate Hdgs St Tax]</t>
  </si>
  <si>
    <t>YK:[0219055 - Unappr Undistr Subsid Earnings]</t>
  </si>
  <si>
    <t>YL:[2191002 - OCI Rollup]</t>
  </si>
  <si>
    <t xml:space="preserve">     YM:[219 Subtotal]</t>
  </si>
  <si>
    <t>YN:[]</t>
  </si>
  <si>
    <t>YO:[FERC 221: Bonds]</t>
  </si>
  <si>
    <t>YP:[0221011 - Long-Term Debt]</t>
  </si>
  <si>
    <t>YQ:[0221018 - DEF 650M 2.40% 12/15/2031]</t>
  </si>
  <si>
    <t>YR:[0221019 - DEF 500M 3.00% 12/15/2051]</t>
  </si>
  <si>
    <t>YS:[0221046 - DEF FMB 600M 3.8% 7/17/28]</t>
  </si>
  <si>
    <t>YT:[0221047 - DEF FMB 400M 4.20% 7/15/48]</t>
  </si>
  <si>
    <t>YU:[0221085 - DEF 500M 5.95% 11/15/2052]</t>
  </si>
  <si>
    <t>YV:[0221089 - DEF LT FMB]</t>
  </si>
  <si>
    <t>YW:[0221091 - DEF BOND Q3-Q4 ISSUANCE]</t>
  </si>
  <si>
    <t>YX:[0221092 - DEF BOND Q1 Issuance Tranche 1]</t>
  </si>
  <si>
    <t>YY:[0221093 - DEF BOND Q1 Issuance Tranche 2]</t>
  </si>
  <si>
    <t>YZ:[0221098 - DEF LT bond-fixed rate]</t>
  </si>
  <si>
    <t>ZA:[0221099 - DEF LT bond-Floating rate]</t>
  </si>
  <si>
    <t>ZB:[0221100 - LT Debt - Unsec Float]</t>
  </si>
  <si>
    <t>ZC:[0221531 - PEF PCB 108.5M CITRUS 02A 1/27]</t>
  </si>
  <si>
    <t>ZD:[0221532 - PEF PCB 100.1M CITRUS 02B 1/22]</t>
  </si>
  <si>
    <t>ZE:[0221533 - PEF PCB 32.2M CITRUS 02C 01/18]</t>
  </si>
  <si>
    <t>ZF:[0221534 - PEF FMB 425M  4.8% 03/01/13]</t>
  </si>
  <si>
    <t>ZG:[0221535 - PEF FMB 225M 5.9% 03/01/33]</t>
  </si>
  <si>
    <t>ZH:[0221536 - PEF FMB 300M 5.1% 12/1/15]</t>
  </si>
  <si>
    <t>ZI:[0221537 - PEF FMB 500M 6.35% 09/15/2037]</t>
  </si>
  <si>
    <t>ZJ:[0221538 - PEF FMB 250M 5.80% 09/15/2017]</t>
  </si>
  <si>
    <t>ZK:[0221539 - PEF FMB 500M 5.65% 06/15/18]</t>
  </si>
  <si>
    <t>ZL:[0221541 - PEF FMB 250M  4.55% 04/1/20]</t>
  </si>
  <si>
    <t>ZM:[0221542 - PEF FMB 350M 5.65% 04/1/40]</t>
  </si>
  <si>
    <t>ZN:[0221564 - PEF FMB 300M 6.65% DUE 7/15/11]</t>
  </si>
  <si>
    <t>ZO:[0221565 - PEF FMB 1B  6.40% 06/15/38]</t>
  </si>
  <si>
    <t>ZP:[0221569 - DEF 400M 3.85% 11-15-42]</t>
  </si>
  <si>
    <t>ZQ:[0221571 - DEF 250M .65% 11-15-15]</t>
  </si>
  <si>
    <t xml:space="preserve">     ZR:[221 Subtotal]</t>
  </si>
  <si>
    <t>ZS:[]</t>
  </si>
  <si>
    <t>ZT:[FERC 224: Other Long-Term Debt]</t>
  </si>
  <si>
    <t>ZU:[0224043 - DEFR LTD]</t>
  </si>
  <si>
    <t>ZV:[0224101 - DEF 800M FLOATING 4/21/2024]</t>
  </si>
  <si>
    <t>ZW:[0224511 - PEF OTH LTD 150M 6.75% 02/2028]</t>
  </si>
  <si>
    <t>ZX:[0224095 - DEF OTH LTD 400M 2.1% 12/15/19]</t>
  </si>
  <si>
    <t>ZY:[0224096 - Long Term Debt - Sec Fix]</t>
  </si>
  <si>
    <t>ZZ:[0224097 - Long Term Debt - Sec Fix Offset]</t>
  </si>
  <si>
    <t>AAA:[0224251 - Current Portion of Unsec Float]</t>
  </si>
  <si>
    <t xml:space="preserve">     AAB:[224 Subtotal]</t>
  </si>
  <si>
    <t>AAC:[]</t>
  </si>
  <si>
    <t>AAD:[FERC 226: Unamort Discount on Long-Term Debt]</t>
  </si>
  <si>
    <t>AAE:[0226010 - DEFPFDEBTDISC]</t>
  </si>
  <si>
    <t>AAF:[0226018 -  DEF 650M UNAMDIS 2.4% 12/15/31]</t>
  </si>
  <si>
    <t>AAG:[0226019 -  DEF 500M UNAMDIS 3% 12/15/2051]</t>
  </si>
  <si>
    <t>AAH:[0226021 - Unamort Discount-Curr]</t>
  </si>
  <si>
    <t>AAI:[0226045 - DEF Long Term Debt Dis]</t>
  </si>
  <si>
    <t>AAJ:[0226046 - DEF UNAMDIS 600M 3.8% 7/15/28]</t>
  </si>
  <si>
    <t>AAK:[0226047 - DEF UNAMDIS 400M 4.20%]</t>
  </si>
  <si>
    <t>AAL:[0226085 - DEF 500M UNAMDIS 5.95% 11/2052]</t>
  </si>
  <si>
    <t>AAM:[0226089 - 2020 First Mortgage Bond]</t>
  </si>
  <si>
    <t>AAN:[0226091 - DEF 600M UNAMDIS 3.4% 10/1/46]</t>
  </si>
  <si>
    <t>AAO:[0226092 - DEFDEBTDISCOUNT #1]</t>
  </si>
  <si>
    <t>AAP:[0226093 - DEFDEBTDISCOUNT #2]</t>
  </si>
  <si>
    <t>AAQ:[0226098 - 2019 DEF Fixed Rate]</t>
  </si>
  <si>
    <t>AAR:[0226511 - PEF UNAMDIS 150M 6.75% 2/01/28]</t>
  </si>
  <si>
    <t>AAS:[0226534 - PEF UNAMDIS 425M 4.8% 03/01/13]</t>
  </si>
  <si>
    <t>AAT:[0226535 - PEF UNAMDIS 225M 5.9% 03/01/33]</t>
  </si>
  <si>
    <t>AAU:[0226536 - PEF UNAMDIS 300M 5.1% 12/1/15]</t>
  </si>
  <si>
    <t>AAV:[0226537 - PEF UNAMDIS 500M 6.35% 09/2037]</t>
  </si>
  <si>
    <t>AAW:[0226538 - PEF UNAMDIS 250M 5.80% 09/2017]</t>
  </si>
  <si>
    <t>AAX:[0226539 - PEF UNAMDIS 500M 5.65% 6/15/18]</t>
  </si>
  <si>
    <t>AAY:[0226541 - PEF UNAMDIS 250M 4.55% 04/2020]</t>
  </si>
  <si>
    <t>AAZ:[0226542 - PEF UNAMDIS 350M 5.65% 04/20403]</t>
  </si>
  <si>
    <t>ABA:[0226564 - PEF UNAMDIS 300M 6.65% 7/15/11]</t>
  </si>
  <si>
    <t>ABB:[0226565 - PEF UNAMDIS 1B 6.40% 6/15/38]</t>
  </si>
  <si>
    <t>ABC:[0226569- DEF UNAMDIS 400M 3.85 11-15-42]</t>
  </si>
  <si>
    <t>ABD:[0226571- DEF UNAMDIS 250M .65% 11-15-15]</t>
  </si>
  <si>
    <t>ABE:[0226700 - Unamort Debt Discount]</t>
  </si>
  <si>
    <t xml:space="preserve">     ABF:[226 Subtotal]</t>
  </si>
  <si>
    <t>ABG:[]</t>
  </si>
  <si>
    <t>ABH:[FERC 227: Obligations Under Capital Lease - Noncurrent]</t>
  </si>
  <si>
    <t>ABI:[0227101 - LT Capital Lease Obligation]</t>
  </si>
  <si>
    <t>ABJ:[0227104 - Cap Lease Noncurrent SPHQ]</t>
  </si>
  <si>
    <t>ABK:[0227105 - Cap Lease Noncurrent SH]</t>
  </si>
  <si>
    <t>ABL:[0227175 - LT Operating Lease Obligation]</t>
  </si>
  <si>
    <t xml:space="preserve">     ABM:[227 Subtotal]</t>
  </si>
  <si>
    <t>ABN:[]</t>
  </si>
  <si>
    <t>ABO:[FERC 228.1: Accumulated Provision for Property Insurance]</t>
  </si>
  <si>
    <t>ABP:[0228100 - Retail Unfd Storm Damage]</t>
  </si>
  <si>
    <t>ABQ:[0228101 - Wholsesale Storm Reserve]</t>
  </si>
  <si>
    <t xml:space="preserve">     ABR:[228.1 Subtotal]</t>
  </si>
  <si>
    <t>ABS:[FERC 228.2: Accumulated Provision for Injuries and Damages]</t>
  </si>
  <si>
    <t>ABT:[0228201 - Claim Reserve]</t>
  </si>
  <si>
    <t>ABU:[0228202 - Claim Reserve - ST]</t>
  </si>
  <si>
    <t>ABV:[0228250 - Inactive - Schm Worker'S Comp - Other]</t>
  </si>
  <si>
    <t>ABW:[0228280 - Schm Environmental]</t>
  </si>
  <si>
    <t xml:space="preserve">     ABX:[228.2 Subtotal]</t>
  </si>
  <si>
    <t>ABY:[FERC 228.3: Accumulated Provision for Pensions and Benefits]</t>
  </si>
  <si>
    <t>ABZ:[0228312 - Pension Rest]</t>
  </si>
  <si>
    <t>ACA:[0228314 - Schm Dpc Opeb FAS 106]</t>
  </si>
  <si>
    <t>ACB:[0228315 - Schm Opeb (Fas106)]</t>
  </si>
  <si>
    <t>ACC:[0228318 - OPEB Liability - FAS 106]</t>
  </si>
  <si>
    <t>ACD:[0228324 - Schm Dpc Pos Emp FAS 112]</t>
  </si>
  <si>
    <t>ACE:[0228325 - Schm Post Emp FAS 112]</t>
  </si>
  <si>
    <t>ACF:[0228340 - Nonqualified Plans Liability]</t>
  </si>
  <si>
    <t>ACG:[0228346 - Pension Liability - FAS 87]</t>
  </si>
  <si>
    <t>ACH:[0228347 - Pension Liab - FAS 87]</t>
  </si>
  <si>
    <t>ACI:[0228348 - Pension Liab - FAS 87(Cinergy)]</t>
  </si>
  <si>
    <t>ACJ:[0228349 - Accrued Pensions &amp; Other Post-Retirement Ben]</t>
  </si>
  <si>
    <t>ACK:[0253275 - Pension Liability - FAS 187 NQ]</t>
  </si>
  <si>
    <t xml:space="preserve">     ACL:[228.3 Subtotal]</t>
  </si>
  <si>
    <t>ACM:[FERC 228.4: Accumulated Misc Operating Provisions]</t>
  </si>
  <si>
    <t>ACN:[0228402 - Nuclear Refuel Outage #16]</t>
  </si>
  <si>
    <t>ACO:[0228403 - Deferred Serp -  Active Empl]</t>
  </si>
  <si>
    <t>ACP:[0228404 - Deferred Comp]</t>
  </si>
  <si>
    <t>ACQ:[0228405 - 2000 Class Deferred Compensat]</t>
  </si>
  <si>
    <t>ACR:[0228407 - Perf Share Sub Plan]</t>
  </si>
  <si>
    <t>ACS:[0228408 - Mgt Incentive Award Def]</t>
  </si>
  <si>
    <t>ACT:[0228413 - Nuclear EOL Costs]</t>
  </si>
  <si>
    <t>ACU:[0228440 - Reserve - MGP Sites FERC 228]</t>
  </si>
  <si>
    <t>ACV:[0228480 - Acc Prov Insurance-Environ]</t>
  </si>
  <si>
    <t xml:space="preserve">     ACW:[228.4 Subtotal]</t>
  </si>
  <si>
    <t xml:space="preserve">     ACX:[228 Subtotal]</t>
  </si>
  <si>
    <t>ACY:[]</t>
  </si>
  <si>
    <t>ACZ:[FERC 229: Accumulated Provisions for Rate Refunds]</t>
  </si>
  <si>
    <t>ADA:[0229010 - Accm Prv-Rate Refnd-Tax Ref]</t>
  </si>
  <si>
    <t>ADB:[0229003 - Wholesale - QF Energy]</t>
  </si>
  <si>
    <t xml:space="preserve">     ADC:[229 Subtotal]</t>
  </si>
  <si>
    <t>ADD:[]</t>
  </si>
  <si>
    <t>ADE:[FERC 230: Asset Retirement Obligations]</t>
  </si>
  <si>
    <t>ADF:[0230001 - FAS 143 ARO Liability ST]</t>
  </si>
  <si>
    <t>ADG:[0230105 - ARO Liability - Current]</t>
  </si>
  <si>
    <t>ADH:[0230315 - ARO Liability - Coal Ash]</t>
  </si>
  <si>
    <t>ADI:[0230999 - ARO Liability]</t>
  </si>
  <si>
    <t xml:space="preserve">     ADJ:[230 Subtotal]</t>
  </si>
  <si>
    <t>ADK:[]</t>
  </si>
  <si>
    <t>ADL:[FERC 232: Accounts Payable]</t>
  </si>
  <si>
    <t>ADM:[0232000 - A/P Vendors Payable]</t>
  </si>
  <si>
    <t>ADN:[0232001 - AP Corp Vendors Payable]</t>
  </si>
  <si>
    <t>ADO:[0232002 - A/P - Misc - Gen - Acctg]</t>
  </si>
  <si>
    <t>ADP:[0232004 - Vision Deduction]</t>
  </si>
  <si>
    <t>ADQ:[0232005 - Long Term Disability Deduction]</t>
  </si>
  <si>
    <t>ADR:[0232016 - AP PS8.9 Vendors Payable]</t>
  </si>
  <si>
    <t>ADS:[0232018- EAM Payables]</t>
  </si>
  <si>
    <t>ADT:[0232027 -AP-Fuel Financial Hedge]</t>
  </si>
  <si>
    <t>ADU:[0232031 - Treasury LC and MCF Fees]</t>
  </si>
  <si>
    <t>ADV:[0232039 - Payable 401K Incentive Match]</t>
  </si>
  <si>
    <t>ADW:[0232045 - Supp Life Deductions]</t>
  </si>
  <si>
    <t>ADX:[0232048 - Supp AD&amp;D Deduction]</t>
  </si>
  <si>
    <t>ADY:[0232049 - Medical &amp; HSA Deductions]</t>
  </si>
  <si>
    <t>ADZ:[0232052 - Medical Spending Acc Deduct]</t>
  </si>
  <si>
    <t>AEA:[0232053 - Dependent Spending Acct Deduct]</t>
  </si>
  <si>
    <t>AEB:[0232061 - Checks not presented - reclass]</t>
  </si>
  <si>
    <t>AEC:[0232067 - Dental Deductions]</t>
  </si>
  <si>
    <t>AED:[0232068 - Employee Parking Deductions]</t>
  </si>
  <si>
    <t>AEE:[0232103 - DEF Payable - NG Purchases]</t>
  </si>
  <si>
    <t>AEF:[0232105 - DEF Payable - NG Transport]</t>
  </si>
  <si>
    <t>AEG:[0232107 - DEF Payable - NG Fin Transact]</t>
  </si>
  <si>
    <t>AEH:[0232108 - DEF Cogen Payable]</t>
  </si>
  <si>
    <t>AEI:[0232109 - A/P BPM - Actual]</t>
  </si>
  <si>
    <t>AEJ:[0232120 - Vouchers Payable - Special]</t>
  </si>
  <si>
    <t>AEK:[0232125 - NRC Inspection Fee Pay]</t>
  </si>
  <si>
    <t>AEL:[0232150 - Accounts Payable - Stores]</t>
  </si>
  <si>
    <t>AEM:[0232151 - Accounts Payable - Stores]</t>
  </si>
  <si>
    <t>AEN:[0232155 - Accounts Payable - Stores CAS]</t>
  </si>
  <si>
    <t>AEO:[0232163 - Emission Allowance A/P]</t>
  </si>
  <si>
    <t>AEP:[0232170 - Accounts Payable - Coal]</t>
  </si>
  <si>
    <t>AEQ:[0232171 - Account Payable - Coal Accrual]</t>
  </si>
  <si>
    <t>AER:[0232175 - Limestone and Freight Payable]</t>
  </si>
  <si>
    <t>AES:[0232176 - Reagent Payable]</t>
  </si>
  <si>
    <t>AET:[0232177 - Generic By Products Payable]</t>
  </si>
  <si>
    <t>AEU:[0232178 - Accrued Settlements Payable]</t>
  </si>
  <si>
    <t>AEV:[0232180 - Accounts Payable - Oil Stocks]</t>
  </si>
  <si>
    <t>AEW:[0232181 - Natural Gas Payable]</t>
  </si>
  <si>
    <t>AEX:[0232190 - Coal Freight Payable]</t>
  </si>
  <si>
    <t>AEY:[0232195 - RAILCAR LEASE PAYABLE]</t>
  </si>
  <si>
    <t>AEZ:[0232199 - PowerPlan Coal Payable]</t>
  </si>
  <si>
    <t>AFA:[0232200 - Cbis Refund Payable]</t>
  </si>
  <si>
    <t>AFB:[0232222 - Test Fuel Payable]</t>
  </si>
  <si>
    <t>AFC:[0232270 - Passport Unvouchered Liability]</t>
  </si>
  <si>
    <t>AFD:[0232331 - A/P - ENERGY NEIGHBOR FUND]</t>
  </si>
  <si>
    <t>AFE:[0232332 - Photovoltaic Fund]</t>
  </si>
  <si>
    <t>AFF:[0232333 - A/P - FLEXCARE]</t>
  </si>
  <si>
    <t>AFG:[0232334 - A/P - Stock Loan Repay]</t>
  </si>
  <si>
    <t>AFH:[0232336 - Advance Payable NCEMPA]</t>
  </si>
  <si>
    <t>AFI:[0232337 - CR3 Joint Owner]</t>
  </si>
  <si>
    <t>AFJ:[0232338 - Payable - Int City Joint Owners]</t>
  </si>
  <si>
    <t>AFK:[0232402 - Collateral Liab]</t>
  </si>
  <si>
    <t>AFL:[0232410 - Transmission Payables]</t>
  </si>
  <si>
    <t>AFM:[0232460 - Bulk Power Marketing Payable]</t>
  </si>
  <si>
    <t>AFN:[0232480 - Co-Generation]</t>
  </si>
  <si>
    <t>AFO:[0232510 - Checks Not Presented]</t>
  </si>
  <si>
    <t>AFP:[0232892 - A/P Miscellaneous]</t>
  </si>
  <si>
    <t>AFQ:[0232993 - AP Off System]</t>
  </si>
  <si>
    <t>AFR:[0232996 -  Capital - Accruals]</t>
  </si>
  <si>
    <t xml:space="preserve">     AFS:[232 Subtotal]</t>
  </si>
  <si>
    <t>AFT:[]</t>
  </si>
  <si>
    <t>AFU:[FERC 233: Notes Payable to Associated Companies]</t>
  </si>
  <si>
    <t>AFV:[0233003 - IC LT Notes Pay]</t>
  </si>
  <si>
    <t>AFW:[0233150 - IC Moneypool - ST Notes Pay]</t>
  </si>
  <si>
    <t xml:space="preserve">     AFX:[233 Subtotal]</t>
  </si>
  <si>
    <t>AFY:[]</t>
  </si>
  <si>
    <t>AFZ:[FERC 234: Accounts Payable to Associated Companies]</t>
  </si>
  <si>
    <t>AGA:[0232232 - A/P Affiliates]</t>
  </si>
  <si>
    <t>AGB:[0234000 - IC Moneypool - ST Interest Pay]</t>
  </si>
  <si>
    <t>AGC:[0234010 - Intercompany Ap]</t>
  </si>
  <si>
    <t>AGD:[0234104 - IC Accounts Payable]</t>
  </si>
  <si>
    <t>AGE:[0234250 - IC Netting - Accts Payable (Nets Against 0146250 - IC Netting - A/R)]</t>
  </si>
  <si>
    <t>AGF:[0234350 - IC Netting - LT Accts Payable]</t>
  </si>
  <si>
    <t xml:space="preserve">     AGG:[234 Subtotal]</t>
  </si>
  <si>
    <t>AGH:[]</t>
  </si>
  <si>
    <t>AGI:[FERC 235: Customer Deposits]</t>
  </si>
  <si>
    <t>AGJ:[0235002 - CD Active]</t>
  </si>
  <si>
    <t>AGK:[0235003 - CD Inactive]</t>
  </si>
  <si>
    <t>AGL:[0235110 - Cust Dep For Srvc - Edp Billing]</t>
  </si>
  <si>
    <t xml:space="preserve">     AGM:[235 Subtotal]</t>
  </si>
  <si>
    <t>AGN:[]</t>
  </si>
  <si>
    <t>AGO:[FERC 236: Taxes Accrued]</t>
  </si>
  <si>
    <t>AGP:[0236000 - NC Prop Tax - Electric]</t>
  </si>
  <si>
    <t>AGQ:[0236001 - State It Payable Other]</t>
  </si>
  <si>
    <t>AGR:[0236020 - FAS 5 Non-Income Tax Reserves]</t>
  </si>
  <si>
    <t>AGS:[0236040 NC Prop Tax - Misc Non-Util]</t>
  </si>
  <si>
    <t>AGT:[0236041 - Accrued Property Tax]</t>
  </si>
  <si>
    <t>AGU:[0236100 - Franchise Tax - Electric]</t>
  </si>
  <si>
    <t>AGV:[0236123 - Fl Prop Tax - Electric]</t>
  </si>
  <si>
    <t>AGW:[0236131 - FL FRANCHISE TX ACCRUAL]</t>
  </si>
  <si>
    <t>AGX:[0236135 - FL Reg Assessment - Electric]</t>
  </si>
  <si>
    <t>AGY:[0236150 - St/Local Unemployment Tax Liab]</t>
  </si>
  <si>
    <t>AGZ:[0236360 - SC Property Tax Electric]</t>
  </si>
  <si>
    <t>AHA:[0236700 - Employer FICA Tax Liab]</t>
  </si>
  <si>
    <t>AHB:[0236701 - CARES ACT Accural of Deferred Payment of Employer Share of Payroll Tax]</t>
  </si>
  <si>
    <t>AHC:[0236750 - Federal Unemployment Tax Liab]</t>
  </si>
  <si>
    <t>AHD:[0236801 - Accrued Gross Receipts Tax]</t>
  </si>
  <si>
    <t>AHE:[0236831 - Misc. Taxes &amp; Interest]</t>
  </si>
  <si>
    <t>AHF:[0236906 - Sales and Use Tax Payable]</t>
  </si>
  <si>
    <t>AHG:[0236918 - Accr Ad Valorem Tax 2006]</t>
  </si>
  <si>
    <t>AHH:[0236926 - LT Tax Reclass Fed]</t>
  </si>
  <si>
    <t>AHI:[0236927 - LT Tax Reclass State]</t>
  </si>
  <si>
    <t>AHJ:[0236940 - Curr Tax Reclass Acct State Cr]</t>
  </si>
  <si>
    <t>AHK:[0236942 - State Inc Tax Payable - Prior Yrs LT]</t>
  </si>
  <si>
    <t>AHL:[0236943 - State Inc Tax Pay-Prior Years]</t>
  </si>
  <si>
    <t>AHM:[0236953 - LT Liability: State UTP]</t>
  </si>
  <si>
    <t>AHN:[0236960 - SC Inc Tax Payable-Prior Yr]</t>
  </si>
  <si>
    <t>AHO:[0236965 - Accrued SIT - Prior Year]</t>
  </si>
  <si>
    <t>AHP:[0236980 - Current Tax Reclass Account Fed Cr]</t>
  </si>
  <si>
    <t>AHQ:[0236981 - Fed Inc Tax Payable - Prev Yr]</t>
  </si>
  <si>
    <t>AHR:[0236983 - Fed Inc Tax Payable - Prior Yrs]</t>
  </si>
  <si>
    <t>AHS:[0236986 - Fed Inc Payable - PY LT 08-09]</t>
  </si>
  <si>
    <t>AHT:[0236988 - LT Liability ST UTP PGN]</t>
  </si>
  <si>
    <t>AHU:[0236989 - LT Liability Fed UTP PGN]</t>
  </si>
  <si>
    <t>AHV:[0236990 - Fed Inc Tax Payable - Current]</t>
  </si>
  <si>
    <t>AHW:[0236992 - Current Liability UTP - Fed]</t>
  </si>
  <si>
    <t>AHX:[0236993 - LT Liability Federal UTP 08-09 Year]</t>
  </si>
  <si>
    <t xml:space="preserve">     AHY:[236 Subtotal]</t>
  </si>
  <si>
    <t>AHZ:[]</t>
  </si>
  <si>
    <t>AIA:[FERC 237: Interest Accrued]</t>
  </si>
  <si>
    <t>AIB:[0237038 - LT Interest Accrued]</t>
  </si>
  <si>
    <t>AIC:[0237039 - Cur Int Accrued - Tax]</t>
  </si>
  <si>
    <t>AID:[0237041 - FERC Interconnect Interest LT]</t>
  </si>
  <si>
    <t>AIE:[0237011 - Int Payable - Notes - Non-Reg]</t>
  </si>
  <si>
    <t>AIG:[0237110 - Bonds Interest Payable]</t>
  </si>
  <si>
    <t>AIH:[0237200 - Cur Liability Interest accrued]</t>
  </si>
  <si>
    <t>AII:[0237222 - Int Accr Cust Dep FLA]</t>
  </si>
  <si>
    <t>AIJ:[0237418 - Other Current Liabilities]</t>
  </si>
  <si>
    <t>AIK:[0237460 - Interest Payable]</t>
  </si>
  <si>
    <t>AIL:[0237510 - Bonds Interest Payable]</t>
  </si>
  <si>
    <t xml:space="preserve">     AIM:[237 Subtotal]</t>
  </si>
  <si>
    <t>AIN:[]</t>
  </si>
  <si>
    <t>AIO:[FERC 239: Matured Long-Term Debt]</t>
  </si>
  <si>
    <t>AIP:[Placeholder for current portion of LTD]</t>
  </si>
  <si>
    <t xml:space="preserve">     AIQ:[239 Subtotal]</t>
  </si>
  <si>
    <t>AIR:[]</t>
  </si>
  <si>
    <t>AIS:[FERC 241: Tax Collections Payable]</t>
  </si>
  <si>
    <t>AIT:[0241110 - State Income Tax Wh - Employee]</t>
  </si>
  <si>
    <t>AIU:[0241142 - ST SALES TAX SERV-REV 7%]</t>
  </si>
  <si>
    <t>AIV:[0241150 - Fed Inc Tax Wh - employee]</t>
  </si>
  <si>
    <t>AIW:[0241160 - FICA Withheld - Employee]</t>
  </si>
  <si>
    <t>AIX:[0241310 - SC State Sales Tax on Elc Energy]</t>
  </si>
  <si>
    <t>AIY:[0241320 - NC State Sales Tx on Elc Enrgy]</t>
  </si>
  <si>
    <t>AIZ:[0241335 - Local Taxes Withheld]</t>
  </si>
  <si>
    <t>AJA:[0241348 - Franchise Fees Payable]</t>
  </si>
  <si>
    <t>AJB:[0241800 - Utility Tax - County]</t>
  </si>
  <si>
    <t>AJC:[0241900 - TX COL PAY-FL Muni Utility Tax]</t>
  </si>
  <si>
    <t>AJD:[0241990 - GRT Payable Additional 2.6%]</t>
  </si>
  <si>
    <t xml:space="preserve">     AJE:[241 Subtotal]</t>
  </si>
  <si>
    <t>AJF:[]</t>
  </si>
  <si>
    <t>AJG:[FERC 242: Misc Current and Accrued Liabilities]</t>
  </si>
  <si>
    <t>AJH:[0242003 - Imbalance Payable - Oba]</t>
  </si>
  <si>
    <t>AJI:[0242004 - Imbalance Payable - Park/Lend]</t>
  </si>
  <si>
    <t>AJJ:[0242033 - Wages Payable - Accrual]</t>
  </si>
  <si>
    <t>AJK:[0242035 -  Unearned Premiums]</t>
  </si>
  <si>
    <t>AJL:[0242051 - FERC Interconnect Deposits LT]</t>
  </si>
  <si>
    <t>AJM:[0242054 - State Interconnect Deposits LT]</t>
  </si>
  <si>
    <t>AJN:[0242110 - Contract Retentions]</t>
  </si>
  <si>
    <t>AJO:[0242152 - Solar Interconnect Deposits]</t>
  </si>
  <si>
    <t>AJP:[0242160 - Current Liabilities of VIEs]</t>
  </si>
  <si>
    <t>AJQ:[0242200 - Misc C&amp;A Liab Incentives]</t>
  </si>
  <si>
    <t>AJR:[0242210 - Accrued Salaries &amp; Wages]</t>
  </si>
  <si>
    <t>AJS:[0242215 - Severance Reserve/Accrual]</t>
  </si>
  <si>
    <t>AJT:[0242216 - Severance Accrual Purchase Acctg]</t>
  </si>
  <si>
    <t>AJU:[0242217 - Severance Reserve]</t>
  </si>
  <si>
    <t>AJV:[0242220 - Legal Employee Deductions]</t>
  </si>
  <si>
    <t>AJW:[0242320 - Transmission Open Acc-Deposits]</t>
  </si>
  <si>
    <t>AJX:[0242390 - CURR&amp;ACCR LIAB-FPC LTD]</t>
  </si>
  <si>
    <t>AJY:[0242391 - A/P COAL &amp; OIL Commitments]</t>
  </si>
  <si>
    <t>AJZ:[0242392 - Bargaining Unit Dental Reserve]</t>
  </si>
  <si>
    <t>AKA:[0242393 - Misc C&amp;A Liab Def Vacation]</t>
  </si>
  <si>
    <t>AKB:[0242395 - CUR&amp;ACCR LIAB MED/DTL INS ACT]</t>
  </si>
  <si>
    <t>AKC:[0242396 - CURR&amp;ACCR LIAB-WORKERS COMP]</t>
  </si>
  <si>
    <t>AKD:[0242397 - IRU INDEMNIFICATION -ST]</t>
  </si>
  <si>
    <t>AKE:[0242398 - CURR&amp;ACCR LIAB MISC]</t>
  </si>
  <si>
    <t>AKF:[0242410 - Prov - Cumulative Div Pref and Pref Stk -]</t>
  </si>
  <si>
    <t>AKG:[0242440 - Cash Coll &amp; Contribution to Trustee]</t>
  </si>
  <si>
    <t>AKH:[0242450 - Collections From Payroll - Misc]</t>
  </si>
  <si>
    <t>AKI:[0242460 - Prov For Incentive Ben Prog]</t>
  </si>
  <si>
    <t>AKJ:[0242461 - Prior Year Incentive Accrual]</t>
  </si>
  <si>
    <t>AKK:[0242481 - Div Reinvest Pending Payable]</t>
  </si>
  <si>
    <t>AKL:[0242490 - Vacation Carryover]</t>
  </si>
  <si>
    <t>AKM:[0242540 - Escheaments Payable]</t>
  </si>
  <si>
    <t>AKN:[0242650 - Accrued Payable - Other]</t>
  </si>
  <si>
    <t>AKO:[0242690 - Executive Incentive Accrual]</t>
  </si>
  <si>
    <t>AKP:[0242797 - NQ Pension Current FPC SERP/ND]</t>
  </si>
  <si>
    <t>AKQ:[0242803 - Deferred Rent]</t>
  </si>
  <si>
    <t>AKR:[0242890 - Deferred Rev Pay - Fuel]</t>
  </si>
  <si>
    <t>AKS:[0242897 - NC Pension Liability - FAS 87]</t>
  </si>
  <si>
    <t>AKT:[0242898 - OPEB Current Liability]</t>
  </si>
  <si>
    <t>AKU:[0242899 - FAS 112 Currently Liability]</t>
  </si>
  <si>
    <t>AKV:[0242988 - Reg Liability Current]</t>
  </si>
  <si>
    <t>AKW:[0242997 - Misc. Liab - FAS 87 NQ]</t>
  </si>
  <si>
    <t>AKX:[0242999 - Misc Liab - FAS 112]</t>
  </si>
  <si>
    <t xml:space="preserve">     AKY:[242 Subtotal]</t>
  </si>
  <si>
    <t>AKZ:[]</t>
  </si>
  <si>
    <t>ALA:[FERC 243: Obligations Under Capital Leases-Current]</t>
  </si>
  <si>
    <t>ALB:[0242175 - Curr Operating Lease Oblig]</t>
  </si>
  <si>
    <t>ALC:[0243105 - Current Portion of Cap Lease Obligation]</t>
  </si>
  <si>
    <t>ALD:[0243106 - Cap Lease Current SPHQ]</t>
  </si>
  <si>
    <t>ALE:[0243107 - Cap Lease Current SH]</t>
  </si>
  <si>
    <t xml:space="preserve">     ALF:[243 Subtotal]</t>
  </si>
  <si>
    <t>ALG:[]</t>
  </si>
  <si>
    <t>ALH:[FERC 244: Derivatives Instrument Liabilities]</t>
  </si>
  <si>
    <t>ALI:[0244005 - Derivative Instr - Regulatory ST]</t>
  </si>
  <si>
    <t>ALJ:[0244006 - Derivative Instr - Regulatory LT]</t>
  </si>
  <si>
    <t>ALK:[0244007 - Accrued Interest Exp-Swaps-Reg]</t>
  </si>
  <si>
    <t>ALL:[0244010 - NDTF Derivative Options]</t>
  </si>
  <si>
    <t>ALM:[244 Subtotal]</t>
  </si>
  <si>
    <t>ALN:[]</t>
  </si>
  <si>
    <t>ALO:[]</t>
  </si>
  <si>
    <t>ALP:[FERC 245: Derivatives Instrument Liabilities-Hedges]</t>
  </si>
  <si>
    <t>ALQ:[0245001 - 3rd Party Derivative Liability Current]</t>
  </si>
  <si>
    <t>ALR:[0245002 - 3rd Party Derivative Liability Noncurren]</t>
  </si>
  <si>
    <t xml:space="preserve">     ALS:[245 Subtotal]</t>
  </si>
  <si>
    <t>ALT:[]</t>
  </si>
  <si>
    <t>ALU:[FERC 252: Customer Advances for Construction]</t>
  </si>
  <si>
    <t>ALV:[0224045 - FERC Interconnect Liability]</t>
  </si>
  <si>
    <t>ALW:[0252001 - Cust Adv For Construction]</t>
  </si>
  <si>
    <t>ALX:[0252120 - Reserve Capacity]</t>
  </si>
  <si>
    <t>ALY:[0252400 - Customer Advances ST]</t>
  </si>
  <si>
    <t xml:space="preserve">     ALZ:[252 Subtotal]</t>
  </si>
  <si>
    <t>AMA:[]</t>
  </si>
  <si>
    <t>AMB:[FERC 253: Other Deferred Credits]</t>
  </si>
  <si>
    <t>AMC:[0253008 - Pole Attach - Deferred Revenue]</t>
  </si>
  <si>
    <t>AMD:[0253035 - Misc Def Cr - Genl Acctg]</t>
  </si>
  <si>
    <t>AME:[0253037 - LT Liab - Current Portion]</t>
  </si>
  <si>
    <t>AMF:[0253039 - Deferred Revenue]</t>
  </si>
  <si>
    <t>AMG:[0253043 - OPEB - FAS 106 Grantor Trust]</t>
  </si>
  <si>
    <t>AMH:[0253049 - Int on Tax Deficiency - LT Liab]</t>
  </si>
  <si>
    <t>AMI:[0253053 - OTH DEF Credit - Smart Grid]</t>
  </si>
  <si>
    <t>AMJ:[0253062 - Long Term Def Rev-OL]</t>
  </si>
  <si>
    <t>AMK:[0253070 - Reserve - MGP Sites]</t>
  </si>
  <si>
    <t>AML:[0253082 - OTH DEFER CR MISCELLANEOUS]</t>
  </si>
  <si>
    <t>AMM:[0253084 - IRU INDEMNIFICATION -LT]</t>
  </si>
  <si>
    <t>AMN:[0253085 - Other Long Term Liabilities]</t>
  </si>
  <si>
    <t>AMO:[2531006 - Defr Cr - A/R A/P Elim Diff]</t>
  </si>
  <si>
    <t>AMP:[2531008 - Defr Cr - Other Bal Sheet Elim Diff]</t>
  </si>
  <si>
    <t>AMQ:[0253400 - BARTOW LTSA]</t>
  </si>
  <si>
    <t>AMR:[0253401 - HINES LTSA]</t>
  </si>
  <si>
    <t>AMS:[0253403 - Citrus County LTSA Def Liab]</t>
  </si>
  <si>
    <t>AMT:[0253620 - SCHM Executive Savings Pln-Stk]</t>
  </si>
  <si>
    <t>AMU:[0253630 - Schm Exec Cash Bal Plan]</t>
  </si>
  <si>
    <t>AMV:[0253690 - Pension Deferred Credits]</t>
  </si>
  <si>
    <t>AMW:[0253890 - SCHM Tax &amp; S/L for Surplus Mat'l]</t>
  </si>
  <si>
    <t>AMX:[0253910 - Pole Attach - Advance Billing]</t>
  </si>
  <si>
    <t>AMY:[0253920 - Other Deferred Credits]</t>
  </si>
  <si>
    <t>AMZ:[0253990 - Deferred Prepaid Ef - Lighting]</t>
  </si>
  <si>
    <t>ANA:[0253955 - Short-Term Guarantee Obligations]</t>
  </si>
  <si>
    <t xml:space="preserve">     ANB:[253 Subtotal]</t>
  </si>
  <si>
    <t>ANC:[]</t>
  </si>
  <si>
    <t>ANE:[FERC 254: Other Regulatory Liabilities]</t>
  </si>
  <si>
    <t>ANF:[0254002 - Interest Rate Swap Reg Liability]</t>
  </si>
  <si>
    <t>ANG:[0254015 - Reg Liab MTM Fuel ST]</t>
  </si>
  <si>
    <t>ANH:[0254016 - Deferred SPP]</t>
  </si>
  <si>
    <t>ANI:[0254020 - Auctioned S02 Allowance]</t>
  </si>
  <si>
    <t>ANJ:[0254024 - Def CR3 Liab - Depr &amp; Prop Tax]</t>
  </si>
  <si>
    <t>ANK:[0254031 - CR4&amp;5 Accelerated Depreciation]</t>
  </si>
  <si>
    <t>ANL:[0254036 - Regulatory  Liability - Excess Fed ADIT]</t>
  </si>
  <si>
    <t>ANM:[0254038 - Excess ADIT Grossup LT]</t>
  </si>
  <si>
    <t>ANN:[0254059 -DOE Settlement Reg Liability]</t>
  </si>
  <si>
    <t>ANO:[0254060 - DEF Tax Savings Reg Liability]</t>
  </si>
  <si>
    <t>ANP:[0254061 -  Deferred PTCs]</t>
  </si>
  <si>
    <t>ANQ:[0254087 - Regulatory Liability - CR 4&amp;5 Amort.]</t>
  </si>
  <si>
    <t>ANR:[02540XX - Regulatory Liability - OATT FIT]</t>
  </si>
  <si>
    <t>ANS:[0254100 - Regulatory Liablility - Inc Tax]</t>
  </si>
  <si>
    <t>ANT:[0254101 - Deferred Regulatory Liability]</t>
  </si>
  <si>
    <t>ANU:[0254250 - NC REC Liability - Retail]</t>
  </si>
  <si>
    <t>ANV:[0254310 - Deferred Fuel Settlements]</t>
  </si>
  <si>
    <t>ANW:[0254311 - Deferred Fuel Revenue]</t>
  </si>
  <si>
    <t>ANX:[0254312 - Deferred GPIF - Reg Liab Fuel]</t>
  </si>
  <si>
    <t>ANY:[0254313 - Deferred Fuel - PY]</t>
  </si>
  <si>
    <t>ANZ:[0254315 - DOE Settlement (Apr 2022 moved to 254059 in May 2022)]</t>
  </si>
  <si>
    <t>AOA:[0254316 - Deferred Energy Conservation]</t>
  </si>
  <si>
    <t>AOB:[0254317 - Deferred Environmental Cost Recovery]</t>
  </si>
  <si>
    <t>AOC:[0254318 - Deferred Property Gains/Losses - FL]</t>
  </si>
  <si>
    <t>AOD:[0254320 - Deferred Capacity Curr Yr]</t>
  </si>
  <si>
    <t>AOE:[0254321 - Deferred Capacity - Prior Yr]</t>
  </si>
  <si>
    <t>AOF:[0254401 - DSM Energy Efficiency]</t>
  </si>
  <si>
    <t>AOG:[0254402 - SC Historical DSM]</t>
  </si>
  <si>
    <t>AOH:[0254689 - Reg Liability - OPEB Medical]</t>
  </si>
  <si>
    <t>AOI:[0254690 - Reg Liability - OPEB Life]</t>
  </si>
  <si>
    <t>AOJ:[0254700 - Blank - Forecast Placeholder]</t>
  </si>
  <si>
    <t>AOK:[0254750 - Blank - Forecast Placeholder]</t>
  </si>
  <si>
    <t>AOL:[0254760 - Tax Savings Reg Liab - Retail 2022 Settlement]</t>
  </si>
  <si>
    <t>AOM:[0254800 - Reg Liability MTM Fuel LT]</t>
  </si>
  <si>
    <t>AON:[0254914 - NDT - Qual - Unreal Gains]</t>
  </si>
  <si>
    <t>AOO:[0254980 - Open Interest Rate Swap Cur Reg Liab]</t>
  </si>
  <si>
    <t>AOP:[0254988 - Current Regulatory Liabilities ("Excess Fed ADIT")]</t>
  </si>
  <si>
    <t>AOQ:[0254991 - Aro Reg Liab - Book Depr]</t>
  </si>
  <si>
    <t>AOS:[0254999 - Reg Liab COR reclass from A/D]</t>
  </si>
  <si>
    <t xml:space="preserve">     AOT:[254 Subtotal]</t>
  </si>
  <si>
    <t>AOU:[]</t>
  </si>
  <si>
    <t>AOV:[FERC 255: Accumulated Deferred Investment Tax Credits]</t>
  </si>
  <si>
    <t>AOW:[0255000 - Accum Def Inv Tax Credits]</t>
  </si>
  <si>
    <t>AOX:[0255001 - Def ITC - No Normalization]</t>
  </si>
  <si>
    <t xml:space="preserve">     AOY:[255 Subtotal]</t>
  </si>
  <si>
    <t>AOZ:[]</t>
  </si>
  <si>
    <t>APA:[FERC 281: Accumulated Deferred Income Taxes - Accelerated Amort Property]</t>
  </si>
  <si>
    <t>APB:[0281200 - Deferred Federal Income Tax]</t>
  </si>
  <si>
    <t>APC:[0281201 - Deferred State Income Tax]</t>
  </si>
  <si>
    <t>APD:[0281300 - Deferred FIT - Current]</t>
  </si>
  <si>
    <t>APE:[0281301 - Deferred SIT - Current]</t>
  </si>
  <si>
    <t xml:space="preserve">     APF:[281 Subtotal]</t>
  </si>
  <si>
    <t>APG:[]</t>
  </si>
  <si>
    <t>APH:[FERC 282: Accumulated Deferred Income Taxes - Other Property]</t>
  </si>
  <si>
    <t>API:[0282005 - LT FIN48 Noncur Prop DTL - FED]</t>
  </si>
  <si>
    <t>APJ:[0282006 - LT FIN48 Noncur Prop DTL - FL]</t>
  </si>
  <si>
    <t>APK:[0282100 - Adit: PpandE: Federal Taxes]</t>
  </si>
  <si>
    <t>APL:[0282101 - Adit: PpandE: State Taxes]</t>
  </si>
  <si>
    <t>APM:[0282103 - LT Def tax liability: state-282]</t>
  </si>
  <si>
    <t>APN:[0282104 - LT Def tax liability - Fed(282)]</t>
  </si>
  <si>
    <t xml:space="preserve">     APO:[282 Subtotal]</t>
  </si>
  <si>
    <t>APP:[]</t>
  </si>
  <si>
    <t>APQ:[FERC 283: Accumulated Deferred Income Taxes - Other]</t>
  </si>
  <si>
    <t>APR:[0283011 - Current Portion DIT]</t>
  </si>
  <si>
    <t>APS:[0283012 - Current Portion - DSIT]</t>
  </si>
  <si>
    <t>APT:[0283013 - Current DTL - FED]</t>
  </si>
  <si>
    <t>APU:[0283014 - Current DTL - FL]</t>
  </si>
  <si>
    <t>APV:[0283100 - Adit: Other: Federal Taxes]</t>
  </si>
  <si>
    <t>APW:[0283101 - Adit: Other: State Taxes]</t>
  </si>
  <si>
    <t>APX:[0283102 - LT Def tax liability: Fed-283]</t>
  </si>
  <si>
    <t>APY:[0283103 - LT Def tax liability: state-283]</t>
  </si>
  <si>
    <t xml:space="preserve">     APZ:[283 Subtotal]</t>
  </si>
  <si>
    <t>AQA:[]</t>
  </si>
  <si>
    <t>AQB:[EndMethodCalls]</t>
  </si>
  <si>
    <t>AQC:[]</t>
  </si>
  <si>
    <t>AQD:[Total Liabilities]</t>
  </si>
  <si>
    <t>AQE:[]</t>
  </si>
  <si>
    <t>AQF:[Assets - Liabilities]</t>
  </si>
  <si>
    <t>AQG:[if]</t>
  </si>
  <si>
    <t>AQH:[Difference]</t>
  </si>
  <si>
    <t>AQI:[end if]</t>
  </si>
  <si>
    <t>AQJ:[]</t>
  </si>
  <si>
    <t>AQK:[]</t>
  </si>
  <si>
    <t>AQL:[Reconciliation:]</t>
  </si>
  <si>
    <t>AQM:[]</t>
  </si>
  <si>
    <t>AQN:[Total Assets (Published Financial Model BS)]</t>
  </si>
  <si>
    <t>AQO:[Total Liabilities (Published Financial Model BS)]</t>
  </si>
  <si>
    <t>AQP:[]</t>
  </si>
  <si>
    <t>AQQ:[Actuals:]</t>
  </si>
  <si>
    <t>AQR:[if]</t>
  </si>
  <si>
    <t>AQS:[Total Assets (Sum Here)]</t>
  </si>
  <si>
    <t>AQT:[Total Assets (Published Account Details)]</t>
  </si>
  <si>
    <t xml:space="preserve">     AQU:[Variance]</t>
  </si>
  <si>
    <t>AQV:[]</t>
  </si>
  <si>
    <t>AQW:[Total Liabilities (Sum Here)]</t>
  </si>
  <si>
    <t>AQX:[Total Liabilities (Published Account Details)]</t>
  </si>
  <si>
    <t xml:space="preserve">     AQY:[Variance]</t>
  </si>
  <si>
    <t>AQZ:[Forecast Activity:]</t>
  </si>
  <si>
    <t>ARA:[else]</t>
  </si>
  <si>
    <t>ARB:[Total Assets (previous ending)]</t>
  </si>
  <si>
    <t>ARC:[Total Assets (Above)(Change)]</t>
  </si>
  <si>
    <t>ARD:[Total Assets (Published Financial Model BS)(Change)]</t>
  </si>
  <si>
    <t xml:space="preserve">     ARE:[Variance]</t>
  </si>
  <si>
    <t>ARF:[]</t>
  </si>
  <si>
    <t>ARG:[Total Liabilities (previous ending)]</t>
  </si>
  <si>
    <t>ARH:[Total Liabilities (Above)(Change)]</t>
  </si>
  <si>
    <t>ARI:[Total Liabilities (Published Financial Model BS)(Change)]</t>
  </si>
  <si>
    <t xml:space="preserve">     ARJ:[Variance]</t>
  </si>
  <si>
    <t>ARK:[end if]</t>
  </si>
  <si>
    <t>ARL:[Total Assets (Sum Here)]</t>
  </si>
  <si>
    <t>ARM:[Total Assets (Published Source Data)]</t>
  </si>
  <si>
    <t xml:space="preserve">     ARN:[Variance]</t>
  </si>
  <si>
    <t>ARO:[]</t>
  </si>
  <si>
    <t>ARP:[if]</t>
  </si>
  <si>
    <t xml:space="preserve">          ARQ:[(-) 0108301 - Accum Depreciation COR (Model= Liability)]</t>
  </si>
  <si>
    <t xml:space="preserve">          ARR:[(-) 0190001 - Adit: Prepaid: Federal Taxes (Model= Liability)]</t>
  </si>
  <si>
    <t xml:space="preserve">          ARS:[(-) 0190002 - Adit: Prepaid: State Taxes (Model= Liability)]</t>
  </si>
  <si>
    <t xml:space="preserve">          ART:[(+) 0254100 - Regulatory Liablility - Inc Tax (Model= Asset)]</t>
  </si>
  <si>
    <t xml:space="preserve">               ARU:[Unexplained (Actuals)]</t>
  </si>
  <si>
    <t>ARV:[else]</t>
  </si>
  <si>
    <t>ARW:[]</t>
  </si>
  <si>
    <t>ARX:[end if]</t>
  </si>
  <si>
    <t xml:space="preserve">               ARY:[Unexplained]</t>
  </si>
  <si>
    <t>ARZ:[]</t>
  </si>
  <si>
    <t>ASA:[]</t>
  </si>
  <si>
    <t>ASB:[Total Liabilities (Sum Here)]</t>
  </si>
  <si>
    <t>ASC:[Total Liabilities (Published Source Data)]</t>
  </si>
  <si>
    <t xml:space="preserve">     ASD:[Variance]</t>
  </si>
  <si>
    <t>ASE:[if]</t>
  </si>
  <si>
    <t xml:space="preserve">          ASF:[(+) 0108301 - Accum Depreciation COR (Model= Liability)]</t>
  </si>
  <si>
    <t xml:space="preserve">          ASG:[(+) 0190001 - Adit: Prepaid: Federal Taxes (Model= Liability)]</t>
  </si>
  <si>
    <t xml:space="preserve">          ASH:[(+) 0190002 - Adit: Prepaid: State Taxes (Model= Liability)]</t>
  </si>
  <si>
    <t xml:space="preserve">          ASI:[(-) 0254100 - Regulatory Liablility - Inc Tax (Model= Asset)]</t>
  </si>
  <si>
    <t xml:space="preserve">          ASJ:[(-) 0439300 - ADJUST TO R/E]</t>
  </si>
  <si>
    <t xml:space="preserve">          ASK:[(-) 0438110 - Subs Dividend Declared]</t>
  </si>
  <si>
    <t xml:space="preserve">               ASL:[Unexplained]</t>
  </si>
  <si>
    <t>ASM:[end if]</t>
  </si>
  <si>
    <t>ASN:[]</t>
  </si>
  <si>
    <t>ASO:[]</t>
  </si>
  <si>
    <t>ASP:[Asset-Liability Variance (rounded)]</t>
  </si>
  <si>
    <t>ASQ:[Unexplained Asset Variance (rounded)]</t>
  </si>
  <si>
    <t>ASR:[if]</t>
  </si>
  <si>
    <t>ASS:[Highlight cell if any variance]</t>
  </si>
  <si>
    <t>AST:[Highlight report if any variance]</t>
  </si>
  <si>
    <t>ASU:[end if]</t>
  </si>
  <si>
    <t>ASV:[]</t>
  </si>
  <si>
    <t>ASW:[Unexplained Liability Variance (rounded)]</t>
  </si>
  <si>
    <t>ASX:[if]</t>
  </si>
  <si>
    <t>ASY:[Highlight cell if any variance]</t>
  </si>
  <si>
    <t>ASZ:[Highlight report if any variance]</t>
  </si>
  <si>
    <t>ATA:[end if]</t>
  </si>
  <si>
    <t>ATB:[]</t>
  </si>
  <si>
    <t>ATC:[end if]</t>
  </si>
  <si>
    <t>ATD:[]</t>
  </si>
  <si>
    <t>ATE:[end if]</t>
  </si>
  <si>
    <t>ATF:[Working Capital:]</t>
  </si>
  <si>
    <t>ATG:[Working Capital Assets]</t>
  </si>
  <si>
    <t>ATH:[Working Capital Liabilities]</t>
  </si>
  <si>
    <t xml:space="preserve">     ATI:[Total Working Capital]</t>
  </si>
  <si>
    <t>ATJ:[Rate Base]</t>
  </si>
  <si>
    <t>ATK:[EPIS]</t>
  </si>
  <si>
    <t>ATL:[Acc. Depreciation]</t>
  </si>
  <si>
    <t>ATM:[PHFU]</t>
  </si>
  <si>
    <t>ATN:[CWIP]</t>
  </si>
  <si>
    <t>ATO:[Working Capital]</t>
  </si>
  <si>
    <t xml:space="preserve">     ATP:[Total Rate Base]</t>
  </si>
  <si>
    <t>ATQ:[Capital Structure]</t>
  </si>
  <si>
    <t>ATR:[Common Equity]</t>
  </si>
  <si>
    <t>ATS:[Long-Term Debt]</t>
  </si>
  <si>
    <t>ATT:[Short-Term Debt]</t>
  </si>
  <si>
    <t>ATU:[Current Portion of LT Debt]</t>
  </si>
  <si>
    <t>ATV:[Customer Deposits]</t>
  </si>
  <si>
    <t>ATW:[ITC]</t>
  </si>
  <si>
    <t>ATX:[Deferred Income Taxes]</t>
  </si>
  <si>
    <t>ATY:[Excess Deferred Tax Liability]</t>
  </si>
  <si>
    <t>ATZ:[FAS 109 DIT]</t>
  </si>
  <si>
    <t xml:space="preserve">     AUA:[Total Capital Structure]</t>
  </si>
  <si>
    <t>AUB:[]</t>
  </si>
  <si>
    <t>AUC:[]</t>
  </si>
  <si>
    <t>C:[Current Entity]</t>
  </si>
  <si>
    <t>D:[Entity ID of PE Florida (Planning Entity)]</t>
  </si>
  <si>
    <t>E:[Entity ID of FPSC Adj - Interest Synch]</t>
  </si>
  <si>
    <t>F:[if]</t>
  </si>
  <si>
    <t>G:[]</t>
  </si>
  <si>
    <t>H:[Start Method]</t>
  </si>
  <si>
    <t>I:[Rpt 7: get value from System Adjusted]</t>
  </si>
  <si>
    <t>J:[Rpt 7: get value from Retail Adjusted]</t>
  </si>
  <si>
    <t>K:[MethodReturns]</t>
  </si>
  <si>
    <t>M:[&gt;&gt;&gt;RATE BASE&lt;&lt;&lt;]</t>
  </si>
  <si>
    <t>N:[]</t>
  </si>
  <si>
    <t>O:[Plant In Service]</t>
  </si>
  <si>
    <t>P:[Accum Depr &amp; Amort]</t>
  </si>
  <si>
    <t>Q:[Net Plant in Service]</t>
  </si>
  <si>
    <t>R:[Future Use &amp; Appd Unrecov Plant]</t>
  </si>
  <si>
    <t>S:[Const Work In Progress]</t>
  </si>
  <si>
    <t>T:[Other]</t>
  </si>
  <si>
    <t>U:[Net Utility Plant]</t>
  </si>
  <si>
    <t>V:[Working Capital (13 Mo. Avg)]</t>
  </si>
  <si>
    <t>W:[Total Rate Base]</t>
  </si>
  <si>
    <t xml:space="preserve">     X:[Subtract Working Capital - 13 Mo Avg]</t>
  </si>
  <si>
    <t xml:space="preserve">     Y:[Add Working Capital - Per End]</t>
  </si>
  <si>
    <t xml:space="preserve">     Z:[Total Rate Base - Per End for Report 1 only]</t>
  </si>
  <si>
    <t xml:space="preserve">     AA:[Total Capital Structure]</t>
  </si>
  <si>
    <t xml:space="preserve">     AB:[Difference]</t>
  </si>
  <si>
    <t>AC:[]</t>
  </si>
  <si>
    <t xml:space="preserve">     AD:[Pro Forma Adjustments:]</t>
  </si>
  <si>
    <t xml:space="preserve">          AE:[Start Method]</t>
  </si>
  <si>
    <t xml:space="preserve">          AG:[MethodReturns]</t>
  </si>
  <si>
    <t xml:space="preserve">               AH:[Rpt 12 - Adjustments:]</t>
  </si>
  <si>
    <t xml:space="preserve">               AI:[Adjust Rate Base ABCD (Input is placeholder for testing only)]</t>
  </si>
  <si>
    <t xml:space="preserve">               AJ:[Adjust Rate Base WXYZ (Input is placeholder for testing only)]</t>
  </si>
  <si>
    <t xml:space="preserve">          AK:[EndMethodCalls]</t>
  </si>
  <si>
    <t xml:space="preserve">          AL:[Total, Pro Forma Adjustments]</t>
  </si>
  <si>
    <t>AM:[]</t>
  </si>
  <si>
    <t xml:space="preserve">     AN:[Total Rate Base - Pro Forma]</t>
  </si>
  <si>
    <t>AP:[]</t>
  </si>
  <si>
    <t>AQ:[&gt;&gt;&gt;INCOME STATEMENT&lt;&lt;&lt;]</t>
  </si>
  <si>
    <t>AR:[]</t>
  </si>
  <si>
    <t>AS:[]</t>
  </si>
  <si>
    <t>AT:[Sales of Electric]</t>
  </si>
  <si>
    <t>AU:[Other Operating Revenues]</t>
  </si>
  <si>
    <t>AV:[]</t>
  </si>
  <si>
    <t>AW:[Operating Revenues]</t>
  </si>
  <si>
    <t>AX:[]</t>
  </si>
  <si>
    <t>AY:[Fuel &amp; Net Interchange]</t>
  </si>
  <si>
    <t>AZ:[O&amp;M]</t>
  </si>
  <si>
    <t>BA:[Depr &amp; Amort]</t>
  </si>
  <si>
    <t>BB:[Taxes Other Than Income]</t>
  </si>
  <si>
    <t>BC:[Total Operating Expenses]</t>
  </si>
  <si>
    <t xml:space="preserve">     BE:[Net Operating Income Before Taxes]</t>
  </si>
  <si>
    <t>BG:[Gain/Loss on Disposition &amp; Other]</t>
  </si>
  <si>
    <t xml:space="preserve">     BI:[Gross IS adjustment to NOI (adj. only)]</t>
  </si>
  <si>
    <t xml:space="preserve">     BJ:[Statutory Tax Rate]</t>
  </si>
  <si>
    <t>BL:[Current Entity]</t>
  </si>
  <si>
    <t>BM:[Entity ID of PARENT DEBT ADJUSTMENT (FPSC Adjustment)]</t>
  </si>
  <si>
    <t>BN:[Entity ID of INTEREST SYNCHRONIZATION (FPSC Adjustment)]</t>
  </si>
  <si>
    <t>BO:[if]</t>
  </si>
  <si>
    <t xml:space="preserve">     BP:[Parent Debt Adjustment - Sep Factor]</t>
  </si>
  <si>
    <t xml:space="preserve">     BQ:[Current Income Taxes - Parent Debt Adj (System)]</t>
  </si>
  <si>
    <t xml:space="preserve">     BR:[Current Income Taxes - Parent Debt Adj (Retail)]</t>
  </si>
  <si>
    <t xml:space="preserve">     BS:[else if]</t>
  </si>
  <si>
    <t xml:space="preserve">     BT:[Current Income Taxes - Interest Synchronization]</t>
  </si>
  <si>
    <t xml:space="preserve">     BU:[else]</t>
  </si>
  <si>
    <t xml:space="preserve">     BV:[Current Income Taxes - All Others]</t>
  </si>
  <si>
    <t>BW:[end if]</t>
  </si>
  <si>
    <t>BX:[]</t>
  </si>
  <si>
    <t xml:space="preserve">     BY:[Total Operating Expenses (reporting)]</t>
  </si>
  <si>
    <t xml:space="preserve">     CA:[Net Operating Income]</t>
  </si>
  <si>
    <t>CB:[EndMethodCalls]</t>
  </si>
  <si>
    <t>CC:[]</t>
  </si>
  <si>
    <t xml:space="preserve">     CD:[Pro Forma Adjustments:]</t>
  </si>
  <si>
    <t xml:space="preserve">     CE:[Pro Forma Adj's - Weather Normalization (Input is placeholder for testing only)]</t>
  </si>
  <si>
    <t xml:space="preserve">          CF:[Pro Forma Adj's - Weather Normalization - Operating Revenue]</t>
  </si>
  <si>
    <t xml:space="preserve">          CG:[Pro Forma Adj's - Weather Normalization - Fuel &amp; Net Interchange]</t>
  </si>
  <si>
    <t xml:space="preserve">          CH:[Pro Forma Adj's - Weather Normalization - O&amp;M Other]</t>
  </si>
  <si>
    <t xml:space="preserve">          CI:[Pro Forma Adj's - Weather Normalization - Depr &amp; Amort]</t>
  </si>
  <si>
    <t xml:space="preserve">          CJ:[Pro Forma Adj's - Weather Normalization - Taxes Other Than Income]</t>
  </si>
  <si>
    <t xml:space="preserve">          CK:[Pro Forma Adj's - Weather Normalization - Current Income Tax]</t>
  </si>
  <si>
    <t xml:space="preserve">          CL:[Pro Forma Adj's - Weather Normalization - Deferred Income Tax]</t>
  </si>
  <si>
    <t xml:space="preserve">          CM:[Pro Forma Adj's - Weather Normalization - Investment Tax Credit]</t>
  </si>
  <si>
    <t xml:space="preserve">          CN:[Pro Forma Adj's - Weather Normalization - Gain/Loss on Disposition of Plant]</t>
  </si>
  <si>
    <t xml:space="preserve">               CO:[Pro Forma Adj's - Weather Normalization - Total Operating Expenses]</t>
  </si>
  <si>
    <t xml:space="preserve">               CP:[Pro Forma Adj's - Weather Normalization - Net Operating Income]</t>
  </si>
  <si>
    <t>CQ:[]</t>
  </si>
  <si>
    <t xml:space="preserve">     CR:[Pro Forma Adj's - ABCD (Placeholder)]</t>
  </si>
  <si>
    <t xml:space="preserve">          CS:[Pro Forma Adj's - ABCD  - Operating Revenue]</t>
  </si>
  <si>
    <t xml:space="preserve">          CT:[Pro Forma Adj's - ABCD  - Fuel &amp; Net Interchange]</t>
  </si>
  <si>
    <t xml:space="preserve">          CU:[Pro Forma Adj's - ABCD  - O&amp;M Other]</t>
  </si>
  <si>
    <t xml:space="preserve">          CV:[Pro Forma Adj's - ABCD  - Depr &amp; Amort]</t>
  </si>
  <si>
    <t xml:space="preserve">          CW:[Pro Forma Adj's - ABCD  - Taxes Other Than Income]</t>
  </si>
  <si>
    <t xml:space="preserve">          CX:[Pro Forma Adj's - ABCD  - Current Income Tax]</t>
  </si>
  <si>
    <t xml:space="preserve">          CY:[Pro Forma Adj's - ABCD  - Deferred Income Tax]</t>
  </si>
  <si>
    <t xml:space="preserve">          CZ:[Pro Forma Adj's - ABCD  - Investment Tax Credit]</t>
  </si>
  <si>
    <t xml:space="preserve">          DA:[Pro Forma Adj's - ABCD  - Gain/Loss on Disposition of Plant]</t>
  </si>
  <si>
    <t xml:space="preserve">          DB:[Pro Forma Adj's - ABCD  - Total Operating Expenses]</t>
  </si>
  <si>
    <t xml:space="preserve">               DC:[Pro Forma Adj's - ABCD - Net Operating Income]</t>
  </si>
  <si>
    <t>DD:[]</t>
  </si>
  <si>
    <t xml:space="preserve">     DE:[Pro Forma Adj's - Total:]</t>
  </si>
  <si>
    <t xml:space="preserve">          DF:[Pro Forma Adj's - Total - Operating Revenue]</t>
  </si>
  <si>
    <t xml:space="preserve">          DG:[Pro Forma Adj's - Total - Fuel &amp; Net Interchange]</t>
  </si>
  <si>
    <t xml:space="preserve">          DH:[Pro Forma Adj's - Total - O&amp;M Other]</t>
  </si>
  <si>
    <t xml:space="preserve">          DI:[Pro Forma Adj's - Total - Depr &amp; Amort]</t>
  </si>
  <si>
    <t xml:space="preserve">          DJ:[Pro Forma Adj's - Total - Taxes Other Than Income]</t>
  </si>
  <si>
    <t xml:space="preserve">          DK:[Pro Forma Adj's - Total - Current Income Tax]</t>
  </si>
  <si>
    <t xml:space="preserve">          DL:[Pro Forma Adj's - Total - Deferred Income Tax]</t>
  </si>
  <si>
    <t xml:space="preserve">          DM:[Pro Forma Adj's - Total - Investment Tax Credit]</t>
  </si>
  <si>
    <t xml:space="preserve">          DN:[Pro Forma Adj's - Total - Gain/Loss on Disposition of Plant]</t>
  </si>
  <si>
    <t xml:space="preserve">               DO:[Pro Forma Adj's - Total - Total Operating Expenses]</t>
  </si>
  <si>
    <t xml:space="preserve">               DP:[Pro Forma Adj's - Total - Net Operating Income]</t>
  </si>
  <si>
    <t xml:space="preserve">               DQ:[Any?]</t>
  </si>
  <si>
    <t>DR:[]</t>
  </si>
  <si>
    <t xml:space="preserve">     DS:[Pro Forma Adjusted:]</t>
  </si>
  <si>
    <t xml:space="preserve">          DT:[Pro Forma Adj'd - Operating Revenue]</t>
  </si>
  <si>
    <t xml:space="preserve">          DU:[Pro Forma Adj'd - Fuel &amp; Net Interchange]</t>
  </si>
  <si>
    <t xml:space="preserve">          DV:[Pro Forma Adj'd - O&amp;M Other]</t>
  </si>
  <si>
    <t xml:space="preserve">          DW:[Pro Forma Adj'd - Depr &amp; Amort]</t>
  </si>
  <si>
    <t xml:space="preserve">          DX:[Pro Forma Adj'd - Taxes Other Than Income]</t>
  </si>
  <si>
    <t xml:space="preserve">          DY:[Pro Forma Adj'd - Current Income Tax]</t>
  </si>
  <si>
    <t xml:space="preserve">          DZ:[Pro Forma Adj'd - Deferred Income Tax]</t>
  </si>
  <si>
    <t xml:space="preserve">          EA:[Pro Forma Adj'd - Investment Tax Credit]</t>
  </si>
  <si>
    <t xml:space="preserve">          EB:[Pro Forma Adj'd - Gain/Loss on Disposition of Plant]</t>
  </si>
  <si>
    <t xml:space="preserve">               EC:[Pro Forma Adj'd - Total Operating Expenses]</t>
  </si>
  <si>
    <t xml:space="preserve">               ED:[Pro Forma Adj'd - Net Operating Income]</t>
  </si>
  <si>
    <t xml:space="preserve">               EE:[Pro Forma Adj'd - Net Operating Income (DO NOT USE)]</t>
  </si>
  <si>
    <t>EF:[]</t>
  </si>
  <si>
    <t>EG:[]</t>
  </si>
  <si>
    <t>EH:[]</t>
  </si>
  <si>
    <t>EI:[INCOME TAX CALCULATIONS]</t>
  </si>
  <si>
    <t>EJ:[Statutory Tax Rate]</t>
  </si>
  <si>
    <t>EK:[Divide or Multiply by 12]</t>
  </si>
  <si>
    <t>EL:[]</t>
  </si>
  <si>
    <t>EM:[NOIBIT]</t>
  </si>
  <si>
    <t>EN:[]</t>
  </si>
  <si>
    <t>EO:[Rate Base]</t>
  </si>
  <si>
    <t>EP:[WACD]</t>
  </si>
  <si>
    <t>EQ:[Int Exp based on Rate Base]</t>
  </si>
  <si>
    <t>ER:[Int Exp based on Inc Stmt (Reports 1&amp;2 Only)]</t>
  </si>
  <si>
    <t>ES:[Other Int Exp (System)]</t>
  </si>
  <si>
    <t>ET:[Separation Factor]</t>
  </si>
  <si>
    <t>EU:[Other Int Exp (Retail)]</t>
  </si>
  <si>
    <t>EV:[Total Interest Expense]</t>
  </si>
  <si>
    <t>EW:[]</t>
  </si>
  <si>
    <t>EX:[NOIBT]</t>
  </si>
  <si>
    <t>EY:[]</t>
  </si>
  <si>
    <t>EZ:[Income Taxes]</t>
  </si>
  <si>
    <t>FA:[Production Tax Credits (2023 CCR)]</t>
  </si>
  <si>
    <t>FB:[Current Income Tax]</t>
  </si>
  <si>
    <t>FC:[EDIT - Retail - Depreciation Study]</t>
  </si>
  <si>
    <t>FD:[Deferred Income Tax]</t>
  </si>
  <si>
    <t>FE:[Investment Tax Credit]</t>
  </si>
  <si>
    <t>FF:[Total Income Tax]</t>
  </si>
  <si>
    <t>FG:[]</t>
  </si>
  <si>
    <t>FH:[Production Tax Credits - Retail]</t>
  </si>
  <si>
    <t>FI:[Excess Deferred Taxes Adjustment]</t>
  </si>
  <si>
    <t>FJ:[Income Tax Excluding EDIT &amp; PTC]</t>
  </si>
  <si>
    <t>FK:[Effective Tax Rate (Excludes EDIT &amp; PTC &amp; ITC Amort)]</t>
  </si>
  <si>
    <t>FL:[Adjusted Deferred Income Tax (Including EDIT &amp; PTC)]</t>
  </si>
  <si>
    <t>FM:[Total Income Tax After Adjusted Deferred Income Tax]</t>
  </si>
  <si>
    <t>FN:[For Report 6 &amp;,12 Calc Only - Current Income Tax]</t>
  </si>
  <si>
    <t>FO:[For Report 6 &amp; 12 Calc Only - Current Income Tax Adj's]</t>
  </si>
  <si>
    <t>FP:[]</t>
  </si>
  <si>
    <t>FQ:[For Report 5&amp;6 and 8&amp;9 - ITC Amortization]</t>
  </si>
  <si>
    <t>FR:[ITC Amortization Per Books]</t>
  </si>
  <si>
    <t>FS:[ITC Amortization Company adjustment]</t>
  </si>
  <si>
    <t>FT:[ITC Amortization - Total Per Books + Co Adj]</t>
  </si>
  <si>
    <t>FU:[ITC Separation Factor]</t>
  </si>
  <si>
    <t>FV:[]</t>
  </si>
  <si>
    <t>FW:[]</t>
  </si>
  <si>
    <t>FX:[Current Income Tax Ratio From FERC IS - 4]</t>
  </si>
  <si>
    <t>FY:[Deferred Income Tax Ratio From FERC IS -4]</t>
  </si>
  <si>
    <t>FZ:[Production Tax Credits]</t>
  </si>
  <si>
    <t>GA:[Excess Deferred Taxes Adjustment (Retail)]</t>
  </si>
  <si>
    <t>GB:[end if]</t>
  </si>
  <si>
    <t>GC:[]</t>
  </si>
  <si>
    <t>GD:[if]</t>
  </si>
  <si>
    <t>GE:[INTEREST SYNCH ADJUSTMENT:]</t>
  </si>
  <si>
    <t>GF:[Rate Base Retail Adjusted (13 mo avg)]</t>
  </si>
  <si>
    <t>GG:[Less: Rate Base Retail Per Book (13 mo avg)]</t>
  </si>
  <si>
    <t>GH:[Rate Base Retail Adjustments (13 mo avg)]</t>
  </si>
  <si>
    <t>GI:[Multiply by System WACD]</t>
  </si>
  <si>
    <t>GJ:[Subtotal (13 mo avg)]</t>
  </si>
  <si>
    <t>GK:[Subtotal (CM)]</t>
  </si>
  <si>
    <t>GL:[]</t>
  </si>
  <si>
    <t>GM:[Retail WACD]</t>
  </si>
  <si>
    <t>GN:[Less System WACD]</t>
  </si>
  <si>
    <t>GO:[Difference]</t>
  </si>
  <si>
    <t>GP:[x Rate Base Adjusted (13 mo avg)]</t>
  </si>
  <si>
    <t>GQ:[Subtotal (13 mo avg)]</t>
  </si>
  <si>
    <t>GR:[Subtotal (CM)]</t>
  </si>
  <si>
    <t>GS:[]</t>
  </si>
  <si>
    <t>GT:[To Calculate Separation Factor:]</t>
  </si>
  <si>
    <t>GU:[13 Mo Avg System Per Books from Sch 2p1]</t>
  </si>
  <si>
    <t>GV:[13 Mo Avg Retail Per Books from Sch 2p1]</t>
  </si>
  <si>
    <t>GW:[Separation Factor]</t>
  </si>
  <si>
    <t>GX:[]</t>
  </si>
  <si>
    <t>GY:[Remove Misc Interest Exp - System]</t>
  </si>
  <si>
    <t>GZ:[Separation Factor]</t>
  </si>
  <si>
    <t>HA:[Excess Deferred Taxes - Separation Factor]</t>
  </si>
  <si>
    <t>HB:[Remove Misc Interest Exp - Retail]</t>
  </si>
  <si>
    <t>HC:[]</t>
  </si>
  <si>
    <t>HD:[Total Adj to Interest - inc/(dec) int exp]</t>
  </si>
  <si>
    <t>HE:[Multiply by Tax Rate]</t>
  </si>
  <si>
    <t>HF:[Total Int Synch Tax Adj - inc/(dec) tax exp]</t>
  </si>
  <si>
    <t>HG:[end if]</t>
  </si>
  <si>
    <t>HH:[]</t>
  </si>
  <si>
    <t>HI:[RECONCILE SCHEDULE 2-2 TO INCOME STATEMENT:]</t>
  </si>
  <si>
    <t>HJ:[Operating Revenue from Sch 2-2]</t>
  </si>
  <si>
    <t>HK:[Operating Revenue from Income Statement]</t>
  </si>
  <si>
    <t>HL:[Diff:]</t>
  </si>
  <si>
    <t>HM:[]</t>
  </si>
  <si>
    <t>HN:[Fuel &amp; Interchange from Sch 2-2]</t>
  </si>
  <si>
    <t>HO:[Fuel &amp; Interchange from Income Statement]</t>
  </si>
  <si>
    <t>HP:[Diff:]</t>
  </si>
  <si>
    <t>HQ:[]</t>
  </si>
  <si>
    <t>HR:[O&amp;M from Sch 2-2]</t>
  </si>
  <si>
    <t>HS:[O&amp;M from Income Statement]</t>
  </si>
  <si>
    <t>HT:[Diff:]</t>
  </si>
  <si>
    <t>HU:[]</t>
  </si>
  <si>
    <t>HV:[Depr &amp; Amort from Sch 2-2 (Includes Accretion)]</t>
  </si>
  <si>
    <t>HW:[Depr &amp; Amort from Income Statement]</t>
  </si>
  <si>
    <t>HX:[Accretion from Income Statement]</t>
  </si>
  <si>
    <t>HY:[Diff:]</t>
  </si>
  <si>
    <t>HZ:[]</t>
  </si>
  <si>
    <t>IA:[Other Taxes from Sch 2-2]</t>
  </si>
  <si>
    <t>IB:[Other Taxes from Income Statement]</t>
  </si>
  <si>
    <t>IC:[Diff:]</t>
  </si>
  <si>
    <t>ID:[]</t>
  </si>
  <si>
    <t>IE:[Current Income Taxes from Sch 2-2]</t>
  </si>
  <si>
    <t>IG:[Current Income Taxes from Income Statement]</t>
  </si>
  <si>
    <t>IH:[Diff (Applicable to Actuals Only):]</t>
  </si>
  <si>
    <t>II:[&lt;Current Income Tax difference due to the use of statutory tax rate&gt;]</t>
  </si>
  <si>
    <t>IJ:[]</t>
  </si>
  <si>
    <t>IK:[Deferred Income Taxes from Sch 2-2]</t>
  </si>
  <si>
    <t>IL:[Deferred Income Taxes from Income Statement]</t>
  </si>
  <si>
    <t>IM:[Diff (Applicable to Actuals Only):]</t>
  </si>
  <si>
    <t>IN:[&lt;Deferred Income Tax difference due to the use of statutory tax rate&gt;]</t>
  </si>
  <si>
    <t>IO:[]</t>
  </si>
  <si>
    <t>IP:[Investment Tax Credit from Sch 2-2]</t>
  </si>
  <si>
    <t>IQ:[Investment Tax Credit from Income Statement]</t>
  </si>
  <si>
    <t>IR:[Diff:]</t>
  </si>
  <si>
    <t>IS:[]</t>
  </si>
  <si>
    <t>IT:[Total System NOI from Sch 2-2]</t>
  </si>
  <si>
    <t>IU:[Total System NOI from Income Statement]</t>
  </si>
  <si>
    <t>IV:[Total NOI Diff]</t>
  </si>
  <si>
    <t>IW:[]</t>
  </si>
  <si>
    <t>IX:[RECONCILE SCHEDULE 2-1 TO BALANCE SHEET]</t>
  </si>
  <si>
    <t>IY:[EPIS from Sch 2-1]</t>
  </si>
  <si>
    <t>IZ:[EPIS from Balance Sheet]</t>
  </si>
  <si>
    <t>JA:[Diff:]</t>
  </si>
  <si>
    <t>JB:[]</t>
  </si>
  <si>
    <t>JC:[Accum Depn from Sch 2-1]</t>
  </si>
  <si>
    <t>JD:[Accum Depn from Balance Sheet]</t>
  </si>
  <si>
    <t>JE:[Diff:]</t>
  </si>
  <si>
    <t>JF:[]</t>
  </si>
  <si>
    <t>JG:[Future Use from Sch 2-1]</t>
  </si>
  <si>
    <t>JH:[Future Use from Balance Sheet]</t>
  </si>
  <si>
    <t>JI:[Diff:]</t>
  </si>
  <si>
    <t>JJ:[]</t>
  </si>
  <si>
    <t>JK:[CWIP from Sch 2-1]</t>
  </si>
  <si>
    <t>JL:[]</t>
  </si>
  <si>
    <t>JM:[CWIP from Balance Sheet - 107]</t>
  </si>
  <si>
    <t>JN:[CWIP from Balance Sheet - 121.5 Non-Utility CWIP]</t>
  </si>
  <si>
    <t>JO:[CWIP from Balance Sheet - 121.6 Non-Utility CWIP]</t>
  </si>
  <si>
    <t>JP:[Total CWIP from Balance Sheet]</t>
  </si>
  <si>
    <t>JQ:[]</t>
  </si>
  <si>
    <t>JR:[Diff:]</t>
  </si>
  <si>
    <t>JS:[]</t>
  </si>
  <si>
    <t>JT:[CALCULATE RESULTANT ALLOCATORS]</t>
  </si>
  <si>
    <t>JU:[December]</t>
  </si>
  <si>
    <t>JV:[]</t>
  </si>
  <si>
    <t>JW:[O&amp;M - 12 Mo Retail Adjusted]</t>
  </si>
  <si>
    <t>JX:[O&amp;M - 12 Mo System Adjusted]</t>
  </si>
  <si>
    <t>JY:[WTD O&amp;M]</t>
  </si>
  <si>
    <t>JZ:[WTD O&amp;M - same in every month]</t>
  </si>
  <si>
    <t>KA:[]</t>
  </si>
  <si>
    <t>KB:[O&amp;M - 902]</t>
  </si>
  <si>
    <t>KC:[O&amp;M - 903]</t>
  </si>
  <si>
    <t>KD:[O&amp;M 902-903 Total]</t>
  </si>
  <si>
    <t>KE:[O&amp;M - 902 WTD %]</t>
  </si>
  <si>
    <t>KF:[O&amp;M - 903 WTD %]</t>
  </si>
  <si>
    <t>KG:[O&amp;M - 902 Allocator]</t>
  </si>
  <si>
    <t>KH:[O&amp;M - 903 Allocator]</t>
  </si>
  <si>
    <t>KI:[WTD O&amp;M Expense 902 &amp; 903]</t>
  </si>
  <si>
    <t>KJ:[]</t>
  </si>
  <si>
    <t>KK:[Net Plant in Service - 13 Mo Retail Adjusted]</t>
  </si>
  <si>
    <t>KL:[Net Plant in Service - 13 Mo System Adjusted]</t>
  </si>
  <si>
    <t>KM:[WTD Net Plant in Service]</t>
  </si>
  <si>
    <t>KN:[WTD Net Plant in Service - same in every month]</t>
  </si>
  <si>
    <t>KO:[Total Rate Base - 13 Mo Retail Adjusted]</t>
  </si>
  <si>
    <t>KP:[Total Rate Base - 13 Mo System Adjusted]</t>
  </si>
  <si>
    <t>KQ:[WTD Total Rate Base]</t>
  </si>
  <si>
    <t>KR:[WTD Total Rate Base - same in every month]</t>
  </si>
  <si>
    <t>KS:[]</t>
  </si>
  <si>
    <t>KT:[]</t>
  </si>
  <si>
    <t>KU:[]</t>
  </si>
  <si>
    <t>KW:[]</t>
  </si>
  <si>
    <t>F:[Current Entity]</t>
  </si>
  <si>
    <t>G:[Entity ID of PE Florida]</t>
  </si>
  <si>
    <t>H:[if]</t>
  </si>
  <si>
    <t>I:[]</t>
  </si>
  <si>
    <t>J:[Start Method]</t>
  </si>
  <si>
    <t>K:[Per Books - 13 Month Average]</t>
  </si>
  <si>
    <t>L:[Pro Forma - EOP]</t>
  </si>
  <si>
    <t>M:[Pro Forma - 13 Month Average]</t>
  </si>
  <si>
    <t>N:[MethodReturns]</t>
  </si>
  <si>
    <t>O:[]</t>
  </si>
  <si>
    <t>P:[Costs of Capital:]</t>
  </si>
  <si>
    <t xml:space="preserve">     Q:[Common Equity Low ROE - Increment to Approved ROE]</t>
  </si>
  <si>
    <t xml:space="preserve">     R:[Common Equity High ROE - Increment to Approved ROE]</t>
  </si>
  <si>
    <t xml:space="preserve">     S:[Common Equity Approved ROE]</t>
  </si>
  <si>
    <t xml:space="preserve">     T:[Common Equity Low ROE]</t>
  </si>
  <si>
    <t xml:space="preserve">     U:[Common Equity High ROE]</t>
  </si>
  <si>
    <t>V:[]</t>
  </si>
  <si>
    <t xml:space="preserve">     W:[After-Tax Rate]</t>
  </si>
  <si>
    <t>X:[]</t>
  </si>
  <si>
    <t>Y:[]</t>
  </si>
  <si>
    <t>Z:[&lt;COPY FROM FINANCIAL STMTS &amp; OTHER REPORTS&gt;]</t>
  </si>
  <si>
    <t>AA:[Note: Balance Sheet items need their signs switched (Assets &amp; Liabilities)]</t>
  </si>
  <si>
    <t>AB:[This will make net Liabilities appear positive (for reporting purposes)]</t>
  </si>
  <si>
    <t>AD:[Common Equity:]</t>
  </si>
  <si>
    <t>AE:[0201  Common Stock]</t>
  </si>
  <si>
    <t>AF:[0207  Prem on Capital Stock]</t>
  </si>
  <si>
    <t>AG:[0211  Misc Paid in Capital]</t>
  </si>
  <si>
    <t>AH:[0216 Unappropriated Retained Earnings]</t>
  </si>
  <si>
    <t>AI:[0438  Dividends Declared]</t>
  </si>
  <si>
    <t>AJ:[0439300  Adjustment Retained Earnings]</t>
  </si>
  <si>
    <t>AK:[0219001 Other Comprehensive Income]</t>
  </si>
  <si>
    <t>AL:[0219002 OCI - Rollup Account]</t>
  </si>
  <si>
    <t>AM:[0219005  OCI - Tax Effect Interest Rate]</t>
  </si>
  <si>
    <t>AN:[0219029 OCI - Grantor Unrealized GL]</t>
  </si>
  <si>
    <t>AO:[0219032 OCI - Rabbi Unreal GL]</t>
  </si>
  <si>
    <t>AP:[0219046 OCI - Int Rate Hedge Fed Tax]</t>
  </si>
  <si>
    <t>AQ:[0219047 OCI - Interest Rate]</t>
  </si>
  <si>
    <t>AR:[2191002 OCI - Rollup]</t>
  </si>
  <si>
    <t xml:space="preserve">     AS:[Common Equity Total]</t>
  </si>
  <si>
    <t>AT:[]</t>
  </si>
  <si>
    <t>AU:[Preferred Stock]</t>
  </si>
  <si>
    <t>AW:[Long Term Debt:]</t>
  </si>
  <si>
    <t>AX:[0181  Unamortized Expense]</t>
  </si>
  <si>
    <t>AY:[0189  Unamortized Loss on Reacquired]</t>
  </si>
  <si>
    <t>AZ:[0221 Bonds]</t>
  </si>
  <si>
    <t>BA:[0224 Other LTD]</t>
  </si>
  <si>
    <t>BB:[0226 Unamort. Discount on LTD]</t>
  </si>
  <si>
    <t>BC:[0239 Current Portion of LTD]</t>
  </si>
  <si>
    <t xml:space="preserve">     BD:[Long Term Debt Total]</t>
  </si>
  <si>
    <t>BF:[Long Term Debt Interest Expense:]</t>
  </si>
  <si>
    <t>BG:[Total LTD Interest Expenses from I.S.]</t>
  </si>
  <si>
    <t xml:space="preserve">     BH:[Long Term Debt Interest Expense Total]</t>
  </si>
  <si>
    <t xml:space="preserve">     BI:[Long Term Debt Interest Expense - 12 mos ended]</t>
  </si>
  <si>
    <t>BJ:[]</t>
  </si>
  <si>
    <t>BK:[Short Term Debt:]</t>
  </si>
  <si>
    <t>BL:[0233003 IC - LT Notes Pay]</t>
  </si>
  <si>
    <t>BM:[0233150  IC Moneypool ST Notes]</t>
  </si>
  <si>
    <t>BN:[0146006  IC Moneypool Int Rec'v]</t>
  </si>
  <si>
    <t>BO:[0145004  IC Moneypool ST Notes]</t>
  </si>
  <si>
    <t xml:space="preserve">     BP:[Short Term Debt Total]</t>
  </si>
  <si>
    <t>BQ:[]</t>
  </si>
  <si>
    <t>BR:[Short Term Debt Interest Expense:]</t>
  </si>
  <si>
    <t>BS:[Total STD Interest Expenses from I.S.]</t>
  </si>
  <si>
    <t>BT:[Total STD Interest Income from I.S.]</t>
  </si>
  <si>
    <t xml:space="preserve">     BU:[Short Term Debt Interest Expense Total]</t>
  </si>
  <si>
    <t xml:space="preserve">     BV:[Short Term Debt Interest Expense - 12 mos ended]</t>
  </si>
  <si>
    <t>BW:[]</t>
  </si>
  <si>
    <t>BX:[Customer Deposits:]</t>
  </si>
  <si>
    <t>BY:[0142250 - Accounts Rec OS Deposits]</t>
  </si>
  <si>
    <t>BZ:[0235002  Customer Deposits Active]</t>
  </si>
  <si>
    <t>CA:[0235003  Customer Deposits Inactive]</t>
  </si>
  <si>
    <t>CB:[0235110 Cust Dep For Srvc - Edp Billing]</t>
  </si>
  <si>
    <t xml:space="preserve">     CC:[Customer Deposits Total]</t>
  </si>
  <si>
    <t>CD:[]</t>
  </si>
  <si>
    <t>CE:[Customer Deposits Interest Expense:]</t>
  </si>
  <si>
    <t xml:space="preserve">     CF:[Total Customer Deposit Interest from I.S.]</t>
  </si>
  <si>
    <t xml:space="preserve">     CG:[Customer Deposits Interest Expense -12 mos ended]</t>
  </si>
  <si>
    <t>CH:[]</t>
  </si>
  <si>
    <t>CI:[Investment Tax Credit:]</t>
  </si>
  <si>
    <t>CJ:[0255  Accum Deferred ITC]</t>
  </si>
  <si>
    <t xml:space="preserve">     CK:[Investment Tax Credit Total]</t>
  </si>
  <si>
    <t>CL:[]</t>
  </si>
  <si>
    <t>CM:[Deferred Income Tax:]</t>
  </si>
  <si>
    <t>CN:[0190 Accum DIT (Asset)]</t>
  </si>
  <si>
    <t>CO:[0281  Accum DIT]</t>
  </si>
  <si>
    <t>CP:[0282  Accum DIT - Property]</t>
  </si>
  <si>
    <t>CQ:[0182320 FAS 109 Reg Asset]</t>
  </si>
  <si>
    <t>CR:[0254100  FAS 109 Reg Liab]</t>
  </si>
  <si>
    <t>CS:[0283  Accum DIT - Other]</t>
  </si>
  <si>
    <t>CT:[0254036 Reg Liab - Excess Fed ADIT]</t>
  </si>
  <si>
    <t>CU:[0254038 Excess ADIT Grossup LT]</t>
  </si>
  <si>
    <t>CV:[0254988 Current Regulatory Liability]</t>
  </si>
  <si>
    <t xml:space="preserve">     CW:[Deferred Income Tax Total]</t>
  </si>
  <si>
    <t>CX:[]</t>
  </si>
  <si>
    <t>CY:[FAS 109 DIT Net:]</t>
  </si>
  <si>
    <t xml:space="preserve">     CZ:[FAS 109 DIT Total]</t>
  </si>
  <si>
    <t>DA:[]</t>
  </si>
  <si>
    <t>DB:[SPECIFIC ADJUSTMENTS]</t>
  </si>
  <si>
    <t xml:space="preserve">     DC:[Specific Adj - Common Equity Input]</t>
  </si>
  <si>
    <t xml:space="preserve">          DD:[Specific Adj - Common Equity Non Utility Prop 121 (switch sign)]</t>
  </si>
  <si>
    <t xml:space="preserve">          DE:[Specific Adj - Common Equity Non Utility Prop 122 (switch sign)]</t>
  </si>
  <si>
    <t xml:space="preserve">          DF:[Specific Adj - Common Equity Non Utility Prop Total]</t>
  </si>
  <si>
    <t xml:space="preserve">          DG:[Specific Adj - Common Equity Imputed OBS]</t>
  </si>
  <si>
    <t xml:space="preserve">     DH:[Specific Adj - Common Equity - Subtotal]</t>
  </si>
  <si>
    <t xml:space="preserve">     DI:[Specific Adj - Preferred Stock Input]</t>
  </si>
  <si>
    <t xml:space="preserve">     DJ:[Specific Adj - Long Term Debt Input]</t>
  </si>
  <si>
    <t xml:space="preserve">     DK:[Specific Adj - Short Term Debt Input]</t>
  </si>
  <si>
    <t xml:space="preserve">     DL:[Specific Adj - Customer Deposits Active Input]</t>
  </si>
  <si>
    <t xml:space="preserve">     DM:[Specific Adj - Customer Deposits Inactive Input]</t>
  </si>
  <si>
    <t xml:space="preserve">     DN:[Specific Adj - Investment Tax Credits Input]</t>
  </si>
  <si>
    <t xml:space="preserve">               DO:[Specific Adj - DIT (CR3) 100% Retail]</t>
  </si>
  <si>
    <t xml:space="preserve">               DP:[Specific Adj - DIT (Nuc Decom) System]</t>
  </si>
  <si>
    <t xml:space="preserve">               DQ:[Specific Adj - DIT (Nuc Decom) Retail]</t>
  </si>
  <si>
    <t xml:space="preserve">          DR:[Specific Adj - DIT (Deprec Study EDIT Amort Impact)]</t>
  </si>
  <si>
    <t xml:space="preserve">     DS:[Specific Adj - DIT (ADIT Impact of Depr Study)]</t>
  </si>
  <si>
    <t xml:space="preserve">     DT:[Specific Adj - DIT (CR3 + Nuc Decom + Depr Study EDIT+ Rate Case DIT Adj) Retail]</t>
  </si>
  <si>
    <t xml:space="preserve">     DU:[Specific Adj - FAS 109 Input]</t>
  </si>
  <si>
    <t>DV:[Specific Adj - Total]</t>
  </si>
  <si>
    <t>DX:[Rate Case DIT Specific Adjustment]</t>
  </si>
  <si>
    <t>DY:[]</t>
  </si>
  <si>
    <t>DZ:[TOTAL CAPITAL STRUCTURE SYNC TO RATE BASE]</t>
  </si>
  <si>
    <t>EB:[Total Capital - Retail per Books]</t>
  </si>
  <si>
    <t>EC:[Total Capital - Retail Adjustments]</t>
  </si>
  <si>
    <t>ED:[Total Capital - Retail FPSC Adjusted]</t>
  </si>
  <si>
    <t>EE:[Total Capital - Retail Per Books as % of System Per Books]</t>
  </si>
  <si>
    <t>EF:[Total Capital - Specific Adjs]</t>
  </si>
  <si>
    <t>EG:[Total Capital - Pro Rata Adj (For Use in CR3 DIT Calc Only)]</t>
  </si>
  <si>
    <t>EH:[Total Capital - Pro Forma Adjusted]</t>
  </si>
  <si>
    <t>EI:[Total Capital - Rollup rpt 5 (Test)]</t>
  </si>
  <si>
    <t>EJ:[Total System Adjustments rpt 3 (Test)]</t>
  </si>
  <si>
    <t>EK:[]</t>
  </si>
  <si>
    <t>EL:[&lt;CALCULATION BEGINS HERE&gt;]</t>
  </si>
  <si>
    <t>EM:[Capital Structure Total:]</t>
  </si>
  <si>
    <t>EN:[System per Books - Common Equity]</t>
  </si>
  <si>
    <t>EO:[System per Books - Preferred Stock]</t>
  </si>
  <si>
    <t>EP:[System per Books - Long Term Debt]</t>
  </si>
  <si>
    <t>EQ:[System per Books - Short Term Debt]</t>
  </si>
  <si>
    <t>ER:[System per Books - Customer Deposits Active (net of 142250)]</t>
  </si>
  <si>
    <t>ES:[System per Books - Customer Deposits Inactive]</t>
  </si>
  <si>
    <t>ET:[System per Books - Investment Tax Credits]</t>
  </si>
  <si>
    <t>EU:[System per Books - Deferred Income Tax]</t>
  </si>
  <si>
    <t>EV:[System per Books - FAS 109]</t>
  </si>
  <si>
    <t>EW:[System per Books - Total Capital]</t>
  </si>
  <si>
    <t>EX:[]</t>
  </si>
  <si>
    <t>EY:[Retail Percent Excluding Customer Deposits]</t>
  </si>
  <si>
    <t>EZ:[]</t>
  </si>
  <si>
    <t>FA:[Cap Structure % Breakdown for Proration Adj]</t>
  </si>
  <si>
    <t>FB:[System per Books - Total Not Including DIT (Allocation Model)]</t>
  </si>
  <si>
    <t>FC:[System per Books - Common Equity %]</t>
  </si>
  <si>
    <t>FD:[System per Books - Preferred Stock %]</t>
  </si>
  <si>
    <t>FE:[System per Books - Long Term Debt %]</t>
  </si>
  <si>
    <t>FF:[System per Books - Short Term Debt %]</t>
  </si>
  <si>
    <t>FG:[System per Books - Customer Deposits Active %]</t>
  </si>
  <si>
    <t>FH:[System per Books - Customer Deposits Inactive %]</t>
  </si>
  <si>
    <t>FI:[System per Books - Investment Tax Credits %]</t>
  </si>
  <si>
    <t>FJ:[System per Books - FAS 109 %]</t>
  </si>
  <si>
    <t>FK:[]</t>
  </si>
  <si>
    <t>FL:[DIT Proration Amount (DIT to be Allocated)]</t>
  </si>
  <si>
    <t>FM:[]</t>
  </si>
  <si>
    <t>FN:[DIT Proration Adjustment]</t>
  </si>
  <si>
    <t>FO:[System per Books - Proration Adj - Common Equity]</t>
  </si>
  <si>
    <t>FP:[System per Books - Proration Adj - Preferred Stock]</t>
  </si>
  <si>
    <t>FQ:[System per Books - Proration Adj - Long Term Debt]</t>
  </si>
  <si>
    <t>FR:[System per Books - Proration Adj - Short Term Debt]</t>
  </si>
  <si>
    <t>FS:[System per Books - Proration Adj -  Customer Deposits Active]</t>
  </si>
  <si>
    <t>FT:[System per Books - Proration Adj - Customer Deposits Inactive]</t>
  </si>
  <si>
    <t>FU:[System per Books - Proration Adj - Investment Tax Credits]</t>
  </si>
  <si>
    <t>FV:[System per Books - Proration Adj - FAS 109]</t>
  </si>
  <si>
    <t>FW:[System per Books - Proration Adj - Deferred Income Tax]</t>
  </si>
  <si>
    <t>FX:[System per Books - Proration Adj - Total]</t>
  </si>
  <si>
    <t>FY:[]</t>
  </si>
  <si>
    <t>FZ:[DIT Proration - Customer Deposit (Juridictionalized)]</t>
  </si>
  <si>
    <t>GA:[Difference between System and Retail Impacts for Pro Rata Adjustment]</t>
  </si>
  <si>
    <t>GB:[]</t>
  </si>
  <si>
    <t>GC:[Capital Structure System Total (with Proration Adjustment)]</t>
  </si>
  <si>
    <t>GD:[System per Books - Common Equity]</t>
  </si>
  <si>
    <t>GE:[System per Books - Preferred Stock]</t>
  </si>
  <si>
    <t>GF:[System per Books - Long Term Debt]</t>
  </si>
  <si>
    <t>GG:[System per Books - Short Term Debt]</t>
  </si>
  <si>
    <t>GH:[System per Books - Customer Deposits Active]</t>
  </si>
  <si>
    <t>GI:[System per Books - Customer Deposits Inactive]</t>
  </si>
  <si>
    <t>GJ:[System per Books - Investment Tax Credits]</t>
  </si>
  <si>
    <t>GK:[System per Books - Deferred Income Tax]</t>
  </si>
  <si>
    <t>GL:[System per Books - FAS 109]</t>
  </si>
  <si>
    <t>GM:[System per Books with Proration Total]</t>
  </si>
  <si>
    <t>GN:[]</t>
  </si>
  <si>
    <t>GO:[Retail Per Books:]</t>
  </si>
  <si>
    <t>GP:[Retail per Books - Common Equity]</t>
  </si>
  <si>
    <t>GQ:[Retail per Books - Preferred Stock]</t>
  </si>
  <si>
    <t>GR:[Retail per Books - Long Term Debt]</t>
  </si>
  <si>
    <t>GS:[Retail per Books - Short Term Debt]</t>
  </si>
  <si>
    <t>GT:[Retail per Books - Customer Deposits Active]</t>
  </si>
  <si>
    <t>GU:[Retail per Books - Customer Deposits Inactive]</t>
  </si>
  <si>
    <t>GV:[Retail per Books - Investment Tax Credits]</t>
  </si>
  <si>
    <t>GW:[Retail per Books - Deferred Income Tax]</t>
  </si>
  <si>
    <t>GX:[Retail per Books - FAS 109]</t>
  </si>
  <si>
    <t>GY:[Retail per Books - Total Capital]</t>
  </si>
  <si>
    <t>GZ:[]</t>
  </si>
  <si>
    <t>HA:[Retail Per Books (with Specific Adjustments)]</t>
  </si>
  <si>
    <t>HB:[Retail per Books - Common Equity]</t>
  </si>
  <si>
    <t>HC:[Retail per Books - Preferred Stock]</t>
  </si>
  <si>
    <t>HD:[Retail per Books - Long Term Debt]</t>
  </si>
  <si>
    <t>HE:[Retail per Books - Short Term Debt]</t>
  </si>
  <si>
    <t>HF:[Retail per Books - Customer Deposits Active]</t>
  </si>
  <si>
    <t>HG:[Retail per Books - Customer Deposits Inactive]</t>
  </si>
  <si>
    <t>HH:[Retail per Books - Investment Tax Credits]</t>
  </si>
  <si>
    <t>HI:[Retail per Books - Deferred Income Tax]</t>
  </si>
  <si>
    <t>HJ:[Retail per Books - FAS 109]</t>
  </si>
  <si>
    <t>HK:[Retail per Books - Total Capital]</t>
  </si>
  <si>
    <t>HL:[]</t>
  </si>
  <si>
    <t>HM:[Retail Percent (+Specific Adj) to Total Retail (+Specific Adj):]</t>
  </si>
  <si>
    <t>HN:[Retail per Books - Common Equity %]</t>
  </si>
  <si>
    <t>HO:[Retail per Books - Preferred Stock %]</t>
  </si>
  <si>
    <t>HP:[Retail per Books - Long Term Debt %]</t>
  </si>
  <si>
    <t>HQ:[Retail per Books - Short Term Debt %]</t>
  </si>
  <si>
    <t>HR:[Retail per Books - Customer Deposits Active %]</t>
  </si>
  <si>
    <t>HS:[Retail per Books - Customer Deposits Inactive %]</t>
  </si>
  <si>
    <t>HT:[Retail per Books - Investment Tax Credits %]</t>
  </si>
  <si>
    <t>HU:[Retail per Books - Deferred Income Tax %]</t>
  </si>
  <si>
    <t>HV:[Retail per Books - FAS 109 %]</t>
  </si>
  <si>
    <t>HW:[Retail per Books - Total Capital %]</t>
  </si>
  <si>
    <t>HX:[]</t>
  </si>
  <si>
    <t>HY:[Pro Rata Adj:]</t>
  </si>
  <si>
    <t>HZ:[Pro Rata Adj - Common Equity]</t>
  </si>
  <si>
    <t>IA:[Pro Rata Adj - Preferred Stock]</t>
  </si>
  <si>
    <t>IB:[Pro Rata Adj - Long Term Debt]</t>
  </si>
  <si>
    <t>IC:[Pro Rata Adj - Short Term Debt]</t>
  </si>
  <si>
    <t>ID:[Pro Rata Adj - Customer Deposits Active]</t>
  </si>
  <si>
    <t>IE:[Pro Rata Adj - Customer Deposits Inactive]</t>
  </si>
  <si>
    <t>IG:[Pro Rata Adj - Investment tax Credits]</t>
  </si>
  <si>
    <t>IH:[Pro Rata Adj - Deferred Income Tax]</t>
  </si>
  <si>
    <t>II:[Pro Rata Adj - FAS 109]</t>
  </si>
  <si>
    <t>IJ:[Pro Rata Adj - Total]</t>
  </si>
  <si>
    <t>IK:[]</t>
  </si>
  <si>
    <t>IL:[Pro Rata Adj (For Calculation of DIT % Only)]</t>
  </si>
  <si>
    <t>IM:[Pro Rata Adj - Deferred Income Tax]</t>
  </si>
  <si>
    <t>IN:[Pro Rata Adj - Total]</t>
  </si>
  <si>
    <t>IP:[Specific Adj (System):]</t>
  </si>
  <si>
    <t>IQ:[Specific Adj - Common Equity]</t>
  </si>
  <si>
    <t>IR:[Specific Adj - Preferred Stock]</t>
  </si>
  <si>
    <t>IS:[Specific Adj - Long Term Debt]</t>
  </si>
  <si>
    <t>IT:[Specific Adj - Short Term Debt]</t>
  </si>
  <si>
    <t>IU:[Specific Adj - Customer Deposits Active]</t>
  </si>
  <si>
    <t>IV:[Specific Adj - Customer Deposits Inactive]</t>
  </si>
  <si>
    <t>IW:[Specific Adj - Investment Tax Credits]</t>
  </si>
  <si>
    <t>IX:[Specific Adj - Deferred Income Tax]</t>
  </si>
  <si>
    <t>IY:[Specific Adj - FAS 109]</t>
  </si>
  <si>
    <t>IZ:[Specific Adj - Total Capital]</t>
  </si>
  <si>
    <t>JA:[]</t>
  </si>
  <si>
    <t>JB:[System Adjusted:]</t>
  </si>
  <si>
    <t>JC:[System Adjusted - Common Equity]</t>
  </si>
  <si>
    <t>JD:[System Adjusted - Preferred Stock]</t>
  </si>
  <si>
    <t>JE:[System Adjusted - Long Term Debt]</t>
  </si>
  <si>
    <t>JF:[System Adjusted - Short Term Debt]</t>
  </si>
  <si>
    <t>JG:[System Adjusted - Customer Deposits Active]</t>
  </si>
  <si>
    <t>JH:[System Adjusted - Customer Deposits Inactive]</t>
  </si>
  <si>
    <t>JI:[System Adjusted - Investment Tax Credits]</t>
  </si>
  <si>
    <t>JJ:[System Adjusted - Deferred Income Tax]</t>
  </si>
  <si>
    <t>JK:[System Adjusted - FAS 109]</t>
  </si>
  <si>
    <t>JL:[System Adjusted - Total Capital]</t>
  </si>
  <si>
    <t>JM:[]</t>
  </si>
  <si>
    <t>JN:[Retail FPSC Adjusted % of Retail Per Books (excl. Cust Dep)]</t>
  </si>
  <si>
    <t>JO:[]</t>
  </si>
  <si>
    <t>JP:[Specific Adj. (Retail):]</t>
  </si>
  <si>
    <t>JQ:[Specific Adj (Retail) - Common Equity]</t>
  </si>
  <si>
    <t>JR:[Specific Adj (Retail) - Preferred Stock]</t>
  </si>
  <si>
    <t>JS:[Specific Adj (Retail) - Long Term Debt]</t>
  </si>
  <si>
    <t>JT:[Specific Adj (Retail) - Short Term Debt]</t>
  </si>
  <si>
    <t>JU:[Specific Adj (Retail) - Customer Deposits Active]</t>
  </si>
  <si>
    <t>JV:[Specific Adj (Retail) - Customer Deposits Inactive]</t>
  </si>
  <si>
    <t>JW:[Specific Adj (Retail) - Investment Tax Credits]</t>
  </si>
  <si>
    <t>JX:[Specific Adj (Retail) - Deferred Income Tax]</t>
  </si>
  <si>
    <t>JY:[Specific Adj (Retail) - FAS 109]</t>
  </si>
  <si>
    <t>JZ:[Specific Adj (Retail) - Total Capital]</t>
  </si>
  <si>
    <t>KB:[Specific Adj (Retail) - Common Equity (Surveillance Report Footer)]</t>
  </si>
  <si>
    <t>KC:[Specific Adj (Retmail - Short Term Debt (Surveillance Report Footer)]</t>
  </si>
  <si>
    <t>KE:[Adjust to 53% CE Begins Here]</t>
  </si>
  <si>
    <t xml:space="preserve">     KF:[Recalculate Retail per Books to Remove STD Specific Adj]</t>
  </si>
  <si>
    <t>KG:[Retail per Books - Common Equity]</t>
  </si>
  <si>
    <t>KH:[Retail per Books - Preferred Stock]</t>
  </si>
  <si>
    <t>KI:[Retail per Books - Long Term Debt]</t>
  </si>
  <si>
    <t>KJ:[Retail per Books - Short Term Debt]</t>
  </si>
  <si>
    <t>KK:[Retail per Books - Total (CE, PS, LTD, STD)]</t>
  </si>
  <si>
    <t xml:space="preserve">     KL:[Calculate PS, LTD, STD Share of Remaining 47%]</t>
  </si>
  <si>
    <t>KM:[Retail per Books - Preferred Stock as % of PS+LTD+STD]</t>
  </si>
  <si>
    <t>KN:[Retail per Books - Long Term Debt as % of PS+LTD+STD]</t>
  </si>
  <si>
    <t>KO:[Retail per Books - Short Term Debt as % of PS+LTD+STD]</t>
  </si>
  <si>
    <t xml:space="preserve">     KP:[Calculate Adjustments for Specific Adj Section (Line HO)]</t>
  </si>
  <si>
    <t>KQ:[Retail per Books - Adjusted Common Equity @ 53%]</t>
  </si>
  <si>
    <t>KR:[Retail per Books - Adjusted Preferred Stock as Proportion of 47%]</t>
  </si>
  <si>
    <t>KS:[Retail per Books - Adjusted Long Term Debt as Proportion of 47%]</t>
  </si>
  <si>
    <t>KT:[Retail per Books - Adjusted Short Term Debt as Proportion of 47%]</t>
  </si>
  <si>
    <t>KU:[Retail per Books - Adjusted Total (CE+PS+LTD+STD)]</t>
  </si>
  <si>
    <t>KW:[Retail FPSC Adjusted:]</t>
  </si>
  <si>
    <t>KX:[Retail FPSC Adj'd - Common Equity]</t>
  </si>
  <si>
    <t>KY:[Retail FPSC Adj'd - Preferred Stock]</t>
  </si>
  <si>
    <t>KZ:[Retail FPSC Adj'd - Long Term Debt]</t>
  </si>
  <si>
    <t>LA:[Retail FPSC Adj'd - Short Term Debt]</t>
  </si>
  <si>
    <t>LB:[Retail FPSC Adj'd - Customer Deposits Active]</t>
  </si>
  <si>
    <t>LC:[Retail FPSC Adj'd - Customer Deposits Inactive]</t>
  </si>
  <si>
    <t>LD:[Retail FPSC Adj'd - Investment Tax Credits]</t>
  </si>
  <si>
    <t>LE:[Retail FPSC Adj'd - Deferred Income Tax]</t>
  </si>
  <si>
    <t>LF:[Retail FPSC Adj'd - FAS 109]</t>
  </si>
  <si>
    <t>LG:[Retail FPSC Adj'd - Total Capital]</t>
  </si>
  <si>
    <t>LH:[]</t>
  </si>
  <si>
    <t>LI:[Retail FPSC Adjusted Ratio:]</t>
  </si>
  <si>
    <t>LJ:[Retail FPSC Adj'd - Common Equity Ratio]</t>
  </si>
  <si>
    <t>LK:[Retail FPSC Adj'd - Preferred Stock Ratio]</t>
  </si>
  <si>
    <t>LL:[Retail FPSC Adj'd - Long Term Debt Ratio]</t>
  </si>
  <si>
    <t>LM:[Retail FPSC Adj'd - Short Term Debt Ratio]</t>
  </si>
  <si>
    <t>LN:[Retail FPSC Adj'd - Customer Deposits Active Ratio]</t>
  </si>
  <si>
    <t>LO:[Retail FPSC Adj'd - Customer Deposits Inactive Ratio]</t>
  </si>
  <si>
    <t>LP:[Retail FPSC Adj'd - Investment Tax Credits Ratio]</t>
  </si>
  <si>
    <t>LQ:[Retail FPSC Adj'd - Deferred Income Tax Ratio]</t>
  </si>
  <si>
    <t>LR:[Retail FPSC Adj'd - FAS 109 Ratio]</t>
  </si>
  <si>
    <t>LS:[Retail FPSC Adj'd - Total Capital Ratio]</t>
  </si>
  <si>
    <t>LT:[]</t>
  </si>
  <si>
    <t>LU:[Cost Rates:]</t>
  </si>
  <si>
    <t>LV:[Used to calculate ITC Cost Rate Below]</t>
  </si>
  <si>
    <t>LW:[Cost of CE + Pref Stock + LT Debt (Low Point)]</t>
  </si>
  <si>
    <t>LX:[Cost of CE+ Pref Stock + LT Debt (Mid Point)]</t>
  </si>
  <si>
    <t>LY:[Cost of CE + Pref Stock + LT Debt (High Point)]</t>
  </si>
  <si>
    <t>LZ:[Total CE + Pref Stock + LT Debt]</t>
  </si>
  <si>
    <t>MA:[Weighted Avg Cost of CE + Pref Stock + LT Debt (Low Point)]</t>
  </si>
  <si>
    <t>MB:[Weighted Avg Cost of CE+ Pref Stock + LT Debt (Mid Point)]</t>
  </si>
  <si>
    <t>MC:[Weighted Avg Cost of CE + Pref Stock + LT Debt (High Point)]</t>
  </si>
  <si>
    <t>MD:[All Other Cost Rates]</t>
  </si>
  <si>
    <t>ME:[Cost Rate - Common Equity]</t>
  </si>
  <si>
    <t>MF:[Cost Rate - Preferred Stock]</t>
  </si>
  <si>
    <t>MG:[Cost Rate - Long Term Debt]</t>
  </si>
  <si>
    <t>MH:[Cost Rate - Short Term Debt]</t>
  </si>
  <si>
    <t>MI:[Cost Rate - Customer Deposits Active]</t>
  </si>
  <si>
    <t>MJ:[Cost Rate - Customer Deposits Inactive]</t>
  </si>
  <si>
    <t>MK:[Cost Rate - Investment Tax Credits]</t>
  </si>
  <si>
    <t>ML:[Cost Rate - Deferred Income Tax]</t>
  </si>
  <si>
    <t>MM:[Cost Rate - FAS 109]</t>
  </si>
  <si>
    <t>MN:[]</t>
  </si>
  <si>
    <t>MO:[Weighted Cost:]</t>
  </si>
  <si>
    <t>MP:[Weighted Cost - Common Equity]</t>
  </si>
  <si>
    <t>MQ:[Weighted Cost - Preferred Stock]</t>
  </si>
  <si>
    <t>MR:[Weighted Cost - Long Term Debt - Calculation]</t>
  </si>
  <si>
    <t>MS:[Weighted Cost - Short Term Debt]</t>
  </si>
  <si>
    <t>MT:[Weighted Cost - Customer Deposits Active]</t>
  </si>
  <si>
    <t>MU:[Weighted Cost - Customer Deposits Inactive]</t>
  </si>
  <si>
    <t>MV:[Weighted Cost - Investment Tax Credits]</t>
  </si>
  <si>
    <t>MW:[Weighted Cost - Deferred Income Tax]</t>
  </si>
  <si>
    <t>MX:[Weighted Cost - FAS 109]</t>
  </si>
  <si>
    <t>MY:[Weighted Cost - Total Capital]</t>
  </si>
  <si>
    <t>MZ:[]</t>
  </si>
  <si>
    <t>NA:[Pre-Tax Weighted Average Cost of Capital]</t>
  </si>
  <si>
    <t>NB:[]</t>
  </si>
  <si>
    <t>NC:[Weighted Cost - Low Point:]</t>
  </si>
  <si>
    <t>ND:[Weighted Cost (Low) - Common Equity]</t>
  </si>
  <si>
    <t>NE:[Weighted Cost (Low) - Preferred Stock]</t>
  </si>
  <si>
    <t>NF:[Weighted Cost (Low) - Long Term Debt]</t>
  </si>
  <si>
    <t>NG:[Weighted Cost (Low) - Short Term Debt]</t>
  </si>
  <si>
    <t>NH:[Weighted Cost (Low) - Customer Deposits Active]</t>
  </si>
  <si>
    <t>NI:[Weighted Cost (Low) - Customer Deposits Inactive]</t>
  </si>
  <si>
    <t>NJ:[Weighted Cost (Low) - Investment Tax Credits]</t>
  </si>
  <si>
    <t>NK:[Weighted Cost (Low) - Deferred Income Tax]</t>
  </si>
  <si>
    <t>NL:[Weighted Cost (Low) - FAS 109]</t>
  </si>
  <si>
    <t>NM:[Weighted Cost (Low) - Total Capital]</t>
  </si>
  <si>
    <t>NN:[]</t>
  </si>
  <si>
    <t>NO:[Weighted Cost - High Point:]</t>
  </si>
  <si>
    <t>NP:[Weighted Cost (High) - Common Equity]</t>
  </si>
  <si>
    <t>NQ:[Weighted Cost (High) - Preferred Stock]</t>
  </si>
  <si>
    <t>NR:[Weighted Cost (High) - Long Term Debt]</t>
  </si>
  <si>
    <t>NS:[Weighted Cost (High) - Short Term Debt]</t>
  </si>
  <si>
    <t>NT:[Weighted Cost (High) - Customer Deposits Active]</t>
  </si>
  <si>
    <t>NU:[Weighted Cost (High) - Customer Deposits Inactive]</t>
  </si>
  <si>
    <t>NV:[Weighted Cost (High) - Investment Tax Credits]</t>
  </si>
  <si>
    <t>NW:[Weighted Cost (High) - Deferred Income Tax]</t>
  </si>
  <si>
    <t>NX:[Weighted Cost (High) - FAS 109]</t>
  </si>
  <si>
    <t>NY:[Weighted Cost (High) - Total Capital]</t>
  </si>
  <si>
    <t>NZ:[]</t>
  </si>
  <si>
    <t>OA:[Return on Common Equity:]</t>
  </si>
  <si>
    <t>OB:[Net Operating Income - Retail Adjusted]</t>
  </si>
  <si>
    <t>OC:[Rate Base - Retail Adjusted]</t>
  </si>
  <si>
    <t>OD:[Rate of Return]</t>
  </si>
  <si>
    <t xml:space="preserve">     OE:[Weighted Cost of LTD]</t>
  </si>
  <si>
    <t xml:space="preserve">     OF:[Weighted Cost of STD]</t>
  </si>
  <si>
    <t xml:space="preserve">     OG:[Weighted Cost of Cust Deposits]</t>
  </si>
  <si>
    <t>OH:[Weighted Cost of Debt]</t>
  </si>
  <si>
    <t>OI:[Weighted Cost of ITC]</t>
  </si>
  <si>
    <t>OJ:[Subtotal Weighted Cost of Debt &amp; ITC]</t>
  </si>
  <si>
    <t>OK:[Return Available for Common Equity]</t>
  </si>
  <si>
    <t>OL:[Divide by Common Equity Ratio]</t>
  </si>
  <si>
    <t>OM:[Return on Common Equity]</t>
  </si>
  <si>
    <t>ON:[]</t>
  </si>
  <si>
    <t>OO:[EndMethodCalls]</t>
  </si>
  <si>
    <t>OP:[end if]</t>
  </si>
  <si>
    <t>OQ:[end if]</t>
  </si>
  <si>
    <t>OS:[]</t>
  </si>
  <si>
    <t>REG FL: 2023-12</t>
  </si>
  <si>
    <t>GL number</t>
  </si>
  <si>
    <t>GT:[0131217 - Cash Wells 1924 PEF]</t>
  </si>
  <si>
    <t>GU:[0131218 - Cash Wells 5602 PEF]</t>
  </si>
  <si>
    <t>GV:[0131220 - Cash Wells 2450 PEF]</t>
  </si>
  <si>
    <t>GW:[0131228 - Cash Wells 8238 PEF]</t>
  </si>
  <si>
    <t>GX:[0131234 - Cash Wells 4827 PEC]</t>
  </si>
  <si>
    <t>GY:[0131266 - Cash JPM 4588 DEFR-DEF]</t>
  </si>
  <si>
    <t>GZ:[0131272 - Cash JPM 4513 DEF]</t>
  </si>
  <si>
    <t xml:space="preserve">     HA:[131 Subtotal]</t>
  </si>
  <si>
    <t>HB:[]</t>
  </si>
  <si>
    <t>HC:[FERC 134: Other Special Deposits]</t>
  </si>
  <si>
    <t>HD:[0134200 - Misc Special Deposits]</t>
  </si>
  <si>
    <t xml:space="preserve">     HE:[134 Subtotal]</t>
  </si>
  <si>
    <t>HF:[]</t>
  </si>
  <si>
    <t>HG:[FERC 136: Temporary Cash Investments]</t>
  </si>
  <si>
    <t>HH:[0136200 - Short-Term Investment]</t>
  </si>
  <si>
    <t xml:space="preserve">     HI:[136 Subtotal]</t>
  </si>
  <si>
    <t>HJ:[]</t>
  </si>
  <si>
    <t>HK:[FERC 141: Notes Receivable]</t>
  </si>
  <si>
    <t>HL:[0141040 - Notes Receivable - 3rd Party]</t>
  </si>
  <si>
    <t xml:space="preserve">     HM:[141 Subtotal]</t>
  </si>
  <si>
    <t>HN:[]</t>
  </si>
  <si>
    <t>HO:[FERC 142: Customer Accounts Receivable]</t>
  </si>
  <si>
    <t>HP:[0142001 - AR NON-REG]</t>
  </si>
  <si>
    <t>HQ:[0142010 - Accounts Receivable]</t>
  </si>
  <si>
    <t>HR:[0142011 - Accounts Receivable Other]</t>
  </si>
  <si>
    <t>HS:[0142014 - Accum Prov Nuclear COR]</t>
  </si>
  <si>
    <t>HT:[0142050 - Transmission Billing]</t>
  </si>
  <si>
    <t>HU:[0142103 - DEF Receivable - NG Sales]</t>
  </si>
  <si>
    <t>HV:[0142107 - DEF Rec NG Fin Transact]</t>
  </si>
  <si>
    <t>HW:[0142200 - Cust Acct - Edp]</t>
  </si>
  <si>
    <t>HX:[0142211 - A/R Cert Supply - C/R Sold Acct]</t>
  </si>
  <si>
    <t>HY:[0142250 - Accounts Rec OS Deposits]</t>
  </si>
  <si>
    <t>HZ:[0142300 - Cust Acct - Cash Not Posted - Edp]</t>
  </si>
  <si>
    <t>IA:[0142430 - AR Wholesale Billed]</t>
  </si>
  <si>
    <t>IB:[0142440 - A/R BPM Actual]</t>
  </si>
  <si>
    <t>IC:[0142801 - AR Passport Interface]</t>
  </si>
  <si>
    <t>ID:[0142802 - AR Gas]</t>
  </si>
  <si>
    <t>IE:[0142830- A/R Merch/Job/Contract Work]</t>
  </si>
  <si>
    <t>IG:[0142891 - IC Customer AR Sold VIE]</t>
  </si>
  <si>
    <t>IH:[0142990 - Def Rev Rec-Fuel]</t>
  </si>
  <si>
    <t>II:[0142998 - AR Other Than Electric]</t>
  </si>
  <si>
    <t xml:space="preserve">     IJ:[142 Subtotal]</t>
  </si>
  <si>
    <t>IL:[FERC 143: Other Accounts Receivable]</t>
  </si>
  <si>
    <t>IM:[0143001 - A/R Joint Venture]</t>
  </si>
  <si>
    <t>IN:[0143010 - Aetna Supplemental-Payroll Ded]</t>
  </si>
  <si>
    <t>IO:[0143011 - A/R - Other - Gen Acctg]</t>
  </si>
  <si>
    <t>IP:[0143012 - Collections for Safety Apparel]</t>
  </si>
  <si>
    <t>IQ:[0143018 - AR Oil Hedging]</t>
  </si>
  <si>
    <t>IR:[0143021 - AR Byproducts Ash]</t>
  </si>
  <si>
    <t>IS:[0143022 - AR Byproducts - Ash]</t>
  </si>
  <si>
    <t>IT:[0143023 - AR Byproducts - Ash]</t>
  </si>
  <si>
    <t>IU:[0143026 - Non-Income Tax Receivable]</t>
  </si>
  <si>
    <t>IV:[0143068 - Parking Funding Receivable]</t>
  </si>
  <si>
    <t>IW:[0143080 - VIE Restricted AR Trade]</t>
  </si>
  <si>
    <t>IX:[0143110 - Misc. Account Rec - Clearing]</t>
  </si>
  <si>
    <t>IY:[0143119 - Off system Storms Receivables]</t>
  </si>
  <si>
    <t>IZ:[0143130 - Misc Accts Rec-Stores]</t>
  </si>
  <si>
    <t>JA:[0143155 - Other A/R - Miscelleneous]</t>
  </si>
  <si>
    <t>JB:[0143180 - Ret Med, Life, Den/Prem Withheld]</t>
  </si>
  <si>
    <t>JC:[0143222 - LT Tax Reclass Account Fed]</t>
  </si>
  <si>
    <t>JD:[0143223 - LT Tax Reclass State Dr]</t>
  </si>
  <si>
    <t>JE:[0143272 - Misc Accts Rec - EA]</t>
  </si>
  <si>
    <t>JF:[0143290 - Misc Coal AR]</t>
  </si>
  <si>
    <t>JG:[0143295 - Acct Rec PMP]</t>
  </si>
  <si>
    <t>JH:[0143320 - Mar Billed - Edp]</t>
  </si>
  <si>
    <t>JI:[0143341 - Accounts Receivable - Joint Owners]</t>
  </si>
  <si>
    <t>JJ:[0143927 - Employee Receivables]</t>
  </si>
  <si>
    <t>JK:[0143970 - State Tax Refunds External]</t>
  </si>
  <si>
    <t>JL:[0143985 - LT Franchise Tax Rec - Ext]</t>
  </si>
  <si>
    <t>JM:[0143999 - AR Duke/Spectra]</t>
  </si>
  <si>
    <t xml:space="preserve">     JN:[143 Subtotal]</t>
  </si>
  <si>
    <t>JP:[FERC 144: Accumulated Provision for Uncollectible Accounts-Credit]</t>
  </si>
  <si>
    <t>JQ:[0144001 -Acc Prov Uncoll Whsle Acct FP]</t>
  </si>
  <si>
    <t>JR:[0144100 - SCHM Uncollectible Accrual Electric]</t>
  </si>
  <si>
    <t>JS:[0144101 - Allowance Credit Loss]</t>
  </si>
  <si>
    <t>JT:[0144330 - Allowance For Doubtful Account]</t>
  </si>
  <si>
    <t>JU:[0144500 - Prov For Bpm Uncollectibles]</t>
  </si>
  <si>
    <t>JV:[0144600 - Uncollect Accri - Prod/Serv]</t>
  </si>
  <si>
    <t>JW:[0144700 - Prov for MARBS Uncollectibles]</t>
  </si>
  <si>
    <t xml:space="preserve">     JX:[144 Subtotal]</t>
  </si>
  <si>
    <t>JY:[]</t>
  </si>
  <si>
    <t>JZ:[FERC 145: Notes Receivable from Associated Companies]</t>
  </si>
  <si>
    <t>KA:[0145004 - IC Moneypool - ST Notes Receiv]</t>
  </si>
  <si>
    <t xml:space="preserve">     KB:[145 Subtotal]</t>
  </si>
  <si>
    <t>KC:[]</t>
  </si>
  <si>
    <t>KD:[FERC 146: Accounts Receivable from Associated Companies]</t>
  </si>
  <si>
    <t>KE:[0146000 - Electric Interunit Account]</t>
  </si>
  <si>
    <t>KF:[0146006 - IC Moneypool - Interest Receiv]</t>
  </si>
  <si>
    <t>KG:[0146009 - I/C AR Rollup]</t>
  </si>
  <si>
    <t>KH:[0146022 - Notes Receivable LT DEGT Only]</t>
  </si>
  <si>
    <t>KI:[0146104 - IC Accounts Receivable]</t>
  </si>
  <si>
    <t>KJ:[0146250 - IC Netting - Accts Receivable (Nets Against 0234250 - IC Netting A/P)]</t>
  </si>
  <si>
    <t>KK:[0146333 - Hollywood IC Account]</t>
  </si>
  <si>
    <t>KL:[0146974 - A/R - Affiliates]</t>
  </si>
  <si>
    <t>KM:[0146975 - Interest Receivable - Affiliates]</t>
  </si>
  <si>
    <t>KN:[0146990 - AR Prop/BI - Bison Interco]</t>
  </si>
  <si>
    <t>KO:[0146992 - Federal Tax Refunds - Intercompany]</t>
  </si>
  <si>
    <t>KP:[0146994 - State Tax Refunds - Intercompany]</t>
  </si>
  <si>
    <t>KQ:[0146999 - Inter - Unit Unconsolidated BU]</t>
  </si>
  <si>
    <t xml:space="preserve">     KR:[146 Subtotal]</t>
  </si>
  <si>
    <t>KT:[FERC 151: Fuel Stock]</t>
  </si>
  <si>
    <t>KU:[0151126 - Fuel Stock Propane]</t>
  </si>
  <si>
    <t>KV:[0151130 - Coal Stock]</t>
  </si>
  <si>
    <t>KW:[0151131 - Coal Stock in Transit]</t>
  </si>
  <si>
    <t>KX:[0151132 - Coal In-transit Accruals]</t>
  </si>
  <si>
    <t>KY:[0151135 - Oil]</t>
  </si>
  <si>
    <t>KZ:[0151140 - Diesel Fuel Stock]</t>
  </si>
  <si>
    <t>LA:[0151170 - Oil Stock in Transit]</t>
  </si>
  <si>
    <t>LB:[0151190 - Unrealized Gain Mark-to-Market LT]</t>
  </si>
  <si>
    <t>LC:[0151660 - Natural Gas Inventory]</t>
  </si>
  <si>
    <t xml:space="preserve">     LD:[151 Subtotal]</t>
  </si>
  <si>
    <t>LE:[]</t>
  </si>
  <si>
    <t>LF:[FERC 154: Plant Materials and Operating Supplies]</t>
  </si>
  <si>
    <t>LG:[0154003 - Inventory - RECS]</t>
  </si>
  <si>
    <t>LH:[0154004 - Inventory-Reserve]</t>
  </si>
  <si>
    <t>LI:[0154100 - Inventory]</t>
  </si>
  <si>
    <t>LJ:[0154123 - Ammonia in Transit]</t>
  </si>
  <si>
    <t>LK:[0154140 - Misc Inventory]</t>
  </si>
  <si>
    <t>LL:[0154141 - In-Transit Transfers - AAT]</t>
  </si>
  <si>
    <t>LM:[0154200 - Limestone Inventory]</t>
  </si>
  <si>
    <t>LN:[0154401 - Ammonia Inventory]</t>
  </si>
  <si>
    <t>LO:[0154406 - Dibasic Acid Inventory]</t>
  </si>
  <si>
    <t>LP:[0154990 - Schm Inv Cr - Surplus Matl  Indent]</t>
  </si>
  <si>
    <t>LQ:[0154501 - Part Share M&amp;S IP11]</t>
  </si>
  <si>
    <t xml:space="preserve">     LR:[154 Subtotal]</t>
  </si>
  <si>
    <t>LS:[]</t>
  </si>
  <si>
    <t>LT:[FERC 156: Other Materials and Supplies]</t>
  </si>
  <si>
    <t>LU:[0156010 - Other M&amp;S / Inventory]</t>
  </si>
  <si>
    <t xml:space="preserve">     LV:[156 Subtotal]</t>
  </si>
  <si>
    <t>LW:[]</t>
  </si>
  <si>
    <t>LX:[FERC 158: Allowance Inventory]</t>
  </si>
  <si>
    <t>LY:[0158112 - Intangibles Other]</t>
  </si>
  <si>
    <t>LZ:[0158150 - SO2 Current Vintage]</t>
  </si>
  <si>
    <t>MA:[0158170 - Annual NOx Current Vintage]</t>
  </si>
  <si>
    <t xml:space="preserve">     MB:[158 Subtotal]</t>
  </si>
  <si>
    <t>MC:[]</t>
  </si>
  <si>
    <t>MD:[FERC 163: Stores Expense Undistributed]</t>
  </si>
  <si>
    <t>ME:[0163000 - Commodity Cost]</t>
  </si>
  <si>
    <t>MF:[0163110 - Stores Expense]</t>
  </si>
  <si>
    <t>MG:[0163111 - Stores_Exp WVPA, IMPA]</t>
  </si>
  <si>
    <t>MH:[0163120 - Store Expense Joint Owner]</t>
  </si>
  <si>
    <t>MI:[0163160 - Stores Exp Dist Credit]</t>
  </si>
  <si>
    <t>MJ:[0163180 - Freight and Express]</t>
  </si>
  <si>
    <t xml:space="preserve">     MK:[163 Subtotal]</t>
  </si>
  <si>
    <t>ML:[]</t>
  </si>
  <si>
    <t>MM:[FERC 165: Prepayments]</t>
  </si>
  <si>
    <t>MN:[0165000 - Other Current Assets]</t>
  </si>
  <si>
    <t>MO:[0165003 - Fed Tax Receivable - Audit]</t>
  </si>
  <si>
    <t>MP:[0165006 - Bartow LTSA]</t>
  </si>
  <si>
    <t>MQ:[0165007 - Hines LTSA]</t>
  </si>
  <si>
    <t>MR:[0165023 - Citrus County LTSA]</t>
  </si>
  <si>
    <t>MS:[0165011 - Ppd-Software - Purchase]</t>
  </si>
  <si>
    <t>MT:[0165024 - FHOF Solar Lease]</t>
  </si>
  <si>
    <t>MU:[0165075 - Interco Prepaid Insu SchM]</t>
  </si>
  <si>
    <t>MV:[0165100 - Unexpired Insurance]</t>
  </si>
  <si>
    <t>MW:[0165400 - Misc Prepaid Expenses]</t>
  </si>
  <si>
    <t>MX:[0165513 - Prepaid Expense Misc]</t>
  </si>
  <si>
    <t>MY:[0165514 - Prepaid Rent/Deposit]</t>
  </si>
  <si>
    <t>MZ:[0165518 -  MW - Prepaid Expenses - LT]</t>
  </si>
  <si>
    <t>NA:[0165650 - ResSol HomeServ Acquisition]</t>
  </si>
  <si>
    <t>NB:[0165700 - Prepaid Capital Lease]</t>
  </si>
  <si>
    <t>NC:[0165910 - Prepayment - Fuel]</t>
  </si>
  <si>
    <t>ND:[0165970 - Current Tax Reclass State Dr]</t>
  </si>
  <si>
    <t>NE:[0165990 - Current Tax Reclass Fed Dr]</t>
  </si>
  <si>
    <t xml:space="preserve">     NF:[165 Subtotal]</t>
  </si>
  <si>
    <t>NG:[]</t>
  </si>
  <si>
    <t>NH:[FERC 171: Interest and Dividends Receivable]</t>
  </si>
  <si>
    <t>NI:[0171100 SCHM Interest Receivable]</t>
  </si>
  <si>
    <t>NJ:[0171104 - Cur Asset: Interest Receiv]</t>
  </si>
  <si>
    <t xml:space="preserve">     NK:[171 Subtotal]</t>
  </si>
  <si>
    <t>NL:[]</t>
  </si>
  <si>
    <t>NM:[FERC 172: Rents Receivable]</t>
  </si>
  <si>
    <t>NN:[0172000 - Rents Receivable - NPL]</t>
  </si>
  <si>
    <t>NO:[0172004 - Rents Rec-Real Estate]</t>
  </si>
  <si>
    <t xml:space="preserve">     NP:[172 Subtotal]</t>
  </si>
  <si>
    <t>NQ:[]</t>
  </si>
  <si>
    <t>NR:[FERC 173: Accrued Utility Revenues]</t>
  </si>
  <si>
    <t>NS:[0173100 - Unbilled Revenue Receivable]</t>
  </si>
  <si>
    <t>NT:[0173111 - FL Accr Util Rev - Wholesale]</t>
  </si>
  <si>
    <t xml:space="preserve">     NU:[173 Subtotal]</t>
  </si>
  <si>
    <t>NV:[]</t>
  </si>
  <si>
    <t>NW:[FERC 174: Misc. Current and Accrued Assets]</t>
  </si>
  <si>
    <t>NX:[0174015 - Customer Collateral]</t>
  </si>
  <si>
    <t>NY:[0174061 - Relocation - NEI]</t>
  </si>
  <si>
    <t>NZ:[0174100 - Other Current Assets]</t>
  </si>
  <si>
    <t>OA:[0174300 - Swap Int Recvble Cur Reg Asset]</t>
  </si>
  <si>
    <t xml:space="preserve">     OB:[174 Subtotal]</t>
  </si>
  <si>
    <t>OC:[]</t>
  </si>
  <si>
    <t>OD:[FERC 175: Derivative Instrument Assets]</t>
  </si>
  <si>
    <t>OE:[0175001 - Derivative Assets - Non Cash Flow S-T]</t>
  </si>
  <si>
    <t>OF:[0175002 - Derivative Assets-Non Cash Flow L-T]</t>
  </si>
  <si>
    <t>OG:[]</t>
  </si>
  <si>
    <t>OH:[FERC 176: Derivative Instrument Assets-Hedges]</t>
  </si>
  <si>
    <t>OI:[0176001 - 3rd Party Derivative Asset Current]</t>
  </si>
  <si>
    <t>OJ:[0176002 - 3rd Party Derivative Asset Long-Term]</t>
  </si>
  <si>
    <t>OK:[0176003 - Accrued Interest Receivable Swaps]</t>
  </si>
  <si>
    <t xml:space="preserve">     OL:[176 Subtotal]</t>
  </si>
  <si>
    <t>ON:[FERC 181: Unamortized Debt Expense]</t>
  </si>
  <si>
    <t>OO:[0181018 - DEF 650M 2.40% 12/15/2031]</t>
  </si>
  <si>
    <t>OP:[0181019 - DEF 500M 3.00% 12/15/2051]</t>
  </si>
  <si>
    <t>OQ:[0181021 - Unamortized Debt Expense]</t>
  </si>
  <si>
    <t>OS:[0181039 - Defr AR Securitization 225M]</t>
  </si>
  <si>
    <t>OT:[0181046 - DEF DDE 600M 3.8% 7/17/28]</t>
  </si>
  <si>
    <t>OU:[0181047 - DEF DDE 400M 4.20%]</t>
  </si>
  <si>
    <t>OV:[0181056 - Unamortized Debt Exp - CurrLTD]</t>
  </si>
  <si>
    <t>OW:[0181085 - DEF 500M 5.95% 11/15/2052]</t>
  </si>
  <si>
    <t>OX:[0181089 - 2020 DEFUnamt disc - FMB]</t>
  </si>
  <si>
    <t>OY:[0181091 - DEFDDEXPQ4]</t>
  </si>
  <si>
    <t>OZ:[0181092 - DEFDDEEXP#1]</t>
  </si>
  <si>
    <t>PA:[0181093 - DEFDDEEXP#2]</t>
  </si>
  <si>
    <t>PB:[0181095 - DEF DDE 400M 2.1% 12/15/19]</t>
  </si>
  <si>
    <t>PC:[0181098 - 2019 DEFUnamt disc - fixed rat]</t>
  </si>
  <si>
    <t>PD:[0181099 - DEF Unamt discount - Float rat]</t>
  </si>
  <si>
    <t>PE:[0181100 - Unamor Debt Expense - Clearing]</t>
  </si>
  <si>
    <t>PF:[0181101 - DEF 800M FLOAT 4/21/2024]</t>
  </si>
  <si>
    <t>PG:[0181103 - DEF 200M FLOAT ISSUED 9/2023]</t>
  </si>
  <si>
    <t>PH:[0181107 - DEF DDE 700M 6.200% 11/15/33]</t>
  </si>
  <si>
    <t>PI:[0181108 - DEF DDE 600M 5.875% 11/15/33]</t>
  </si>
  <si>
    <t>PJ:[0181400 - Credit Facilities Fee]</t>
  </si>
  <si>
    <t>PK:[0181511 - PEF DDE 150M 6.75% 02/01/28]</t>
  </si>
  <si>
    <t>PL:[0181535 - PEF DDE 225M 5.9% 2033]</t>
  </si>
  <si>
    <t>PM:[0181536 - PEF DDE 300M 5.1% 12/01/15]</t>
  </si>
  <si>
    <t>PN:[0181537 - PEF DDE 500M 6.35% 09/15/2037]</t>
  </si>
  <si>
    <t>PO:[0181541 - PEF DDE 250M 4.55% 04/01/2020]</t>
  </si>
  <si>
    <t>PP:[0181542 - PEF DDE 350M 5.65% 04/01/2040]</t>
  </si>
  <si>
    <t>PQ:[0181565 - PEF DDE 1B 6.40% 06/15/38]</t>
  </si>
  <si>
    <t>PR:[0181569- DEF DDE 400M 3.85% 11-15-42]</t>
  </si>
  <si>
    <t xml:space="preserve">     PS:[181 Subtotal]</t>
  </si>
  <si>
    <t>PT:[]</t>
  </si>
  <si>
    <t>PU:[FERC 182:]</t>
  </si>
  <si>
    <t>PV:[0182001 - Mapping Failure Suspense]</t>
  </si>
  <si>
    <t>PW:[0182002 - Mapping Monitoring Suspense]</t>
  </si>
  <si>
    <t>PX:[0182003 - Suspense-Jnl Lines In Error]</t>
  </si>
  <si>
    <t>PY:[0182327 - Reg Asset - EV Rebate for C&amp;I]</t>
  </si>
  <si>
    <t>PZ:[0182328 - DEF Retail Final Dism Deferral]</t>
  </si>
  <si>
    <t>QA:[0182332 - Blank Row]</t>
  </si>
  <si>
    <t>QB:[0182334 - Pension settlement charges]</t>
  </si>
  <si>
    <t>QC:[0182338 -  Storm Cost Regulatory Asset-2021 Settlement $29M]</t>
  </si>
  <si>
    <t>QD:[0182371 - Reg Asset - Pro Co formation]</t>
  </si>
  <si>
    <t>QE:[0182390 - SC GridSouth Reg Asset]</t>
  </si>
  <si>
    <t>QF:[0182397 - VIE-Restrict Reg Asset Inc Tax]</t>
  </si>
  <si>
    <t>QG:[0182470 - Coal Ash Spend Retail (SC)]</t>
  </si>
  <si>
    <t>QH:[0182525 - Non-AMI Meter NBV 182.3]</t>
  </si>
  <si>
    <t>QI:[0182560 - NC Solar Rebate Program Costs]</t>
  </si>
  <si>
    <t>QJ:[0182800 - Acc Pen Post Ret Pur Acct - Qual]</t>
  </si>
  <si>
    <t>QK:[0182801 - Pension Post Retire P Acctg - FAS87 NQ]</t>
  </si>
  <si>
    <t>QL:[0182802 - Pension Post Retire P Acctg - FAS 106]</t>
  </si>
  <si>
    <t xml:space="preserve">     QM:[182.0 Subtotal]</t>
  </si>
  <si>
    <t>QN:[FERC 182.1: Extraordinary Property Loss]</t>
  </si>
  <si>
    <t>QO:[0182100 - Inactive - Extraordinary Property Loss]</t>
  </si>
  <si>
    <t xml:space="preserve">     QP:[182.1 Subtotal]</t>
  </si>
  <si>
    <t>QQ:[FERC 182.3: Other Regulatory Assets]</t>
  </si>
  <si>
    <t>QR:[0182303 - Reg Asset MTM Fuel ST]</t>
  </si>
  <si>
    <t>QS:[0182308 - Interest On Tax Deficiencies]</t>
  </si>
  <si>
    <t>QT:[0182309 - Amort Load Management Switches]</t>
  </si>
  <si>
    <t>QU:[0182311 - Accrued Environmental Recovery]</t>
  </si>
  <si>
    <t>QV:[0182312 - Oprb FAS 106 Medical]</t>
  </si>
  <si>
    <t>QW:[0182313 - Deferred ECRC]</t>
  </si>
  <si>
    <t>QX:[0182315 - Reg Asset - Coal Ash Pond (ARO)]</t>
  </si>
  <si>
    <t>QY:[0182316 - Deferred Rate Case Exp - Florida]</t>
  </si>
  <si>
    <t>QZ:[0182317 - Deferred Depreciation - 2010 Rate Case]</t>
  </si>
  <si>
    <t>RA:[0182318 - Other Reg Assets - Gen Acct ("Pension")]</t>
  </si>
  <si>
    <t>RB:[0182319 - Closed Def Int Hedge-Asset]</t>
  </si>
  <si>
    <t>RC:[0182320 - Regulatory Asset - Inc Tax]</t>
  </si>
  <si>
    <t>RD:[0182321 - REG ASSET-DERIV MTM OIL]</t>
  </si>
  <si>
    <t>RE:[0182322 - ST Closed Def Int Hedge-Asset]</t>
  </si>
  <si>
    <t>RF:[0182331 - Deferred GPIF - FL Fuel Reg Asset]</t>
  </si>
  <si>
    <t>RG:[0182333 - SFAS 158 Reg Asset]</t>
  </si>
  <si>
    <t>RH:[0182339 - Deferred CR3 - Depreciation &amp; Prop Taxes]</t>
  </si>
  <si>
    <t>RI:[0182342 - Deferred Asset]</t>
  </si>
  <si>
    <t>RJ:[0182347 - Deferred CR3 - Depr &amp; Prop Taxes - Contra]</t>
  </si>
  <si>
    <t>RK:[0182354 - Accrued SPP Implementation Costs]</t>
  </si>
  <si>
    <t>RL:[0182359 - REPS Incremental Costs]</t>
  </si>
  <si>
    <t>RM:[0182360 - Storm Contra Equity ST]</t>
  </si>
  <si>
    <t>RN:[0182370 - Current Portion of Reg Assets]</t>
  </si>
  <si>
    <t>RO:[0182393 - Deferred VOP Costs]</t>
  </si>
  <si>
    <t>RP:[0182395 - Deferred SPP]</t>
  </si>
  <si>
    <t>RQ:[0182398 - Load Management Switches]</t>
  </si>
  <si>
    <t>RR:[0182399 - Aro Regulatory Asset]</t>
  </si>
  <si>
    <t xml:space="preserve">     RS:[182.3 Subtotal]</t>
  </si>
  <si>
    <t>RT:[]</t>
  </si>
  <si>
    <t>RU:[0182400 - Deferred Capacity - Florida Retail]</t>
  </si>
  <si>
    <t>RV:[0182410 - Interest Rate Swap Reg Asset]</t>
  </si>
  <si>
    <t>RW:[0182411 - Deferred Fuel Exp-Current Year]</t>
  </si>
  <si>
    <t>RX:[0182412 - Deferred Fuel Exp - Prior Year]</t>
  </si>
  <si>
    <t>RY:[0182413 - Def Capacity Exp-Current Year]</t>
  </si>
  <si>
    <t>RZ:[0182414 - Deferred Fuel Exp - Wholesale]</t>
  </si>
  <si>
    <t>SA:[0182415 - Regulatory Asset - Cor]</t>
  </si>
  <si>
    <t>SB:[0182433 - Rate Case Cost NC LT]</t>
  </si>
  <si>
    <t>SC:[0182488 - CR3 Non-NCRC EPU Contra Equity]</t>
  </si>
  <si>
    <t>SD:[0182489 - Osprey Outage O&amp;M Deferral]</t>
  </si>
  <si>
    <t xml:space="preserve">     SE:[182.4 Subtotal]</t>
  </si>
  <si>
    <t>SF:[0182539 - Ridgegen PPA Buyout Reg Asset]</t>
  </si>
  <si>
    <t>SG:[0182536 - PPA Buyout Reg Asset]</t>
  </si>
  <si>
    <t>SH:[0182625 - IGCC Def Expenses]</t>
  </si>
  <si>
    <t>SI:[0182680 - Defer Depr-Retail Recovery]</t>
  </si>
  <si>
    <t>SJ:[0182700 - Other Deferred Debit]</t>
  </si>
  <si>
    <t>SK:[0182751 - Cust. Connect Deferral LT]</t>
  </si>
  <si>
    <t xml:space="preserve">     SL:[182 Subtotal]</t>
  </si>
  <si>
    <t>SM:[]</t>
  </si>
  <si>
    <t>SN:[FERC 183: Prelim Survey and Investigation Charges]</t>
  </si>
  <si>
    <t>SO:[0183000 - Prelim Survey and Investigation]</t>
  </si>
  <si>
    <t>SP:[0183300 - Deferred Energy Conservation]</t>
  </si>
  <si>
    <t xml:space="preserve">     SQ:[183 Subtotal]</t>
  </si>
  <si>
    <t>SR:[]</t>
  </si>
  <si>
    <t>SS:[FERC 184: Clearing Accounts]</t>
  </si>
  <si>
    <t>ST:[0184023 - Clearing Payroll Fixed Distr]</t>
  </si>
  <si>
    <t>SU:[0184100 - Fringe Benefits Clearing]</t>
  </si>
  <si>
    <t>SV:[0184102 - Other Current Assets Clearing]</t>
  </si>
  <si>
    <t>SW:[0184201 - Indirect Overheads]</t>
  </si>
  <si>
    <t>SX:[0184202 - Technical Services Department]</t>
  </si>
  <si>
    <t>SY:[0184450 - Charges To Be Tranferred(Go On]</t>
  </si>
  <si>
    <t>SZ:[0184451 -  FERC to GAAP 184 clearing]</t>
  </si>
  <si>
    <t>TA:[0184495 - Rail Car Leasing Clearing]</t>
  </si>
  <si>
    <t>TB:[0184500 - Departmental and Other Clearing]</t>
  </si>
  <si>
    <t>TC:[0184503 - ENV SVCS - Florida Supply]</t>
  </si>
  <si>
    <t>TD:[0184504 - RCO FPC Term Contracts]</t>
  </si>
  <si>
    <t>TE:[0184505 - Power Generation - PEF Clearing]</t>
  </si>
  <si>
    <t>TF:[0184510 - FGD Dept Staff]</t>
  </si>
  <si>
    <t>TG:[0803290 - Misc Expense]</t>
  </si>
  <si>
    <t>TH:[0804110- Unproductive Time Distributed]</t>
  </si>
  <si>
    <t>TI:[0804210 - Vacations]</t>
  </si>
  <si>
    <t>TJ:[0804220 - Holidays]</t>
  </si>
  <si>
    <t>TK:[0804290 - Other Excused Absences]</t>
  </si>
  <si>
    <t>TL:[0804330 - Sick]</t>
  </si>
  <si>
    <t>TM:[0999998 Allocations Suspense]</t>
  </si>
  <si>
    <t xml:space="preserve">     TN:[184 Subtotal]</t>
  </si>
  <si>
    <t>TO:[]</t>
  </si>
  <si>
    <t>TP:[FERC 185: Temporary Facilities]</t>
  </si>
  <si>
    <t>TQ:[0185000 - Temporary Facilities]</t>
  </si>
  <si>
    <t xml:space="preserve">     TR:[185 Subtotal]</t>
  </si>
  <si>
    <t>TS:[]</t>
  </si>
  <si>
    <t>TT:[FERC 186: Misc Deferred Debits]</t>
  </si>
  <si>
    <t>TU:[0186000 - NC Environmental Expense]</t>
  </si>
  <si>
    <t>TV:[0186002 - Reserve - Misc Def Debits]</t>
  </si>
  <si>
    <t>TW:[0186020 - Vision Florida Def O&amp;M]</t>
  </si>
  <si>
    <t>TX:[0186022 - ST Asset Closed Def Int Hedge]</t>
  </si>
  <si>
    <t>TY:[0186023 - Coal Mine Safery - OCA F2G]</t>
  </si>
  <si>
    <t>TZ:[0186036 - DEF EVSC Deferral]</t>
  </si>
  <si>
    <t>UA:[0186038 - NC CustConnect Equity Rsv LT]</t>
  </si>
  <si>
    <t>UB:[0186075 - Smart Grid OCA]</t>
  </si>
  <si>
    <t>UC:[0186100 - Balancing Gas - Union Gas]</t>
  </si>
  <si>
    <t>UD:[0186101 - DEF CR3 NCR - Reg Asset Base Rate]</t>
  </si>
  <si>
    <t>UE:[0186102 - DEF CR3 Dry Cast Storage]</t>
  </si>
  <si>
    <t>UF:[0186109 - DEF DCS Contra Equity]</t>
  </si>
  <si>
    <t>UG:[0186110 - Misc Work in Progress]</t>
  </si>
  <si>
    <t>UH:[0186111 - CIS O&amp;M Deferral]</t>
  </si>
  <si>
    <t>UI:[0186120 - Misc. Wip - Fp Dist. Wids]</t>
  </si>
  <si>
    <t>UJ:[0186195 - Deferred Rate Case Expense]</t>
  </si>
  <si>
    <t>UK:[0186200 - Contra Unamort Debt Purch Acctg]</t>
  </si>
  <si>
    <t>UL:[0186201 - Def Project / Acq Exp]</t>
  </si>
  <si>
    <t>UM:[0186280 - Deferred Vacation Pay Accrual]</t>
  </si>
  <si>
    <t>UN:[0186281 - DEF COAL &amp; OIL RELATED COSTS]</t>
  </si>
  <si>
    <t>UO:[0186282 -Smart Grid Deferred Costs]</t>
  </si>
  <si>
    <t>UP:[0186283 - Hedge Asset Pre-Tax]</t>
  </si>
  <si>
    <t>UQ:[0186290 - Oth Deferred Charges - Operation]</t>
  </si>
  <si>
    <t>UR:[0186295 - Deferred Storm Expenses]</t>
  </si>
  <si>
    <t>US:[0186342 - Vacation Accrual Regulatory Asset]</t>
  </si>
  <si>
    <t>UT:[0186400 - SECI-Lakeland Intercon Upgrade]</t>
  </si>
  <si>
    <t>UU:[0186460 - Error suspense Mapps (Invoice)]</t>
  </si>
  <si>
    <t>UV:[0186470 - Error Suspense - Corp Payroll]</t>
  </si>
  <si>
    <t>UW:[0186480 - MISC DEBITS TO BE CLEARED]</t>
  </si>
  <si>
    <t>UX:[0186500 - Othe Long Term Receivable (CR3 Batch 19)]</t>
  </si>
  <si>
    <t>UY:[0186506 - Def Coal and Oil Related Costs]</t>
  </si>
  <si>
    <t>UZ:[0186605 - Misc Defer Debit Workers Comp]</t>
  </si>
  <si>
    <t>VA:[0186630 - LT Closed Def Int Hedge]</t>
  </si>
  <si>
    <t>VB:[0186632 - Open Def Int Hedge Pre-Tax]</t>
  </si>
  <si>
    <t>VC:[0186802 - Accr Pen FAS 158 - Qual]</t>
  </si>
  <si>
    <t>VD:[0186803 - Pension Post Retire FAS158 - FAS 106]</t>
  </si>
  <si>
    <t>VE:[0186882 - Straight Line Lease Defer DR]</t>
  </si>
  <si>
    <t>VF:[0186889 -  Asset Recovery Deferred]</t>
  </si>
  <si>
    <t>VG:[0186920 - Deferred Debit - Energy Bank]</t>
  </si>
  <si>
    <t>VH:[0186984 - Other Long Term Assets]</t>
  </si>
  <si>
    <t xml:space="preserve">     VI:[186 Subtotal]</t>
  </si>
  <si>
    <t>VJ:[]</t>
  </si>
  <si>
    <t>VK:[FERC 189: Unamortized Loss on Reacquired Debt]</t>
  </si>
  <si>
    <t>VL:[0189000 - Schm Unamt Loss Reaq Dt Pre Sc]</t>
  </si>
  <si>
    <t>VM:[0189007 - ST Unamt Less Reacq Debt Total]</t>
  </si>
  <si>
    <t xml:space="preserve">     VN:[189 Subtotal]</t>
  </si>
  <si>
    <t>VO:[]</t>
  </si>
  <si>
    <t>VP:[]</t>
  </si>
  <si>
    <t>VQ:[FERC 190: Accumulated Deferred Income Taxes]</t>
  </si>
  <si>
    <t>VR:[0190001 - Adit: Prepaid: Federal Taxes (Liability)]</t>
  </si>
  <si>
    <t>VS:[0190002 - Adit: Prepaid: State Taxes (Liability)]</t>
  </si>
  <si>
    <t>VT:[0190008 - Deferred Federal Tax Asset - Current]</t>
  </si>
  <si>
    <t>VU:[0190009 - Deferred SIT - Current]</t>
  </si>
  <si>
    <t>VV:[0190010 - LT FIN48 Noncurrent DTA - FED]</t>
  </si>
  <si>
    <t>VW:[0190013 - LT Def Tax Asset: Fed-190]</t>
  </si>
  <si>
    <t>VX:[0190051 - Accum Deferred FIT-OCI]</t>
  </si>
  <si>
    <t>VY:[0190052 - Accum Deferred SIT-OCI]</t>
  </si>
  <si>
    <t>VZ:[0190155 - Deferred Tax - NOL]</t>
  </si>
  <si>
    <t>WA:[0190156 - Deferred Tax - State NOL]</t>
  </si>
  <si>
    <t>WB:[0190157 - Current Fed Tax NOL]</t>
  </si>
  <si>
    <t>WC:[0190158 - Current State Tax NOL]</t>
  </si>
  <si>
    <t xml:space="preserve">     WD:[190 Subtotal]</t>
  </si>
  <si>
    <t>WE:[]</t>
  </si>
  <si>
    <t>WF:[Total Assets]</t>
  </si>
  <si>
    <t>WG:[]</t>
  </si>
  <si>
    <t>WH:[]</t>
  </si>
  <si>
    <t>WI:[LIABILITIES:]</t>
  </si>
  <si>
    <t>WJ:[]</t>
  </si>
  <si>
    <t>WK:[FERC 201: Common Stock Issued]</t>
  </si>
  <si>
    <t>WL:[0201000 - Common Stock Issued]</t>
  </si>
  <si>
    <t xml:space="preserve">     WM:[201 Subtotal]</t>
  </si>
  <si>
    <t>WO:[FERC 204: Preferred Stock Issued]</t>
  </si>
  <si>
    <t>WP:[0204400 - Redeemable Preferred Stk]</t>
  </si>
  <si>
    <t xml:space="preserve">     WQ:[204 Subtotal]</t>
  </si>
  <si>
    <t>WR:[]</t>
  </si>
  <si>
    <t>WS:[FERC 207: Premium on Preferred Stock]</t>
  </si>
  <si>
    <t>WT:[0207001 - Premium on Common Stock]</t>
  </si>
  <si>
    <t>WU:[0207008 - Additional Paid In Capital]</t>
  </si>
  <si>
    <t xml:space="preserve">     WV:[207 Subtotal]</t>
  </si>
  <si>
    <t>WW:[]</t>
  </si>
  <si>
    <t>WX:[FERC 211: Misc Paid-In Capital]</t>
  </si>
  <si>
    <t>WY:[0211003 - Misc Paid in Capital]</t>
  </si>
  <si>
    <t>WZ:[0211018 - Misc Paid - In Cap - Stk Options]</t>
  </si>
  <si>
    <t>XA:[0211019 - Misc Paid in Cap - PSSP]</t>
  </si>
  <si>
    <t>XB:[0211000 - Misc Paid in Cap]</t>
  </si>
  <si>
    <t>XC:[0211020 - Misc Paid in Cap - RSU]</t>
  </si>
  <si>
    <t>XD:[0211021 - DON REC From Stockholders]</t>
  </si>
  <si>
    <t>XE:[0211022 - Red inPar of Common Stock]</t>
  </si>
  <si>
    <t xml:space="preserve">     XF:[211 Subtotal]</t>
  </si>
  <si>
    <t>XG:[]</t>
  </si>
  <si>
    <t>XH:[FERC 216: Unappropriated Retained Earnings]</t>
  </si>
  <si>
    <t>XI:[0439004 - Cum Effect Accrt Change Tax]</t>
  </si>
  <si>
    <t>XJ:[0439300 - ADJUST TO R/E &lt;--MOVE LATER]</t>
  </si>
  <si>
    <t>XK:[0438110 - Subs Dividend Declared &lt;--MOVE LATER]</t>
  </si>
  <si>
    <t>XL:[0216000 - Unapprop Retained Earnings]</t>
  </si>
  <si>
    <t>XM:[0216006 - Cumm Effect Change In Acc Tax]</t>
  </si>
  <si>
    <t>XN:[0216007 - Cumm Effect Acct Princ Pretax]</t>
  </si>
  <si>
    <t>XO:[0216100 - Unappr Undistr Subsid Earnings]</t>
  </si>
  <si>
    <t>XP:[2161500 - IC AR Rollup]</t>
  </si>
  <si>
    <t>XQ:[0216150 - Equity - IC AR Cash Settle Rol]</t>
  </si>
  <si>
    <t xml:space="preserve">     XR:[216 Subtotal]</t>
  </si>
  <si>
    <t>XS:[]</t>
  </si>
  <si>
    <t>XT:[FERC 219: Accumulated Other Comprehensive Income]</t>
  </si>
  <si>
    <t>XU:[0219001 - Other Comprehensive Income]</t>
  </si>
  <si>
    <t>XV:[0219002 - OCI Rollup Acct]</t>
  </si>
  <si>
    <t>XW:[0219005 - OCI Tax Effect Interest Rate]</t>
  </si>
  <si>
    <t>XX:[0219029 - OCI Grantor Unrealized GL]</t>
  </si>
  <si>
    <t>XY:[0219030 - OCI-Grantor Unreal GL Fed Tax]</t>
  </si>
  <si>
    <t>XZ:[0219031 - OCI-Grantor Unreal GL St Tax]</t>
  </si>
  <si>
    <t>YA:[0219032 - OCI Rabbi-Unreal GL]</t>
  </si>
  <si>
    <t>YB:[0219046 - OCI-Interest Rate Hdgs Fed Tax]</t>
  </si>
  <si>
    <t>YC:[0219047 - OCI - Interest Rate Hdgs St Tax]</t>
  </si>
  <si>
    <t>YD:[0219055 - Unappr Undistr Subsid Earnings]</t>
  </si>
  <si>
    <t>YE:[2191002 - OCI Rollup]</t>
  </si>
  <si>
    <t xml:space="preserve">     YF:[219 Subtotal]</t>
  </si>
  <si>
    <t>YG:[]</t>
  </si>
  <si>
    <t>YH:[FERC 221: Bonds]</t>
  </si>
  <si>
    <t>YI:[0221011 - Long-Term Debt]</t>
  </si>
  <si>
    <t>YJ:[0221018 - DEF 650M 2.40% 12/15/2031]</t>
  </si>
  <si>
    <t>YK:[0221019 - DEF 500M 3.00% 12/15/2051]</t>
  </si>
  <si>
    <t>YL:[0221046 - DEF FMB 600M 3.8% 7/17/28]</t>
  </si>
  <si>
    <t>YM:[0221047 - DEF FMB 400M 4.20% 7/15/48]</t>
  </si>
  <si>
    <t>YN:[0221085 - DEF 500M 5.95% 11/15/2052]</t>
  </si>
  <si>
    <t>YO:[0221089 - DEF LT FMB]</t>
  </si>
  <si>
    <t>YP:[0221091 - DEF BOND Q3-Q4 ISSUANCE]</t>
  </si>
  <si>
    <t>YQ:[0221092 - DEF BOND Q1 Issuance Tranche 1]</t>
  </si>
  <si>
    <t>YR:[0221093 - DEF BOND Q1 Issuance Tranche 2]</t>
  </si>
  <si>
    <t>YS:[0221098 - DEF LT bond-fixed rate]</t>
  </si>
  <si>
    <t>YT:[0221099 - DEF LT bond-Floating rate]</t>
  </si>
  <si>
    <t>YU:[0221100 - LT Debt - Unsec Float]</t>
  </si>
  <si>
    <t>YV:[0221107 - DEF FMB 700M 6.200% 11/15/33]</t>
  </si>
  <si>
    <t>YW:[0221108 - DEF FMB 600M 5.875% 11/15/33]</t>
  </si>
  <si>
    <t>YX:[0221531 - PEF PCB 108.5M CITRUS 02A 1/27]</t>
  </si>
  <si>
    <t>YY:[0221535 - PEF FMB 225M 5.9% 03/01/33]</t>
  </si>
  <si>
    <t>YZ:[0221536 - PEF FMB 300M 5.1% 12/1/15]</t>
  </si>
  <si>
    <t>ZA:[0221537 - PEF FMB 500M 6.35% 09/15/2037]</t>
  </si>
  <si>
    <t>ZB:[0221542 - PEF FMB 350M 5.65% 04/1/40]</t>
  </si>
  <si>
    <t>ZC:[0221565 - PEF FMB 1B  6.40% 06/15/38]</t>
  </si>
  <si>
    <t>ZD:[0221569 - DEF 400M 3.85% 11-15-42]</t>
  </si>
  <si>
    <t>ZE:[0221571 - DEF 250M .65% 11-15-15]</t>
  </si>
  <si>
    <t xml:space="preserve">     ZF:[221 Subtotal]</t>
  </si>
  <si>
    <t>ZG:[]</t>
  </si>
  <si>
    <t>ZH:[FERC 224: Other Long-Term Debt]</t>
  </si>
  <si>
    <t>ZI:[0224043 - DEFR LTD]</t>
  </si>
  <si>
    <t>ZJ:[0224101 - DEF 800M FLOATING 4/21/2024]</t>
  </si>
  <si>
    <t>ZK:[0224103 - DEF 200M FLOAT ISSUED 9/2023]</t>
  </si>
  <si>
    <t>ZL:[0224511 - PEF OTH LTD 150M 6.75% 02/2028]</t>
  </si>
  <si>
    <t>ZM:[0224095 - DEF OTH LTD 400M 2.1% 12/15/19]</t>
  </si>
  <si>
    <t>ZN:[0224096 - Long Term Debt - Sec Fix]</t>
  </si>
  <si>
    <t>ZO:[0224097 - Long Term Debt - Sec Fix Offset]</t>
  </si>
  <si>
    <t>ZP:[0224251 - Current Portion of Unsec Float]</t>
  </si>
  <si>
    <t xml:space="preserve">     ZQ:[224 Subtotal]</t>
  </si>
  <si>
    <t>ZR:[]</t>
  </si>
  <si>
    <t>ZS:[FERC 226: Unamort Discount on Long-Term Debt]</t>
  </si>
  <si>
    <t>ZT:[0226010 - DEFPFDEBTDISC]</t>
  </si>
  <si>
    <t>ZU:[0226018 -  DEF 650M UNAMDIS 2.4% 12/15/31]</t>
  </si>
  <si>
    <t>ZV:[0226019 -  DEF 500M UNAMDIS 3% 12/15/2051]</t>
  </si>
  <si>
    <t>ZW:[0226021 - Unamort Discount-Curr]</t>
  </si>
  <si>
    <t>ZX:[0226045 - DEF Long Term Debt Dis]</t>
  </si>
  <si>
    <t>ZY:[0226046 - DEF UNAMDIS 600M 3.8% 7/15/28]</t>
  </si>
  <si>
    <t>ZZ:[0226047 - DEF UNAMDIS 400M 4.20%]</t>
  </si>
  <si>
    <t>AAA:[0226085 - DEF 500M UNAMDIS 5.95% 11/2052]</t>
  </si>
  <si>
    <t>AAB:[0226089 - 2020 First Mortgage Bond]</t>
  </si>
  <si>
    <t>AAC:[0226091 - DEF 600M UNAMDIS 3.4% 10/1/46]</t>
  </si>
  <si>
    <t>AAD:[0226092 - DEFDEBTDISCOUNT #1]</t>
  </si>
  <si>
    <t>AAE:[0226093 - DEFDEBTDISCOUNT #2]</t>
  </si>
  <si>
    <t>AAF:[0226098 - 2019 DEF Fixed Rate]</t>
  </si>
  <si>
    <t>AAG:[0226107 - DEF UNAMDIS 700M 6.200% 11/15/33]</t>
  </si>
  <si>
    <t>AAH:[0226108 - DEF UNAMDIS 600M 5.875% 11/15/33]</t>
  </si>
  <si>
    <t>AAI:[0226511 - PEF UNAMDIS 150M 6.75% 2/01/28]</t>
  </si>
  <si>
    <t>AAJ:[0226535 - PEF UNAMDIS 225M 5.9% 03/01/33]</t>
  </si>
  <si>
    <t>AAK:[0226537 - PEF UNAMDIS 500M 6.35% 09/2037]</t>
  </si>
  <si>
    <t>AAL:[0226542 - PEF UNAMDIS 350M 5.65% 04/20403]</t>
  </si>
  <si>
    <t>AAM:[0226565 - PEF UNAMDIS 1B 6.40% 6/15/38]</t>
  </si>
  <si>
    <t>AAN:[0226569- DEF UNAMDIS 400M 3.85 11-15-42]</t>
  </si>
  <si>
    <t>AAO:[0226571- DEF UNAMDIS 250M .65% 11-15-15]</t>
  </si>
  <si>
    <t>AAP:[0226700 - Unamort Debt Discount]</t>
  </si>
  <si>
    <t xml:space="preserve">     AAQ:[226 Subtotal]</t>
  </si>
  <si>
    <t>AAR:[]</t>
  </si>
  <si>
    <t>AAS:[FERC 227: Obligations Under Capital Lease - Noncurrent]</t>
  </si>
  <si>
    <t>AAT:[0227101 - LT Capital Lease Obligation]</t>
  </si>
  <si>
    <t>AAU:[0227104 - Cap Lease Noncurrent SPHQ]</t>
  </si>
  <si>
    <t>AAV:[0227105 - Cap Lease Noncurrent SH]</t>
  </si>
  <si>
    <t>AAW:[0227175 - LT Operating Lease Obligation]</t>
  </si>
  <si>
    <t xml:space="preserve">     AAX:[227 Subtotal]</t>
  </si>
  <si>
    <t>AAY:[]</t>
  </si>
  <si>
    <t>AAZ:[FERC 228.1: Accumulated Provision for Property Insurance]</t>
  </si>
  <si>
    <t>ABA:[0228100 - Retail Unfd Storm Damage]</t>
  </si>
  <si>
    <t>ABB:[0228101 - Wholsesale Storm Reserve]</t>
  </si>
  <si>
    <t xml:space="preserve">     ABC:[228.1 Subtotal]</t>
  </si>
  <si>
    <t>ABD:[FERC 228.2: Accumulated Provision for Injuries and Damages]</t>
  </si>
  <si>
    <t>ABE:[0228201 - Claim Reserve]</t>
  </si>
  <si>
    <t>ABF:[0228202 - Claim Reserve - ST]</t>
  </si>
  <si>
    <t>ABG:[0228250 - Inactive - Schm Worker'S Comp - Other]</t>
  </si>
  <si>
    <t>ABH:[0228280 - Schm Environmental]</t>
  </si>
  <si>
    <t xml:space="preserve">     ABI:[228.2 Subtotal]</t>
  </si>
  <si>
    <t>ABJ:[FERC 228.3: Accumulated Provision for Pensions and Benefits]</t>
  </si>
  <si>
    <t>ABK:[0228312 - Pension Rest]</t>
  </si>
  <si>
    <t>ABL:[0228314 - Schm Dpc Opeb FAS 106]</t>
  </si>
  <si>
    <t>ABM:[0228315 - Schm Opeb (Fas106)]</t>
  </si>
  <si>
    <t>ABN:[0228318 - OPEB Liability - FAS 106]</t>
  </si>
  <si>
    <t>ABO:[0228324 - Schm Dpc Pos Emp FAS 112]</t>
  </si>
  <si>
    <t>ABP:[0228325 - Schm Post Emp FAS 112]</t>
  </si>
  <si>
    <t>ABQ:[0228340 - Nonqualified Plans Liability]</t>
  </si>
  <si>
    <t>ABR:[0228346 - Pension Liability - FAS 87]</t>
  </si>
  <si>
    <t>ABS:[0228347 - Pension Liab - FAS 87]</t>
  </si>
  <si>
    <t>ABT:[0228348 - Pension Liab - FAS 87(Cinergy)]</t>
  </si>
  <si>
    <t>ABU:[0228349 - Accrued Pensions &amp; Other Post-Retirement Ben]</t>
  </si>
  <si>
    <t>ABV:[0253275 - Pension Liability - FAS 187 NQ]</t>
  </si>
  <si>
    <t xml:space="preserve">     ABW:[228.3 Subtotal]</t>
  </si>
  <si>
    <t>ABX:[FERC 228.4: Accumulated Misc Operating Provisions]</t>
  </si>
  <si>
    <t>ABY:[0228402 - Nuclear Refuel Outage #16]</t>
  </si>
  <si>
    <t>ABZ:[0228403 - Deferred Serp -  Active Empl]</t>
  </si>
  <si>
    <t>ACA:[0228404 - Deferred Comp]</t>
  </si>
  <si>
    <t>ACB:[0228405 - 2000 Class Deferred Compensat]</t>
  </si>
  <si>
    <t>ACC:[0228407 - Perf Share Sub Plan]</t>
  </si>
  <si>
    <t>ACD:[0228408 - Mgt Incentive Award Def]</t>
  </si>
  <si>
    <t>ACE:[0228413 - Nuclear EOL Costs]</t>
  </si>
  <si>
    <t>ACF:[0228440 - Reserve - MGP Sites FERC 228]</t>
  </si>
  <si>
    <t>ACG:[0228480 - Acc Prov Insurance-Environ]</t>
  </si>
  <si>
    <t xml:space="preserve">     ACH:[228.4 Subtotal]</t>
  </si>
  <si>
    <t xml:space="preserve">     ACI:[228 Subtotal]</t>
  </si>
  <si>
    <t>ACJ:[]</t>
  </si>
  <si>
    <t>ACK:[FERC 229: Accumulated Provisions for Rate Refunds]</t>
  </si>
  <si>
    <t>ACL:[0229010 - Accm Prv-Rate Refnd-Tax Ref]</t>
  </si>
  <si>
    <t>ACM:[0229003 - Wholesale - QF Energy]</t>
  </si>
  <si>
    <t xml:space="preserve">     ACN:[229 Subtotal]</t>
  </si>
  <si>
    <t>ACO:[]</t>
  </si>
  <si>
    <t>ACP:[FERC 230: Asset Retirement Obligations]</t>
  </si>
  <si>
    <t>ACQ:[0230001 - FAS 143 ARO Liability ST]</t>
  </si>
  <si>
    <t>ACR:[0230105 - ARO Liability - Current]</t>
  </si>
  <si>
    <t>ACS:[0230315 - ARO Liability - Coal Ash]</t>
  </si>
  <si>
    <t>ACT:[0230999 - ARO Liability]</t>
  </si>
  <si>
    <t xml:space="preserve">     ACU:[230 Subtotal]</t>
  </si>
  <si>
    <t>ACV:[]</t>
  </si>
  <si>
    <t>ACW:[FERC 232: Accounts Payable]</t>
  </si>
  <si>
    <t>ACX:[0232000 - A/P Vendors Payable]</t>
  </si>
  <si>
    <t>ACY:[0232001 - AP Corp Vendors Payable]</t>
  </si>
  <si>
    <t>ACZ:[0232002 - A/P - Misc - Gen - Acctg]</t>
  </si>
  <si>
    <t>ADA:[0232004 - Vision Deduction]</t>
  </si>
  <si>
    <t>ADB:[0232005 - Long Term Disability Deduction]</t>
  </si>
  <si>
    <t>ADC:[0232016 - AP PS8.9 Vendors Payable]</t>
  </si>
  <si>
    <t>ADD:[0232018- EAM Payables]</t>
  </si>
  <si>
    <t>ADE:[0232027 -AP-Fuel Financial Hedge]</t>
  </si>
  <si>
    <t>ADF:[0232031 - Treasury LC and MCF Fees]</t>
  </si>
  <si>
    <t>ADG:[0232039 - Payable 401K Incentive Match]</t>
  </si>
  <si>
    <t>ADH:[0232045 - Supp Life Deductions]</t>
  </si>
  <si>
    <t>ADI:[0232048 - Supp AD&amp;D Deduction]</t>
  </si>
  <si>
    <t>ADJ:[0232049 - Medical &amp; HSA Deductions]</t>
  </si>
  <si>
    <t>ADK:[0232052 - Medical Spending Acc Deduct]</t>
  </si>
  <si>
    <t>ADL:[0232053 - Dependent Spending Acct Deduct]</t>
  </si>
  <si>
    <t>ADM:[0232061 - Checks not presented - reclass]</t>
  </si>
  <si>
    <t>ADN:[0232067 - Dental Deductions]</t>
  </si>
  <si>
    <t>ADO:[0232068 - Employee Parking Deductions]</t>
  </si>
  <si>
    <t>ADP:[0232103 - DEF Payable - NG Purchases]</t>
  </si>
  <si>
    <t>ADQ:[0232105 - DEF Payable - NG Transport]</t>
  </si>
  <si>
    <t>ADR:[0232107 - DEF Payable - NG Fin Transact]</t>
  </si>
  <si>
    <t>ADS:[0232108 - DEF Cogen Payable]</t>
  </si>
  <si>
    <t>ADT:[0232109 - A/P BPM - Actual]</t>
  </si>
  <si>
    <t>ADU:[0232120 - Vouchers Payable - Special]</t>
  </si>
  <si>
    <t>ADV:[0232125 - NRC Inspection Fee Pay]</t>
  </si>
  <si>
    <t>ADW:[0232150 - Accounts Payable - Stores]</t>
  </si>
  <si>
    <t>ADX:[0232151 - Accounts Payable - Stores]</t>
  </si>
  <si>
    <t>ADY:[0232155 - Accounts Payable - Stores CAS]</t>
  </si>
  <si>
    <t>ADZ:[0232163 - Emission Allowance A/P]</t>
  </si>
  <si>
    <t>AEA:[0232170 - Accounts Payable - Coal]</t>
  </si>
  <si>
    <t>AEB:[0232171 - Account Payable - Coal Accrual]</t>
  </si>
  <si>
    <t>AEC:[0232175 - Limestone and Freight Payable]</t>
  </si>
  <si>
    <t>AED:[0232176 - Reagent Payable]</t>
  </si>
  <si>
    <t>AEE:[0232177 - Generic By Products Payable]</t>
  </si>
  <si>
    <t>AEF:[0232178 - Accrued Settlements Payable]</t>
  </si>
  <si>
    <t>AEG:[0232180 - Accounts Payable - Oil Stocks]</t>
  </si>
  <si>
    <t>AEH:[0232181 - Natural Gas Payable]</t>
  </si>
  <si>
    <t>AEI:[0232190 - Coal Freight Payable]</t>
  </si>
  <si>
    <t>AEJ:[0232195 - RAILCAR LEASE PAYABLE]</t>
  </si>
  <si>
    <t>AEK:[0232199 - PowerPlan Coal Payable]</t>
  </si>
  <si>
    <t>AEL:[0232200 - Cbis Refund Payable]</t>
  </si>
  <si>
    <t>AEM:[0232222 - Test Fuel Payable]</t>
  </si>
  <si>
    <t>AEN:[0232270 - Passport Unvouchered Liability]</t>
  </si>
  <si>
    <t>AEO:[0232331 - A/P - ENERGY NEIGHBOR FUND]</t>
  </si>
  <si>
    <t>AEP:[0232332 - Photovoltaic Fund]</t>
  </si>
  <si>
    <t>AEQ:[0232333 - A/P - FLEXCARE]</t>
  </si>
  <si>
    <t>AER:[0232334 - A/P - Stock Loan Repay]</t>
  </si>
  <si>
    <t>AES:[0232336 - Advance Payable NCEMPA]</t>
  </si>
  <si>
    <t>AET:[0232337 - CR3 Joint Owner]</t>
  </si>
  <si>
    <t>AEU:[0232338 - Payable - Int City Joint Owners]</t>
  </si>
  <si>
    <t>AEV:[0232402 - Collateral Liab]</t>
  </si>
  <si>
    <t>AEW:[0232410 - Transmission Payables]</t>
  </si>
  <si>
    <t>AEX:[0232460 - Bulk Power Marketing Payable]</t>
  </si>
  <si>
    <t>AEY:[0232480 - Co-Generation]</t>
  </si>
  <si>
    <t>AEZ:[0232510 - Checks Not Presented]</t>
  </si>
  <si>
    <t>AFA:[0232892 - A/P Miscellaneous]</t>
  </si>
  <si>
    <t>AFB:[0232993 - AP Off System]</t>
  </si>
  <si>
    <t>AFC:[0232996 -  Capital - Accruals]</t>
  </si>
  <si>
    <t xml:space="preserve">     AFD:[232 Subtotal]</t>
  </si>
  <si>
    <t>AFE:[]</t>
  </si>
  <si>
    <t>AFF:[FERC 233: Notes Payable to Associated Companies]</t>
  </si>
  <si>
    <t>AFG:[0233003 - IC LT Notes Pay]</t>
  </si>
  <si>
    <t>AFH:[0233150 - IC Moneypool - ST Notes Pay]</t>
  </si>
  <si>
    <t xml:space="preserve">     AFI:[233 Subtotal]</t>
  </si>
  <si>
    <t>AFJ:[]</t>
  </si>
  <si>
    <t>AFK:[FERC 234: Accounts Payable to Associated Companies]</t>
  </si>
  <si>
    <t>AFL:[0232232 - A/P Affiliates]</t>
  </si>
  <si>
    <t>AFM:[0234000 - IC Moneypool - ST Interest Pay]</t>
  </si>
  <si>
    <t>AFN:[0234010 - Intercompany Ap]</t>
  </si>
  <si>
    <t>AFO:[0234104 - IC Accounts Payable]</t>
  </si>
  <si>
    <t>AFP:[0234250 - IC Netting - Accts Payable (Nets Against 0146250 - IC Netting - A/R)]</t>
  </si>
  <si>
    <t>AFQ:[0234350 - IC Netting - LT Accts Payable]</t>
  </si>
  <si>
    <t xml:space="preserve">     AFR:[234 Subtotal]</t>
  </si>
  <si>
    <t>AFS:[]</t>
  </si>
  <si>
    <t>AFT:[FERC 235: Customer Deposits]</t>
  </si>
  <si>
    <t>AFU:[0235002 - CD Active]</t>
  </si>
  <si>
    <t>AFV:[0235003 - CD Inactive]</t>
  </si>
  <si>
    <t>AFW:[0235110 - Cust Dep For Srvc - Edp Billing]</t>
  </si>
  <si>
    <t xml:space="preserve">     AFX:[235 Subtotal]</t>
  </si>
  <si>
    <t>AFZ:[FERC 236: Taxes Accrued]</t>
  </si>
  <si>
    <t>AGA:[0236000 - NC Prop Tax - Electric]</t>
  </si>
  <si>
    <t>AGB:[0236001 - State It Payable Other]</t>
  </si>
  <si>
    <t>AGC:[0236020 - FAS 5 Non-Income Tax Reserves]</t>
  </si>
  <si>
    <t>AGD:[0236040 NC Prop Tax - Misc Non-Util]</t>
  </si>
  <si>
    <t>AGE:[0236041 - Accrued Property Tax]</t>
  </si>
  <si>
    <t>AGF:[0236100 - Franchise Tax - Electric]</t>
  </si>
  <si>
    <t>AGG:[0236123 - Fl Prop Tax - Electric]</t>
  </si>
  <si>
    <t>AGH:[0236131 - FL FRANCHISE TX ACCRUAL]</t>
  </si>
  <si>
    <t>AGI:[0236135 - FL Reg Assessment - Electric]</t>
  </si>
  <si>
    <t>AGJ:[0236150 - St/Local Unemployment Tax Liab]</t>
  </si>
  <si>
    <t>AGK:[0236360 - SC Property Tax Electric]</t>
  </si>
  <si>
    <t>AGL:[0236700 - Employer FICA Tax Liab]</t>
  </si>
  <si>
    <t>AGM:[0236701 - CARES ACT Accural of Deferred Payment of Employer Share of Payroll Tax]</t>
  </si>
  <si>
    <t>AGN:[0236750 - Federal Unemployment Tax Liab]</t>
  </si>
  <si>
    <t>AGO:[0236801 - Accrued Gross Receipts Tax]</t>
  </si>
  <si>
    <t>AGP:[0236831 - Misc. Taxes &amp; Interest]</t>
  </si>
  <si>
    <t>AGQ:[0236906 - Sales and Use Tax Payable]</t>
  </si>
  <si>
    <t>AGR:[0236918 - Accr Ad Valorem Tax 2006]</t>
  </si>
  <si>
    <t>AGS:[0236926 - LT Tax Reclass Fed]</t>
  </si>
  <si>
    <t>AGT:[0236927 - LT Tax Reclass State]</t>
  </si>
  <si>
    <t>AGU:[0236940 - Curr Tax Reclass Acct State Cr]</t>
  </si>
  <si>
    <t>AGV:[0236942 - State Inc Tax Payable - Prior Yrs LT]</t>
  </si>
  <si>
    <t>AGW:[0236943 - State Inc Tax Pay-Prior Years]</t>
  </si>
  <si>
    <t>AGX:[0236953 - LT Liability: State UTP]</t>
  </si>
  <si>
    <t>AGY:[0236960 - SC Inc Tax Payable-Prior Yr]</t>
  </si>
  <si>
    <t>AGZ:[0236965 - Accrued SIT - Prior Year]</t>
  </si>
  <si>
    <t>AHA:[0236980 - Current Tax Reclass Account Fed Cr]</t>
  </si>
  <si>
    <t>AHB:[0236981 - Fed Inc Tax Payable - Prev Yr]</t>
  </si>
  <si>
    <t>AHC:[0236983 - Fed Inc Tax Payable - Prior Yrs]</t>
  </si>
  <si>
    <t>AHD:[0236986 - Fed Inc Payable - PY LT 08-09]</t>
  </si>
  <si>
    <t>AHE:[0236988 - LT Liability ST UTP PGN]</t>
  </si>
  <si>
    <t>AHF:[0236989 - LT Liability Fed UTP PGN]</t>
  </si>
  <si>
    <t>AHG:[0236990 - Fed Inc Tax Payable - Current]</t>
  </si>
  <si>
    <t>AHH:[0236992 - Current Liability UTP - Fed]</t>
  </si>
  <si>
    <t>AHI:[0236993 - LT Liability Federal UTP 08-09 Year]</t>
  </si>
  <si>
    <t xml:space="preserve">     AHJ:[236 Subtotal]</t>
  </si>
  <si>
    <t>AHK:[]</t>
  </si>
  <si>
    <t>AHL:[FERC 237: Interest Accrued]</t>
  </si>
  <si>
    <t>AHM:[0237038 - LT Interest Accrued]</t>
  </si>
  <si>
    <t>AHN:[0237039 - Cur Int Accrued - Tax]</t>
  </si>
  <si>
    <t>AHO:[0237041 - FERC Interconnect Interest LT]</t>
  </si>
  <si>
    <t>AHP:[0237011 - Int Payable - Notes - Non-Reg]</t>
  </si>
  <si>
    <t>AHQ:[0237110 - Bonds Interest Payable]</t>
  </si>
  <si>
    <t>AHR:[0237200 - Cur Liability Interest accrued]</t>
  </si>
  <si>
    <t>AHS:[0237222 - Int Accr Cust Dep FLA]</t>
  </si>
  <si>
    <t>AHT:[0237418 - Other Current Liabilities]</t>
  </si>
  <si>
    <t>AHU:[0237460 - Interest Payable]</t>
  </si>
  <si>
    <t>AHV:[0237510 - Bonds Interest Payable]</t>
  </si>
  <si>
    <t xml:space="preserve">     AHW:[237 Subtotal]</t>
  </si>
  <si>
    <t>AHX:[]</t>
  </si>
  <si>
    <t>AHY:[FERC 239: Matured Long-Term Debt]</t>
  </si>
  <si>
    <t>AHZ:[Placeholder for current portion of LTD]</t>
  </si>
  <si>
    <t xml:space="preserve">     AIA:[239 Subtotal]</t>
  </si>
  <si>
    <t>AIB:[]</t>
  </si>
  <si>
    <t>AIC:[FERC 241: Tax Collections Payable]</t>
  </si>
  <si>
    <t>AID:[0241110 - State Income Tax Wh - Employee]</t>
  </si>
  <si>
    <t>AIE:[0241142 - ST SALES TAX SERV-REV 7%]</t>
  </si>
  <si>
    <t>AIG:[0241150 - Fed Inc Tax Wh - employee]</t>
  </si>
  <si>
    <t>AIH:[0241160 - FICA Withheld - Employee]</t>
  </si>
  <si>
    <t>AII:[0241310 - SC State Sales Tax on Elc Energy]</t>
  </si>
  <si>
    <t>AIJ:[0241320 - NC State Sales Tx on Elc Enrgy]</t>
  </si>
  <si>
    <t>AIK:[0241335 - Local Taxes Withheld]</t>
  </si>
  <si>
    <t>AIL:[0241348 - Franchise Fees Payable]</t>
  </si>
  <si>
    <t>AIM:[0241800 - Utility Tax - County]</t>
  </si>
  <si>
    <t>AIN:[0241900 - TX COL PAY-FL Muni Utility Tax]</t>
  </si>
  <si>
    <t>AIO:[0241990 - GRT Payable Additional 2.6%]</t>
  </si>
  <si>
    <t xml:space="preserve">     AIP:[241 Subtotal]</t>
  </si>
  <si>
    <t>AIQ:[]</t>
  </si>
  <si>
    <t>AIR:[FERC 242: Misc Current and Accrued Liabilities]</t>
  </si>
  <si>
    <t>AIS:[0242003 - Imbalance Payable - Oba]</t>
  </si>
  <si>
    <t>AIT:[0242004 - Imbalance Payable - Park/Lend]</t>
  </si>
  <si>
    <t>AIU:[0242033 - Wages Payable - Accrual]</t>
  </si>
  <si>
    <t>AIV:[0242035 -  Unearned Premiums]</t>
  </si>
  <si>
    <t>AIW:[0242051 - FERC Interconnect Deposits LT]</t>
  </si>
  <si>
    <t>AIX:[0242054 - State Interconnect Deposits LT]</t>
  </si>
  <si>
    <t>AIY:[0242110 - Contract Retentions]</t>
  </si>
  <si>
    <t>AIZ:[0242152 - Solar Interconnect Deposits]</t>
  </si>
  <si>
    <t>AJA:[0242160 - Current Liabilities of VIEs]</t>
  </si>
  <si>
    <t>AJB:[0242200 - Misc C&amp;A Liab Incentives]</t>
  </si>
  <si>
    <t>AJC:[0242210 - Accrued Salaries &amp; Wages]</t>
  </si>
  <si>
    <t>AJD:[0242215 - Severance Reserve/Accrual]</t>
  </si>
  <si>
    <t>AJE:[0242216 - Severance Accrual Purchase Acctg]</t>
  </si>
  <si>
    <t>AJF:[0242217 - Severance Reserve]</t>
  </si>
  <si>
    <t>AJG:[0242220 - Legal Employee Deductions]</t>
  </si>
  <si>
    <t>AJH:[0242320 - Transmission Open Acc-Deposits]</t>
  </si>
  <si>
    <t>AJI:[0242390 - CURR&amp;ACCR LIAB-FPC LTD]</t>
  </si>
  <si>
    <t>AJJ:[0242391 - A/P COAL &amp; OIL Commitments]</t>
  </si>
  <si>
    <t>AJK:[0242392 - Bargaining Unit Dental Reserve]</t>
  </si>
  <si>
    <t>AJL:[0242393 - Misc C&amp;A Liab Def Vacation]</t>
  </si>
  <si>
    <t>AJM:[0242395 - CUR&amp;ACCR LIAB MED/DTL INS ACT]</t>
  </si>
  <si>
    <t>AJN:[0242396 - CURR&amp;ACCR LIAB-WORKERS COMP]</t>
  </si>
  <si>
    <t>AJO:[0242397 - IRU INDEMNIFICATION -ST]</t>
  </si>
  <si>
    <t>AJP:[0242398 - CURR&amp;ACCR LIAB MISC]</t>
  </si>
  <si>
    <t>AJQ:[0242410 - Prov - Cumulative Div Pref and Pref Stk -]</t>
  </si>
  <si>
    <t>AJR:[0242440 - Cash Coll &amp; Contribution to Trustee]</t>
  </si>
  <si>
    <t>AJS:[0242450 - Collections From Payroll - Misc]</t>
  </si>
  <si>
    <t>AJT:[0242460 - Prov For Incentive Ben Prog]</t>
  </si>
  <si>
    <t>AJU:[0242461 - Prior Year Incentive Accrual]</t>
  </si>
  <si>
    <t>AJV:[0242481 - Div Reinvest Pending Payable]</t>
  </si>
  <si>
    <t>AJW:[0242490 - Vacation Carryover]</t>
  </si>
  <si>
    <t>AJX:[0242540 - Escheaments Payable]</t>
  </si>
  <si>
    <t>AJY:[0242650 - Accrued Payable - Other]</t>
  </si>
  <si>
    <t>AJZ:[0242690 - Executive Incentive Accrual]</t>
  </si>
  <si>
    <t>AKA:[0242797 - NQ Pension Current FPC SERP/ND]</t>
  </si>
  <si>
    <t>AKB:[0242803 - Deferred Rent]</t>
  </si>
  <si>
    <t>AKC:[0242890 - Deferred Rev Pay - Fuel]</t>
  </si>
  <si>
    <t>AKD:[0242897 - NC Pension Liability - FAS 87]</t>
  </si>
  <si>
    <t>AKE:[0242898 - OPEB Current Liability]</t>
  </si>
  <si>
    <t>AKF:[0242899 - FAS 112 Currently Liability]</t>
  </si>
  <si>
    <t>AKG:[0242988 - Reg Liability Current]</t>
  </si>
  <si>
    <t>AKH:[0242997 - Misc. Liab - FAS 87 NQ]</t>
  </si>
  <si>
    <t>AKI:[0242999 - Misc Liab - FAS 112]</t>
  </si>
  <si>
    <t xml:space="preserve">     AKJ:[242 Subtotal]</t>
  </si>
  <si>
    <t>AKK:[]</t>
  </si>
  <si>
    <t>AKL:[FERC 243: Obligations Under Capital Leases-Current]</t>
  </si>
  <si>
    <t>AKM:[0242175 - Curr Operating Lease Oblig]</t>
  </si>
  <si>
    <t>AKN:[0243105 - Current Portion of Cap Lease Obligation]</t>
  </si>
  <si>
    <t>AKO:[0243106 - Cap Lease Current SPHQ]</t>
  </si>
  <si>
    <t>AKP:[0243107 - Cap Lease Current SH]</t>
  </si>
  <si>
    <t xml:space="preserve">     AKQ:[243 Subtotal]</t>
  </si>
  <si>
    <t>AKR:[]</t>
  </si>
  <si>
    <t>AKS:[FERC 244: Derivatives Instrument Liabilities]</t>
  </si>
  <si>
    <t>AKT:[0244005 - Derivative Instr - Regulatory ST]</t>
  </si>
  <si>
    <t>AKU:[0244006 - Derivative Instr - Regulatory LT]</t>
  </si>
  <si>
    <t>AKV:[0244007 - Accrued Interest Exp-Swaps-Reg]</t>
  </si>
  <si>
    <t>AKW:[0244010 - NDTF Derivative Options]</t>
  </si>
  <si>
    <t>AKX:[244 Subtotal]</t>
  </si>
  <si>
    <t>AKY:[]</t>
  </si>
  <si>
    <t>ALA:[FERC 245: Derivatives Instrument Liabilities-Hedges]</t>
  </si>
  <si>
    <t>ALB:[0245001 - 3rd Party Derivative Liability Current]</t>
  </si>
  <si>
    <t>ALC:[0245002 - 3rd Party Derivative Liability Noncurren]</t>
  </si>
  <si>
    <t xml:space="preserve">     ALD:[245 Subtotal]</t>
  </si>
  <si>
    <t>ALE:[]</t>
  </si>
  <si>
    <t>ALF:[FERC 252: Customer Advances for Construction]</t>
  </si>
  <si>
    <t>ALG:[0224045 - FERC Interconnect Liability]</t>
  </si>
  <si>
    <t>ALH:[0252001 - Cust Adv For Construction]</t>
  </si>
  <si>
    <t>ALI:[0252120 - Reserve Capacity]</t>
  </si>
  <si>
    <t>ALJ:[0252400 - Customer Advances ST]</t>
  </si>
  <si>
    <t xml:space="preserve">     ALK:[252 Subtotal]</t>
  </si>
  <si>
    <t>ALL:[]</t>
  </si>
  <si>
    <t>ALM:[FERC 253: Other Deferred Credits]</t>
  </si>
  <si>
    <t>ALN:[0253008 - Pole Attach - Deferred Revenue]</t>
  </si>
  <si>
    <t>ALO:[0253035 - Misc Def Cr - Genl Acctg]</t>
  </si>
  <si>
    <t>ALP:[0253037 - LT Liab - Current Portion]</t>
  </si>
  <si>
    <t>ALQ:[0253039 - Deferred Revenue]</t>
  </si>
  <si>
    <t>ALR:[0253043 - OPEB - FAS 106 Grantor Trust]</t>
  </si>
  <si>
    <t>ALS:[0253049 - Int on Tax Deficiency - LT Liab]</t>
  </si>
  <si>
    <t>ALT:[0253053 - OTH DEF Credit - Smart Grid]</t>
  </si>
  <si>
    <t>ALU:[0253062 - Long Term Def Rev-OL]</t>
  </si>
  <si>
    <t>ALV:[0253070 - Reserve - MGP Sites]</t>
  </si>
  <si>
    <t>ALW:[0253082 - OTH DEFER CR MISCELLANEOUS]</t>
  </si>
  <si>
    <t>ALX:[0253084 - IRU INDEMNIFICATION -LT]</t>
  </si>
  <si>
    <t>ALY:[0253085 - Other Long Term Liabilities]</t>
  </si>
  <si>
    <t>ALZ:[2531006 - Defr Cr - A/R A/P Elim Diff]</t>
  </si>
  <si>
    <t>AMA:[2531008 - Defr Cr - Other Bal Sheet Elim Diff]</t>
  </si>
  <si>
    <t>AMB:[2531020 - Defr Cr - Revenue Expense Diff]</t>
  </si>
  <si>
    <t>AMC:[0253400 - BARTOW LTSA]</t>
  </si>
  <si>
    <t>AMD:[0253401 - HINES LTSA]</t>
  </si>
  <si>
    <t>AME:[0253403 - Citrus County LTSA Def Liab]</t>
  </si>
  <si>
    <t>AMF:[0253620 - SCHM Executive Savings Pln-Stk]</t>
  </si>
  <si>
    <t>AMG:[0253630 - Schm Exec Cash Bal Plan]</t>
  </si>
  <si>
    <t>AMH:[0253690 - Pension Deferred Credits]</t>
  </si>
  <si>
    <t>AMI:[0253890 - SCHM Tax &amp; S/L for Surplus Mat'l]</t>
  </si>
  <si>
    <t>AMJ:[0253902 - Pro Co Sales Tax Payable]</t>
  </si>
  <si>
    <t>AMK:[0253910 - Pole Attach - Advance Billing]</t>
  </si>
  <si>
    <t>AML:[0253920 - Other Deferred Credits]</t>
  </si>
  <si>
    <t>AMM:[0253990 - Deferred Prepaid Ef - Lighting]</t>
  </si>
  <si>
    <t>AMN:[0253955 - Short-Term Guarantee Obligations]</t>
  </si>
  <si>
    <t xml:space="preserve">     AMO:[253 Subtotal]</t>
  </si>
  <si>
    <t>AMP:[]</t>
  </si>
  <si>
    <t>AMQ:[FERC 254: Other Regulatory Liabilities]</t>
  </si>
  <si>
    <t>AMR:[0254002 - Interest Rate Swap Reg Liability]</t>
  </si>
  <si>
    <t>AMS:[0254015 - Reg Liab MTM Fuel ST]</t>
  </si>
  <si>
    <t>AMT:[0254016 - Deferred SPP]</t>
  </si>
  <si>
    <t>AMU:[0254020 - Auctioned S02 Allowance]</t>
  </si>
  <si>
    <t>AMV:[0254024 - Def CR3 Liab - Depr &amp; Prop Tax]</t>
  </si>
  <si>
    <t>AMW:[0254031 - CR4&amp;5 Accelerated Depreciation]</t>
  </si>
  <si>
    <t>AMX:[0254036 - Regulatory  Liability - Excess Fed ADIT]</t>
  </si>
  <si>
    <t>AMY:[0254038 - Excess ADIT Grossup LT]</t>
  </si>
  <si>
    <t>AMZ:[0254059 -DOE Settlement Reg Liability]</t>
  </si>
  <si>
    <t>ANA:[0254060 - DEF Tax Savings Reg Liability]</t>
  </si>
  <si>
    <t>ANB:[0254061 -  Deferred PTCs]</t>
  </si>
  <si>
    <t>ANC:[0254087 - Regulatory Liability - CR 4&amp;5 Amort.]</t>
  </si>
  <si>
    <t>ANE:[02540XX - Regulatory Liability - OATT FIT]</t>
  </si>
  <si>
    <t>ANF:[0254100 - Regulatory Liablility - Inc Tax]</t>
  </si>
  <si>
    <t>ANG:[0254101 - Deferred Regulatory Liability]</t>
  </si>
  <si>
    <t>ANH:[0254250 - NC REC Liability - Retail]</t>
  </si>
  <si>
    <t>ANI:[0254310 - Deferred Fuel Settlements]</t>
  </si>
  <si>
    <t>ANJ:[0254311 - Deferred Fuel Revenue]</t>
  </si>
  <si>
    <t>ANK:[0254312 - Deferred GPIF - Reg Liab Fuel]</t>
  </si>
  <si>
    <t>ANL:[0254313 - Deferred Fuel - PY]</t>
  </si>
  <si>
    <t>ANM:[0254315 - DOE Settlement (Apr 2022 moved to 254059 in May 2022)]</t>
  </si>
  <si>
    <t>ANN:[0254316 - Deferred Energy Conservation]</t>
  </si>
  <si>
    <t>ANO:[0254317 - Deferred Environmental Cost Recovery]</t>
  </si>
  <si>
    <t>ANP:[0254318 - Deferred Property Gains/Losses - FL]</t>
  </si>
  <si>
    <t>ANQ:[0254320 - Deferred Capacity Curr Yr]</t>
  </si>
  <si>
    <t>ANR:[0254321 - Deferred Capacity - Prior Yr]</t>
  </si>
  <si>
    <t>ANS:[0254331 - LT Closed Def Int Hedge-Liab]</t>
  </si>
  <si>
    <t>ANT:[0254332 - ST Closed Def Int Hedge - Liab]</t>
  </si>
  <si>
    <t>ANU:[0254401 - DSM Energy Efficiency]</t>
  </si>
  <si>
    <t>ANV:[0254402 - SC Historical DSM]</t>
  </si>
  <si>
    <t>ANW:[0254689 - Reg Liability - OPEB Medical]</t>
  </si>
  <si>
    <t>ANX:[0254690 - Reg Liability - OPEB Life]</t>
  </si>
  <si>
    <t>ANY:[0254700 - Blank - Forecast Placeholder]</t>
  </si>
  <si>
    <t>ANZ:[0254750 - Blank - Forecast Placeholder]</t>
  </si>
  <si>
    <t>AOA:[0254760 - Tax Savings Reg Liab - Retail 2022 Settlement]</t>
  </si>
  <si>
    <t>AOB:[0254800 - Reg Liability MTM Fuel LT]</t>
  </si>
  <si>
    <t>AOC:[0254914 - NDT - Qual - Unreal Gains]</t>
  </si>
  <si>
    <t>AOD:[0254980 - Open Interest Rate Swap Cur Reg Liab]</t>
  </si>
  <si>
    <t>AOE:[0254988 - Current Regulatory Liabilities ("Excess Fed ADIT")]</t>
  </si>
  <si>
    <t>AOF:[0254991 - Aro Reg Liab - Book Depr]</t>
  </si>
  <si>
    <t>AOG:[0254999 - Reg Liab COR reclass from A/D]</t>
  </si>
  <si>
    <t xml:space="preserve">     AOH:[254 Subtotal]</t>
  </si>
  <si>
    <t>AOI:[]</t>
  </si>
  <si>
    <t>AOJ:[FERC 255: Accumulated Deferred Investment Tax Credits]</t>
  </si>
  <si>
    <t>AOK:[0255000 - Accum Def Inv Tax Credits]</t>
  </si>
  <si>
    <t>AOL:[0255001 - Def ITC - No Normalization]</t>
  </si>
  <si>
    <t xml:space="preserve">     AOM:[255 Subtotal]</t>
  </si>
  <si>
    <t>AON:[]</t>
  </si>
  <si>
    <t>AOO:[FERC 281: Accumulated Deferred Income Taxes - Accelerated Amort Property]</t>
  </si>
  <si>
    <t>AOP:[0281200 - Deferred Federal Income Tax]</t>
  </si>
  <si>
    <t>AOQ:[0281201 - Deferred State Income Tax]</t>
  </si>
  <si>
    <t>AOS:[0281300 - Deferred FIT - Current]</t>
  </si>
  <si>
    <t>AOT:[0281301 - Deferred SIT - Current]</t>
  </si>
  <si>
    <t xml:space="preserve">     AOU:[281 Subtotal]</t>
  </si>
  <si>
    <t>AOV:[]</t>
  </si>
  <si>
    <t>AOW:[FERC 282: Accumulated Deferred Income Taxes - Other Property]</t>
  </si>
  <si>
    <t>AOX:[0282005 - LT FIN48 Noncur Prop DTL - FED]</t>
  </si>
  <si>
    <t>AOY:[0282006 - LT FIN48 Noncur Prop DTL - FL]</t>
  </si>
  <si>
    <t>AOZ:[0282100 - Adit: PpandE: Federal Taxes]</t>
  </si>
  <si>
    <t>APA:[0282101 - Adit: PpandE: State Taxes]</t>
  </si>
  <si>
    <t>APB:[0282103 - LT Def tax liability: state-282]</t>
  </si>
  <si>
    <t>APC:[0282104 - LT Def tax liability - Fed(282)]</t>
  </si>
  <si>
    <t xml:space="preserve">     APD:[282 Subtotal]</t>
  </si>
  <si>
    <t>282-283</t>
  </si>
  <si>
    <t>APE:[]</t>
  </si>
  <si>
    <t>APF:[FERC 283: Accumulated Deferred Income Taxes - Other]</t>
  </si>
  <si>
    <t>APG:[0283011 - Current Portion DIT]</t>
  </si>
  <si>
    <t>APH:[0283012 - Current Portion - DSIT]</t>
  </si>
  <si>
    <t>API:[0283013 - Current DTL - FED]</t>
  </si>
  <si>
    <t>APJ:[0283014 - Current DTL - FL]</t>
  </si>
  <si>
    <t>APK:[0283100 - Adit: Other: Federal Taxes]</t>
  </si>
  <si>
    <t>APL:[0283101 - Adit: Other: State Taxes]</t>
  </si>
  <si>
    <t>APM:[0283102 - LT Def tax liability: Fed-283]</t>
  </si>
  <si>
    <t>APN:[0283103 - LT Def tax liability: state-283]</t>
  </si>
  <si>
    <t xml:space="preserve">     APO:[283 Subtotal]</t>
  </si>
  <si>
    <t>APQ:[EndMethodCalls]</t>
  </si>
  <si>
    <t>APR:[]</t>
  </si>
  <si>
    <t>APS:[Total Liabilities]</t>
  </si>
  <si>
    <t>APT:[]</t>
  </si>
  <si>
    <t>APU:[Assets - Liabilities]</t>
  </si>
  <si>
    <t>APV:[if]</t>
  </si>
  <si>
    <t>APW:[Difference]</t>
  </si>
  <si>
    <t>APX:[end if]</t>
  </si>
  <si>
    <t>APY:[]</t>
  </si>
  <si>
    <t>APZ:[]</t>
  </si>
  <si>
    <t>AQA:[Reconciliation:]</t>
  </si>
  <si>
    <t>AQB:[]</t>
  </si>
  <si>
    <t>AQC:[Total Assets (Published Financial Model BS)]</t>
  </si>
  <si>
    <t>AQD:[Total Liabilities (Published Financial Model BS)]</t>
  </si>
  <si>
    <t>AQF:[Actuals:]</t>
  </si>
  <si>
    <t>AQH:[Total Assets (Sum Here)]</t>
  </si>
  <si>
    <t>AQI:[Total Assets (Published Account Details)]</t>
  </si>
  <si>
    <t xml:space="preserve">     AQJ:[Variance]</t>
  </si>
  <si>
    <t>AQL:[Total Liabilities (Sum Here)]</t>
  </si>
  <si>
    <t>AQM:[Total Liabilities (Published Account Details)]</t>
  </si>
  <si>
    <t xml:space="preserve">     AQN:[Variance]</t>
  </si>
  <si>
    <t>AQO:[Forecast Activity:]</t>
  </si>
  <si>
    <t>AQP:[else]</t>
  </si>
  <si>
    <t>AQQ:[Total Assets (previous ending)]</t>
  </si>
  <si>
    <t>AQR:[Total Assets (Above)(Change)]</t>
  </si>
  <si>
    <t>AQS:[Total Assets (Published Financial Model BS)(Change)]</t>
  </si>
  <si>
    <t xml:space="preserve">     AQT:[Variance]</t>
  </si>
  <si>
    <t>AQU:[]</t>
  </si>
  <si>
    <t>AQV:[Total Liabilities (previous ending)]</t>
  </si>
  <si>
    <t>AQW:[Total Liabilities (Above)(Change)]</t>
  </si>
  <si>
    <t>AQX:[Total Liabilities (Published Financial Model BS)(Change)]</t>
  </si>
  <si>
    <t>AQZ:[end if]</t>
  </si>
  <si>
    <t>ARA:[Total Assets (Sum Here)]</t>
  </si>
  <si>
    <t>ARB:[Total Assets (Published Source Data)]</t>
  </si>
  <si>
    <t xml:space="preserve">     ARC:[Variance]</t>
  </si>
  <si>
    <t>ARD:[]</t>
  </si>
  <si>
    <t>ARE:[if]</t>
  </si>
  <si>
    <t xml:space="preserve">          ARF:[(-) 0108301 - Accum Depreciation COR (Model= Liability)]</t>
  </si>
  <si>
    <t xml:space="preserve">          ARG:[(-) 0190001 - Adit: Prepaid: Federal Taxes (Model= Liability)]</t>
  </si>
  <si>
    <t xml:space="preserve">          ARH:[(-) 0190002 - Adit: Prepaid: State Taxes (Model= Liability)]</t>
  </si>
  <si>
    <t xml:space="preserve">          ARI:[(+) 0254100 - Regulatory Liablility - Inc Tax (Model= Asset)]</t>
  </si>
  <si>
    <t xml:space="preserve">               ARJ:[Unexplained (Actuals)]</t>
  </si>
  <si>
    <t>ARK:[else]</t>
  </si>
  <si>
    <t>ARL:[]</t>
  </si>
  <si>
    <t>ARM:[end if]</t>
  </si>
  <si>
    <t xml:space="preserve">               ARN:[Unexplained]</t>
  </si>
  <si>
    <t>ARP:[]</t>
  </si>
  <si>
    <t>ARQ:[Total Liabilities (Sum Here)]</t>
  </si>
  <si>
    <t>ARR:[Total Liabilities (Published Source Data)]</t>
  </si>
  <si>
    <t xml:space="preserve">     ARS:[Variance]</t>
  </si>
  <si>
    <t>ART:[if]</t>
  </si>
  <si>
    <t xml:space="preserve">          ARU:[(+) 0108301 - Accum Depreciation COR (Model= Liability)]</t>
  </si>
  <si>
    <t xml:space="preserve">          ARV:[(+) 0190001 - Adit: Prepaid: Federal Taxes (Model= Liability)]</t>
  </si>
  <si>
    <t xml:space="preserve">          ARW:[(+) 0190002 - Adit: Prepaid: State Taxes (Model= Liability)]</t>
  </si>
  <si>
    <t xml:space="preserve">          ARX:[(-) 0254100 - Regulatory Liablility - Inc Tax (Model= Asset)]</t>
  </si>
  <si>
    <t xml:space="preserve">          ARY:[(-) 0439300 - ADJUST TO R/E]</t>
  </si>
  <si>
    <t xml:space="preserve">          ARZ:[(-) 0438110 - Subs Dividend Declared]</t>
  </si>
  <si>
    <t xml:space="preserve">               ASA:[Unexplained]</t>
  </si>
  <si>
    <t>ASB:[end if]</t>
  </si>
  <si>
    <t>ASC:[]</t>
  </si>
  <si>
    <t>ASD:[]</t>
  </si>
  <si>
    <t>ASE:[Asset-Liability Variance (rounded)]</t>
  </si>
  <si>
    <t>ASF:[Unexplained Asset Variance (rounded)]</t>
  </si>
  <si>
    <t>ASG:[if]</t>
  </si>
  <si>
    <t>ASH:[Highlight cell if any variance]</t>
  </si>
  <si>
    <t>ASI:[Highlight report if any variance]</t>
  </si>
  <si>
    <t>ASJ:[end if]</t>
  </si>
  <si>
    <t>ASK:[]</t>
  </si>
  <si>
    <t>ASL:[Unexplained Liability Variance (rounded)]</t>
  </si>
  <si>
    <t>ASM:[if]</t>
  </si>
  <si>
    <t>ASN:[Highlight cell if any variance]</t>
  </si>
  <si>
    <t>ASO:[Highlight report if any variance]</t>
  </si>
  <si>
    <t>ASP:[end if]</t>
  </si>
  <si>
    <t>ASQ:[]</t>
  </si>
  <si>
    <t>ASR:[end if]</t>
  </si>
  <si>
    <t>ASS:[]</t>
  </si>
  <si>
    <t>AST:[end if]</t>
  </si>
  <si>
    <t>ET:[Other Int Inc (FERC 0419429- IC Moneypool Int Inc included above the line tax ex]</t>
  </si>
  <si>
    <t>EU:[Separation Factor]</t>
  </si>
  <si>
    <t>EV:[Other Int Exp (Retail)]</t>
  </si>
  <si>
    <t>EW:[Total Interest Expense]</t>
  </si>
  <si>
    <t>EY:[NOIBT]</t>
  </si>
  <si>
    <t>FA:[Income Taxes]</t>
  </si>
  <si>
    <t>FB:[Production Tax Credits (2023 CCR)]</t>
  </si>
  <si>
    <t>FC:[Current Income Tax]</t>
  </si>
  <si>
    <t>FD:[DELETE ROW IN 12&amp;0]</t>
  </si>
  <si>
    <t>FE:[Current Income Tax Adj's (FPSC &amp; Company)]</t>
  </si>
  <si>
    <t>FF:[Total Current Income Tax]</t>
  </si>
  <si>
    <t>FH:[Deferred Income Tax b/4 PTCs and EDIT]</t>
  </si>
  <si>
    <t>FJ:[Production Tax Credits - Retail]</t>
  </si>
  <si>
    <t>FK:[Total Deferred Income Tax]</t>
  </si>
  <si>
    <t>FL:[]</t>
  </si>
  <si>
    <t>FM:[Investment Tax Credit]</t>
  </si>
  <si>
    <t>FN:[Total Income Tax]</t>
  </si>
  <si>
    <t>FP:[Income Tax Excluding EDIT &amp; PTC &amp; ITC]</t>
  </si>
  <si>
    <t>FQ:[Effective Tax Rate (Excludes EDIT &amp; PTC &amp; ITC Amort)]</t>
  </si>
  <si>
    <t>FR:[For Report 8&amp;9 Calc Only - ITC System Per Books]</t>
  </si>
  <si>
    <t>FS:[]</t>
  </si>
  <si>
    <t>FT:[Current Income Tax Ratio From FERC IS - 4]</t>
  </si>
  <si>
    <t>FU:[Deferred Income Tax Ratio From FERC IS -4]</t>
  </si>
  <si>
    <t>FW:[ITC Separation Factor]</t>
  </si>
  <si>
    <t>FX:[end if]</t>
  </si>
  <si>
    <t>FZ:[if]</t>
  </si>
  <si>
    <t>GA:[INTEREST SYNCH ADJUSTMENT:]</t>
  </si>
  <si>
    <t>GB:[Rate Base Retail Adjusted (13 mo avg)]</t>
  </si>
  <si>
    <t>GC:[Less: Rate Base Retail Per Book (13 mo avg)]</t>
  </si>
  <si>
    <t>GD:[Rate Base Retail Adjustments (13 mo avg)]</t>
  </si>
  <si>
    <t>GE:[Multiply by System WACD]</t>
  </si>
  <si>
    <t>GF:[Subtotal (13 mo avg)]</t>
  </si>
  <si>
    <t>GG:[Subtotal (CM)]</t>
  </si>
  <si>
    <t>GH:[]</t>
  </si>
  <si>
    <t>GI:[Retail WACD]</t>
  </si>
  <si>
    <t>GJ:[Less System WACD]</t>
  </si>
  <si>
    <t>GK:[Difference]</t>
  </si>
  <si>
    <t>GL:[x Rate Base Adjusted (13 mo avg)]</t>
  </si>
  <si>
    <t>GM:[Subtotal (13 mo avg)]</t>
  </si>
  <si>
    <t>GN:[Subtotal (CM)]</t>
  </si>
  <si>
    <t>GO:[]</t>
  </si>
  <si>
    <t>GP:[To Calculate Separation Factor:]</t>
  </si>
  <si>
    <t>GQ:[13 Mo Avg System Per Books from Sch 2p1]</t>
  </si>
  <si>
    <t>GR:[13 Mo Avg Retail Per Books from Sch 2p1]</t>
  </si>
  <si>
    <t>GS:[Separation Factor]</t>
  </si>
  <si>
    <t>GT:[]</t>
  </si>
  <si>
    <t>GU:[Remove Misc Interest Exp - System]</t>
  </si>
  <si>
    <t>GV:[Separation Factor]</t>
  </si>
  <si>
    <t>GW:[Excess Deferred Taxes - Separation Factor]</t>
  </si>
  <si>
    <t>GX:[Remove Misc Interest Exp - Retail]</t>
  </si>
  <si>
    <t>GY:[]</t>
  </si>
  <si>
    <t>GZ:[Total Adj to Interest - inc/(dec) int exp]</t>
  </si>
  <si>
    <t>HA:[Multiply by Tax Rate]</t>
  </si>
  <si>
    <t>HB:[Total Int Synch Tax Adj - inc/(dec) tax exp]</t>
  </si>
  <si>
    <t>HC:[end if]</t>
  </si>
  <si>
    <t>HD:[]</t>
  </si>
  <si>
    <t>HE:[RECONCILE SCHEDULE 2-2 TO INCOME STATEMENT:]</t>
  </si>
  <si>
    <t>HF:[Operating Revenue from Sch 2-2]</t>
  </si>
  <si>
    <t>HG:[Operating Revenue from Income Statement]</t>
  </si>
  <si>
    <t>HH:[Diff:]</t>
  </si>
  <si>
    <t>HI:[]</t>
  </si>
  <si>
    <t>HJ:[Fuel &amp; Interchange from Sch 2-2]</t>
  </si>
  <si>
    <t>HK:[Fuel &amp; Interchange from Income Statement]</t>
  </si>
  <si>
    <t>HN:[O&amp;M from Sch 2-2]</t>
  </si>
  <si>
    <t>HO:[O&amp;M from Income Statement]</t>
  </si>
  <si>
    <t>HR:[Depr &amp; Amort from Sch 2-2 (Includes Accretion)]</t>
  </si>
  <si>
    <t>HS:[Depr &amp; Amort from Income Statement]</t>
  </si>
  <si>
    <t>HT:[Accretion from Income Statement]</t>
  </si>
  <si>
    <t>HU:[Diff:]</t>
  </si>
  <si>
    <t>HV:[]</t>
  </si>
  <si>
    <t>HW:[Other Taxes from Sch 2-2]</t>
  </si>
  <si>
    <t>HX:[Other Taxes from Income Statement]</t>
  </si>
  <si>
    <t>IA:[Current Income Taxes from Sch 2-2]</t>
  </si>
  <si>
    <t>IB:[Current Income Taxes from Income Statement]</t>
  </si>
  <si>
    <t>IC:[Diff (Applicable to Actuals Only):]</t>
  </si>
  <si>
    <t>ID:[&lt;Current Income Tax difference due to the use of statutory tax rate&gt;]</t>
  </si>
  <si>
    <t>IE:[]</t>
  </si>
  <si>
    <t>IG:[Deferred Income Taxes from Sch 2-2]</t>
  </si>
  <si>
    <t>IH:[Deferred Income Taxes from Income Statement]</t>
  </si>
  <si>
    <t>II:[Diff (Applicable to Actuals Only):]</t>
  </si>
  <si>
    <t>IJ:[&lt;Deferred Income Tax difference due to the use of statutory tax rate&gt;]</t>
  </si>
  <si>
    <t>IL:[Investment Tax Credit from Sch 2-2]</t>
  </si>
  <si>
    <t>IM:[Investment Tax Credit from Income Statement]</t>
  </si>
  <si>
    <t>IN:[Diff:]</t>
  </si>
  <si>
    <t>IP:[Total System NOI from Sch 2-2]</t>
  </si>
  <si>
    <t>IQ:[Total System NOI from Income Statement]</t>
  </si>
  <si>
    <t>IR:[Total NOI Diff]</t>
  </si>
  <si>
    <t>IT:[RECONCILE SCHEDULE 2-1 TO BALANCE SHEET]</t>
  </si>
  <si>
    <t>IU:[EPIS from Sch 2-1]</t>
  </si>
  <si>
    <t>IV:[EPIS from Balance Sheet]</t>
  </si>
  <si>
    <t>IW:[Diff:]</t>
  </si>
  <si>
    <t>IX:[]</t>
  </si>
  <si>
    <t>IY:[Accum Depn from Sch 2-1]</t>
  </si>
  <si>
    <t>IZ:[Accum Depn from Balance Sheet]</t>
  </si>
  <si>
    <t>JC:[Future Use from Sch 2-1]</t>
  </si>
  <si>
    <t>JD:[Future Use from Balance Sheet]</t>
  </si>
  <si>
    <t>JG:[CWIP from Sch 2-1]</t>
  </si>
  <si>
    <t>JH:[]</t>
  </si>
  <si>
    <t>JI:[CWIP from Balance Sheet - 107]</t>
  </si>
  <si>
    <t>JJ:[CWIP from Balance Sheet - 121.5 Non-Utility CWIP]</t>
  </si>
  <si>
    <t>JK:[CWIP from Balance Sheet - 121.6 Non-Utility CWIP]</t>
  </si>
  <si>
    <t>JL:[Total CWIP from Balance Sheet]</t>
  </si>
  <si>
    <t>JN:[Diff:]</t>
  </si>
  <si>
    <t>JP:[CALCULATE RESULTANT ALLOCATORS]</t>
  </si>
  <si>
    <t>JQ:[December]</t>
  </si>
  <si>
    <t>JR:[]</t>
  </si>
  <si>
    <t>JS:[O&amp;M - 12 Mo Retail Adjusted]</t>
  </si>
  <si>
    <t>JT:[O&amp;M - 12 Mo System Adjusted]</t>
  </si>
  <si>
    <t>JU:[WTD O&amp;M]</t>
  </si>
  <si>
    <t>JV:[WTD O&amp;M - same in every month]</t>
  </si>
  <si>
    <t>JW:[]</t>
  </si>
  <si>
    <t>JX:[O&amp;M - 902]</t>
  </si>
  <si>
    <t>JY:[O&amp;M - 903]</t>
  </si>
  <si>
    <t>JZ:[O&amp;M 902-903 Total]</t>
  </si>
  <si>
    <t>KA:[O&amp;M - 902 WTD %]</t>
  </si>
  <si>
    <t>KB:[O&amp;M - 903 WTD %]</t>
  </si>
  <si>
    <t>KC:[O&amp;M - 902 Allocator]</t>
  </si>
  <si>
    <t>KD:[O&amp;M - 903 Allocator]</t>
  </si>
  <si>
    <t>KE:[WTD O&amp;M Expense 902 &amp; 903]</t>
  </si>
  <si>
    <t>KF:[]</t>
  </si>
  <si>
    <t>KG:[Net Plant in Service - 13 Mo Retail Adjusted]</t>
  </si>
  <si>
    <t>KH:[Net Plant in Service - 13 Mo System Adjusted]</t>
  </si>
  <si>
    <t>KI:[WTD Net Plant in Service]</t>
  </si>
  <si>
    <t>KJ:[WTD Net Plant in Service - same in every month]</t>
  </si>
  <si>
    <t>KK:[Total Rate Base - 13 Mo Retail Adjusted]</t>
  </si>
  <si>
    <t>KL:[Total Rate Base - 13 Mo System Adjusted]</t>
  </si>
  <si>
    <t>KM:[WTD Total Rate Base]</t>
  </si>
  <si>
    <t>KN:[WTD Total Rate Base - same in every month]</t>
  </si>
  <si>
    <t>KO:[]</t>
  </si>
  <si>
    <t>KP:[]</t>
  </si>
  <si>
    <t>KQ:[]</t>
  </si>
  <si>
    <t>KR:[]</t>
  </si>
  <si>
    <t>DS:[Specific Adj - DIT (ADIT Impact of Depr Study)]</t>
  </si>
  <si>
    <t>FZ:[Capital Structure System Total (with Proration Adjustment)]</t>
  </si>
  <si>
    <t>GA:[System per Books - Common Equity]</t>
  </si>
  <si>
    <t>GB:[System per Books - Preferred Stock]</t>
  </si>
  <si>
    <t>GC:[System per Books - Long Term Debt]</t>
  </si>
  <si>
    <t>GD:[System per Books - Short Term Debt]</t>
  </si>
  <si>
    <t>GE:[System per Books - Customer Deposits Active]</t>
  </si>
  <si>
    <t>GF:[System per Books - Customer Deposits Inactive]</t>
  </si>
  <si>
    <t>GG:[System per Books - Investment Tax Credits]</t>
  </si>
  <si>
    <t>GH:[System per Books - Deferred Income Tax]</t>
  </si>
  <si>
    <t>GI:[System per Books - FAS 109]</t>
  </si>
  <si>
    <t>GJ:[System per Books with Proration Total]</t>
  </si>
  <si>
    <t>GL:[Retail Per Books:]</t>
  </si>
  <si>
    <t>GM:[Retail per Books - Common Equity]</t>
  </si>
  <si>
    <t>GN:[Retail per Books - Preferred Stock]</t>
  </si>
  <si>
    <t>GO:[Retail per Books - Long Term Debt]</t>
  </si>
  <si>
    <t>GP:[Retail per Books - Short Term Debt]</t>
  </si>
  <si>
    <t>GQ:[Retail per Books - Customer Deposits Active]</t>
  </si>
  <si>
    <t>GR:[Retail per Books - Customer Deposits Inactive]</t>
  </si>
  <si>
    <t>GS:[Retail per Books - Investment Tax Credits]</t>
  </si>
  <si>
    <t>GT:[Retail per Books - Deferred Income Tax]</t>
  </si>
  <si>
    <t>GU:[Retail per Books - FAS 109]</t>
  </si>
  <si>
    <t>GV:[Retail per Books - Total Capital]</t>
  </si>
  <si>
    <t>GW:[]</t>
  </si>
  <si>
    <t>GX:[Retail Per Books (with Specific Adjustments)]</t>
  </si>
  <si>
    <t>GY:[Retail per Books - Common Equity]</t>
  </si>
  <si>
    <t>GZ:[Retail per Books - Preferred Stock]</t>
  </si>
  <si>
    <t>HA:[Retail per Books - Long Term Debt]</t>
  </si>
  <si>
    <t>HB:[Retail per Books - Short Term Debt]</t>
  </si>
  <si>
    <t>HC:[Retail per Books - Customer Deposits Active]</t>
  </si>
  <si>
    <t>HD:[Retail per Books - Customer Deposits Inactive]</t>
  </si>
  <si>
    <t>HE:[Retail per Books - Investment Tax Credits]</t>
  </si>
  <si>
    <t>HF:[Retail per Books - Deferred Income Tax]</t>
  </si>
  <si>
    <t>HG:[Retail per Books - FAS 109]</t>
  </si>
  <si>
    <t>HH:[Retail per Books - Total Capital]</t>
  </si>
  <si>
    <t>HJ:[Retail Percent (+Specific Adj) to Total Retail (+Specific Adj):]</t>
  </si>
  <si>
    <t>HK:[Retail per Books - Common Equity %]</t>
  </si>
  <si>
    <t>HL:[Retail per Books - Preferred Stock %]</t>
  </si>
  <si>
    <t>HM:[Retail per Books - Long Term Debt %]</t>
  </si>
  <si>
    <t>HN:[Retail per Books - Short Term Debt %]</t>
  </si>
  <si>
    <t>HO:[Retail per Books - Customer Deposits Active %]</t>
  </si>
  <si>
    <t>HP:[Retail per Books - Customer Deposits Inactive %]</t>
  </si>
  <si>
    <t>HQ:[Retail per Books - Investment Tax Credits %]</t>
  </si>
  <si>
    <t>HR:[Retail per Books - Deferred Income Tax %]</t>
  </si>
  <si>
    <t>HS:[Retail per Books - FAS 109 %]</t>
  </si>
  <si>
    <t>HT:[Retail per Books - Total Capital %]</t>
  </si>
  <si>
    <t>HV:[Pro Rata Adj:]</t>
  </si>
  <si>
    <t>HW:[Pro Rata Adj - Common Equity]</t>
  </si>
  <si>
    <t>HX:[Pro Rata Adj - Preferred Stock]</t>
  </si>
  <si>
    <t>HY:[Pro Rata Adj - Long Term Debt]</t>
  </si>
  <si>
    <t>HZ:[Pro Rata Adj - Short Term Debt]</t>
  </si>
  <si>
    <t>IA:[Pro Rata Adj - Customer Deposits Active]</t>
  </si>
  <si>
    <t>IB:[Pro Rata Adj - Customer Deposits Inactive]</t>
  </si>
  <si>
    <t>IC:[Pro Rata Adj - Investment tax Credits]</t>
  </si>
  <si>
    <t>ID:[Pro Rata Adj - Deferred Income Tax]</t>
  </si>
  <si>
    <t>IE:[Pro Rata Adj - FAS 109]</t>
  </si>
  <si>
    <t>IG:[Pro Rata Adj - Total]</t>
  </si>
  <si>
    <t>IH:[]</t>
  </si>
  <si>
    <t>II:[Pro Rata Adj (For Calculation of DIT % Only)]</t>
  </si>
  <si>
    <t>IJ:[Pro Rata Adj - Deferred Income Tax]</t>
  </si>
  <si>
    <t>IK:[Pro Rata Adj - Total]</t>
  </si>
  <si>
    <t>IL:[]</t>
  </si>
  <si>
    <t>IM:[Specific Adj (System):]</t>
  </si>
  <si>
    <t>IN:[Specific Adj - Common Equity]</t>
  </si>
  <si>
    <t>IO:[Specific Adj - Preferred Stock]</t>
  </si>
  <si>
    <t>IP:[Specific Adj - Long Term Debt]</t>
  </si>
  <si>
    <t>IQ:[Specific Adj - Short Term Debt]</t>
  </si>
  <si>
    <t>IR:[Specific Adj - Customer Deposits Active]</t>
  </si>
  <si>
    <t>IS:[Specific Adj - Customer Deposits Inactive]</t>
  </si>
  <si>
    <t>IT:[Specific Adj - Investment Tax Credits]</t>
  </si>
  <si>
    <t>IU:[Specific Adj - Deferred Income Tax]</t>
  </si>
  <si>
    <t>IV:[Specific Adj - FAS 109]</t>
  </si>
  <si>
    <t>IW:[Specific Adj - Total Capital]</t>
  </si>
  <si>
    <t>IY:[System Adjusted:]</t>
  </si>
  <si>
    <t>IZ:[System Adjusted - Common Equity]</t>
  </si>
  <si>
    <t>JA:[System Adjusted - Preferred Stock]</t>
  </si>
  <si>
    <t>JB:[System Adjusted - Long Term Debt]</t>
  </si>
  <si>
    <t>JC:[System Adjusted - Short Term Debt]</t>
  </si>
  <si>
    <t>JD:[System Adjusted - Customer Deposits Active]</t>
  </si>
  <si>
    <t>JE:[System Adjusted - Customer Deposits Inactive]</t>
  </si>
  <si>
    <t>JF:[System Adjusted - Investment Tax Credits]</t>
  </si>
  <si>
    <t>JG:[System Adjusted - Deferred Income Tax]</t>
  </si>
  <si>
    <t>JH:[System Adjusted - FAS 109]</t>
  </si>
  <si>
    <t>JI:[System Adjusted - Total Capital]</t>
  </si>
  <si>
    <t>JK:[Retail FPSC Adjusted % of Retail Per Books (excl. Cust Dep)]</t>
  </si>
  <si>
    <t>JM:[Specific Adj. (Retail):]</t>
  </si>
  <si>
    <t>JN:[Specific Adj (Retail) - Common Equity]</t>
  </si>
  <si>
    <t>JO:[Specific Adj (Retail) - Preferred Stock]</t>
  </si>
  <si>
    <t>JP:[Specific Adj (Retail) - Long Term Debt]</t>
  </si>
  <si>
    <t>JQ:[Specific Adj (Retail) - Short Term Debt]</t>
  </si>
  <si>
    <t>JR:[Specific Adj (Retail) - Customer Deposits Active]</t>
  </si>
  <si>
    <t>JS:[Specific Adj (Retail) - Customer Deposits Inactive]</t>
  </si>
  <si>
    <t>JT:[Specific Adj (Retail) - Investment Tax Credits]</t>
  </si>
  <si>
    <t>JU:[Specific Adj (Retail) - Deferred Income Tax]</t>
  </si>
  <si>
    <t>JV:[Specific Adj (Retail) - FAS 109]</t>
  </si>
  <si>
    <t>JW:[Specific Adj (Retail) - Total Capital]</t>
  </si>
  <si>
    <t>JX:[]</t>
  </si>
  <si>
    <t>JY:[Specific Adj (Retail) - Common Equity (Surveillance Report Footer)]</t>
  </si>
  <si>
    <t>JZ:[Specific Adj (Retmail - Short Term Debt (Surveillance Report Footer)]</t>
  </si>
  <si>
    <t>KB:[Adjust to 53% CE Begins Here]</t>
  </si>
  <si>
    <t xml:space="preserve">     KC:[Recalculate Retail per Books to Remove STD Specific Adj]</t>
  </si>
  <si>
    <t>KD:[Retail per Books - Common Equity]</t>
  </si>
  <si>
    <t>KE:[Retail per Books - Preferred Stock]</t>
  </si>
  <si>
    <t>KF:[Retail per Books - Long Term Debt]</t>
  </si>
  <si>
    <t>KG:[Retail per Books - Short Term Debt]</t>
  </si>
  <si>
    <t>KH:[Retail per Books - Total (CE, PS, LTD, STD)]</t>
  </si>
  <si>
    <t xml:space="preserve">     KI:[Calculate PS, LTD, STD Share of Remaining 47%]</t>
  </si>
  <si>
    <t>KJ:[Retail per Books - Preferred Stock as % of PS+LTD+STD]</t>
  </si>
  <si>
    <t>KK:[Retail per Books - Long Term Debt as % of PS+LTD+STD]</t>
  </si>
  <si>
    <t>KL:[Retail per Books - Short Term Debt as % of PS+LTD+STD]</t>
  </si>
  <si>
    <t xml:space="preserve">     KM:[Calculate Adjustments for Specific Adj Section (Line HO)]</t>
  </si>
  <si>
    <t>KN:[Retail per Books - Adjusted Common Equity @ 53%]</t>
  </si>
  <si>
    <t>KO:[Retail per Books - Adjusted Preferred Stock as Proportion of 47%]</t>
  </si>
  <si>
    <t>KP:[Retail per Books - Adjusted Long Term Debt as Proportion of 47%]</t>
  </si>
  <si>
    <t>KQ:[Retail per Books - Adjusted Short Term Debt as Proportion of 47%]</t>
  </si>
  <si>
    <t>KR:[Retail per Books - Adjusted Total (CE+PS+LTD+STD)]</t>
  </si>
  <si>
    <t>KT:[Retail FPSC Adjusted:]</t>
  </si>
  <si>
    <t>KU:[Retail FPSC Adj'd - Common Equity]</t>
  </si>
  <si>
    <t>KV:[Retail FPSC Adj'd - Preferred Stock]</t>
  </si>
  <si>
    <t>KW:[Retail FPSC Adj'd - Long Term Debt]</t>
  </si>
  <si>
    <t>KX:[Retail FPSC Adj'd - Short Term Debt]</t>
  </si>
  <si>
    <t>KY:[Retail FPSC Adj'd - Customer Deposits Active]</t>
  </si>
  <si>
    <t>KZ:[Retail FPSC Adj'd - Customer Deposits Inactive]</t>
  </si>
  <si>
    <t>LA:[Retail FPSC Adj'd - Investment Tax Credits]</t>
  </si>
  <si>
    <t>LB:[Retail FPSC Adj'd - Deferred Income Tax]</t>
  </si>
  <si>
    <t>LC:[Retail FPSC Adj'd - FAS 109]</t>
  </si>
  <si>
    <t>LD:[Retail FPSC Adj'd - Total Capital]</t>
  </si>
  <si>
    <t>LF:[Retail FPSC Adjusted Ratio:]</t>
  </si>
  <si>
    <t>LG:[Retail FPSC Adj'd - Common Equity Ratio]</t>
  </si>
  <si>
    <t>LH:[Retail FPSC Adj'd - Preferred Stock Ratio]</t>
  </si>
  <si>
    <t>LI:[Retail FPSC Adj'd - Long Term Debt Ratio]</t>
  </si>
  <si>
    <t>LJ:[Retail FPSC Adj'd - Short Term Debt Ratio]</t>
  </si>
  <si>
    <t>LK:[Retail FPSC Adj'd - Customer Deposits Active Ratio]</t>
  </si>
  <si>
    <t>LL:[Retail FPSC Adj'd - Customer Deposits Inactive Ratio]</t>
  </si>
  <si>
    <t>LM:[Retail FPSC Adj'd - Investment Tax Credits Ratio]</t>
  </si>
  <si>
    <t>LN:[Retail FPSC Adj'd - Deferred Income Tax Ratio]</t>
  </si>
  <si>
    <t>LO:[Retail FPSC Adj'd - FAS 109 Ratio]</t>
  </si>
  <si>
    <t>LP:[Retail FPSC Adj'd - Total Capital Ratio]</t>
  </si>
  <si>
    <t>LQ:[]</t>
  </si>
  <si>
    <t>LR:[Cost Rates:]</t>
  </si>
  <si>
    <t>LS:[Used to calculate ITC Cost Rate Below]</t>
  </si>
  <si>
    <t>LT:[Cost of CE + Pref Stock + LT Debt (Low Point)]</t>
  </si>
  <si>
    <t>LU:[Cost of CE+ Pref Stock + LT Debt (Mid Point)]</t>
  </si>
  <si>
    <t>LV:[Cost of CE + Pref Stock + LT Debt (High Point)]</t>
  </si>
  <si>
    <t>LW:[Total CE + Pref Stock + LT Debt]</t>
  </si>
  <si>
    <t>LX:[Weighted Avg Cost of CE + Pref Stock + LT Debt (Low Point)]</t>
  </si>
  <si>
    <t>LY:[Weighted Avg Cost of CE+ Pref Stock + LT Debt (Mid Point)]</t>
  </si>
  <si>
    <t>LZ:[Weighted Avg Cost of CE + Pref Stock + LT Debt (High Point)]</t>
  </si>
  <si>
    <t>MA:[All Other Cost Rates]</t>
  </si>
  <si>
    <t>MB:[Cost Rate - Common Equity]</t>
  </si>
  <si>
    <t>MC:[Cost Rate - Preferred Stock]</t>
  </si>
  <si>
    <t>MD:[Cost Rate - Long Term Debt]</t>
  </si>
  <si>
    <t>ME:[Cost Rate - Short Term Debt]</t>
  </si>
  <si>
    <t>MF:[Cost Rate - Customer Deposits Active]</t>
  </si>
  <si>
    <t>MG:[Cost Rate - Customer Deposits Inactive]</t>
  </si>
  <si>
    <t>MH:[Cost Rate - Investment Tax Credits]</t>
  </si>
  <si>
    <t>MI:[Cost Rate - Deferred Income Tax]</t>
  </si>
  <si>
    <t>MJ:[Cost Rate - FAS 109]</t>
  </si>
  <si>
    <t>MK:[]</t>
  </si>
  <si>
    <t>ML:[Weighted Cost:]</t>
  </si>
  <si>
    <t>MM:[Weighted Cost - Common Equity]</t>
  </si>
  <si>
    <t>MN:[Weighted Cost - Preferred Stock]</t>
  </si>
  <si>
    <t>MO:[Weighted Cost - Long Term Debt - Calculation]</t>
  </si>
  <si>
    <t>MP:[Weighted Cost - Short Term Debt]</t>
  </si>
  <si>
    <t>MQ:[Weighted Cost - Customer Deposits Active]</t>
  </si>
  <si>
    <t>MR:[Weighted Cost - Customer Deposits Inactive]</t>
  </si>
  <si>
    <t>MS:[Weighted Cost - Investment Tax Credits]</t>
  </si>
  <si>
    <t>MT:[Weighted Cost - Deferred Income Tax]</t>
  </si>
  <si>
    <t>MU:[Weighted Cost - FAS 109]</t>
  </si>
  <si>
    <t>MV:[Weighted Cost - Total Capital]</t>
  </si>
  <si>
    <t>MW:[]</t>
  </si>
  <si>
    <t>MX:[Pre-Tax Weighted Average Cost of Capital]</t>
  </si>
  <si>
    <t>MY:[]</t>
  </si>
  <si>
    <t>MZ:[Weighted Cost - Low Point:]</t>
  </si>
  <si>
    <t>NA:[Weighted Cost (Low) - Common Equity]</t>
  </si>
  <si>
    <t>NB:[Weighted Cost (Low) - Preferred Stock]</t>
  </si>
  <si>
    <t>NC:[Weighted Cost (Low) - Long Term Debt]</t>
  </si>
  <si>
    <t>ND:[Weighted Cost (Low) - Short Term Debt]</t>
  </si>
  <si>
    <t>NE:[Weighted Cost (Low) - Customer Deposits Active]</t>
  </si>
  <si>
    <t>NF:[Weighted Cost (Low) - Customer Deposits Inactive]</t>
  </si>
  <si>
    <t>NG:[Weighted Cost (Low) - Investment Tax Credits]</t>
  </si>
  <si>
    <t>NH:[Weighted Cost (Low) - Deferred Income Tax]</t>
  </si>
  <si>
    <t>NI:[Weighted Cost (Low) - FAS 109]</t>
  </si>
  <si>
    <t>NJ:[Weighted Cost (Low) - Total Capital]</t>
  </si>
  <si>
    <t>NK:[]</t>
  </si>
  <si>
    <t>NL:[Weighted Cost - High Point:]</t>
  </si>
  <si>
    <t>NM:[Weighted Cost (High) - Common Equity]</t>
  </si>
  <si>
    <t>NN:[Weighted Cost (High) - Preferred Stock]</t>
  </si>
  <si>
    <t>NO:[Weighted Cost (High) - Long Term Debt]</t>
  </si>
  <si>
    <t>NP:[Weighted Cost (High) - Short Term Debt]</t>
  </si>
  <si>
    <t>NQ:[Weighted Cost (High) - Customer Deposits Active]</t>
  </si>
  <si>
    <t>NR:[Weighted Cost (High) - Customer Deposits Inactive]</t>
  </si>
  <si>
    <t>NS:[Weighted Cost (High) - Investment Tax Credits]</t>
  </si>
  <si>
    <t>NT:[Weighted Cost (High) - Deferred Income Tax]</t>
  </si>
  <si>
    <t>NU:[Weighted Cost (High) - FAS 109]</t>
  </si>
  <si>
    <t>NV:[Weighted Cost (High) - Total Capital]</t>
  </si>
  <si>
    <t>NX:[Return on Common Equity:]</t>
  </si>
  <si>
    <t>NY:[Net Operating Income - Retail Adjusted]</t>
  </si>
  <si>
    <t>NZ:[Rate Base - Retail Adjusted]</t>
  </si>
  <si>
    <t>OA:[Rate of Return]</t>
  </si>
  <si>
    <t xml:space="preserve">     OB:[Weighted Cost of LTD]</t>
  </si>
  <si>
    <t xml:space="preserve">     OC:[Weighted Cost of STD]</t>
  </si>
  <si>
    <t xml:space="preserve">     OD:[Weighted Cost of Cust Deposits]</t>
  </si>
  <si>
    <t>OE:[Weighted Cost of Debt]</t>
  </si>
  <si>
    <t>OF:[Weighted Cost of ITC]</t>
  </si>
  <si>
    <t>OG:[Subtotal Weighted Cost of Debt &amp; ITC]</t>
  </si>
  <si>
    <t>OH:[Return Available for Common Equity]</t>
  </si>
  <si>
    <t>OI:[Divide by Common Equity Ratio]</t>
  </si>
  <si>
    <t>OJ:[Return on Common Equity]</t>
  </si>
  <si>
    <t>OK:[]</t>
  </si>
  <si>
    <t>OL:[EndMethodCalls]</t>
  </si>
  <si>
    <t>OM:[end if]</t>
  </si>
  <si>
    <t>ON:[end if]</t>
  </si>
  <si>
    <t>OO:[]</t>
  </si>
  <si>
    <t>OP:[]</t>
  </si>
  <si>
    <t>Page 1 of 15</t>
  </si>
  <si>
    <t>Page 4 of 15</t>
  </si>
  <si>
    <t>Page 5 of 15</t>
  </si>
  <si>
    <t>Page 6 of 15</t>
  </si>
  <si>
    <t>Page 7 of 15</t>
  </si>
  <si>
    <t>Page 8 of 15</t>
  </si>
  <si>
    <t>Page 9 of 15</t>
  </si>
  <si>
    <t>Page 10 of 15</t>
  </si>
  <si>
    <t>Page 11 of 15</t>
  </si>
  <si>
    <t>Page 12 of 15</t>
  </si>
  <si>
    <t>Page 13 of 15</t>
  </si>
  <si>
    <t>Page 14 of 15</t>
  </si>
  <si>
    <t>Page 15 of 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</si>
</sst>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0.0000_)"/>
    <numFmt numFmtId="165" formatCode="#,##0_);[Red]\(#,##0\);&quot; &quot;"/>
    <numFmt numFmtId="166" formatCode="_(* #,##0_);_(* \(#,##0\);_(* &quot;-&quot;??_);_(@_)"/>
    <numFmt numFmtId="167" formatCode="0.\ "/>
    <numFmt numFmtId="168" formatCode="0.\ \ "/>
    <numFmt numFmtId="169" formatCode="#,##0.00%_);[Red]\(#,##0.00%\);&quot; &quot;"/>
    <numFmt numFmtId="170" formatCode="#,##0.000%_);[Red]\(#,##0.000%\);&quot; &quot;"/>
    <numFmt numFmtId="171" formatCode="#,##0.000000%_);[Red]\(#,##0.000000%\);&quot; &quot;"/>
    <numFmt numFmtId="172" formatCode="0_);\(0\)"/>
    <numFmt numFmtId="173" formatCode="#,##0.00000_);\(#,##0.00000\)"/>
  </numFmts>
  <fonts count="41" x14ac:knownFonts="1">
    <font>
      <sz val="10"/>
      <color rgb="FF00000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b/>
      <sz val="18"/>
      <color rgb="FF000000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name val="Arial"/>
      <family val="2"/>
    </font>
    <font>
      <u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u/>
      <sz val="12"/>
      <color rgb="FF000000"/>
      <name val="Times New Roman"/>
      <family val="1"/>
    </font>
    <font>
      <sz val="10"/>
      <name val="Arial Narrow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sz val="8"/>
      <name val="Times New Roman"/>
      <family val="1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3333FF"/>
      <name val="Calibri"/>
      <family val="2"/>
      <scheme val="minor"/>
    </font>
    <font>
      <sz val="11"/>
      <color rgb="FF240CB4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Calibri"/>
      <family val="2"/>
      <scheme val="minor"/>
    </font>
    <font>
      <b/>
      <i/>
      <u/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u/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4">
    <xf numFmtId="0" fontId="0" fillId="0" borderId="0"/>
    <xf numFmtId="43" fontId="10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25" fillId="0" borderId="0"/>
    <xf numFmtId="0" fontId="26" fillId="0" borderId="0" applyNumberFormat="0" applyFill="0" applyBorder="0" applyAlignment="0" applyProtection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6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288">
    <xf numFmtId="0" fontId="0" fillId="0" borderId="0" xfId="0"/>
    <xf numFmtId="0" fontId="11" fillId="0" borderId="0" xfId="0" applyFont="1"/>
    <xf numFmtId="0" fontId="12" fillId="0" borderId="0" xfId="0" applyFont="1"/>
    <xf numFmtId="0" fontId="13" fillId="0" borderId="0" xfId="2" applyFont="1"/>
    <xf numFmtId="0" fontId="14" fillId="0" borderId="1" xfId="0" applyFont="1" applyBorder="1"/>
    <xf numFmtId="0" fontId="15" fillId="0" borderId="1" xfId="0" applyFont="1" applyBorder="1"/>
    <xf numFmtId="0" fontId="0" fillId="0" borderId="0" xfId="0" applyAlignment="1">
      <alignment horizontal="centerContinuous" wrapText="1"/>
    </xf>
    <xf numFmtId="0" fontId="11" fillId="0" borderId="0" xfId="0" applyFont="1" applyAlignment="1">
      <alignment horizontal="right"/>
    </xf>
    <xf numFmtId="0" fontId="13" fillId="0" borderId="0" xfId="2" applyFont="1" applyAlignment="1">
      <alignment horizontal="left"/>
    </xf>
    <xf numFmtId="0" fontId="11" fillId="0" borderId="0" xfId="0" applyFont="1" applyAlignment="1">
      <alignment horizontal="centerContinuous" wrapText="1"/>
    </xf>
    <xf numFmtId="0" fontId="17" fillId="0" borderId="0" xfId="3" applyFont="1" applyAlignment="1">
      <alignment horizontal="right"/>
    </xf>
    <xf numFmtId="0" fontId="18" fillId="0" borderId="0" xfId="3" applyFont="1"/>
    <xf numFmtId="14" fontId="13" fillId="0" borderId="0" xfId="2" applyNumberFormat="1" applyFont="1"/>
    <xf numFmtId="0" fontId="19" fillId="0" borderId="0" xfId="0" applyFont="1"/>
    <xf numFmtId="0" fontId="18" fillId="0" borderId="1" xfId="2" applyFont="1" applyBorder="1" applyAlignment="1">
      <alignment horizontal="fill" vertical="center"/>
    </xf>
    <xf numFmtId="0" fontId="13" fillId="0" borderId="0" xfId="2" applyFont="1" applyAlignment="1">
      <alignment vertical="center"/>
    </xf>
    <xf numFmtId="0" fontId="18" fillId="0" borderId="0" xfId="2" applyFont="1" applyAlignment="1">
      <alignment horizontal="center" vertical="center"/>
    </xf>
    <xf numFmtId="0" fontId="18" fillId="0" borderId="0" xfId="2" applyFont="1" applyAlignment="1">
      <alignment vertical="center"/>
    </xf>
    <xf numFmtId="0" fontId="18" fillId="0" borderId="1" xfId="2" applyFont="1" applyBorder="1" applyAlignment="1">
      <alignment horizontal="center" vertical="center"/>
    </xf>
    <xf numFmtId="0" fontId="18" fillId="0" borderId="1" xfId="2" quotePrefix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164" fontId="18" fillId="0" borderId="0" xfId="0" applyNumberFormat="1" applyFont="1" applyAlignment="1">
      <alignment vertical="center"/>
    </xf>
    <xf numFmtId="3" fontId="18" fillId="0" borderId="0" xfId="0" applyNumberFormat="1" applyFont="1" applyAlignment="1">
      <alignment vertical="center"/>
    </xf>
    <xf numFmtId="3" fontId="18" fillId="0" borderId="0" xfId="1" applyNumberFormat="1" applyFont="1" applyBorder="1" applyAlignment="1" applyProtection="1">
      <alignment vertical="center"/>
    </xf>
    <xf numFmtId="0" fontId="18" fillId="0" borderId="0" xfId="0" applyFont="1" applyAlignment="1">
      <alignment horizontal="left" vertical="center"/>
    </xf>
    <xf numFmtId="0" fontId="11" fillId="0" borderId="1" xfId="0" applyFont="1" applyBorder="1" applyAlignment="1">
      <alignment vertical="top" wrapText="1"/>
    </xf>
    <xf numFmtId="0" fontId="11" fillId="0" borderId="0" xfId="0" applyFont="1" applyAlignment="1">
      <alignment horizontal="left" vertical="top" wrapText="1"/>
    </xf>
    <xf numFmtId="0" fontId="18" fillId="0" borderId="1" xfId="3" applyFont="1" applyBorder="1"/>
    <xf numFmtId="0" fontId="13" fillId="0" borderId="1" xfId="2" applyFont="1" applyBorder="1"/>
    <xf numFmtId="0" fontId="11" fillId="0" borderId="0" xfId="0" applyFont="1" applyAlignment="1">
      <alignment vertical="top" wrapText="1"/>
    </xf>
    <xf numFmtId="0" fontId="18" fillId="0" borderId="0" xfId="2" quotePrefix="1" applyFont="1" applyAlignment="1">
      <alignment horizontal="center" vertical="center"/>
    </xf>
    <xf numFmtId="0" fontId="11" fillId="0" borderId="0" xfId="0" quotePrefix="1" applyFont="1" applyAlignment="1">
      <alignment horizontal="center" vertical="top" wrapText="1"/>
    </xf>
    <xf numFmtId="0" fontId="18" fillId="0" borderId="1" xfId="3" applyFont="1" applyBorder="1" applyAlignment="1">
      <alignment horizontal="right"/>
    </xf>
    <xf numFmtId="0" fontId="16" fillId="0" borderId="1" xfId="3" applyBorder="1"/>
    <xf numFmtId="0" fontId="13" fillId="0" borderId="0" xfId="2" applyFont="1" applyAlignment="1">
      <alignment horizontal="center" vertical="center"/>
    </xf>
    <xf numFmtId="0" fontId="13" fillId="0" borderId="1" xfId="2" applyFont="1" applyBorder="1" applyAlignment="1">
      <alignment horizontal="center" vertical="center"/>
    </xf>
    <xf numFmtId="14" fontId="18" fillId="0" borderId="0" xfId="3" applyNumberFormat="1" applyFont="1" applyAlignment="1">
      <alignment horizontal="left"/>
    </xf>
    <xf numFmtId="0" fontId="13" fillId="0" borderId="0" xfId="4" applyFont="1"/>
    <xf numFmtId="0" fontId="13" fillId="0" borderId="0" xfId="2" applyFont="1" applyAlignment="1">
      <alignment horizontal="left" vertical="center" indent="1"/>
    </xf>
    <xf numFmtId="0" fontId="13" fillId="0" borderId="0" xfId="2" applyFont="1" applyAlignment="1">
      <alignment horizontal="left" indent="1"/>
    </xf>
    <xf numFmtId="0" fontId="18" fillId="0" borderId="0" xfId="0" applyFont="1" applyAlignment="1">
      <alignment horizontal="left" vertical="center" indent="1"/>
    </xf>
    <xf numFmtId="166" fontId="18" fillId="0" borderId="0" xfId="1" applyNumberFormat="1" applyFont="1" applyAlignment="1" applyProtection="1">
      <alignment vertical="center"/>
    </xf>
    <xf numFmtId="166" fontId="18" fillId="0" borderId="0" xfId="1" applyNumberFormat="1" applyFont="1" applyBorder="1" applyAlignment="1" applyProtection="1">
      <alignment vertical="center"/>
    </xf>
    <xf numFmtId="166" fontId="13" fillId="0" borderId="0" xfId="1" applyNumberFormat="1" applyFont="1" applyBorder="1" applyAlignment="1">
      <alignment vertical="center"/>
    </xf>
    <xf numFmtId="166" fontId="13" fillId="0" borderId="4" xfId="1" applyNumberFormat="1" applyFont="1" applyBorder="1" applyAlignment="1">
      <alignment vertical="center"/>
    </xf>
    <xf numFmtId="166" fontId="18" fillId="0" borderId="4" xfId="1" applyNumberFormat="1" applyFont="1" applyBorder="1" applyAlignment="1" applyProtection="1">
      <alignment vertical="center"/>
    </xf>
    <xf numFmtId="166" fontId="13" fillId="0" borderId="0" xfId="1" applyNumberFormat="1" applyFont="1" applyBorder="1"/>
    <xf numFmtId="166" fontId="13" fillId="0" borderId="4" xfId="1" applyNumberFormat="1" applyFont="1" applyBorder="1"/>
    <xf numFmtId="166" fontId="18" fillId="0" borderId="5" xfId="1" applyNumberFormat="1" applyFont="1" applyBorder="1" applyAlignment="1" applyProtection="1">
      <alignment vertical="center"/>
    </xf>
    <xf numFmtId="166" fontId="18" fillId="0" borderId="6" xfId="1" applyNumberFormat="1" applyFont="1" applyBorder="1" applyAlignment="1" applyProtection="1">
      <alignment vertical="center"/>
    </xf>
    <xf numFmtId="166" fontId="18" fillId="0" borderId="0" xfId="1" applyNumberFormat="1" applyFont="1" applyBorder="1" applyAlignment="1">
      <alignment vertical="center"/>
    </xf>
    <xf numFmtId="166" fontId="13" fillId="0" borderId="1" xfId="1" applyNumberFormat="1" applyFont="1" applyBorder="1" applyAlignment="1">
      <alignment vertical="center"/>
    </xf>
    <xf numFmtId="166" fontId="13" fillId="0" borderId="1" xfId="1" applyNumberFormat="1" applyFont="1" applyBorder="1"/>
    <xf numFmtId="166" fontId="13" fillId="0" borderId="0" xfId="1" applyNumberFormat="1" applyFont="1"/>
    <xf numFmtId="1" fontId="18" fillId="0" borderId="0" xfId="0" applyNumberFormat="1" applyFont="1" applyAlignment="1">
      <alignment horizontal="center" vertical="center"/>
    </xf>
    <xf numFmtId="1" fontId="13" fillId="0" borderId="0" xfId="4" applyNumberFormat="1" applyFont="1" applyAlignment="1">
      <alignment horizontal="center"/>
    </xf>
    <xf numFmtId="1" fontId="13" fillId="0" borderId="0" xfId="2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1" fontId="13" fillId="0" borderId="0" xfId="2" applyNumberFormat="1" applyFont="1" applyAlignment="1">
      <alignment horizontal="center" vertical="center"/>
    </xf>
    <xf numFmtId="166" fontId="13" fillId="0" borderId="0" xfId="2" applyNumberFormat="1" applyFont="1"/>
    <xf numFmtId="1" fontId="12" fillId="0" borderId="0" xfId="0" applyNumberFormat="1" applyFont="1"/>
    <xf numFmtId="1" fontId="15" fillId="0" borderId="1" xfId="0" applyNumberFormat="1" applyFont="1" applyBorder="1"/>
    <xf numFmtId="1" fontId="0" fillId="0" borderId="0" xfId="0" applyNumberFormat="1" applyAlignment="1">
      <alignment horizontal="centerContinuous" wrapText="1"/>
    </xf>
    <xf numFmtId="1" fontId="19" fillId="0" borderId="0" xfId="0" applyNumberFormat="1" applyFont="1"/>
    <xf numFmtId="1" fontId="13" fillId="0" borderId="0" xfId="2" applyNumberFormat="1" applyFont="1"/>
    <xf numFmtId="1" fontId="18" fillId="0" borderId="1" xfId="2" applyNumberFormat="1" applyFont="1" applyBorder="1" applyAlignment="1">
      <alignment horizontal="fill" vertical="center"/>
    </xf>
    <xf numFmtId="1" fontId="18" fillId="0" borderId="0" xfId="2" quotePrefix="1" applyNumberFormat="1" applyFont="1" applyAlignment="1">
      <alignment horizontal="center" vertical="center"/>
    </xf>
    <xf numFmtId="1" fontId="18" fillId="0" borderId="0" xfId="2" applyNumberFormat="1" applyFont="1" applyAlignment="1">
      <alignment horizontal="center" vertical="center"/>
    </xf>
    <xf numFmtId="1" fontId="18" fillId="0" borderId="1" xfId="2" quotePrefix="1" applyNumberFormat="1" applyFont="1" applyBorder="1" applyAlignment="1">
      <alignment horizontal="center" vertical="center"/>
    </xf>
    <xf numFmtId="166" fontId="13" fillId="0" borderId="2" xfId="1" applyNumberFormat="1" applyFont="1" applyBorder="1" applyAlignment="1">
      <alignment vertical="center"/>
    </xf>
    <xf numFmtId="0" fontId="18" fillId="0" borderId="1" xfId="0" applyFont="1" applyBorder="1" applyAlignment="1">
      <alignment horizontal="center" vertical="center"/>
    </xf>
    <xf numFmtId="167" fontId="29" fillId="0" borderId="0" xfId="10" applyNumberFormat="1" applyFont="1"/>
    <xf numFmtId="0" fontId="29" fillId="0" borderId="0" xfId="10" applyFont="1"/>
    <xf numFmtId="0" fontId="10" fillId="0" borderId="0" xfId="10"/>
    <xf numFmtId="0" fontId="30" fillId="0" borderId="0" xfId="10" applyFont="1" applyAlignment="1">
      <alignment horizontal="center"/>
    </xf>
    <xf numFmtId="168" fontId="29" fillId="0" borderId="0" xfId="10" applyNumberFormat="1" applyFont="1"/>
    <xf numFmtId="14" fontId="32" fillId="0" borderId="0" xfId="10" applyNumberFormat="1" applyFont="1"/>
    <xf numFmtId="168" fontId="30" fillId="0" borderId="0" xfId="10" applyNumberFormat="1" applyFont="1"/>
    <xf numFmtId="0" fontId="29" fillId="0" borderId="0" xfId="10" applyFont="1" applyAlignment="1">
      <alignment horizontal="right"/>
    </xf>
    <xf numFmtId="0" fontId="29" fillId="0" borderId="0" xfId="10" applyFont="1" applyAlignment="1">
      <alignment horizontal="left"/>
    </xf>
    <xf numFmtId="0" fontId="29" fillId="0" borderId="0" xfId="10" applyFont="1" applyAlignment="1">
      <alignment horizontal="center"/>
    </xf>
    <xf numFmtId="0" fontId="10" fillId="0" borderId="0" xfId="11"/>
    <xf numFmtId="0" fontId="10" fillId="0" borderId="0" xfId="10" applyAlignment="1">
      <alignment horizontal="center" vertical="center"/>
    </xf>
    <xf numFmtId="165" fontId="23" fillId="0" borderId="0" xfId="11" applyNumberFormat="1" applyFont="1" applyAlignment="1">
      <alignment horizontal="left"/>
    </xf>
    <xf numFmtId="165" fontId="24" fillId="0" borderId="0" xfId="0" applyNumberFormat="1" applyFont="1" applyAlignment="1">
      <alignment horizontal="left"/>
    </xf>
    <xf numFmtId="166" fontId="18" fillId="0" borderId="0" xfId="1" applyNumberFormat="1" applyFont="1" applyFill="1" applyAlignment="1" applyProtection="1">
      <alignment vertical="center"/>
    </xf>
    <xf numFmtId="0" fontId="10" fillId="0" borderId="0" xfId="13"/>
    <xf numFmtId="3" fontId="18" fillId="0" borderId="0" xfId="1" applyNumberFormat="1" applyFont="1" applyFill="1" applyBorder="1" applyAlignment="1" applyProtection="1">
      <alignment vertical="center"/>
    </xf>
    <xf numFmtId="166" fontId="13" fillId="0" borderId="0" xfId="1" applyNumberFormat="1" applyFont="1" applyFill="1" applyBorder="1" applyAlignment="1">
      <alignment vertical="center"/>
    </xf>
    <xf numFmtId="166" fontId="18" fillId="0" borderId="0" xfId="1" applyNumberFormat="1" applyFont="1" applyFill="1" applyBorder="1" applyAlignment="1" applyProtection="1">
      <alignment vertical="center"/>
    </xf>
    <xf numFmtId="166" fontId="13" fillId="0" borderId="4" xfId="1" applyNumberFormat="1" applyFont="1" applyFill="1" applyBorder="1" applyAlignment="1">
      <alignment vertical="center"/>
    </xf>
    <xf numFmtId="166" fontId="13" fillId="0" borderId="0" xfId="1" applyNumberFormat="1" applyFont="1" applyFill="1" applyBorder="1"/>
    <xf numFmtId="166" fontId="18" fillId="0" borderId="4" xfId="1" applyNumberFormat="1" applyFont="1" applyFill="1" applyBorder="1" applyAlignment="1" applyProtection="1">
      <alignment vertical="center"/>
    </xf>
    <xf numFmtId="166" fontId="13" fillId="0" borderId="4" xfId="1" applyNumberFormat="1" applyFont="1" applyFill="1" applyBorder="1"/>
    <xf numFmtId="166" fontId="18" fillId="0" borderId="5" xfId="1" applyNumberFormat="1" applyFont="1" applyFill="1" applyBorder="1" applyAlignment="1" applyProtection="1">
      <alignment vertical="center"/>
    </xf>
    <xf numFmtId="166" fontId="18" fillId="0" borderId="0" xfId="1" applyNumberFormat="1" applyFont="1" applyFill="1" applyBorder="1" applyAlignment="1">
      <alignment vertical="center"/>
    </xf>
    <xf numFmtId="166" fontId="13" fillId="0" borderId="2" xfId="1" applyNumberFormat="1" applyFont="1" applyFill="1" applyBorder="1" applyAlignment="1">
      <alignment vertical="center"/>
    </xf>
    <xf numFmtId="166" fontId="13" fillId="0" borderId="0" xfId="1" applyNumberFormat="1" applyFont="1" applyFill="1"/>
    <xf numFmtId="166" fontId="18" fillId="0" borderId="6" xfId="1" applyNumberFormat="1" applyFont="1" applyFill="1" applyBorder="1" applyAlignment="1" applyProtection="1">
      <alignment vertical="center"/>
    </xf>
    <xf numFmtId="0" fontId="13" fillId="0" borderId="0" xfId="12" applyFont="1" applyAlignment="1">
      <alignment horizontal="left" vertical="center" indent="1"/>
    </xf>
    <xf numFmtId="0" fontId="13" fillId="0" borderId="0" xfId="12" applyFont="1"/>
    <xf numFmtId="0" fontId="13" fillId="0" borderId="0" xfId="12" applyFont="1" applyAlignment="1">
      <alignment horizontal="center"/>
    </xf>
    <xf numFmtId="14" fontId="18" fillId="0" borderId="1" xfId="3" applyNumberFormat="1" applyFont="1" applyBorder="1"/>
    <xf numFmtId="49" fontId="21" fillId="0" borderId="0" xfId="0" applyNumberFormat="1" applyFont="1" applyAlignment="1">
      <alignment horizontal="right" wrapText="1"/>
    </xf>
    <xf numFmtId="165" fontId="21" fillId="0" borderId="0" xfId="0" applyNumberFormat="1" applyFont="1" applyAlignment="1">
      <alignment horizontal="right"/>
    </xf>
    <xf numFmtId="165" fontId="21" fillId="0" borderId="0" xfId="0" applyNumberFormat="1" applyFont="1" applyAlignment="1">
      <alignment horizontal="left"/>
    </xf>
    <xf numFmtId="165" fontId="21" fillId="0" borderId="2" xfId="0" applyNumberFormat="1" applyFont="1" applyBorder="1" applyAlignment="1">
      <alignment horizontal="right"/>
    </xf>
    <xf numFmtId="165" fontId="22" fillId="0" borderId="4" xfId="0" applyNumberFormat="1" applyFont="1" applyBorder="1" applyAlignment="1">
      <alignment horizontal="right"/>
    </xf>
    <xf numFmtId="165" fontId="21" fillId="0" borderId="4" xfId="0" applyNumberFormat="1" applyFont="1" applyBorder="1" applyAlignment="1">
      <alignment horizontal="right"/>
    </xf>
    <xf numFmtId="37" fontId="13" fillId="0" borderId="0" xfId="12" applyNumberFormat="1" applyFont="1"/>
    <xf numFmtId="166" fontId="18" fillId="0" borderId="2" xfId="1" applyNumberFormat="1" applyFont="1" applyFill="1" applyBorder="1" applyAlignment="1" applyProtection="1">
      <alignment vertical="center"/>
    </xf>
    <xf numFmtId="37" fontId="13" fillId="0" borderId="0" xfId="1" applyNumberFormat="1" applyFont="1" applyFill="1" applyBorder="1" applyAlignment="1">
      <alignment vertical="center"/>
    </xf>
    <xf numFmtId="37" fontId="13" fillId="0" borderId="0" xfId="2" applyNumberFormat="1" applyFont="1" applyAlignment="1">
      <alignment vertical="center"/>
    </xf>
    <xf numFmtId="37" fontId="18" fillId="0" borderId="0" xfId="2" applyNumberFormat="1" applyFont="1" applyAlignment="1">
      <alignment vertical="center"/>
    </xf>
    <xf numFmtId="37" fontId="13" fillId="0" borderId="0" xfId="2" applyNumberFormat="1" applyFont="1" applyAlignment="1">
      <alignment horizontal="center" vertical="center"/>
    </xf>
    <xf numFmtId="37" fontId="18" fillId="0" borderId="1" xfId="2" quotePrefix="1" applyNumberFormat="1" applyFont="1" applyBorder="1" applyAlignment="1">
      <alignment horizontal="center" vertical="center"/>
    </xf>
    <xf numFmtId="37" fontId="13" fillId="0" borderId="1" xfId="2" applyNumberFormat="1" applyFont="1" applyBorder="1" applyAlignment="1">
      <alignment horizontal="center" vertical="center"/>
    </xf>
    <xf numFmtId="37" fontId="18" fillId="0" borderId="0" xfId="0" applyNumberFormat="1" applyFont="1" applyAlignment="1">
      <alignment vertical="center"/>
    </xf>
    <xf numFmtId="37" fontId="18" fillId="0" borderId="2" xfId="1" applyNumberFormat="1" applyFont="1" applyFill="1" applyBorder="1" applyAlignment="1" applyProtection="1">
      <alignment vertical="center"/>
    </xf>
    <xf numFmtId="37" fontId="18" fillId="0" borderId="0" xfId="1" applyNumberFormat="1" applyFont="1" applyFill="1" applyAlignment="1" applyProtection="1">
      <alignment vertical="center"/>
    </xf>
    <xf numFmtId="37" fontId="13" fillId="0" borderId="4" xfId="1" applyNumberFormat="1" applyFont="1" applyFill="1" applyBorder="1" applyAlignment="1">
      <alignment vertical="center"/>
    </xf>
    <xf numFmtId="37" fontId="13" fillId="0" borderId="0" xfId="1" applyNumberFormat="1" applyFont="1" applyFill="1" applyBorder="1"/>
    <xf numFmtId="37" fontId="18" fillId="0" borderId="4" xfId="1" applyNumberFormat="1" applyFont="1" applyFill="1" applyBorder="1" applyAlignment="1" applyProtection="1">
      <alignment vertical="center"/>
    </xf>
    <xf numFmtId="37" fontId="18" fillId="0" borderId="0" xfId="1" applyNumberFormat="1" applyFont="1" applyFill="1" applyBorder="1" applyAlignment="1" applyProtection="1">
      <alignment vertical="center"/>
    </xf>
    <xf numFmtId="37" fontId="13" fillId="0" borderId="4" xfId="1" applyNumberFormat="1" applyFont="1" applyFill="1" applyBorder="1"/>
    <xf numFmtId="37" fontId="13" fillId="0" borderId="0" xfId="2" applyNumberFormat="1" applyFont="1"/>
    <xf numFmtId="37" fontId="13" fillId="0" borderId="1" xfId="2" applyNumberFormat="1" applyFont="1" applyBorder="1"/>
    <xf numFmtId="37" fontId="11" fillId="0" borderId="0" xfId="0" applyNumberFormat="1" applyFont="1" applyAlignment="1">
      <alignment horizontal="centerContinuous" wrapText="1"/>
    </xf>
    <xf numFmtId="37" fontId="18" fillId="0" borderId="0" xfId="3" applyNumberFormat="1" applyFont="1" applyAlignment="1">
      <alignment horizontal="left"/>
    </xf>
    <xf numFmtId="37" fontId="18" fillId="0" borderId="5" xfId="1" applyNumberFormat="1" applyFont="1" applyFill="1" applyBorder="1" applyAlignment="1" applyProtection="1">
      <alignment vertical="center"/>
    </xf>
    <xf numFmtId="37" fontId="18" fillId="0" borderId="0" xfId="1" applyNumberFormat="1" applyFont="1" applyFill="1" applyBorder="1" applyAlignment="1">
      <alignment vertical="center"/>
    </xf>
    <xf numFmtId="37" fontId="13" fillId="0" borderId="2" xfId="1" applyNumberFormat="1" applyFont="1" applyFill="1" applyBorder="1" applyAlignment="1">
      <alignment vertical="center"/>
    </xf>
    <xf numFmtId="37" fontId="18" fillId="0" borderId="6" xfId="1" applyNumberFormat="1" applyFont="1" applyFill="1" applyBorder="1" applyAlignment="1" applyProtection="1">
      <alignment vertical="center"/>
    </xf>
    <xf numFmtId="165" fontId="21" fillId="0" borderId="0" xfId="14" applyNumberFormat="1" applyFont="1" applyAlignment="1">
      <alignment horizontal="right"/>
    </xf>
    <xf numFmtId="0" fontId="18" fillId="3" borderId="0" xfId="2" quotePrefix="1" applyFont="1" applyFill="1" applyAlignment="1">
      <alignment horizontal="left" vertical="center"/>
    </xf>
    <xf numFmtId="0" fontId="18" fillId="3" borderId="0" xfId="2" quotePrefix="1" applyFont="1" applyFill="1" applyAlignment="1">
      <alignment horizontal="center" vertical="center"/>
    </xf>
    <xf numFmtId="37" fontId="13" fillId="0" borderId="1" xfId="12" applyNumberFormat="1" applyFont="1" applyBorder="1"/>
    <xf numFmtId="165" fontId="35" fillId="0" borderId="0" xfId="11" applyNumberFormat="1" applyFont="1" applyAlignment="1">
      <alignment horizontal="left"/>
    </xf>
    <xf numFmtId="166" fontId="10" fillId="0" borderId="0" xfId="1" applyNumberFormat="1"/>
    <xf numFmtId="49" fontId="29" fillId="0" borderId="0" xfId="10" applyNumberFormat="1" applyFont="1"/>
    <xf numFmtId="49" fontId="34" fillId="3" borderId="0" xfId="0" applyNumberFormat="1" applyFont="1" applyFill="1" applyAlignment="1">
      <alignment horizontal="centerContinuous" wrapText="1"/>
    </xf>
    <xf numFmtId="49" fontId="21" fillId="3" borderId="0" xfId="0" applyNumberFormat="1" applyFont="1" applyFill="1" applyAlignment="1">
      <alignment horizontal="centerContinuous" wrapText="1"/>
    </xf>
    <xf numFmtId="0" fontId="33" fillId="0" borderId="0" xfId="16" applyFont="1"/>
    <xf numFmtId="14" fontId="32" fillId="0" borderId="0" xfId="16" applyNumberFormat="1" applyFont="1" applyAlignment="1">
      <alignment horizontal="center"/>
    </xf>
    <xf numFmtId="0" fontId="29" fillId="0" borderId="0" xfId="16" applyFont="1"/>
    <xf numFmtId="49" fontId="21" fillId="0" borderId="0" xfId="0" applyNumberFormat="1" applyFont="1" applyAlignment="1">
      <alignment horizontal="left" wrapText="1"/>
    </xf>
    <xf numFmtId="49" fontId="21" fillId="0" borderId="0" xfId="17" applyNumberFormat="1" applyFont="1" applyAlignment="1">
      <alignment horizontal="right" wrapText="1"/>
    </xf>
    <xf numFmtId="49" fontId="21" fillId="0" borderId="0" xfId="18" applyNumberFormat="1" applyFont="1" applyAlignment="1">
      <alignment horizontal="right" wrapText="1"/>
    </xf>
    <xf numFmtId="165" fontId="21" fillId="0" borderId="0" xfId="17" applyNumberFormat="1" applyFont="1" applyAlignment="1">
      <alignment horizontal="right"/>
    </xf>
    <xf numFmtId="165" fontId="21" fillId="0" borderId="0" xfId="19" applyNumberFormat="1" applyFont="1" applyAlignment="1">
      <alignment horizontal="right"/>
    </xf>
    <xf numFmtId="165" fontId="21" fillId="4" borderId="0" xfId="0" applyNumberFormat="1" applyFont="1" applyFill="1" applyAlignment="1">
      <alignment horizontal="right"/>
    </xf>
    <xf numFmtId="165" fontId="21" fillId="4" borderId="0" xfId="17" applyNumberFormat="1" applyFont="1" applyFill="1" applyAlignment="1">
      <alignment horizontal="right"/>
    </xf>
    <xf numFmtId="165" fontId="21" fillId="4" borderId="0" xfId="19" applyNumberFormat="1" applyFont="1" applyFill="1" applyAlignment="1">
      <alignment horizontal="right"/>
    </xf>
    <xf numFmtId="165" fontId="21" fillId="2" borderId="0" xfId="17" applyNumberFormat="1" applyFont="1" applyFill="1" applyAlignment="1">
      <alignment horizontal="right"/>
    </xf>
    <xf numFmtId="166" fontId="36" fillId="4" borderId="0" xfId="1" applyNumberFormat="1" applyFont="1" applyFill="1" applyAlignment="1">
      <alignment horizontal="centerContinuous" vertical="center"/>
    </xf>
    <xf numFmtId="166" fontId="0" fillId="0" borderId="0" xfId="1" applyNumberFormat="1" applyFont="1"/>
    <xf numFmtId="166" fontId="0" fillId="0" borderId="0" xfId="1" quotePrefix="1" applyNumberFormat="1" applyFont="1"/>
    <xf numFmtId="165" fontId="22" fillId="0" borderId="0" xfId="0" applyNumberFormat="1" applyFont="1" applyAlignment="1">
      <alignment horizontal="left"/>
    </xf>
    <xf numFmtId="169" fontId="23" fillId="0" borderId="0" xfId="0" applyNumberFormat="1" applyFont="1" applyAlignment="1">
      <alignment horizontal="left"/>
    </xf>
    <xf numFmtId="169" fontId="21" fillId="0" borderId="0" xfId="0" applyNumberFormat="1" applyFont="1" applyAlignment="1">
      <alignment horizontal="right"/>
    </xf>
    <xf numFmtId="165" fontId="21" fillId="0" borderId="7" xfId="0" applyNumberFormat="1" applyFont="1" applyBorder="1" applyAlignment="1">
      <alignment horizontal="right"/>
    </xf>
    <xf numFmtId="165" fontId="22" fillId="5" borderId="3" xfId="0" applyNumberFormat="1" applyFont="1" applyFill="1" applyBorder="1" applyAlignment="1">
      <alignment horizontal="left"/>
    </xf>
    <xf numFmtId="170" fontId="21" fillId="0" borderId="0" xfId="0" applyNumberFormat="1" applyFont="1" applyAlignment="1">
      <alignment horizontal="left"/>
    </xf>
    <xf numFmtId="170" fontId="21" fillId="0" borderId="0" xfId="0" applyNumberFormat="1" applyFont="1" applyAlignment="1">
      <alignment horizontal="right"/>
    </xf>
    <xf numFmtId="169" fontId="21" fillId="0" borderId="0" xfId="0" applyNumberFormat="1" applyFont="1" applyAlignment="1">
      <alignment horizontal="left"/>
    </xf>
    <xf numFmtId="165" fontId="22" fillId="0" borderId="3" xfId="0" applyNumberFormat="1" applyFont="1" applyBorder="1" applyAlignment="1">
      <alignment horizontal="left"/>
    </xf>
    <xf numFmtId="165" fontId="21" fillId="6" borderId="0" xfId="0" applyNumberFormat="1" applyFont="1" applyFill="1" applyAlignment="1">
      <alignment horizontal="left"/>
    </xf>
    <xf numFmtId="165" fontId="21" fillId="7" borderId="0" xfId="0" applyNumberFormat="1" applyFont="1" applyFill="1" applyAlignment="1">
      <alignment horizontal="left"/>
    </xf>
    <xf numFmtId="165" fontId="21" fillId="0" borderId="3" xfId="0" applyNumberFormat="1" applyFont="1" applyBorder="1" applyAlignment="1">
      <alignment horizontal="left"/>
    </xf>
    <xf numFmtId="165" fontId="21" fillId="8" borderId="0" xfId="0" applyNumberFormat="1" applyFont="1" applyFill="1" applyAlignment="1">
      <alignment horizontal="left"/>
    </xf>
    <xf numFmtId="0" fontId="15" fillId="0" borderId="8" xfId="0" applyFont="1" applyBorder="1"/>
    <xf numFmtId="0" fontId="0" fillId="0" borderId="9" xfId="0" applyBorder="1"/>
    <xf numFmtId="0" fontId="0" fillId="0" borderId="10" xfId="0" applyBorder="1"/>
    <xf numFmtId="0" fontId="13" fillId="0" borderId="11" xfId="2" applyFont="1" applyBorder="1" applyAlignment="1">
      <alignment vertical="center"/>
    </xf>
    <xf numFmtId="166" fontId="0" fillId="0" borderId="0" xfId="1" applyNumberFormat="1" applyFont="1" applyBorder="1"/>
    <xf numFmtId="166" fontId="0" fillId="0" borderId="12" xfId="1" applyNumberFormat="1" applyFont="1" applyBorder="1"/>
    <xf numFmtId="0" fontId="0" fillId="9" borderId="11" xfId="0" applyFill="1" applyBorder="1"/>
    <xf numFmtId="166" fontId="0" fillId="9" borderId="0" xfId="1" applyNumberFormat="1" applyFont="1" applyFill="1" applyBorder="1"/>
    <xf numFmtId="166" fontId="0" fillId="9" borderId="12" xfId="1" applyNumberFormat="1" applyFont="1" applyFill="1" applyBorder="1"/>
    <xf numFmtId="0" fontId="0" fillId="0" borderId="11" xfId="0" applyBorder="1"/>
    <xf numFmtId="166" fontId="15" fillId="0" borderId="13" xfId="0" applyNumberFormat="1" applyFont="1" applyBorder="1"/>
    <xf numFmtId="0" fontId="0" fillId="3" borderId="14" xfId="0" applyFill="1" applyBorder="1"/>
    <xf numFmtId="166" fontId="0" fillId="3" borderId="3" xfId="1" applyNumberFormat="1" applyFont="1" applyFill="1" applyBorder="1"/>
    <xf numFmtId="166" fontId="0" fillId="3" borderId="15" xfId="1" applyNumberFormat="1" applyFont="1" applyFill="1" applyBorder="1"/>
    <xf numFmtId="166" fontId="15" fillId="0" borderId="11" xfId="0" applyNumberFormat="1" applyFont="1" applyBorder="1"/>
    <xf numFmtId="165" fontId="21" fillId="3" borderId="0" xfId="0" applyNumberFormat="1" applyFont="1" applyFill="1" applyAlignment="1">
      <alignment horizontal="right"/>
    </xf>
    <xf numFmtId="165" fontId="21" fillId="3" borderId="0" xfId="14" applyNumberFormat="1" applyFont="1" applyFill="1" applyAlignment="1">
      <alignment horizontal="right"/>
    </xf>
    <xf numFmtId="166" fontId="0" fillId="0" borderId="0" xfId="1" applyNumberFormat="1" applyFont="1" applyFill="1" applyBorder="1"/>
    <xf numFmtId="166" fontId="0" fillId="0" borderId="12" xfId="1" applyNumberFormat="1" applyFont="1" applyFill="1" applyBorder="1"/>
    <xf numFmtId="0" fontId="15" fillId="0" borderId="9" xfId="0" applyFont="1" applyBorder="1"/>
    <xf numFmtId="0" fontId="0" fillId="9" borderId="0" xfId="0" applyFill="1"/>
    <xf numFmtId="166" fontId="15" fillId="0" borderId="0" xfId="0" applyNumberFormat="1" applyFont="1"/>
    <xf numFmtId="0" fontId="0" fillId="3" borderId="3" xfId="0" applyFill="1" applyBorder="1"/>
    <xf numFmtId="166" fontId="0" fillId="0" borderId="0" xfId="0" applyNumberFormat="1"/>
    <xf numFmtId="166" fontId="0" fillId="3" borderId="3" xfId="0" applyNumberFormat="1" applyFill="1" applyBorder="1"/>
    <xf numFmtId="0" fontId="15" fillId="0" borderId="0" xfId="0" applyFont="1"/>
    <xf numFmtId="0" fontId="36" fillId="0" borderId="11" xfId="2" applyFont="1" applyBorder="1" applyAlignment="1">
      <alignment vertical="center"/>
    </xf>
    <xf numFmtId="165" fontId="21" fillId="3" borderId="0" xfId="0" applyNumberFormat="1" applyFont="1" applyFill="1" applyAlignment="1">
      <alignment horizontal="left"/>
    </xf>
    <xf numFmtId="49" fontId="21" fillId="0" borderId="0" xfId="21" applyNumberFormat="1" applyFont="1" applyAlignment="1">
      <alignment horizontal="right" wrapText="1"/>
    </xf>
    <xf numFmtId="165" fontId="21" fillId="0" borderId="0" xfId="21" applyNumberFormat="1" applyFont="1" applyAlignment="1">
      <alignment horizontal="right"/>
    </xf>
    <xf numFmtId="169" fontId="21" fillId="0" borderId="0" xfId="21" applyNumberFormat="1" applyFont="1" applyAlignment="1">
      <alignment horizontal="right"/>
    </xf>
    <xf numFmtId="170" fontId="21" fillId="0" borderId="0" xfId="21" applyNumberFormat="1" applyFont="1" applyAlignment="1">
      <alignment horizontal="right"/>
    </xf>
    <xf numFmtId="171" fontId="21" fillId="0" borderId="0" xfId="21" applyNumberFormat="1" applyFont="1" applyAlignment="1">
      <alignment horizontal="right"/>
    </xf>
    <xf numFmtId="0" fontId="13" fillId="0" borderId="0" xfId="22" applyFont="1"/>
    <xf numFmtId="0" fontId="13" fillId="0" borderId="1" xfId="22" applyFont="1" applyBorder="1"/>
    <xf numFmtId="14" fontId="13" fillId="0" borderId="0" xfId="22" applyNumberFormat="1" applyFont="1"/>
    <xf numFmtId="1" fontId="13" fillId="0" borderId="0" xfId="22" applyNumberFormat="1" applyFont="1"/>
    <xf numFmtId="0" fontId="20" fillId="0" borderId="1" xfId="22" applyFont="1" applyBorder="1" applyAlignment="1">
      <alignment horizontal="fill" vertical="center"/>
    </xf>
    <xf numFmtId="1" fontId="18" fillId="0" borderId="1" xfId="22" applyNumberFormat="1" applyFont="1" applyBorder="1" applyAlignment="1">
      <alignment horizontal="fill" vertical="center"/>
    </xf>
    <xf numFmtId="0" fontId="18" fillId="0" borderId="1" xfId="22" applyFont="1" applyBorder="1" applyAlignment="1">
      <alignment horizontal="fill" vertical="center"/>
    </xf>
    <xf numFmtId="0" fontId="13" fillId="0" borderId="0" xfId="22" applyFont="1" applyAlignment="1">
      <alignment vertical="center"/>
    </xf>
    <xf numFmtId="0" fontId="18" fillId="0" borderId="0" xfId="22" applyFont="1" applyAlignment="1">
      <alignment horizontal="center" vertical="center"/>
    </xf>
    <xf numFmtId="1" fontId="18" fillId="0" borderId="0" xfId="22" quotePrefix="1" applyNumberFormat="1" applyFont="1" applyAlignment="1">
      <alignment horizontal="center" vertical="center"/>
    </xf>
    <xf numFmtId="0" fontId="18" fillId="0" borderId="0" xfId="22" quotePrefix="1" applyFont="1" applyAlignment="1">
      <alignment horizontal="center" vertical="center"/>
    </xf>
    <xf numFmtId="0" fontId="18" fillId="0" borderId="0" xfId="22" applyFont="1" applyAlignment="1">
      <alignment vertical="center"/>
    </xf>
    <xf numFmtId="1" fontId="18" fillId="0" borderId="0" xfId="22" applyNumberFormat="1" applyFont="1" applyAlignment="1">
      <alignment horizontal="center" vertical="center"/>
    </xf>
    <xf numFmtId="0" fontId="13" fillId="0" borderId="0" xfId="22" applyFont="1" applyAlignment="1">
      <alignment horizontal="center" vertical="center"/>
    </xf>
    <xf numFmtId="0" fontId="18" fillId="0" borderId="1" xfId="22" applyFont="1" applyBorder="1" applyAlignment="1">
      <alignment horizontal="center" vertical="center"/>
    </xf>
    <xf numFmtId="1" fontId="18" fillId="0" borderId="1" xfId="22" quotePrefix="1" applyNumberFormat="1" applyFont="1" applyBorder="1" applyAlignment="1">
      <alignment horizontal="center" vertical="center"/>
    </xf>
    <xf numFmtId="0" fontId="18" fillId="0" borderId="1" xfId="22" quotePrefix="1" applyFont="1" applyBorder="1" applyAlignment="1">
      <alignment horizontal="center" vertical="center"/>
    </xf>
    <xf numFmtId="0" fontId="13" fillId="0" borderId="1" xfId="22" applyFont="1" applyBorder="1" applyAlignment="1">
      <alignment horizontal="center" vertical="center"/>
    </xf>
    <xf numFmtId="0" fontId="13" fillId="0" borderId="0" xfId="23" applyFont="1"/>
    <xf numFmtId="1" fontId="13" fillId="0" borderId="0" xfId="23" applyNumberFormat="1" applyFont="1" applyAlignment="1">
      <alignment horizontal="center"/>
    </xf>
    <xf numFmtId="1" fontId="13" fillId="0" borderId="0" xfId="22" applyNumberFormat="1" applyFont="1" applyAlignment="1">
      <alignment vertical="center"/>
    </xf>
    <xf numFmtId="0" fontId="13" fillId="0" borderId="0" xfId="22" applyFont="1" applyAlignment="1">
      <alignment horizontal="left" vertical="center" indent="1"/>
    </xf>
    <xf numFmtId="1" fontId="13" fillId="0" borderId="0" xfId="22" applyNumberFormat="1" applyFont="1" applyAlignment="1">
      <alignment horizontal="center" vertical="center"/>
    </xf>
    <xf numFmtId="0" fontId="13" fillId="0" borderId="0" xfId="22" applyFont="1" applyAlignment="1">
      <alignment horizontal="left" indent="1"/>
    </xf>
    <xf numFmtId="0" fontId="13" fillId="0" borderId="1" xfId="22" applyFont="1" applyBorder="1" applyAlignment="1">
      <alignment horizontal="center"/>
    </xf>
    <xf numFmtId="1" fontId="13" fillId="0" borderId="1" xfId="22" applyNumberFormat="1" applyFont="1" applyBorder="1"/>
    <xf numFmtId="166" fontId="13" fillId="0" borderId="0" xfId="22" applyNumberFormat="1" applyFont="1"/>
    <xf numFmtId="172" fontId="18" fillId="0" borderId="0" xfId="2" quotePrefix="1" applyNumberFormat="1" applyFont="1" applyAlignment="1">
      <alignment horizontal="center" vertical="center"/>
    </xf>
    <xf numFmtId="0" fontId="18" fillId="0" borderId="0" xfId="3" applyFont="1" applyAlignment="1">
      <alignment horizontal="right"/>
    </xf>
    <xf numFmtId="165" fontId="23" fillId="0" borderId="0" xfId="0" applyNumberFormat="1" applyFont="1" applyAlignment="1">
      <alignment horizontal="left"/>
    </xf>
    <xf numFmtId="165" fontId="21" fillId="10" borderId="0" xfId="0" applyNumberFormat="1" applyFont="1" applyFill="1" applyAlignment="1">
      <alignment horizontal="left"/>
    </xf>
    <xf numFmtId="165" fontId="22" fillId="11" borderId="0" xfId="0" applyNumberFormat="1" applyFont="1" applyFill="1" applyAlignment="1">
      <alignment horizontal="left"/>
    </xf>
    <xf numFmtId="171" fontId="21" fillId="0" borderId="0" xfId="0" applyNumberFormat="1" applyFont="1" applyAlignment="1">
      <alignment horizontal="left"/>
    </xf>
    <xf numFmtId="171" fontId="21" fillId="0" borderId="0" xfId="0" applyNumberFormat="1" applyFont="1" applyAlignment="1">
      <alignment horizontal="right"/>
    </xf>
    <xf numFmtId="169" fontId="21" fillId="12" borderId="0" xfId="0" applyNumberFormat="1" applyFont="1" applyFill="1" applyAlignment="1">
      <alignment horizontal="left"/>
    </xf>
    <xf numFmtId="165" fontId="21" fillId="12" borderId="0" xfId="0" applyNumberFormat="1" applyFont="1" applyFill="1" applyAlignment="1">
      <alignment horizontal="left"/>
    </xf>
    <xf numFmtId="1" fontId="14" fillId="0" borderId="1" xfId="0" applyNumberFormat="1" applyFont="1" applyBorder="1"/>
    <xf numFmtId="0" fontId="11" fillId="0" borderId="1" xfId="0" applyFont="1" applyBorder="1" applyAlignment="1">
      <alignment horizontal="left" vertical="top"/>
    </xf>
    <xf numFmtId="1" fontId="11" fillId="0" borderId="0" xfId="0" applyNumberFormat="1" applyFont="1" applyAlignment="1">
      <alignment horizontal="centerContinuous" wrapText="1"/>
    </xf>
    <xf numFmtId="37" fontId="18" fillId="0" borderId="1" xfId="3" applyNumberFormat="1" applyFont="1" applyBorder="1"/>
    <xf numFmtId="1" fontId="14" fillId="0" borderId="0" xfId="0" applyNumberFormat="1" applyFont="1"/>
    <xf numFmtId="0" fontId="14" fillId="0" borderId="0" xfId="0" applyFont="1"/>
    <xf numFmtId="1" fontId="37" fillId="0" borderId="0" xfId="0" applyNumberFormat="1" applyFont="1"/>
    <xf numFmtId="0" fontId="37" fillId="0" borderId="0" xfId="0" applyFont="1"/>
    <xf numFmtId="49" fontId="18" fillId="0" borderId="0" xfId="10" applyNumberFormat="1" applyFont="1"/>
    <xf numFmtId="49" fontId="13" fillId="0" borderId="0" xfId="0" applyNumberFormat="1" applyFont="1" applyAlignment="1">
      <alignment horizontal="right" wrapText="1"/>
    </xf>
    <xf numFmtId="165" fontId="13" fillId="0" borderId="0" xfId="14" applyNumberFormat="1" applyFont="1" applyAlignment="1">
      <alignment horizontal="left"/>
    </xf>
    <xf numFmtId="165" fontId="38" fillId="0" borderId="0" xfId="14" applyNumberFormat="1" applyFont="1" applyAlignment="1">
      <alignment horizontal="left"/>
    </xf>
    <xf numFmtId="165" fontId="39" fillId="0" borderId="0" xfId="14" applyNumberFormat="1" applyFont="1" applyAlignment="1">
      <alignment horizontal="left"/>
    </xf>
    <xf numFmtId="0" fontId="40" fillId="0" borderId="0" xfId="0" applyFont="1"/>
    <xf numFmtId="49" fontId="18" fillId="0" borderId="0" xfId="10" applyNumberFormat="1" applyFont="1" applyAlignment="1">
      <alignment horizontal="center"/>
    </xf>
    <xf numFmtId="0" fontId="18" fillId="0" borderId="2" xfId="0" applyFont="1" applyBorder="1" applyAlignment="1">
      <alignment horizontal="left" vertical="center"/>
    </xf>
    <xf numFmtId="1" fontId="11" fillId="0" borderId="0" xfId="0" applyNumberFormat="1" applyFont="1" applyAlignment="1">
      <alignment horizontal="center" wrapText="1"/>
    </xf>
    <xf numFmtId="0" fontId="11" fillId="0" borderId="0" xfId="0" applyFont="1" applyAlignment="1">
      <alignment horizontal="center" wrapText="1"/>
    </xf>
    <xf numFmtId="37" fontId="11" fillId="0" borderId="0" xfId="0" applyNumberFormat="1" applyFont="1" applyAlignment="1">
      <alignment horizontal="center" wrapText="1"/>
    </xf>
    <xf numFmtId="1" fontId="13" fillId="0" borderId="2" xfId="2" applyNumberFormat="1" applyFont="1" applyBorder="1"/>
    <xf numFmtId="0" fontId="13" fillId="0" borderId="2" xfId="2" applyFont="1" applyBorder="1"/>
    <xf numFmtId="166" fontId="0" fillId="0" borderId="0" xfId="1" applyNumberFormat="1" applyFont="1" applyFill="1"/>
    <xf numFmtId="0" fontId="0" fillId="0" borderId="0" xfId="0" applyAlignment="1">
      <alignment horizontal="center"/>
    </xf>
    <xf numFmtId="0" fontId="15" fillId="0" borderId="0" xfId="0" applyFont="1" applyAlignment="1">
      <alignment horizontal="center"/>
    </xf>
    <xf numFmtId="0" fontId="29" fillId="0" borderId="0" xfId="16" applyFont="1" applyAlignment="1">
      <alignment horizontal="center"/>
    </xf>
    <xf numFmtId="165" fontId="21" fillId="4" borderId="0" xfId="0" applyNumberFormat="1" applyFont="1" applyFill="1" applyAlignment="1">
      <alignment horizontal="left"/>
    </xf>
    <xf numFmtId="165" fontId="21" fillId="4" borderId="0" xfId="21" applyNumberFormat="1" applyFont="1" applyFill="1" applyAlignment="1">
      <alignment horizontal="right"/>
    </xf>
    <xf numFmtId="165" fontId="22" fillId="4" borderId="0" xfId="0" applyNumberFormat="1" applyFont="1" applyFill="1" applyAlignment="1">
      <alignment horizontal="left"/>
    </xf>
    <xf numFmtId="165" fontId="23" fillId="4" borderId="0" xfId="0" applyNumberFormat="1" applyFont="1" applyFill="1" applyAlignment="1">
      <alignment horizontal="left"/>
    </xf>
    <xf numFmtId="165" fontId="21" fillId="4" borderId="2" xfId="0" applyNumberFormat="1" applyFont="1" applyFill="1" applyBorder="1" applyAlignment="1">
      <alignment horizontal="right"/>
    </xf>
    <xf numFmtId="165" fontId="21" fillId="13" borderId="0" xfId="0" applyNumberFormat="1" applyFont="1" applyFill="1" applyAlignment="1">
      <alignment horizontal="left"/>
    </xf>
    <xf numFmtId="165" fontId="21" fillId="13" borderId="0" xfId="0" applyNumberFormat="1" applyFont="1" applyFill="1" applyAlignment="1">
      <alignment horizontal="right"/>
    </xf>
    <xf numFmtId="165" fontId="21" fillId="13" borderId="0" xfId="19" applyNumberFormat="1" applyFont="1" applyFill="1" applyAlignment="1">
      <alignment horizontal="right"/>
    </xf>
    <xf numFmtId="165" fontId="21" fillId="13" borderId="0" xfId="17" applyNumberFormat="1" applyFont="1" applyFill="1" applyAlignment="1">
      <alignment horizontal="right"/>
    </xf>
    <xf numFmtId="165" fontId="22" fillId="13" borderId="0" xfId="0" applyNumberFormat="1" applyFont="1" applyFill="1" applyAlignment="1">
      <alignment horizontal="left"/>
    </xf>
    <xf numFmtId="165" fontId="21" fillId="13" borderId="0" xfId="21" applyNumberFormat="1" applyFont="1" applyFill="1" applyAlignment="1">
      <alignment horizontal="right"/>
    </xf>
    <xf numFmtId="173" fontId="13" fillId="0" borderId="0" xfId="12" applyNumberFormat="1" applyFont="1"/>
    <xf numFmtId="165" fontId="23" fillId="14" borderId="0" xfId="0" applyNumberFormat="1" applyFont="1" applyFill="1" applyAlignment="1">
      <alignment horizontal="left"/>
    </xf>
    <xf numFmtId="165" fontId="21" fillId="14" borderId="0" xfId="0" applyNumberFormat="1" applyFont="1" applyFill="1" applyAlignment="1">
      <alignment horizontal="right"/>
    </xf>
    <xf numFmtId="0" fontId="29" fillId="14" borderId="0" xfId="10" applyFont="1" applyFill="1"/>
    <xf numFmtId="165" fontId="21" fillId="14" borderId="0" xfId="14" applyNumberFormat="1" applyFont="1" applyFill="1" applyAlignment="1">
      <alignment horizontal="right"/>
    </xf>
    <xf numFmtId="165" fontId="21" fillId="14" borderId="2" xfId="0" applyNumberFormat="1" applyFont="1" applyFill="1" applyBorder="1" applyAlignment="1">
      <alignment horizontal="right"/>
    </xf>
    <xf numFmtId="0" fontId="10" fillId="0" borderId="0" xfId="10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11" fillId="0" borderId="2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37" fontId="11" fillId="0" borderId="0" xfId="0" applyNumberFormat="1" applyFont="1" applyAlignment="1">
      <alignment horizontal="right"/>
    </xf>
  </cellXfs>
  <cellStyles count="24">
    <cellStyle name="Comma" xfId="1" builtinId="3"/>
    <cellStyle name="Hyperlink 2" xfId="9" xr:uid="{419515E3-8FDA-4839-9C96-3F6BC2CA9984}"/>
    <cellStyle name="Normal" xfId="0" builtinId="0"/>
    <cellStyle name="Normal 10" xfId="15" xr:uid="{16772FF1-4065-4DAF-90B0-0F05CFEA606F}"/>
    <cellStyle name="Normal 11" xfId="10" xr:uid="{FEBCAB83-BFCF-484A-BCD0-86E26947CA8B}"/>
    <cellStyle name="Normal 11 2" xfId="16" xr:uid="{F7FD19A4-D802-4223-802B-F9238B4C7899}"/>
    <cellStyle name="Normal 12" xfId="21" xr:uid="{A996E426-7E91-482D-A5B8-3794A9E57FFB}"/>
    <cellStyle name="Normal 2" xfId="2" xr:uid="{A32FC16D-FFFC-4645-BEEE-31DD02BFFACB}"/>
    <cellStyle name="Normal 2 2" xfId="4" xr:uid="{5F07F80B-645C-4B9D-9810-A7CCBA6C344C}"/>
    <cellStyle name="Normal 2 2 2" xfId="7" xr:uid="{C8601E53-D017-47CE-A00A-274EBB44CAEC}"/>
    <cellStyle name="Normal 2 2 2 2" xfId="12" xr:uid="{18C3A050-B07B-4A7B-945F-5DE982E1C7D7}"/>
    <cellStyle name="Normal 2 2 2 2 2" xfId="23" xr:uid="{12186704-E068-4690-A630-619345C23249}"/>
    <cellStyle name="Normal 2 3" xfId="22" xr:uid="{C6E588D5-85A5-424A-A534-1D75B7E12303}"/>
    <cellStyle name="Normal 3" xfId="6" xr:uid="{43920255-91A2-47AC-AC85-94AE482BBEC6}"/>
    <cellStyle name="Normal 3 2" xfId="14" xr:uid="{03546C11-E697-42D5-AC3B-8DAB57257E56}"/>
    <cellStyle name="Normal 3 2 2" xfId="18" xr:uid="{6C535DE8-74CE-4DC3-82FE-D271F782455B}"/>
    <cellStyle name="Normal 4" xfId="5" xr:uid="{EB7CC0EC-F0D2-45D8-BE64-E483A65BD54E}"/>
    <cellStyle name="Normal 5" xfId="3" xr:uid="{61350507-1CFF-4338-B9BD-3C8F9187E441}"/>
    <cellStyle name="Normal 6" xfId="8" xr:uid="{B5E68F5C-E810-493A-A809-DA644714748B}"/>
    <cellStyle name="Normal 6 2" xfId="13" xr:uid="{1BA8EA94-B2F6-4F6B-BD9B-0CE918669344}"/>
    <cellStyle name="Normal 6 3" xfId="19" xr:uid="{47999BD5-DEB0-4B94-BF7C-A3BB6DA4058F}"/>
    <cellStyle name="Normal 7" xfId="11" xr:uid="{4EA213C0-1D4B-46EF-81B9-9F2E91D995CE}"/>
    <cellStyle name="Normal 8" xfId="20" xr:uid="{EF5D76C1-C969-429B-8D13-EE5CB0FCD6BD}"/>
    <cellStyle name="Normal 9" xfId="17" xr:uid="{303BDB89-5C42-4559-9190-A555504B1DF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30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AB2C82D-F0F2-4872-8D37-1D6E9CFEEC1F}"/>
            </a:ext>
          </a:extLst>
        </xdr:cNvPr>
        <xdr:cNvSpPr txBox="1"/>
      </xdr:nvSpPr>
      <xdr:spPr>
        <a:xfrm>
          <a:off x="3733800" y="469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48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F528353-BCA8-4189-9327-B8D32D55A282}"/>
            </a:ext>
          </a:extLst>
        </xdr:cNvPr>
        <xdr:cNvSpPr txBox="1"/>
      </xdr:nvSpPr>
      <xdr:spPr>
        <a:xfrm>
          <a:off x="3733800" y="77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48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68D3749-6DEF-4C58-B5B8-78CCF2F89489}"/>
            </a:ext>
          </a:extLst>
        </xdr:cNvPr>
        <xdr:cNvSpPr txBox="1"/>
      </xdr:nvSpPr>
      <xdr:spPr>
        <a:xfrm>
          <a:off x="3733800" y="77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48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992A581-79BE-4075-B979-A4E323800CF9}"/>
            </a:ext>
          </a:extLst>
        </xdr:cNvPr>
        <xdr:cNvSpPr txBox="1"/>
      </xdr:nvSpPr>
      <xdr:spPr>
        <a:xfrm>
          <a:off x="3733800" y="77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84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1C404C1-2A17-4566-AB06-A16136E97DFA}"/>
            </a:ext>
          </a:extLst>
        </xdr:cNvPr>
        <xdr:cNvSpPr txBox="1"/>
      </xdr:nvSpPr>
      <xdr:spPr>
        <a:xfrm>
          <a:off x="373380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101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CBDAF45C-89B6-43E9-8B54-7219BCBEFC57}"/>
            </a:ext>
          </a:extLst>
        </xdr:cNvPr>
        <xdr:cNvSpPr txBox="1"/>
      </xdr:nvSpPr>
      <xdr:spPr>
        <a:xfrm>
          <a:off x="373380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101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90FC2FA-A276-4DE1-939C-885AF9313D6A}"/>
            </a:ext>
          </a:extLst>
        </xdr:cNvPr>
        <xdr:cNvSpPr txBox="1"/>
      </xdr:nvSpPr>
      <xdr:spPr>
        <a:xfrm>
          <a:off x="373380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101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53A2E9A-9555-4E47-BDB9-A0899521A57B}"/>
            </a:ext>
          </a:extLst>
        </xdr:cNvPr>
        <xdr:cNvSpPr txBox="1"/>
      </xdr:nvSpPr>
      <xdr:spPr>
        <a:xfrm>
          <a:off x="373380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137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BE01AB4-3FCE-4E20-BED1-0EE8E8EB4D09}"/>
            </a:ext>
          </a:extLst>
        </xdr:cNvPr>
        <xdr:cNvSpPr txBox="1"/>
      </xdr:nvSpPr>
      <xdr:spPr>
        <a:xfrm>
          <a:off x="3733800" y="2371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156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17B0B49A-08C5-4FF0-8D7F-3CB24967B8C8}"/>
            </a:ext>
          </a:extLst>
        </xdr:cNvPr>
        <xdr:cNvSpPr txBox="1"/>
      </xdr:nvSpPr>
      <xdr:spPr>
        <a:xfrm>
          <a:off x="3733800" y="2697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156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AE87A0E-0682-4DED-B15E-03F9F5BCC3B8}"/>
            </a:ext>
          </a:extLst>
        </xdr:cNvPr>
        <xdr:cNvSpPr txBox="1"/>
      </xdr:nvSpPr>
      <xdr:spPr>
        <a:xfrm>
          <a:off x="3733800" y="2697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156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2AF1F8ED-070B-45EC-B52B-6458C0B2E905}"/>
            </a:ext>
          </a:extLst>
        </xdr:cNvPr>
        <xdr:cNvSpPr txBox="1"/>
      </xdr:nvSpPr>
      <xdr:spPr>
        <a:xfrm>
          <a:off x="3733800" y="2697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165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A88908A-941C-4D7C-8019-929814B424BF}"/>
            </a:ext>
          </a:extLst>
        </xdr:cNvPr>
        <xdr:cNvSpPr txBox="1"/>
      </xdr:nvSpPr>
      <xdr:spPr>
        <a:xfrm>
          <a:off x="3733800" y="285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165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AC8732A5-3CFD-4EE4-A820-EE13476AFA03}"/>
            </a:ext>
          </a:extLst>
        </xdr:cNvPr>
        <xdr:cNvSpPr txBox="1"/>
      </xdr:nvSpPr>
      <xdr:spPr>
        <a:xfrm>
          <a:off x="3733800" y="285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165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FC4B9981-AC9B-4E52-AA25-E3EA5A1EDABA}"/>
            </a:ext>
          </a:extLst>
        </xdr:cNvPr>
        <xdr:cNvSpPr txBox="1"/>
      </xdr:nvSpPr>
      <xdr:spPr>
        <a:xfrm>
          <a:off x="3733800" y="285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165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3DACA42-0ABC-46B3-AED1-84FFF2A563B9}"/>
            </a:ext>
          </a:extLst>
        </xdr:cNvPr>
        <xdr:cNvSpPr txBox="1"/>
      </xdr:nvSpPr>
      <xdr:spPr>
        <a:xfrm>
          <a:off x="3733800" y="285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30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88354BB2-5FA9-4E68-84EC-C5CB03F11AAB}"/>
            </a:ext>
          </a:extLst>
        </xdr:cNvPr>
        <xdr:cNvSpPr txBox="1"/>
      </xdr:nvSpPr>
      <xdr:spPr>
        <a:xfrm>
          <a:off x="3733800" y="469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48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65C1DC04-3E6A-487D-8D22-3C19C89F3D23}"/>
            </a:ext>
          </a:extLst>
        </xdr:cNvPr>
        <xdr:cNvSpPr txBox="1"/>
      </xdr:nvSpPr>
      <xdr:spPr>
        <a:xfrm>
          <a:off x="3733800" y="77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48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5A245D7F-9D7C-450C-87FF-7DC435E7EF4A}"/>
            </a:ext>
          </a:extLst>
        </xdr:cNvPr>
        <xdr:cNvSpPr txBox="1"/>
      </xdr:nvSpPr>
      <xdr:spPr>
        <a:xfrm>
          <a:off x="3733800" y="77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48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81455D6-F80E-4538-996C-62FE7C200D70}"/>
            </a:ext>
          </a:extLst>
        </xdr:cNvPr>
        <xdr:cNvSpPr txBox="1"/>
      </xdr:nvSpPr>
      <xdr:spPr>
        <a:xfrm>
          <a:off x="3733800" y="77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84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61CEA31C-A666-4D5A-8C26-1CC28C75D327}"/>
            </a:ext>
          </a:extLst>
        </xdr:cNvPr>
        <xdr:cNvSpPr txBox="1"/>
      </xdr:nvSpPr>
      <xdr:spPr>
        <a:xfrm>
          <a:off x="373380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101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38EF43B7-9A9B-4B1D-8C98-A0B3765690A4}"/>
            </a:ext>
          </a:extLst>
        </xdr:cNvPr>
        <xdr:cNvSpPr txBox="1"/>
      </xdr:nvSpPr>
      <xdr:spPr>
        <a:xfrm>
          <a:off x="373380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101</xdr:row>
      <xdr:rowOff>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EDC73C7D-AD25-45AD-A608-3302BE8945E2}"/>
            </a:ext>
          </a:extLst>
        </xdr:cNvPr>
        <xdr:cNvSpPr txBox="1"/>
      </xdr:nvSpPr>
      <xdr:spPr>
        <a:xfrm>
          <a:off x="373380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101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3438CA4-A2D0-4B04-959B-EF22C76FE447}"/>
            </a:ext>
          </a:extLst>
        </xdr:cNvPr>
        <xdr:cNvSpPr txBox="1"/>
      </xdr:nvSpPr>
      <xdr:spPr>
        <a:xfrm>
          <a:off x="373380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137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0E79239-1BA5-4F5E-BC8F-FF26168A4658}"/>
            </a:ext>
          </a:extLst>
        </xdr:cNvPr>
        <xdr:cNvSpPr txBox="1"/>
      </xdr:nvSpPr>
      <xdr:spPr>
        <a:xfrm>
          <a:off x="3733800" y="2371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30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EE0566AB-6A16-4B45-9207-44E3230A7526}"/>
            </a:ext>
          </a:extLst>
        </xdr:cNvPr>
        <xdr:cNvSpPr txBox="1"/>
      </xdr:nvSpPr>
      <xdr:spPr>
        <a:xfrm>
          <a:off x="3733800" y="469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52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A8420A5C-A1A4-4AD6-966B-859997643C2F}"/>
            </a:ext>
          </a:extLst>
        </xdr:cNvPr>
        <xdr:cNvSpPr txBox="1"/>
      </xdr:nvSpPr>
      <xdr:spPr>
        <a:xfrm>
          <a:off x="3733800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52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CA5E4AF5-1AF8-4E7E-B5D5-448267EE23AB}"/>
            </a:ext>
          </a:extLst>
        </xdr:cNvPr>
        <xdr:cNvSpPr txBox="1"/>
      </xdr:nvSpPr>
      <xdr:spPr>
        <a:xfrm>
          <a:off x="3733800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52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F06F25A6-475E-42AF-9D3D-50C509B4D78A}"/>
            </a:ext>
          </a:extLst>
        </xdr:cNvPr>
        <xdr:cNvSpPr txBox="1"/>
      </xdr:nvSpPr>
      <xdr:spPr>
        <a:xfrm>
          <a:off x="3733800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6BC270EB-0EEC-4A25-A27C-7DE648A32156}"/>
            </a:ext>
          </a:extLst>
        </xdr:cNvPr>
        <xdr:cNvSpPr txBox="1"/>
      </xdr:nvSpPr>
      <xdr:spPr>
        <a:xfrm>
          <a:off x="373380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106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958B63C9-5AA9-40D4-9908-881B9DFFC883}"/>
            </a:ext>
          </a:extLst>
        </xdr:cNvPr>
        <xdr:cNvSpPr txBox="1"/>
      </xdr:nvSpPr>
      <xdr:spPr>
        <a:xfrm>
          <a:off x="373380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106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25BBF44-0A74-4DFD-BB87-1858F1837E4D}"/>
            </a:ext>
          </a:extLst>
        </xdr:cNvPr>
        <xdr:cNvSpPr txBox="1"/>
      </xdr:nvSpPr>
      <xdr:spPr>
        <a:xfrm>
          <a:off x="373380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106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5B4E0950-A622-4F66-BF88-EB0368C052A9}"/>
            </a:ext>
          </a:extLst>
        </xdr:cNvPr>
        <xdr:cNvSpPr txBox="1"/>
      </xdr:nvSpPr>
      <xdr:spPr>
        <a:xfrm>
          <a:off x="373380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142</xdr:row>
      <xdr:rowOff>0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DAB40FE9-7B74-4385-84E0-E150F15C06A4}"/>
            </a:ext>
          </a:extLst>
        </xdr:cNvPr>
        <xdr:cNvSpPr txBox="1"/>
      </xdr:nvSpPr>
      <xdr:spPr>
        <a:xfrm>
          <a:off x="3733800" y="2457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161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87F231AD-FBA9-4FD9-B864-CCFAD20D4D0F}"/>
            </a:ext>
          </a:extLst>
        </xdr:cNvPr>
        <xdr:cNvSpPr txBox="1"/>
      </xdr:nvSpPr>
      <xdr:spPr>
        <a:xfrm>
          <a:off x="3733800" y="2785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161</xdr:row>
      <xdr:rowOff>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F66946BD-5115-430B-8E0E-EB2C50E81992}"/>
            </a:ext>
          </a:extLst>
        </xdr:cNvPr>
        <xdr:cNvSpPr txBox="1"/>
      </xdr:nvSpPr>
      <xdr:spPr>
        <a:xfrm>
          <a:off x="3733800" y="2785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161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6BABDBF5-15FE-4819-891F-A60026231325}"/>
            </a:ext>
          </a:extLst>
        </xdr:cNvPr>
        <xdr:cNvSpPr txBox="1"/>
      </xdr:nvSpPr>
      <xdr:spPr>
        <a:xfrm>
          <a:off x="3733800" y="2785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170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68EF6839-3B86-4FCE-926E-40E710666ABB}"/>
            </a:ext>
          </a:extLst>
        </xdr:cNvPr>
        <xdr:cNvSpPr txBox="1"/>
      </xdr:nvSpPr>
      <xdr:spPr>
        <a:xfrm>
          <a:off x="3733800" y="3061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170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3679F-411D-4832-B1B6-EC1ABDEB07CD}"/>
            </a:ext>
          </a:extLst>
        </xdr:cNvPr>
        <xdr:cNvSpPr txBox="1"/>
      </xdr:nvSpPr>
      <xdr:spPr>
        <a:xfrm>
          <a:off x="3733800" y="3061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170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CD28DF7A-2AA7-4E3E-8E0E-0FE59EDFDC4B}"/>
            </a:ext>
          </a:extLst>
        </xdr:cNvPr>
        <xdr:cNvSpPr txBox="1"/>
      </xdr:nvSpPr>
      <xdr:spPr>
        <a:xfrm>
          <a:off x="3733800" y="3061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170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B87050AA-143C-4046-A827-4FC6928C8EEC}"/>
            </a:ext>
          </a:extLst>
        </xdr:cNvPr>
        <xdr:cNvSpPr txBox="1"/>
      </xdr:nvSpPr>
      <xdr:spPr>
        <a:xfrm>
          <a:off x="3733800" y="3061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52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F108D874-E8B4-4A16-952F-68BEF5B21775}"/>
            </a:ext>
          </a:extLst>
        </xdr:cNvPr>
        <xdr:cNvSpPr txBox="1"/>
      </xdr:nvSpPr>
      <xdr:spPr>
        <a:xfrm>
          <a:off x="3733800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52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F2D9D0DD-0BB2-4BE4-B99D-1170EE5561DA}"/>
            </a:ext>
          </a:extLst>
        </xdr:cNvPr>
        <xdr:cNvSpPr txBox="1"/>
      </xdr:nvSpPr>
      <xdr:spPr>
        <a:xfrm>
          <a:off x="3733800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52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4AF6B9D5-928C-4548-8D1E-2E9A88455A1B}"/>
            </a:ext>
          </a:extLst>
        </xdr:cNvPr>
        <xdr:cNvSpPr txBox="1"/>
      </xdr:nvSpPr>
      <xdr:spPr>
        <a:xfrm>
          <a:off x="3733800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907D3C0A-D608-456D-907B-865E777D89F0}"/>
            </a:ext>
          </a:extLst>
        </xdr:cNvPr>
        <xdr:cNvSpPr txBox="1"/>
      </xdr:nvSpPr>
      <xdr:spPr>
        <a:xfrm>
          <a:off x="373380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106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CE54E95-8BBD-4B4E-B89C-A47BA4EFF3BD}"/>
            </a:ext>
          </a:extLst>
        </xdr:cNvPr>
        <xdr:cNvSpPr txBox="1"/>
      </xdr:nvSpPr>
      <xdr:spPr>
        <a:xfrm>
          <a:off x="373380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106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E34962B5-4167-44F6-B01D-2FAA09EA9620}"/>
            </a:ext>
          </a:extLst>
        </xdr:cNvPr>
        <xdr:cNvSpPr txBox="1"/>
      </xdr:nvSpPr>
      <xdr:spPr>
        <a:xfrm>
          <a:off x="373380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106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F233E0C4-1304-4A31-ABD4-412F45BDBD0A}"/>
            </a:ext>
          </a:extLst>
        </xdr:cNvPr>
        <xdr:cNvSpPr txBox="1"/>
      </xdr:nvSpPr>
      <xdr:spPr>
        <a:xfrm>
          <a:off x="373380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142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60FA1E9-96A2-4134-9496-FDE938A0460E}"/>
            </a:ext>
          </a:extLst>
        </xdr:cNvPr>
        <xdr:cNvSpPr txBox="1"/>
      </xdr:nvSpPr>
      <xdr:spPr>
        <a:xfrm>
          <a:off x="3733800" y="2457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49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A8BA0912-281A-4D31-9997-B890F4894648}"/>
            </a:ext>
          </a:extLst>
        </xdr:cNvPr>
        <xdr:cNvSpPr txBox="1"/>
      </xdr:nvSpPr>
      <xdr:spPr>
        <a:xfrm>
          <a:off x="3733800" y="795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49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9B01D207-561E-4269-B448-DCE2C846DA6F}"/>
            </a:ext>
          </a:extLst>
        </xdr:cNvPr>
        <xdr:cNvSpPr txBox="1"/>
      </xdr:nvSpPr>
      <xdr:spPr>
        <a:xfrm>
          <a:off x="3733800" y="795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49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D1C0DBF5-7D0B-4C31-8D93-1686F3C1DAAE}"/>
            </a:ext>
          </a:extLst>
        </xdr:cNvPr>
        <xdr:cNvSpPr txBox="1"/>
      </xdr:nvSpPr>
      <xdr:spPr>
        <a:xfrm>
          <a:off x="3733800" y="795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49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3A832BE8-7134-4BB5-A82F-2391C87AF597}"/>
            </a:ext>
          </a:extLst>
        </xdr:cNvPr>
        <xdr:cNvSpPr txBox="1"/>
      </xdr:nvSpPr>
      <xdr:spPr>
        <a:xfrm>
          <a:off x="3733800" y="795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49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6E8C5239-600F-49E9-88AD-F90DE049B338}"/>
            </a:ext>
          </a:extLst>
        </xdr:cNvPr>
        <xdr:cNvSpPr txBox="1"/>
      </xdr:nvSpPr>
      <xdr:spPr>
        <a:xfrm>
          <a:off x="3733800" y="795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49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F57DFAAA-7811-49B8-8226-684916C4D074}"/>
            </a:ext>
          </a:extLst>
        </xdr:cNvPr>
        <xdr:cNvSpPr txBox="1"/>
      </xdr:nvSpPr>
      <xdr:spPr>
        <a:xfrm>
          <a:off x="3733800" y="795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50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98458949-D132-4123-A8C3-71BCCC11082C}"/>
            </a:ext>
          </a:extLst>
        </xdr:cNvPr>
        <xdr:cNvSpPr txBox="1"/>
      </xdr:nvSpPr>
      <xdr:spPr>
        <a:xfrm>
          <a:off x="3733800" y="81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50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5E745226-1F09-4824-B108-2A9540B83713}"/>
            </a:ext>
          </a:extLst>
        </xdr:cNvPr>
        <xdr:cNvSpPr txBox="1"/>
      </xdr:nvSpPr>
      <xdr:spPr>
        <a:xfrm>
          <a:off x="3733800" y="81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50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1DDA3D14-5A60-46F0-9738-F26EF3F9A439}"/>
            </a:ext>
          </a:extLst>
        </xdr:cNvPr>
        <xdr:cNvSpPr txBox="1"/>
      </xdr:nvSpPr>
      <xdr:spPr>
        <a:xfrm>
          <a:off x="3733800" y="81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50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B4585AB4-0304-4BA8-821D-045B5F66ECCE}"/>
            </a:ext>
          </a:extLst>
        </xdr:cNvPr>
        <xdr:cNvSpPr txBox="1"/>
      </xdr:nvSpPr>
      <xdr:spPr>
        <a:xfrm>
          <a:off x="3733800" y="81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50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A980FC95-7114-4155-9784-577541E819A4}"/>
            </a:ext>
          </a:extLst>
        </xdr:cNvPr>
        <xdr:cNvSpPr txBox="1"/>
      </xdr:nvSpPr>
      <xdr:spPr>
        <a:xfrm>
          <a:off x="3733800" y="81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50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BA75390A-8213-47EF-A084-5209C5F25B19}"/>
            </a:ext>
          </a:extLst>
        </xdr:cNvPr>
        <xdr:cNvSpPr txBox="1"/>
      </xdr:nvSpPr>
      <xdr:spPr>
        <a:xfrm>
          <a:off x="3733800" y="81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51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9F5E9F07-7BEE-4E4F-B08A-BE440467CF5A}"/>
            </a:ext>
          </a:extLst>
        </xdr:cNvPr>
        <xdr:cNvSpPr txBox="1"/>
      </xdr:nvSpPr>
      <xdr:spPr>
        <a:xfrm>
          <a:off x="3733800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51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6D1C619C-23D3-4A62-B57D-4E23F1B2E679}"/>
            </a:ext>
          </a:extLst>
        </xdr:cNvPr>
        <xdr:cNvSpPr txBox="1"/>
      </xdr:nvSpPr>
      <xdr:spPr>
        <a:xfrm>
          <a:off x="3733800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51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EB7F97E-3D8C-48B6-86F3-1971C673A9E4}"/>
            </a:ext>
          </a:extLst>
        </xdr:cNvPr>
        <xdr:cNvSpPr txBox="1"/>
      </xdr:nvSpPr>
      <xdr:spPr>
        <a:xfrm>
          <a:off x="3733800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51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C43A5CBE-66E7-456E-B443-EC87DE9E7959}"/>
            </a:ext>
          </a:extLst>
        </xdr:cNvPr>
        <xdr:cNvSpPr txBox="1"/>
      </xdr:nvSpPr>
      <xdr:spPr>
        <a:xfrm>
          <a:off x="3733800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51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4F72B727-93FF-4BF4-B08B-8B618CFE04AA}"/>
            </a:ext>
          </a:extLst>
        </xdr:cNvPr>
        <xdr:cNvSpPr txBox="1"/>
      </xdr:nvSpPr>
      <xdr:spPr>
        <a:xfrm>
          <a:off x="3733800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51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1E8A1EB6-AF18-44D1-8AD5-89DCAE8877FD}"/>
            </a:ext>
          </a:extLst>
        </xdr:cNvPr>
        <xdr:cNvSpPr txBox="1"/>
      </xdr:nvSpPr>
      <xdr:spPr>
        <a:xfrm>
          <a:off x="3733800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A594410F-EAF7-4B63-A369-7567D5FDB17F}"/>
            </a:ext>
          </a:extLst>
        </xdr:cNvPr>
        <xdr:cNvSpPr txBox="1"/>
      </xdr:nvSpPr>
      <xdr:spPr>
        <a:xfrm>
          <a:off x="5429250" y="469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48</xdr:row>
      <xdr:rowOff>0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68A44DB7-4F1B-4E92-98CA-888FCD0ED755}"/>
            </a:ext>
          </a:extLst>
        </xdr:cNvPr>
        <xdr:cNvSpPr txBox="1"/>
      </xdr:nvSpPr>
      <xdr:spPr>
        <a:xfrm>
          <a:off x="5429250" y="77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48</xdr:row>
      <xdr:rowOff>0</xdr:rowOff>
    </xdr:from>
    <xdr:ext cx="184731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B547E5F7-5A5E-40CB-A7DB-9EFD5E182783}"/>
            </a:ext>
          </a:extLst>
        </xdr:cNvPr>
        <xdr:cNvSpPr txBox="1"/>
      </xdr:nvSpPr>
      <xdr:spPr>
        <a:xfrm>
          <a:off x="5429250" y="77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48</xdr:row>
      <xdr:rowOff>0</xdr:rowOff>
    </xdr:from>
    <xdr:ext cx="184731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4A1AC89C-4FAC-474C-A6F8-DF10970EDBC3}"/>
            </a:ext>
          </a:extLst>
        </xdr:cNvPr>
        <xdr:cNvSpPr txBox="1"/>
      </xdr:nvSpPr>
      <xdr:spPr>
        <a:xfrm>
          <a:off x="5429250" y="77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84</xdr:row>
      <xdr:rowOff>0</xdr:rowOff>
    </xdr:from>
    <xdr:ext cx="184731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9712092-E8C9-4976-8AB7-FB23ADAEE855}"/>
            </a:ext>
          </a:extLst>
        </xdr:cNvPr>
        <xdr:cNvSpPr txBox="1"/>
      </xdr:nvSpPr>
      <xdr:spPr>
        <a:xfrm>
          <a:off x="542925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214D975A-9733-41E4-ADA4-6B7AEE8A42AA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EC4BF3CF-FF46-48A8-9A6E-3C0E107AD0C8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DAE9DDE2-D23D-4E64-B185-C6B6366280B1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137</xdr:row>
      <xdr:rowOff>0</xdr:rowOff>
    </xdr:from>
    <xdr:ext cx="184731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DFC57679-F04E-4472-AF57-921FEAA2E475}"/>
            </a:ext>
          </a:extLst>
        </xdr:cNvPr>
        <xdr:cNvSpPr txBox="1"/>
      </xdr:nvSpPr>
      <xdr:spPr>
        <a:xfrm>
          <a:off x="5429250" y="2371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156</xdr:row>
      <xdr:rowOff>0</xdr:rowOff>
    </xdr:from>
    <xdr:ext cx="184731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64E6D7EB-4CC8-497C-997D-7ECC0482FB68}"/>
            </a:ext>
          </a:extLst>
        </xdr:cNvPr>
        <xdr:cNvSpPr txBox="1"/>
      </xdr:nvSpPr>
      <xdr:spPr>
        <a:xfrm>
          <a:off x="5429250" y="2697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156</xdr:row>
      <xdr:rowOff>0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D42B03BA-4104-4FC2-B274-DFCE58116CFD}"/>
            </a:ext>
          </a:extLst>
        </xdr:cNvPr>
        <xdr:cNvSpPr txBox="1"/>
      </xdr:nvSpPr>
      <xdr:spPr>
        <a:xfrm>
          <a:off x="5429250" y="2697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156</xdr:row>
      <xdr:rowOff>0</xdr:rowOff>
    </xdr:from>
    <xdr:ext cx="184731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5709D38D-8CDA-497B-9FA2-FFC88356970C}"/>
            </a:ext>
          </a:extLst>
        </xdr:cNvPr>
        <xdr:cNvSpPr txBox="1"/>
      </xdr:nvSpPr>
      <xdr:spPr>
        <a:xfrm>
          <a:off x="5429250" y="2697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165</xdr:row>
      <xdr:rowOff>0</xdr:rowOff>
    </xdr:from>
    <xdr:ext cx="184731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19772513-C4FF-4B63-82B7-BDC3C1B9A218}"/>
            </a:ext>
          </a:extLst>
        </xdr:cNvPr>
        <xdr:cNvSpPr txBox="1"/>
      </xdr:nvSpPr>
      <xdr:spPr>
        <a:xfrm>
          <a:off x="5429250" y="285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165</xdr:row>
      <xdr:rowOff>0</xdr:rowOff>
    </xdr:from>
    <xdr:ext cx="184731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22251C15-4683-435B-A2F3-1E6CC02F2D7F}"/>
            </a:ext>
          </a:extLst>
        </xdr:cNvPr>
        <xdr:cNvSpPr txBox="1"/>
      </xdr:nvSpPr>
      <xdr:spPr>
        <a:xfrm>
          <a:off x="5429250" y="285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165</xdr:row>
      <xdr:rowOff>0</xdr:rowOff>
    </xdr:from>
    <xdr:ext cx="184731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E0EAB9A4-C32E-48A5-90D9-C6EE706C8EBA}"/>
            </a:ext>
          </a:extLst>
        </xdr:cNvPr>
        <xdr:cNvSpPr txBox="1"/>
      </xdr:nvSpPr>
      <xdr:spPr>
        <a:xfrm>
          <a:off x="5429250" y="285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165</xdr:row>
      <xdr:rowOff>0</xdr:rowOff>
    </xdr:from>
    <xdr:ext cx="18473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A722CD04-6779-4A9E-9D6C-A4EFDDF06089}"/>
            </a:ext>
          </a:extLst>
        </xdr:cNvPr>
        <xdr:cNvSpPr txBox="1"/>
      </xdr:nvSpPr>
      <xdr:spPr>
        <a:xfrm>
          <a:off x="5429250" y="285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46CC272E-3DE7-49D9-8FAD-1596C6C27EDA}"/>
            </a:ext>
          </a:extLst>
        </xdr:cNvPr>
        <xdr:cNvSpPr txBox="1"/>
      </xdr:nvSpPr>
      <xdr:spPr>
        <a:xfrm>
          <a:off x="5429250" y="469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48</xdr:row>
      <xdr:rowOff>0</xdr:rowOff>
    </xdr:from>
    <xdr:ext cx="184731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3DE355E9-F2F6-41B7-B328-B43242F7FD41}"/>
            </a:ext>
          </a:extLst>
        </xdr:cNvPr>
        <xdr:cNvSpPr txBox="1"/>
      </xdr:nvSpPr>
      <xdr:spPr>
        <a:xfrm>
          <a:off x="5429250" y="77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48</xdr:row>
      <xdr:rowOff>0</xdr:rowOff>
    </xdr:from>
    <xdr:ext cx="184731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52D0ADA-AC1F-464E-A1CF-3D3860A681AD}"/>
            </a:ext>
          </a:extLst>
        </xdr:cNvPr>
        <xdr:cNvSpPr txBox="1"/>
      </xdr:nvSpPr>
      <xdr:spPr>
        <a:xfrm>
          <a:off x="5429250" y="77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48</xdr:row>
      <xdr:rowOff>0</xdr:rowOff>
    </xdr:from>
    <xdr:ext cx="18473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363ECA44-6B15-43FC-A467-3F3F59398646}"/>
            </a:ext>
          </a:extLst>
        </xdr:cNvPr>
        <xdr:cNvSpPr txBox="1"/>
      </xdr:nvSpPr>
      <xdr:spPr>
        <a:xfrm>
          <a:off x="5429250" y="77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84</xdr:row>
      <xdr:rowOff>0</xdr:rowOff>
    </xdr:from>
    <xdr:ext cx="184731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30514C2A-8599-436C-B882-69BF3F7A78E8}"/>
            </a:ext>
          </a:extLst>
        </xdr:cNvPr>
        <xdr:cNvSpPr txBox="1"/>
      </xdr:nvSpPr>
      <xdr:spPr>
        <a:xfrm>
          <a:off x="542925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93EE5508-8768-4C80-B86F-9082DCAD9A37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ACB11B15-06FD-4A9F-9C2D-B2FD6F82D61A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CAE24200-38A3-41C3-8BF3-11DD4908A3DC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137</xdr:row>
      <xdr:rowOff>0</xdr:rowOff>
    </xdr:from>
    <xdr:ext cx="184731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F1174466-AE8C-4336-96B2-FC67B84D5977}"/>
            </a:ext>
          </a:extLst>
        </xdr:cNvPr>
        <xdr:cNvSpPr txBox="1"/>
      </xdr:nvSpPr>
      <xdr:spPr>
        <a:xfrm>
          <a:off x="5429250" y="2371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B8C920AC-4EF5-4DA8-8DCF-411A02CBE488}"/>
            </a:ext>
          </a:extLst>
        </xdr:cNvPr>
        <xdr:cNvSpPr txBox="1"/>
      </xdr:nvSpPr>
      <xdr:spPr>
        <a:xfrm>
          <a:off x="5429250" y="469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52</xdr:row>
      <xdr:rowOff>0</xdr:rowOff>
    </xdr:from>
    <xdr:ext cx="184731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1C8BF7FB-F127-4339-9C2C-98929D17F4D6}"/>
            </a:ext>
          </a:extLst>
        </xdr:cNvPr>
        <xdr:cNvSpPr txBox="1"/>
      </xdr:nvSpPr>
      <xdr:spPr>
        <a:xfrm>
          <a:off x="5429250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52</xdr:row>
      <xdr:rowOff>0</xdr:rowOff>
    </xdr:from>
    <xdr:ext cx="184731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E4854CC1-899C-4248-85A7-A6E2B569DDE4}"/>
            </a:ext>
          </a:extLst>
        </xdr:cNvPr>
        <xdr:cNvSpPr txBox="1"/>
      </xdr:nvSpPr>
      <xdr:spPr>
        <a:xfrm>
          <a:off x="5429250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52</xdr:row>
      <xdr:rowOff>0</xdr:rowOff>
    </xdr:from>
    <xdr:ext cx="184731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B3D34318-350B-4884-9598-030F12B5CD58}"/>
            </a:ext>
          </a:extLst>
        </xdr:cNvPr>
        <xdr:cNvSpPr txBox="1"/>
      </xdr:nvSpPr>
      <xdr:spPr>
        <a:xfrm>
          <a:off x="5429250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B1853BB1-D305-4159-96AC-3C8024A59F57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A9C4BF97-5C11-4091-BC24-0BB02BD64CD9}"/>
            </a:ext>
          </a:extLst>
        </xdr:cNvPr>
        <xdr:cNvSpPr txBox="1"/>
      </xdr:nvSpPr>
      <xdr:spPr>
        <a:xfrm>
          <a:off x="542925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5090B7B5-7B60-4C2F-AB74-73F8D14ED7F0}"/>
            </a:ext>
          </a:extLst>
        </xdr:cNvPr>
        <xdr:cNvSpPr txBox="1"/>
      </xdr:nvSpPr>
      <xdr:spPr>
        <a:xfrm>
          <a:off x="542925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B543174F-A98F-4588-9FA3-5934431565D3}"/>
            </a:ext>
          </a:extLst>
        </xdr:cNvPr>
        <xdr:cNvSpPr txBox="1"/>
      </xdr:nvSpPr>
      <xdr:spPr>
        <a:xfrm>
          <a:off x="542925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142</xdr:row>
      <xdr:rowOff>0</xdr:rowOff>
    </xdr:from>
    <xdr:ext cx="184731" cy="264560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6CC3ADF7-836F-4E19-93FE-BD3C54365B1E}"/>
            </a:ext>
          </a:extLst>
        </xdr:cNvPr>
        <xdr:cNvSpPr txBox="1"/>
      </xdr:nvSpPr>
      <xdr:spPr>
        <a:xfrm>
          <a:off x="5429250" y="2457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161</xdr:row>
      <xdr:rowOff>0</xdr:rowOff>
    </xdr:from>
    <xdr:ext cx="184731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F6EB6264-0B40-4FC7-9F48-73CF5DDAD445}"/>
            </a:ext>
          </a:extLst>
        </xdr:cNvPr>
        <xdr:cNvSpPr txBox="1"/>
      </xdr:nvSpPr>
      <xdr:spPr>
        <a:xfrm>
          <a:off x="5429250" y="2785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161</xdr:row>
      <xdr:rowOff>0</xdr:rowOff>
    </xdr:from>
    <xdr:ext cx="184731" cy="264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35D6C64F-BC0E-4CAA-8A23-31D13877A8B7}"/>
            </a:ext>
          </a:extLst>
        </xdr:cNvPr>
        <xdr:cNvSpPr txBox="1"/>
      </xdr:nvSpPr>
      <xdr:spPr>
        <a:xfrm>
          <a:off x="5429250" y="2785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161</xdr:row>
      <xdr:rowOff>0</xdr:rowOff>
    </xdr:from>
    <xdr:ext cx="184731" cy="264560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7ED0AFA8-931E-4020-ABBD-F1299CF3D92E}"/>
            </a:ext>
          </a:extLst>
        </xdr:cNvPr>
        <xdr:cNvSpPr txBox="1"/>
      </xdr:nvSpPr>
      <xdr:spPr>
        <a:xfrm>
          <a:off x="5429250" y="2785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170</xdr:row>
      <xdr:rowOff>0</xdr:rowOff>
    </xdr:from>
    <xdr:ext cx="184731" cy="264560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4F3F5E41-132E-4016-8C5A-5F0D0464FB58}"/>
            </a:ext>
          </a:extLst>
        </xdr:cNvPr>
        <xdr:cNvSpPr txBox="1"/>
      </xdr:nvSpPr>
      <xdr:spPr>
        <a:xfrm>
          <a:off x="5429250" y="3061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170</xdr:row>
      <xdr:rowOff>0</xdr:rowOff>
    </xdr:from>
    <xdr:ext cx="184731" cy="264560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7326F257-5C1F-4E7B-813F-7CA3EABA8528}"/>
            </a:ext>
          </a:extLst>
        </xdr:cNvPr>
        <xdr:cNvSpPr txBox="1"/>
      </xdr:nvSpPr>
      <xdr:spPr>
        <a:xfrm>
          <a:off x="5429250" y="3061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170</xdr:row>
      <xdr:rowOff>0</xdr:rowOff>
    </xdr:from>
    <xdr:ext cx="184731" cy="264560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ACB6F064-EEE5-462B-8454-A3BDC4E14403}"/>
            </a:ext>
          </a:extLst>
        </xdr:cNvPr>
        <xdr:cNvSpPr txBox="1"/>
      </xdr:nvSpPr>
      <xdr:spPr>
        <a:xfrm>
          <a:off x="5429250" y="3061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170</xdr:row>
      <xdr:rowOff>0</xdr:rowOff>
    </xdr:from>
    <xdr:ext cx="184731" cy="264560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FC53A16C-3F25-48ED-9AFE-223933D0AA81}"/>
            </a:ext>
          </a:extLst>
        </xdr:cNvPr>
        <xdr:cNvSpPr txBox="1"/>
      </xdr:nvSpPr>
      <xdr:spPr>
        <a:xfrm>
          <a:off x="5429250" y="3061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52</xdr:row>
      <xdr:rowOff>0</xdr:rowOff>
    </xdr:from>
    <xdr:ext cx="184731" cy="264560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11413A6-1448-4D37-9852-E5D419D137B1}"/>
            </a:ext>
          </a:extLst>
        </xdr:cNvPr>
        <xdr:cNvSpPr txBox="1"/>
      </xdr:nvSpPr>
      <xdr:spPr>
        <a:xfrm>
          <a:off x="5429250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52</xdr:row>
      <xdr:rowOff>0</xdr:rowOff>
    </xdr:from>
    <xdr:ext cx="184731" cy="264560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91B2A511-2CD1-4DB9-B8A7-BE72AF646147}"/>
            </a:ext>
          </a:extLst>
        </xdr:cNvPr>
        <xdr:cNvSpPr txBox="1"/>
      </xdr:nvSpPr>
      <xdr:spPr>
        <a:xfrm>
          <a:off x="5429250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52</xdr:row>
      <xdr:rowOff>0</xdr:rowOff>
    </xdr:from>
    <xdr:ext cx="184731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603DDE3B-576C-41E0-97C5-5F1929610971}"/>
            </a:ext>
          </a:extLst>
        </xdr:cNvPr>
        <xdr:cNvSpPr txBox="1"/>
      </xdr:nvSpPr>
      <xdr:spPr>
        <a:xfrm>
          <a:off x="5429250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A02CAA3B-6374-4579-B192-C31CC6168B94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497DCFF7-37EE-4278-AB7A-A2E8D06604B9}"/>
            </a:ext>
          </a:extLst>
        </xdr:cNvPr>
        <xdr:cNvSpPr txBox="1"/>
      </xdr:nvSpPr>
      <xdr:spPr>
        <a:xfrm>
          <a:off x="542925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42C8820B-624B-4E03-8C22-D341194BF3D4}"/>
            </a:ext>
          </a:extLst>
        </xdr:cNvPr>
        <xdr:cNvSpPr txBox="1"/>
      </xdr:nvSpPr>
      <xdr:spPr>
        <a:xfrm>
          <a:off x="542925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61CA6B8E-58E7-4639-9810-6B3E5FB262A5}"/>
            </a:ext>
          </a:extLst>
        </xdr:cNvPr>
        <xdr:cNvSpPr txBox="1"/>
      </xdr:nvSpPr>
      <xdr:spPr>
        <a:xfrm>
          <a:off x="542925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142</xdr:row>
      <xdr:rowOff>0</xdr:rowOff>
    </xdr:from>
    <xdr:ext cx="184731" cy="264560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6C0035D7-2081-4137-A9A2-679461E94504}"/>
            </a:ext>
          </a:extLst>
        </xdr:cNvPr>
        <xdr:cNvSpPr txBox="1"/>
      </xdr:nvSpPr>
      <xdr:spPr>
        <a:xfrm>
          <a:off x="5429250" y="2457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49</xdr:row>
      <xdr:rowOff>0</xdr:rowOff>
    </xdr:from>
    <xdr:ext cx="184731" cy="264560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A6673ED4-3206-4E37-9863-EFA7EE1119F0}"/>
            </a:ext>
          </a:extLst>
        </xdr:cNvPr>
        <xdr:cNvSpPr txBox="1"/>
      </xdr:nvSpPr>
      <xdr:spPr>
        <a:xfrm>
          <a:off x="5429250" y="795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49</xdr:row>
      <xdr:rowOff>0</xdr:rowOff>
    </xdr:from>
    <xdr:ext cx="184731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3006477D-71D5-4903-BD87-FA7E5A876A94}"/>
            </a:ext>
          </a:extLst>
        </xdr:cNvPr>
        <xdr:cNvSpPr txBox="1"/>
      </xdr:nvSpPr>
      <xdr:spPr>
        <a:xfrm>
          <a:off x="5429250" y="795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49</xdr:row>
      <xdr:rowOff>0</xdr:rowOff>
    </xdr:from>
    <xdr:ext cx="184731" cy="264560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A016031A-21D4-4A6A-8C64-EDC0D3E41B95}"/>
            </a:ext>
          </a:extLst>
        </xdr:cNvPr>
        <xdr:cNvSpPr txBox="1"/>
      </xdr:nvSpPr>
      <xdr:spPr>
        <a:xfrm>
          <a:off x="5429250" y="795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49</xdr:row>
      <xdr:rowOff>0</xdr:rowOff>
    </xdr:from>
    <xdr:ext cx="184731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C9BA4F26-7C89-4724-B501-953C0349B87C}"/>
            </a:ext>
          </a:extLst>
        </xdr:cNvPr>
        <xdr:cNvSpPr txBox="1"/>
      </xdr:nvSpPr>
      <xdr:spPr>
        <a:xfrm>
          <a:off x="5429250" y="795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49</xdr:row>
      <xdr:rowOff>0</xdr:rowOff>
    </xdr:from>
    <xdr:ext cx="184731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6BE043A3-9189-459F-8168-ABA6388A0FF9}"/>
            </a:ext>
          </a:extLst>
        </xdr:cNvPr>
        <xdr:cNvSpPr txBox="1"/>
      </xdr:nvSpPr>
      <xdr:spPr>
        <a:xfrm>
          <a:off x="5429250" y="795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49</xdr:row>
      <xdr:rowOff>0</xdr:rowOff>
    </xdr:from>
    <xdr:ext cx="184731" cy="264560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6DB42A19-C898-4180-9063-77C560E9AE0F}"/>
            </a:ext>
          </a:extLst>
        </xdr:cNvPr>
        <xdr:cNvSpPr txBox="1"/>
      </xdr:nvSpPr>
      <xdr:spPr>
        <a:xfrm>
          <a:off x="5429250" y="795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50</xdr:row>
      <xdr:rowOff>0</xdr:rowOff>
    </xdr:from>
    <xdr:ext cx="184731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F00A8588-696B-4EAA-977F-8BC4E5A47E40}"/>
            </a:ext>
          </a:extLst>
        </xdr:cNvPr>
        <xdr:cNvSpPr txBox="1"/>
      </xdr:nvSpPr>
      <xdr:spPr>
        <a:xfrm>
          <a:off x="5429250" y="81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50</xdr:row>
      <xdr:rowOff>0</xdr:rowOff>
    </xdr:from>
    <xdr:ext cx="184731" cy="264560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FF44925D-9EDE-4D2F-A37D-6027E0A7EF02}"/>
            </a:ext>
          </a:extLst>
        </xdr:cNvPr>
        <xdr:cNvSpPr txBox="1"/>
      </xdr:nvSpPr>
      <xdr:spPr>
        <a:xfrm>
          <a:off x="5429250" y="81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50</xdr:row>
      <xdr:rowOff>0</xdr:rowOff>
    </xdr:from>
    <xdr:ext cx="184731" cy="264560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A92A0B4B-5B64-4D7A-8B35-BDB987A25E8A}"/>
            </a:ext>
          </a:extLst>
        </xdr:cNvPr>
        <xdr:cNvSpPr txBox="1"/>
      </xdr:nvSpPr>
      <xdr:spPr>
        <a:xfrm>
          <a:off x="5429250" y="81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50</xdr:row>
      <xdr:rowOff>0</xdr:rowOff>
    </xdr:from>
    <xdr:ext cx="184731" cy="264560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BA94C4D0-3260-421F-8908-5D922A6A7286}"/>
            </a:ext>
          </a:extLst>
        </xdr:cNvPr>
        <xdr:cNvSpPr txBox="1"/>
      </xdr:nvSpPr>
      <xdr:spPr>
        <a:xfrm>
          <a:off x="5429250" y="81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50</xdr:row>
      <xdr:rowOff>0</xdr:rowOff>
    </xdr:from>
    <xdr:ext cx="184731" cy="264560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E1CBD42A-30C5-416E-812C-6920EC8B5C06}"/>
            </a:ext>
          </a:extLst>
        </xdr:cNvPr>
        <xdr:cNvSpPr txBox="1"/>
      </xdr:nvSpPr>
      <xdr:spPr>
        <a:xfrm>
          <a:off x="5429250" y="81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50</xdr:row>
      <xdr:rowOff>0</xdr:rowOff>
    </xdr:from>
    <xdr:ext cx="184731" cy="264560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133FB8B7-530A-48CB-8FBF-302F774F1A73}"/>
            </a:ext>
          </a:extLst>
        </xdr:cNvPr>
        <xdr:cNvSpPr txBox="1"/>
      </xdr:nvSpPr>
      <xdr:spPr>
        <a:xfrm>
          <a:off x="5429250" y="81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51</xdr:row>
      <xdr:rowOff>0</xdr:rowOff>
    </xdr:from>
    <xdr:ext cx="184731" cy="264560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F8B1AB0C-3367-4643-BAB1-7FDB09D5404B}"/>
            </a:ext>
          </a:extLst>
        </xdr:cNvPr>
        <xdr:cNvSpPr txBox="1"/>
      </xdr:nvSpPr>
      <xdr:spPr>
        <a:xfrm>
          <a:off x="5429250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51</xdr:row>
      <xdr:rowOff>0</xdr:rowOff>
    </xdr:from>
    <xdr:ext cx="184731" cy="264560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A74193E1-6426-44A6-87A3-0E4C293FBE4A}"/>
            </a:ext>
          </a:extLst>
        </xdr:cNvPr>
        <xdr:cNvSpPr txBox="1"/>
      </xdr:nvSpPr>
      <xdr:spPr>
        <a:xfrm>
          <a:off x="5429250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51</xdr:row>
      <xdr:rowOff>0</xdr:rowOff>
    </xdr:from>
    <xdr:ext cx="184731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A5D847FB-DFA3-4F00-B435-AD40D3D5177F}"/>
            </a:ext>
          </a:extLst>
        </xdr:cNvPr>
        <xdr:cNvSpPr txBox="1"/>
      </xdr:nvSpPr>
      <xdr:spPr>
        <a:xfrm>
          <a:off x="5429250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51</xdr:row>
      <xdr:rowOff>0</xdr:rowOff>
    </xdr:from>
    <xdr:ext cx="184731" cy="264560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8C8AB837-AD0C-43A2-BC61-C2DCC8291649}"/>
            </a:ext>
          </a:extLst>
        </xdr:cNvPr>
        <xdr:cNvSpPr txBox="1"/>
      </xdr:nvSpPr>
      <xdr:spPr>
        <a:xfrm>
          <a:off x="5429250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51</xdr:row>
      <xdr:rowOff>0</xdr:rowOff>
    </xdr:from>
    <xdr:ext cx="184731" cy="264560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A56C9E3C-531A-467B-9928-3183913BA275}"/>
            </a:ext>
          </a:extLst>
        </xdr:cNvPr>
        <xdr:cNvSpPr txBox="1"/>
      </xdr:nvSpPr>
      <xdr:spPr>
        <a:xfrm>
          <a:off x="5429250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51</xdr:row>
      <xdr:rowOff>0</xdr:rowOff>
    </xdr:from>
    <xdr:ext cx="184731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51FEBB19-E072-473E-84D7-7FA296B4D4FC}"/>
            </a:ext>
          </a:extLst>
        </xdr:cNvPr>
        <xdr:cNvSpPr txBox="1"/>
      </xdr:nvSpPr>
      <xdr:spPr>
        <a:xfrm>
          <a:off x="5429250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78</xdr:row>
      <xdr:rowOff>0</xdr:rowOff>
    </xdr:from>
    <xdr:ext cx="184731" cy="264560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87235CE3-8035-4D9D-B1C8-E34736090E3E}"/>
            </a:ext>
          </a:extLst>
        </xdr:cNvPr>
        <xdr:cNvSpPr txBox="1"/>
      </xdr:nvSpPr>
      <xdr:spPr>
        <a:xfrm>
          <a:off x="3733800" y="135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78</xdr:row>
      <xdr:rowOff>0</xdr:rowOff>
    </xdr:from>
    <xdr:ext cx="184731" cy="264560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B9A68817-6487-41E5-8E0A-57C68FAABC00}"/>
            </a:ext>
          </a:extLst>
        </xdr:cNvPr>
        <xdr:cNvSpPr txBox="1"/>
      </xdr:nvSpPr>
      <xdr:spPr>
        <a:xfrm>
          <a:off x="3733800" y="135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78</xdr:row>
      <xdr:rowOff>0</xdr:rowOff>
    </xdr:from>
    <xdr:ext cx="184731" cy="264560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FB4C6CA1-3531-4DF3-A29D-7F378CD87338}"/>
            </a:ext>
          </a:extLst>
        </xdr:cNvPr>
        <xdr:cNvSpPr txBox="1"/>
      </xdr:nvSpPr>
      <xdr:spPr>
        <a:xfrm>
          <a:off x="3733800" y="135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78</xdr:row>
      <xdr:rowOff>0</xdr:rowOff>
    </xdr:from>
    <xdr:ext cx="184731" cy="264560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5F6E4A00-4084-40F4-B55C-44D1423BAA85}"/>
            </a:ext>
          </a:extLst>
        </xdr:cNvPr>
        <xdr:cNvSpPr txBox="1"/>
      </xdr:nvSpPr>
      <xdr:spPr>
        <a:xfrm>
          <a:off x="3733800" y="135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78</xdr:row>
      <xdr:rowOff>0</xdr:rowOff>
    </xdr:from>
    <xdr:ext cx="184731" cy="264560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7790AF63-4056-4E6E-8DBF-4C4ED2FA6C06}"/>
            </a:ext>
          </a:extLst>
        </xdr:cNvPr>
        <xdr:cNvSpPr txBox="1"/>
      </xdr:nvSpPr>
      <xdr:spPr>
        <a:xfrm>
          <a:off x="3733800" y="135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78</xdr:row>
      <xdr:rowOff>0</xdr:rowOff>
    </xdr:from>
    <xdr:ext cx="184731" cy="264560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B1429F8C-E55F-4EDD-8BFF-BD4905DCAB4D}"/>
            </a:ext>
          </a:extLst>
        </xdr:cNvPr>
        <xdr:cNvSpPr txBox="1"/>
      </xdr:nvSpPr>
      <xdr:spPr>
        <a:xfrm>
          <a:off x="3733800" y="135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75</xdr:row>
      <xdr:rowOff>0</xdr:rowOff>
    </xdr:from>
    <xdr:ext cx="184731" cy="264560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D4C4BDA-EF37-4491-9463-0AA3DCBFF723}"/>
            </a:ext>
          </a:extLst>
        </xdr:cNvPr>
        <xdr:cNvSpPr txBox="1"/>
      </xdr:nvSpPr>
      <xdr:spPr>
        <a:xfrm>
          <a:off x="373380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75</xdr:row>
      <xdr:rowOff>0</xdr:rowOff>
    </xdr:from>
    <xdr:ext cx="184731" cy="264560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D729912-E80E-439F-9591-FF3FE9DC36C4}"/>
            </a:ext>
          </a:extLst>
        </xdr:cNvPr>
        <xdr:cNvSpPr txBox="1"/>
      </xdr:nvSpPr>
      <xdr:spPr>
        <a:xfrm>
          <a:off x="373380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75</xdr:row>
      <xdr:rowOff>0</xdr:rowOff>
    </xdr:from>
    <xdr:ext cx="184731" cy="264560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58780E50-D7C3-4D7B-A2C0-03F60663F10F}"/>
            </a:ext>
          </a:extLst>
        </xdr:cNvPr>
        <xdr:cNvSpPr txBox="1"/>
      </xdr:nvSpPr>
      <xdr:spPr>
        <a:xfrm>
          <a:off x="373380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75</xdr:row>
      <xdr:rowOff>0</xdr:rowOff>
    </xdr:from>
    <xdr:ext cx="184731" cy="264560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3D3C1B20-C95A-4EEA-9D83-A5FE55880255}"/>
            </a:ext>
          </a:extLst>
        </xdr:cNvPr>
        <xdr:cNvSpPr txBox="1"/>
      </xdr:nvSpPr>
      <xdr:spPr>
        <a:xfrm>
          <a:off x="373380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75</xdr:row>
      <xdr:rowOff>0</xdr:rowOff>
    </xdr:from>
    <xdr:ext cx="184731" cy="264560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9D49031A-C1FF-47F2-8CD9-F13BB238A824}"/>
            </a:ext>
          </a:extLst>
        </xdr:cNvPr>
        <xdr:cNvSpPr txBox="1"/>
      </xdr:nvSpPr>
      <xdr:spPr>
        <a:xfrm>
          <a:off x="373380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75</xdr:row>
      <xdr:rowOff>0</xdr:rowOff>
    </xdr:from>
    <xdr:ext cx="184731" cy="264560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F01F791E-A9FA-4A49-9D6B-9B4A3B93C383}"/>
            </a:ext>
          </a:extLst>
        </xdr:cNvPr>
        <xdr:cNvSpPr txBox="1"/>
      </xdr:nvSpPr>
      <xdr:spPr>
        <a:xfrm>
          <a:off x="373380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A1062D83-4A9D-4C4B-8740-0F9110CE3ECD}"/>
            </a:ext>
          </a:extLst>
        </xdr:cNvPr>
        <xdr:cNvSpPr txBox="1"/>
      </xdr:nvSpPr>
      <xdr:spPr>
        <a:xfrm>
          <a:off x="373380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F133A7B9-17D3-4914-AC57-8C5D1358FE05}"/>
            </a:ext>
          </a:extLst>
        </xdr:cNvPr>
        <xdr:cNvSpPr txBox="1"/>
      </xdr:nvSpPr>
      <xdr:spPr>
        <a:xfrm>
          <a:off x="373380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E52D390A-A97B-45C6-8A59-EE929AC5A7B5}"/>
            </a:ext>
          </a:extLst>
        </xdr:cNvPr>
        <xdr:cNvSpPr txBox="1"/>
      </xdr:nvSpPr>
      <xdr:spPr>
        <a:xfrm>
          <a:off x="373380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20C9AF0F-1788-4CD6-AFEA-5231B5C24865}"/>
            </a:ext>
          </a:extLst>
        </xdr:cNvPr>
        <xdr:cNvSpPr txBox="1"/>
      </xdr:nvSpPr>
      <xdr:spPr>
        <a:xfrm>
          <a:off x="373380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B900D721-61A8-4312-B21E-38531894EEBD}"/>
            </a:ext>
          </a:extLst>
        </xdr:cNvPr>
        <xdr:cNvSpPr txBox="1"/>
      </xdr:nvSpPr>
      <xdr:spPr>
        <a:xfrm>
          <a:off x="373380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C6A47D40-166A-4CCB-A980-C6C8438788B2}"/>
            </a:ext>
          </a:extLst>
        </xdr:cNvPr>
        <xdr:cNvSpPr txBox="1"/>
      </xdr:nvSpPr>
      <xdr:spPr>
        <a:xfrm>
          <a:off x="373380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77</xdr:row>
      <xdr:rowOff>0</xdr:rowOff>
    </xdr:from>
    <xdr:ext cx="184731" cy="264560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799FADFF-3231-442B-A59E-0215A541A4DC}"/>
            </a:ext>
          </a:extLst>
        </xdr:cNvPr>
        <xdr:cNvSpPr txBox="1"/>
      </xdr:nvSpPr>
      <xdr:spPr>
        <a:xfrm>
          <a:off x="3733800" y="1339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77</xdr:row>
      <xdr:rowOff>0</xdr:rowOff>
    </xdr:from>
    <xdr:ext cx="184731" cy="264560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9EAE522-D4AF-44BC-A409-8BF43E3B03B6}"/>
            </a:ext>
          </a:extLst>
        </xdr:cNvPr>
        <xdr:cNvSpPr txBox="1"/>
      </xdr:nvSpPr>
      <xdr:spPr>
        <a:xfrm>
          <a:off x="3733800" y="1339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77</xdr:row>
      <xdr:rowOff>0</xdr:rowOff>
    </xdr:from>
    <xdr:ext cx="184731" cy="264560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15E20B19-0897-4843-A134-331707141EF5}"/>
            </a:ext>
          </a:extLst>
        </xdr:cNvPr>
        <xdr:cNvSpPr txBox="1"/>
      </xdr:nvSpPr>
      <xdr:spPr>
        <a:xfrm>
          <a:off x="3733800" y="1339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77</xdr:row>
      <xdr:rowOff>0</xdr:rowOff>
    </xdr:from>
    <xdr:ext cx="184731" cy="264560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8DFA4B50-A77B-462D-B7B2-5212B352CE03}"/>
            </a:ext>
          </a:extLst>
        </xdr:cNvPr>
        <xdr:cNvSpPr txBox="1"/>
      </xdr:nvSpPr>
      <xdr:spPr>
        <a:xfrm>
          <a:off x="3733800" y="1339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77</xdr:row>
      <xdr:rowOff>0</xdr:rowOff>
    </xdr:from>
    <xdr:ext cx="184731" cy="264560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4D91746D-3151-423D-8FBB-25A6916DECC3}"/>
            </a:ext>
          </a:extLst>
        </xdr:cNvPr>
        <xdr:cNvSpPr txBox="1"/>
      </xdr:nvSpPr>
      <xdr:spPr>
        <a:xfrm>
          <a:off x="3733800" y="1339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77</xdr:row>
      <xdr:rowOff>0</xdr:rowOff>
    </xdr:from>
    <xdr:ext cx="184731" cy="264560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C3CF018D-BE64-4344-8F9C-81B071FF0B0A}"/>
            </a:ext>
          </a:extLst>
        </xdr:cNvPr>
        <xdr:cNvSpPr txBox="1"/>
      </xdr:nvSpPr>
      <xdr:spPr>
        <a:xfrm>
          <a:off x="3733800" y="1339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90</xdr:row>
      <xdr:rowOff>0</xdr:rowOff>
    </xdr:from>
    <xdr:ext cx="184731" cy="264560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992E24E-0948-4E82-9D85-199CCE16367F}"/>
            </a:ext>
          </a:extLst>
        </xdr:cNvPr>
        <xdr:cNvSpPr txBox="1"/>
      </xdr:nvSpPr>
      <xdr:spPr>
        <a:xfrm>
          <a:off x="373380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90</xdr:row>
      <xdr:rowOff>0</xdr:rowOff>
    </xdr:from>
    <xdr:ext cx="184731" cy="264560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D8A5D46A-31C2-4650-A5C3-150C35F79E73}"/>
            </a:ext>
          </a:extLst>
        </xdr:cNvPr>
        <xdr:cNvSpPr txBox="1"/>
      </xdr:nvSpPr>
      <xdr:spPr>
        <a:xfrm>
          <a:off x="373380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90</xdr:row>
      <xdr:rowOff>0</xdr:rowOff>
    </xdr:from>
    <xdr:ext cx="184731" cy="264560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97F12984-1C58-4A7E-97A5-41372EE6EE83}"/>
            </a:ext>
          </a:extLst>
        </xdr:cNvPr>
        <xdr:cNvSpPr txBox="1"/>
      </xdr:nvSpPr>
      <xdr:spPr>
        <a:xfrm>
          <a:off x="373380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90</xdr:row>
      <xdr:rowOff>0</xdr:rowOff>
    </xdr:from>
    <xdr:ext cx="184731" cy="264560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5CC6BE73-9FE9-45AA-A49F-154537C2D719}"/>
            </a:ext>
          </a:extLst>
        </xdr:cNvPr>
        <xdr:cNvSpPr txBox="1"/>
      </xdr:nvSpPr>
      <xdr:spPr>
        <a:xfrm>
          <a:off x="373380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90</xdr:row>
      <xdr:rowOff>0</xdr:rowOff>
    </xdr:from>
    <xdr:ext cx="184731" cy="264560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183C56C2-CCD0-4008-8A81-8C95E9AEA280}"/>
            </a:ext>
          </a:extLst>
        </xdr:cNvPr>
        <xdr:cNvSpPr txBox="1"/>
      </xdr:nvSpPr>
      <xdr:spPr>
        <a:xfrm>
          <a:off x="373380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90</xdr:row>
      <xdr:rowOff>0</xdr:rowOff>
    </xdr:from>
    <xdr:ext cx="184731" cy="264560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AF6CFABA-F53D-411B-9F2C-CB2DBDD45D45}"/>
            </a:ext>
          </a:extLst>
        </xdr:cNvPr>
        <xdr:cNvSpPr txBox="1"/>
      </xdr:nvSpPr>
      <xdr:spPr>
        <a:xfrm>
          <a:off x="373380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87</xdr:row>
      <xdr:rowOff>0</xdr:rowOff>
    </xdr:from>
    <xdr:ext cx="184731" cy="264560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4E1A427-06E1-4A5B-8DDB-0057DE0BC34A}"/>
            </a:ext>
          </a:extLst>
        </xdr:cNvPr>
        <xdr:cNvSpPr txBox="1"/>
      </xdr:nvSpPr>
      <xdr:spPr>
        <a:xfrm>
          <a:off x="373380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87</xdr:row>
      <xdr:rowOff>0</xdr:rowOff>
    </xdr:from>
    <xdr:ext cx="184731" cy="264560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52193D8C-F4F5-465A-B301-6AF6213685EC}"/>
            </a:ext>
          </a:extLst>
        </xdr:cNvPr>
        <xdr:cNvSpPr txBox="1"/>
      </xdr:nvSpPr>
      <xdr:spPr>
        <a:xfrm>
          <a:off x="373380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87</xdr:row>
      <xdr:rowOff>0</xdr:rowOff>
    </xdr:from>
    <xdr:ext cx="184731" cy="264560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C1F4BA61-819D-40C2-815F-A13EAEACA680}"/>
            </a:ext>
          </a:extLst>
        </xdr:cNvPr>
        <xdr:cNvSpPr txBox="1"/>
      </xdr:nvSpPr>
      <xdr:spPr>
        <a:xfrm>
          <a:off x="373380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87</xdr:row>
      <xdr:rowOff>0</xdr:rowOff>
    </xdr:from>
    <xdr:ext cx="184731" cy="264560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5A26A270-AC92-4343-B4EF-A3128506FDB4}"/>
            </a:ext>
          </a:extLst>
        </xdr:cNvPr>
        <xdr:cNvSpPr txBox="1"/>
      </xdr:nvSpPr>
      <xdr:spPr>
        <a:xfrm>
          <a:off x="373380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87</xdr:row>
      <xdr:rowOff>0</xdr:rowOff>
    </xdr:from>
    <xdr:ext cx="184731" cy="264560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AFA9CC36-4475-4A33-8D05-5053F18B88A0}"/>
            </a:ext>
          </a:extLst>
        </xdr:cNvPr>
        <xdr:cNvSpPr txBox="1"/>
      </xdr:nvSpPr>
      <xdr:spPr>
        <a:xfrm>
          <a:off x="373380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87</xdr:row>
      <xdr:rowOff>0</xdr:rowOff>
    </xdr:from>
    <xdr:ext cx="184731" cy="264560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9EEB0154-DB40-4A4F-A26D-CFFFC5324E2D}"/>
            </a:ext>
          </a:extLst>
        </xdr:cNvPr>
        <xdr:cNvSpPr txBox="1"/>
      </xdr:nvSpPr>
      <xdr:spPr>
        <a:xfrm>
          <a:off x="373380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7190B061-8A8E-49EF-8459-85FA9ED96406}"/>
            </a:ext>
          </a:extLst>
        </xdr:cNvPr>
        <xdr:cNvSpPr txBox="1"/>
      </xdr:nvSpPr>
      <xdr:spPr>
        <a:xfrm>
          <a:off x="373380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1D86584D-C927-495E-9A08-DF7BBA840915}"/>
            </a:ext>
          </a:extLst>
        </xdr:cNvPr>
        <xdr:cNvSpPr txBox="1"/>
      </xdr:nvSpPr>
      <xdr:spPr>
        <a:xfrm>
          <a:off x="373380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9DEEBD6A-13F8-4690-AE22-4F292342433E}"/>
            </a:ext>
          </a:extLst>
        </xdr:cNvPr>
        <xdr:cNvSpPr txBox="1"/>
      </xdr:nvSpPr>
      <xdr:spPr>
        <a:xfrm>
          <a:off x="373380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A2E48250-EC19-4467-A8B6-B10D1C564B81}"/>
            </a:ext>
          </a:extLst>
        </xdr:cNvPr>
        <xdr:cNvSpPr txBox="1"/>
      </xdr:nvSpPr>
      <xdr:spPr>
        <a:xfrm>
          <a:off x="373380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7E0A4946-4907-4C25-9BD3-3B43CBE5B35C}"/>
            </a:ext>
          </a:extLst>
        </xdr:cNvPr>
        <xdr:cNvSpPr txBox="1"/>
      </xdr:nvSpPr>
      <xdr:spPr>
        <a:xfrm>
          <a:off x="373380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B5101EAC-A94D-4831-A540-E305265AF615}"/>
            </a:ext>
          </a:extLst>
        </xdr:cNvPr>
        <xdr:cNvSpPr txBox="1"/>
      </xdr:nvSpPr>
      <xdr:spPr>
        <a:xfrm>
          <a:off x="373380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89</xdr:row>
      <xdr:rowOff>0</xdr:rowOff>
    </xdr:from>
    <xdr:ext cx="184731" cy="264560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4B31B5DC-67FF-4F6C-90C4-4F87A56E44F7}"/>
            </a:ext>
          </a:extLst>
        </xdr:cNvPr>
        <xdr:cNvSpPr txBox="1"/>
      </xdr:nvSpPr>
      <xdr:spPr>
        <a:xfrm>
          <a:off x="3733800" y="1546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89</xdr:row>
      <xdr:rowOff>0</xdr:rowOff>
    </xdr:from>
    <xdr:ext cx="184731" cy="264560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D17E8962-A169-4AC4-99DA-B32C95C8033F}"/>
            </a:ext>
          </a:extLst>
        </xdr:cNvPr>
        <xdr:cNvSpPr txBox="1"/>
      </xdr:nvSpPr>
      <xdr:spPr>
        <a:xfrm>
          <a:off x="3733800" y="1546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89</xdr:row>
      <xdr:rowOff>0</xdr:rowOff>
    </xdr:from>
    <xdr:ext cx="184731" cy="264560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2A185CF2-6A55-4862-99C9-74125A6FEF70}"/>
            </a:ext>
          </a:extLst>
        </xdr:cNvPr>
        <xdr:cNvSpPr txBox="1"/>
      </xdr:nvSpPr>
      <xdr:spPr>
        <a:xfrm>
          <a:off x="3733800" y="1546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89</xdr:row>
      <xdr:rowOff>0</xdr:rowOff>
    </xdr:from>
    <xdr:ext cx="184731" cy="264560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12FB45ED-5066-4EEC-A14C-10AAE5785E18}"/>
            </a:ext>
          </a:extLst>
        </xdr:cNvPr>
        <xdr:cNvSpPr txBox="1"/>
      </xdr:nvSpPr>
      <xdr:spPr>
        <a:xfrm>
          <a:off x="3733800" y="1546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89</xdr:row>
      <xdr:rowOff>0</xdr:rowOff>
    </xdr:from>
    <xdr:ext cx="184731" cy="264560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3139CFA6-7DA2-428F-A6E3-8FC210D29ACA}"/>
            </a:ext>
          </a:extLst>
        </xdr:cNvPr>
        <xdr:cNvSpPr txBox="1"/>
      </xdr:nvSpPr>
      <xdr:spPr>
        <a:xfrm>
          <a:off x="3733800" y="1546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89</xdr:row>
      <xdr:rowOff>0</xdr:rowOff>
    </xdr:from>
    <xdr:ext cx="184731" cy="264560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309C7E09-9DFC-4DA7-BDC0-BBD95D45C45B}"/>
            </a:ext>
          </a:extLst>
        </xdr:cNvPr>
        <xdr:cNvSpPr txBox="1"/>
      </xdr:nvSpPr>
      <xdr:spPr>
        <a:xfrm>
          <a:off x="3733800" y="1546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91</xdr:row>
      <xdr:rowOff>0</xdr:rowOff>
    </xdr:from>
    <xdr:ext cx="184731" cy="264560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49860DBB-80F5-49E3-88DF-D70775A69545}"/>
            </a:ext>
          </a:extLst>
        </xdr:cNvPr>
        <xdr:cNvSpPr txBox="1"/>
      </xdr:nvSpPr>
      <xdr:spPr>
        <a:xfrm>
          <a:off x="3733800" y="1581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91</xdr:row>
      <xdr:rowOff>0</xdr:rowOff>
    </xdr:from>
    <xdr:ext cx="184731" cy="264560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9F25F9CB-0F4A-42F5-8161-637F79168176}"/>
            </a:ext>
          </a:extLst>
        </xdr:cNvPr>
        <xdr:cNvSpPr txBox="1"/>
      </xdr:nvSpPr>
      <xdr:spPr>
        <a:xfrm>
          <a:off x="3733800" y="1581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70E566E6-2BD2-48E6-872A-566AF5102E79}"/>
            </a:ext>
          </a:extLst>
        </xdr:cNvPr>
        <xdr:cNvSpPr txBox="1"/>
      </xdr:nvSpPr>
      <xdr:spPr>
        <a:xfrm>
          <a:off x="3733800" y="161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166A390A-A682-4D1D-8F6F-CEC46D40B939}"/>
            </a:ext>
          </a:extLst>
        </xdr:cNvPr>
        <xdr:cNvSpPr txBox="1"/>
      </xdr:nvSpPr>
      <xdr:spPr>
        <a:xfrm>
          <a:off x="3733800" y="161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1C7A1B7F-AF5B-4832-8287-8A25F044D9A8}"/>
            </a:ext>
          </a:extLst>
        </xdr:cNvPr>
        <xdr:cNvSpPr txBox="1"/>
      </xdr:nvSpPr>
      <xdr:spPr>
        <a:xfrm>
          <a:off x="3733800" y="161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C0118018-6AA7-4B88-A4FE-41B9CF70DAFF}"/>
            </a:ext>
          </a:extLst>
        </xdr:cNvPr>
        <xdr:cNvSpPr txBox="1"/>
      </xdr:nvSpPr>
      <xdr:spPr>
        <a:xfrm>
          <a:off x="3733800" y="161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76FB9F51-59D7-4E00-81B6-DA0038B9A67A}"/>
            </a:ext>
          </a:extLst>
        </xdr:cNvPr>
        <xdr:cNvSpPr txBox="1"/>
      </xdr:nvSpPr>
      <xdr:spPr>
        <a:xfrm>
          <a:off x="3733800" y="161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93</xdr:row>
      <xdr:rowOff>0</xdr:rowOff>
    </xdr:from>
    <xdr:ext cx="184731" cy="264560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CC6F297D-B9B5-4AF7-9A43-C6C9BBB037ED}"/>
            </a:ext>
          </a:extLst>
        </xdr:cNvPr>
        <xdr:cNvSpPr txBox="1"/>
      </xdr:nvSpPr>
      <xdr:spPr>
        <a:xfrm>
          <a:off x="3733800" y="161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90</xdr:row>
      <xdr:rowOff>0</xdr:rowOff>
    </xdr:from>
    <xdr:ext cx="184731" cy="264560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677FD479-561F-46C9-B75E-FB635E7A8CA9}"/>
            </a:ext>
          </a:extLst>
        </xdr:cNvPr>
        <xdr:cNvSpPr txBox="1"/>
      </xdr:nvSpPr>
      <xdr:spPr>
        <a:xfrm>
          <a:off x="373380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90</xdr:row>
      <xdr:rowOff>0</xdr:rowOff>
    </xdr:from>
    <xdr:ext cx="184731" cy="264560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3051296E-6F2D-44A8-BE50-8A52C8D0D692}"/>
            </a:ext>
          </a:extLst>
        </xdr:cNvPr>
        <xdr:cNvSpPr txBox="1"/>
      </xdr:nvSpPr>
      <xdr:spPr>
        <a:xfrm>
          <a:off x="373380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90</xdr:row>
      <xdr:rowOff>0</xdr:rowOff>
    </xdr:from>
    <xdr:ext cx="184731" cy="264560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BE39667B-6C70-43D7-A393-69C1840AE95A}"/>
            </a:ext>
          </a:extLst>
        </xdr:cNvPr>
        <xdr:cNvSpPr txBox="1"/>
      </xdr:nvSpPr>
      <xdr:spPr>
        <a:xfrm>
          <a:off x="373380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90</xdr:row>
      <xdr:rowOff>0</xdr:rowOff>
    </xdr:from>
    <xdr:ext cx="184731" cy="264560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3E641ED8-45EE-47D5-963F-CCB80DBAD366}"/>
            </a:ext>
          </a:extLst>
        </xdr:cNvPr>
        <xdr:cNvSpPr txBox="1"/>
      </xdr:nvSpPr>
      <xdr:spPr>
        <a:xfrm>
          <a:off x="373380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90</xdr:row>
      <xdr:rowOff>0</xdr:rowOff>
    </xdr:from>
    <xdr:ext cx="184731" cy="264560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DCC8F3C5-73E5-495B-8E06-7C851CA73AB8}"/>
            </a:ext>
          </a:extLst>
        </xdr:cNvPr>
        <xdr:cNvSpPr txBox="1"/>
      </xdr:nvSpPr>
      <xdr:spPr>
        <a:xfrm>
          <a:off x="373380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90</xdr:row>
      <xdr:rowOff>0</xdr:rowOff>
    </xdr:from>
    <xdr:ext cx="184731" cy="264560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31656A3E-6F72-4CD6-B82F-9D941D6B6178}"/>
            </a:ext>
          </a:extLst>
        </xdr:cNvPr>
        <xdr:cNvSpPr txBox="1"/>
      </xdr:nvSpPr>
      <xdr:spPr>
        <a:xfrm>
          <a:off x="373380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91</xdr:row>
      <xdr:rowOff>0</xdr:rowOff>
    </xdr:from>
    <xdr:ext cx="184731" cy="264560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0E2C1282-39A1-46AD-A52E-0DD83083C79E}"/>
            </a:ext>
          </a:extLst>
        </xdr:cNvPr>
        <xdr:cNvSpPr txBox="1"/>
      </xdr:nvSpPr>
      <xdr:spPr>
        <a:xfrm>
          <a:off x="3733800" y="1581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91</xdr:row>
      <xdr:rowOff>0</xdr:rowOff>
    </xdr:from>
    <xdr:ext cx="184731" cy="264560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991FF922-423B-4C70-81FF-DDEC4D5B5F02}"/>
            </a:ext>
          </a:extLst>
        </xdr:cNvPr>
        <xdr:cNvSpPr txBox="1"/>
      </xdr:nvSpPr>
      <xdr:spPr>
        <a:xfrm>
          <a:off x="3733800" y="1581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91</xdr:row>
      <xdr:rowOff>0</xdr:rowOff>
    </xdr:from>
    <xdr:ext cx="184731" cy="264560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DE133649-C62A-4BC4-AB15-29BF515640E2}"/>
            </a:ext>
          </a:extLst>
        </xdr:cNvPr>
        <xdr:cNvSpPr txBox="1"/>
      </xdr:nvSpPr>
      <xdr:spPr>
        <a:xfrm>
          <a:off x="3733800" y="1581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91</xdr:row>
      <xdr:rowOff>0</xdr:rowOff>
    </xdr:from>
    <xdr:ext cx="184731" cy="264560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738339FD-626B-471B-9F8B-58E1D83582DA}"/>
            </a:ext>
          </a:extLst>
        </xdr:cNvPr>
        <xdr:cNvSpPr txBox="1"/>
      </xdr:nvSpPr>
      <xdr:spPr>
        <a:xfrm>
          <a:off x="3733800" y="1581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91</xdr:row>
      <xdr:rowOff>0</xdr:rowOff>
    </xdr:from>
    <xdr:ext cx="184731" cy="264560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402C11E8-FEB6-47D4-AE41-B1F064FA87B2}"/>
            </a:ext>
          </a:extLst>
        </xdr:cNvPr>
        <xdr:cNvSpPr txBox="1"/>
      </xdr:nvSpPr>
      <xdr:spPr>
        <a:xfrm>
          <a:off x="3733800" y="1581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91</xdr:row>
      <xdr:rowOff>0</xdr:rowOff>
    </xdr:from>
    <xdr:ext cx="184731" cy="264560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9FA7392D-795A-4445-9056-926F169766A6}"/>
            </a:ext>
          </a:extLst>
        </xdr:cNvPr>
        <xdr:cNvSpPr txBox="1"/>
      </xdr:nvSpPr>
      <xdr:spPr>
        <a:xfrm>
          <a:off x="3733800" y="1581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92</xdr:row>
      <xdr:rowOff>0</xdr:rowOff>
    </xdr:from>
    <xdr:ext cx="184731" cy="264560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82A77BE1-1DB0-469E-B5CB-69AA41B0CE3E}"/>
            </a:ext>
          </a:extLst>
        </xdr:cNvPr>
        <xdr:cNvSpPr txBox="1"/>
      </xdr:nvSpPr>
      <xdr:spPr>
        <a:xfrm>
          <a:off x="3733800" y="1598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92</xdr:row>
      <xdr:rowOff>0</xdr:rowOff>
    </xdr:from>
    <xdr:ext cx="184731" cy="264560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73E27012-9EA9-4AC8-8D17-5F8ABE7D728F}"/>
            </a:ext>
          </a:extLst>
        </xdr:cNvPr>
        <xdr:cNvSpPr txBox="1"/>
      </xdr:nvSpPr>
      <xdr:spPr>
        <a:xfrm>
          <a:off x="3733800" y="1598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92</xdr:row>
      <xdr:rowOff>0</xdr:rowOff>
    </xdr:from>
    <xdr:ext cx="184731" cy="264560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A2468F32-87ED-41F1-8DA9-5FDF699711A1}"/>
            </a:ext>
          </a:extLst>
        </xdr:cNvPr>
        <xdr:cNvSpPr txBox="1"/>
      </xdr:nvSpPr>
      <xdr:spPr>
        <a:xfrm>
          <a:off x="3733800" y="1598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92</xdr:row>
      <xdr:rowOff>0</xdr:rowOff>
    </xdr:from>
    <xdr:ext cx="184731" cy="264560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4E7E581F-FB5B-4C02-9068-70B167D3D93E}"/>
            </a:ext>
          </a:extLst>
        </xdr:cNvPr>
        <xdr:cNvSpPr txBox="1"/>
      </xdr:nvSpPr>
      <xdr:spPr>
        <a:xfrm>
          <a:off x="3733800" y="1598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92</xdr:row>
      <xdr:rowOff>0</xdr:rowOff>
    </xdr:from>
    <xdr:ext cx="184731" cy="264560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A3B44529-FE25-496D-BF2A-F60EB3DB7F9D}"/>
            </a:ext>
          </a:extLst>
        </xdr:cNvPr>
        <xdr:cNvSpPr txBox="1"/>
      </xdr:nvSpPr>
      <xdr:spPr>
        <a:xfrm>
          <a:off x="3733800" y="1598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92</xdr:row>
      <xdr:rowOff>0</xdr:rowOff>
    </xdr:from>
    <xdr:ext cx="184731" cy="264560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C6047403-6218-41A4-B015-2FB61B6C590F}"/>
            </a:ext>
          </a:extLst>
        </xdr:cNvPr>
        <xdr:cNvSpPr txBox="1"/>
      </xdr:nvSpPr>
      <xdr:spPr>
        <a:xfrm>
          <a:off x="3733800" y="1598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99</xdr:row>
      <xdr:rowOff>0</xdr:rowOff>
    </xdr:from>
    <xdr:ext cx="184731" cy="264560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A67C6DB9-8A58-4196-9B45-76F8E59B6FAA}"/>
            </a:ext>
          </a:extLst>
        </xdr:cNvPr>
        <xdr:cNvSpPr txBox="1"/>
      </xdr:nvSpPr>
      <xdr:spPr>
        <a:xfrm>
          <a:off x="3733800" y="1718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99</xdr:row>
      <xdr:rowOff>0</xdr:rowOff>
    </xdr:from>
    <xdr:ext cx="184731" cy="264560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1849C8DE-CF47-4C81-9A7C-EE0F570301DA}"/>
            </a:ext>
          </a:extLst>
        </xdr:cNvPr>
        <xdr:cNvSpPr txBox="1"/>
      </xdr:nvSpPr>
      <xdr:spPr>
        <a:xfrm>
          <a:off x="3733800" y="1718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101</xdr:row>
      <xdr:rowOff>0</xdr:rowOff>
    </xdr:from>
    <xdr:ext cx="184731" cy="264560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CC8FD48B-E902-40EC-9B77-BF0E5971A6C7}"/>
            </a:ext>
          </a:extLst>
        </xdr:cNvPr>
        <xdr:cNvSpPr txBox="1"/>
      </xdr:nvSpPr>
      <xdr:spPr>
        <a:xfrm>
          <a:off x="373380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101</xdr:row>
      <xdr:rowOff>0</xdr:rowOff>
    </xdr:from>
    <xdr:ext cx="184731" cy="264560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362CE1CB-3ABA-45F3-BA9E-646977CF61C7}"/>
            </a:ext>
          </a:extLst>
        </xdr:cNvPr>
        <xdr:cNvSpPr txBox="1"/>
      </xdr:nvSpPr>
      <xdr:spPr>
        <a:xfrm>
          <a:off x="373380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101</xdr:row>
      <xdr:rowOff>0</xdr:rowOff>
    </xdr:from>
    <xdr:ext cx="184731" cy="264560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8D228303-E9F4-4E81-8577-DC759AE13EEF}"/>
            </a:ext>
          </a:extLst>
        </xdr:cNvPr>
        <xdr:cNvSpPr txBox="1"/>
      </xdr:nvSpPr>
      <xdr:spPr>
        <a:xfrm>
          <a:off x="373380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101</xdr:row>
      <xdr:rowOff>0</xdr:rowOff>
    </xdr:from>
    <xdr:ext cx="184731" cy="264560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9B58B1AA-EDEA-4D9A-9D19-2869FCF44EB1}"/>
            </a:ext>
          </a:extLst>
        </xdr:cNvPr>
        <xdr:cNvSpPr txBox="1"/>
      </xdr:nvSpPr>
      <xdr:spPr>
        <a:xfrm>
          <a:off x="373380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101</xdr:row>
      <xdr:rowOff>0</xdr:rowOff>
    </xdr:from>
    <xdr:ext cx="184731" cy="264560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3A066557-C678-45CD-A25C-F7714A82E8E1}"/>
            </a:ext>
          </a:extLst>
        </xdr:cNvPr>
        <xdr:cNvSpPr txBox="1"/>
      </xdr:nvSpPr>
      <xdr:spPr>
        <a:xfrm>
          <a:off x="373380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101</xdr:row>
      <xdr:rowOff>0</xdr:rowOff>
    </xdr:from>
    <xdr:ext cx="184731" cy="264560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27C1896-71E2-4954-AFB8-30DA085601E8}"/>
            </a:ext>
          </a:extLst>
        </xdr:cNvPr>
        <xdr:cNvSpPr txBox="1"/>
      </xdr:nvSpPr>
      <xdr:spPr>
        <a:xfrm>
          <a:off x="373380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4766A1C4-60B6-473A-84B3-BACA73100DB3}"/>
            </a:ext>
          </a:extLst>
        </xdr:cNvPr>
        <xdr:cNvSpPr txBox="1"/>
      </xdr:nvSpPr>
      <xdr:spPr>
        <a:xfrm>
          <a:off x="3733800" y="1701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F2D1E48C-CEBA-4191-AD42-22AF5512D78E}"/>
            </a:ext>
          </a:extLst>
        </xdr:cNvPr>
        <xdr:cNvSpPr txBox="1"/>
      </xdr:nvSpPr>
      <xdr:spPr>
        <a:xfrm>
          <a:off x="3733800" y="1701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4BAA6E34-5C1B-40C4-B30A-2AB24ADF74C8}"/>
            </a:ext>
          </a:extLst>
        </xdr:cNvPr>
        <xdr:cNvSpPr txBox="1"/>
      </xdr:nvSpPr>
      <xdr:spPr>
        <a:xfrm>
          <a:off x="3733800" y="1701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27816523-DCEC-4A50-9EDE-C80F06014D2A}"/>
            </a:ext>
          </a:extLst>
        </xdr:cNvPr>
        <xdr:cNvSpPr txBox="1"/>
      </xdr:nvSpPr>
      <xdr:spPr>
        <a:xfrm>
          <a:off x="3733800" y="1701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6AD40E64-6C36-4D6D-AAA3-5E75581BEA70}"/>
            </a:ext>
          </a:extLst>
        </xdr:cNvPr>
        <xdr:cNvSpPr txBox="1"/>
      </xdr:nvSpPr>
      <xdr:spPr>
        <a:xfrm>
          <a:off x="3733800" y="1701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98</xdr:row>
      <xdr:rowOff>0</xdr:rowOff>
    </xdr:from>
    <xdr:ext cx="184731" cy="264560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7A400B1F-569D-4388-8F4A-6FC991591BB0}"/>
            </a:ext>
          </a:extLst>
        </xdr:cNvPr>
        <xdr:cNvSpPr txBox="1"/>
      </xdr:nvSpPr>
      <xdr:spPr>
        <a:xfrm>
          <a:off x="3733800" y="1701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99</xdr:row>
      <xdr:rowOff>0</xdr:rowOff>
    </xdr:from>
    <xdr:ext cx="184731" cy="264560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A85F4CED-D308-4BC8-ACD2-C74E31FA7432}"/>
            </a:ext>
          </a:extLst>
        </xdr:cNvPr>
        <xdr:cNvSpPr txBox="1"/>
      </xdr:nvSpPr>
      <xdr:spPr>
        <a:xfrm>
          <a:off x="3733800" y="1718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99</xdr:row>
      <xdr:rowOff>0</xdr:rowOff>
    </xdr:from>
    <xdr:ext cx="184731" cy="264560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62201D3E-BE21-443F-85C9-E8CE5A891B59}"/>
            </a:ext>
          </a:extLst>
        </xdr:cNvPr>
        <xdr:cNvSpPr txBox="1"/>
      </xdr:nvSpPr>
      <xdr:spPr>
        <a:xfrm>
          <a:off x="3733800" y="1718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99</xdr:row>
      <xdr:rowOff>0</xdr:rowOff>
    </xdr:from>
    <xdr:ext cx="184731" cy="264560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32C37D1A-3610-45AE-9F91-1D40907095E1}"/>
            </a:ext>
          </a:extLst>
        </xdr:cNvPr>
        <xdr:cNvSpPr txBox="1"/>
      </xdr:nvSpPr>
      <xdr:spPr>
        <a:xfrm>
          <a:off x="3733800" y="1718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99</xdr:row>
      <xdr:rowOff>0</xdr:rowOff>
    </xdr:from>
    <xdr:ext cx="184731" cy="264560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BCA6D7B1-4AC9-4351-966B-0590DF283577}"/>
            </a:ext>
          </a:extLst>
        </xdr:cNvPr>
        <xdr:cNvSpPr txBox="1"/>
      </xdr:nvSpPr>
      <xdr:spPr>
        <a:xfrm>
          <a:off x="3733800" y="1718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99</xdr:row>
      <xdr:rowOff>0</xdr:rowOff>
    </xdr:from>
    <xdr:ext cx="184731" cy="264560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F696B675-60D2-4E08-B405-EB58F9D8A2C3}"/>
            </a:ext>
          </a:extLst>
        </xdr:cNvPr>
        <xdr:cNvSpPr txBox="1"/>
      </xdr:nvSpPr>
      <xdr:spPr>
        <a:xfrm>
          <a:off x="3733800" y="1718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99</xdr:row>
      <xdr:rowOff>0</xdr:rowOff>
    </xdr:from>
    <xdr:ext cx="184731" cy="264560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9A0008A7-7758-45B2-9B6F-2F23BACEB166}"/>
            </a:ext>
          </a:extLst>
        </xdr:cNvPr>
        <xdr:cNvSpPr txBox="1"/>
      </xdr:nvSpPr>
      <xdr:spPr>
        <a:xfrm>
          <a:off x="3733800" y="1718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100</xdr:row>
      <xdr:rowOff>0</xdr:rowOff>
    </xdr:from>
    <xdr:ext cx="184731" cy="264560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19D34DD3-ABA1-4386-B25E-9A14D90A1254}"/>
            </a:ext>
          </a:extLst>
        </xdr:cNvPr>
        <xdr:cNvSpPr txBox="1"/>
      </xdr:nvSpPr>
      <xdr:spPr>
        <a:xfrm>
          <a:off x="3733800" y="1735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100</xdr:row>
      <xdr:rowOff>0</xdr:rowOff>
    </xdr:from>
    <xdr:ext cx="184731" cy="264560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4CA6303D-4CC4-42D8-8C6D-11EEFCEC63F2}"/>
            </a:ext>
          </a:extLst>
        </xdr:cNvPr>
        <xdr:cNvSpPr txBox="1"/>
      </xdr:nvSpPr>
      <xdr:spPr>
        <a:xfrm>
          <a:off x="3733800" y="1735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100</xdr:row>
      <xdr:rowOff>0</xdr:rowOff>
    </xdr:from>
    <xdr:ext cx="184731" cy="264560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1EF31B05-4B80-486E-B386-0529C7A51390}"/>
            </a:ext>
          </a:extLst>
        </xdr:cNvPr>
        <xdr:cNvSpPr txBox="1"/>
      </xdr:nvSpPr>
      <xdr:spPr>
        <a:xfrm>
          <a:off x="3733800" y="1735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100</xdr:row>
      <xdr:rowOff>0</xdr:rowOff>
    </xdr:from>
    <xdr:ext cx="184731" cy="264560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E1B9A82C-7EEF-4112-AB4C-FAB08A0062B2}"/>
            </a:ext>
          </a:extLst>
        </xdr:cNvPr>
        <xdr:cNvSpPr txBox="1"/>
      </xdr:nvSpPr>
      <xdr:spPr>
        <a:xfrm>
          <a:off x="3733800" y="1735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100</xdr:row>
      <xdr:rowOff>0</xdr:rowOff>
    </xdr:from>
    <xdr:ext cx="184731" cy="264560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30F9E7B5-5324-4EBF-BDF4-3FB251E7C74E}"/>
            </a:ext>
          </a:extLst>
        </xdr:cNvPr>
        <xdr:cNvSpPr txBox="1"/>
      </xdr:nvSpPr>
      <xdr:spPr>
        <a:xfrm>
          <a:off x="3733800" y="1735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100</xdr:row>
      <xdr:rowOff>0</xdr:rowOff>
    </xdr:from>
    <xdr:ext cx="184731" cy="264560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749FAB48-B7AD-4468-AFA1-34AC7DE1C62D}"/>
            </a:ext>
          </a:extLst>
        </xdr:cNvPr>
        <xdr:cNvSpPr txBox="1"/>
      </xdr:nvSpPr>
      <xdr:spPr>
        <a:xfrm>
          <a:off x="3733800" y="1735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101</xdr:row>
      <xdr:rowOff>0</xdr:rowOff>
    </xdr:from>
    <xdr:ext cx="184731" cy="264560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FBA82136-0BE3-40FF-ABB3-F9A4EB1F1559}"/>
            </a:ext>
          </a:extLst>
        </xdr:cNvPr>
        <xdr:cNvSpPr txBox="1"/>
      </xdr:nvSpPr>
      <xdr:spPr>
        <a:xfrm>
          <a:off x="373380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101</xdr:row>
      <xdr:rowOff>0</xdr:rowOff>
    </xdr:from>
    <xdr:ext cx="184731" cy="264560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EB3A6C87-9E2E-4AF6-8507-1FFEA281041C}"/>
            </a:ext>
          </a:extLst>
        </xdr:cNvPr>
        <xdr:cNvSpPr txBox="1"/>
      </xdr:nvSpPr>
      <xdr:spPr>
        <a:xfrm>
          <a:off x="373380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101</xdr:row>
      <xdr:rowOff>0</xdr:rowOff>
    </xdr:from>
    <xdr:ext cx="184731" cy="264560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173B02DD-1425-4C87-B559-965054CB737C}"/>
            </a:ext>
          </a:extLst>
        </xdr:cNvPr>
        <xdr:cNvSpPr txBox="1"/>
      </xdr:nvSpPr>
      <xdr:spPr>
        <a:xfrm>
          <a:off x="373380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101</xdr:row>
      <xdr:rowOff>0</xdr:rowOff>
    </xdr:from>
    <xdr:ext cx="184731" cy="264560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3F03E11B-5937-4CD7-A27F-FB16A5FE410C}"/>
            </a:ext>
          </a:extLst>
        </xdr:cNvPr>
        <xdr:cNvSpPr txBox="1"/>
      </xdr:nvSpPr>
      <xdr:spPr>
        <a:xfrm>
          <a:off x="373380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101</xdr:row>
      <xdr:rowOff>0</xdr:rowOff>
    </xdr:from>
    <xdr:ext cx="184731" cy="264560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7F61F4E5-5A86-4537-AC5D-18878050BE27}"/>
            </a:ext>
          </a:extLst>
        </xdr:cNvPr>
        <xdr:cNvSpPr txBox="1"/>
      </xdr:nvSpPr>
      <xdr:spPr>
        <a:xfrm>
          <a:off x="373380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101</xdr:row>
      <xdr:rowOff>0</xdr:rowOff>
    </xdr:from>
    <xdr:ext cx="184731" cy="264560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7A3A9E13-FB6C-4938-8EB7-1115A35364C0}"/>
            </a:ext>
          </a:extLst>
        </xdr:cNvPr>
        <xdr:cNvSpPr txBox="1"/>
      </xdr:nvSpPr>
      <xdr:spPr>
        <a:xfrm>
          <a:off x="373380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106</xdr:row>
      <xdr:rowOff>0</xdr:rowOff>
    </xdr:from>
    <xdr:ext cx="184731" cy="264560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9D927BA1-BC2A-48B3-A508-019A6DF9C002}"/>
            </a:ext>
          </a:extLst>
        </xdr:cNvPr>
        <xdr:cNvSpPr txBox="1"/>
      </xdr:nvSpPr>
      <xdr:spPr>
        <a:xfrm>
          <a:off x="373380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106</xdr:row>
      <xdr:rowOff>0</xdr:rowOff>
    </xdr:from>
    <xdr:ext cx="184731" cy="264560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B70A1FCE-DB7F-46AC-B752-DC3A9B5FDDE8}"/>
            </a:ext>
          </a:extLst>
        </xdr:cNvPr>
        <xdr:cNvSpPr txBox="1"/>
      </xdr:nvSpPr>
      <xdr:spPr>
        <a:xfrm>
          <a:off x="373380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0F4E3A47-3556-41E0-AA8F-AFDC674BEA59}"/>
            </a:ext>
          </a:extLst>
        </xdr:cNvPr>
        <xdr:cNvSpPr txBox="1"/>
      </xdr:nvSpPr>
      <xdr:spPr>
        <a:xfrm>
          <a:off x="373380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127E1C40-1411-4AD8-9214-69F932D1CD42}"/>
            </a:ext>
          </a:extLst>
        </xdr:cNvPr>
        <xdr:cNvSpPr txBox="1"/>
      </xdr:nvSpPr>
      <xdr:spPr>
        <a:xfrm>
          <a:off x="373380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7FC4F30B-C098-4700-A518-204585C3B636}"/>
            </a:ext>
          </a:extLst>
        </xdr:cNvPr>
        <xdr:cNvSpPr txBox="1"/>
      </xdr:nvSpPr>
      <xdr:spPr>
        <a:xfrm>
          <a:off x="373380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D4DD85F5-5B59-4815-9F0A-CA96F77BD44D}"/>
            </a:ext>
          </a:extLst>
        </xdr:cNvPr>
        <xdr:cNvSpPr txBox="1"/>
      </xdr:nvSpPr>
      <xdr:spPr>
        <a:xfrm>
          <a:off x="373380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BE60BEC9-FBEF-4B6D-9C71-EA05F5F068A1}"/>
            </a:ext>
          </a:extLst>
        </xdr:cNvPr>
        <xdr:cNvSpPr txBox="1"/>
      </xdr:nvSpPr>
      <xdr:spPr>
        <a:xfrm>
          <a:off x="373380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DE23B4AE-580B-4234-A875-C45E29116AA7}"/>
            </a:ext>
          </a:extLst>
        </xdr:cNvPr>
        <xdr:cNvSpPr txBox="1"/>
      </xdr:nvSpPr>
      <xdr:spPr>
        <a:xfrm>
          <a:off x="373380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105</xdr:row>
      <xdr:rowOff>0</xdr:rowOff>
    </xdr:from>
    <xdr:ext cx="184731" cy="264560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4F519614-BD5F-4738-9341-455C7A93A83C}"/>
            </a:ext>
          </a:extLst>
        </xdr:cNvPr>
        <xdr:cNvSpPr txBox="1"/>
      </xdr:nvSpPr>
      <xdr:spPr>
        <a:xfrm>
          <a:off x="373380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105</xdr:row>
      <xdr:rowOff>0</xdr:rowOff>
    </xdr:from>
    <xdr:ext cx="184731" cy="264560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C4C9BBA2-4A0F-46DA-B9DF-C3829DC24122}"/>
            </a:ext>
          </a:extLst>
        </xdr:cNvPr>
        <xdr:cNvSpPr txBox="1"/>
      </xdr:nvSpPr>
      <xdr:spPr>
        <a:xfrm>
          <a:off x="373380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105</xdr:row>
      <xdr:rowOff>0</xdr:rowOff>
    </xdr:from>
    <xdr:ext cx="184731" cy="264560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53D82E5D-23F0-4A27-8035-B0C7D061D4CC}"/>
            </a:ext>
          </a:extLst>
        </xdr:cNvPr>
        <xdr:cNvSpPr txBox="1"/>
      </xdr:nvSpPr>
      <xdr:spPr>
        <a:xfrm>
          <a:off x="373380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105</xdr:row>
      <xdr:rowOff>0</xdr:rowOff>
    </xdr:from>
    <xdr:ext cx="184731" cy="264560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7F89A8C9-5F25-4FFE-A928-6B5A916F0CD6}"/>
            </a:ext>
          </a:extLst>
        </xdr:cNvPr>
        <xdr:cNvSpPr txBox="1"/>
      </xdr:nvSpPr>
      <xdr:spPr>
        <a:xfrm>
          <a:off x="373380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105</xdr:row>
      <xdr:rowOff>0</xdr:rowOff>
    </xdr:from>
    <xdr:ext cx="184731" cy="264560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96949E38-A785-44FD-9CF8-B70A816D3163}"/>
            </a:ext>
          </a:extLst>
        </xdr:cNvPr>
        <xdr:cNvSpPr txBox="1"/>
      </xdr:nvSpPr>
      <xdr:spPr>
        <a:xfrm>
          <a:off x="373380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105</xdr:row>
      <xdr:rowOff>0</xdr:rowOff>
    </xdr:from>
    <xdr:ext cx="184731" cy="264560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7BA7B3C8-90B1-46A4-A4BD-7FF8A869A082}"/>
            </a:ext>
          </a:extLst>
        </xdr:cNvPr>
        <xdr:cNvSpPr txBox="1"/>
      </xdr:nvSpPr>
      <xdr:spPr>
        <a:xfrm>
          <a:off x="373380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106</xdr:row>
      <xdr:rowOff>0</xdr:rowOff>
    </xdr:from>
    <xdr:ext cx="184731" cy="264560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F6F8D60D-0F33-406D-BD32-9B1FF74AAF82}"/>
            </a:ext>
          </a:extLst>
        </xdr:cNvPr>
        <xdr:cNvSpPr txBox="1"/>
      </xdr:nvSpPr>
      <xdr:spPr>
        <a:xfrm>
          <a:off x="373380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106</xdr:row>
      <xdr:rowOff>0</xdr:rowOff>
    </xdr:from>
    <xdr:ext cx="184731" cy="264560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3679BD72-C74A-4580-86BC-31A2593B7D74}"/>
            </a:ext>
          </a:extLst>
        </xdr:cNvPr>
        <xdr:cNvSpPr txBox="1"/>
      </xdr:nvSpPr>
      <xdr:spPr>
        <a:xfrm>
          <a:off x="373380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106</xdr:row>
      <xdr:rowOff>0</xdr:rowOff>
    </xdr:from>
    <xdr:ext cx="184731" cy="264560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36BBC5FC-A5F1-4424-A6E3-EBE0CC142903}"/>
            </a:ext>
          </a:extLst>
        </xdr:cNvPr>
        <xdr:cNvSpPr txBox="1"/>
      </xdr:nvSpPr>
      <xdr:spPr>
        <a:xfrm>
          <a:off x="373380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106</xdr:row>
      <xdr:rowOff>0</xdr:rowOff>
    </xdr:from>
    <xdr:ext cx="184731" cy="264560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E506F202-DD80-4665-B477-64DC77405FB3}"/>
            </a:ext>
          </a:extLst>
        </xdr:cNvPr>
        <xdr:cNvSpPr txBox="1"/>
      </xdr:nvSpPr>
      <xdr:spPr>
        <a:xfrm>
          <a:off x="373380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106</xdr:row>
      <xdr:rowOff>0</xdr:rowOff>
    </xdr:from>
    <xdr:ext cx="184731" cy="264560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C7BF2FD3-469C-44BA-8C38-72C6D0E0F35A}"/>
            </a:ext>
          </a:extLst>
        </xdr:cNvPr>
        <xdr:cNvSpPr txBox="1"/>
      </xdr:nvSpPr>
      <xdr:spPr>
        <a:xfrm>
          <a:off x="373380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106</xdr:row>
      <xdr:rowOff>0</xdr:rowOff>
    </xdr:from>
    <xdr:ext cx="184731" cy="264560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7BA317F8-626D-4979-AFB6-BDC53D21A27A}"/>
            </a:ext>
          </a:extLst>
        </xdr:cNvPr>
        <xdr:cNvSpPr txBox="1"/>
      </xdr:nvSpPr>
      <xdr:spPr>
        <a:xfrm>
          <a:off x="373380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107</xdr:row>
      <xdr:rowOff>0</xdr:rowOff>
    </xdr:from>
    <xdr:ext cx="184731" cy="264560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9FC98032-FDFD-4CF6-AAA0-6151DB718667}"/>
            </a:ext>
          </a:extLst>
        </xdr:cNvPr>
        <xdr:cNvSpPr txBox="1"/>
      </xdr:nvSpPr>
      <xdr:spPr>
        <a:xfrm>
          <a:off x="3733800" y="1855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107</xdr:row>
      <xdr:rowOff>0</xdr:rowOff>
    </xdr:from>
    <xdr:ext cx="184731" cy="264560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A43ADB4E-4F46-4DB0-B14F-BBF7211BF542}"/>
            </a:ext>
          </a:extLst>
        </xdr:cNvPr>
        <xdr:cNvSpPr txBox="1"/>
      </xdr:nvSpPr>
      <xdr:spPr>
        <a:xfrm>
          <a:off x="3733800" y="1855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107</xdr:row>
      <xdr:rowOff>0</xdr:rowOff>
    </xdr:from>
    <xdr:ext cx="184731" cy="264560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E086A007-B585-4219-B322-AC1EA260FD7E}"/>
            </a:ext>
          </a:extLst>
        </xdr:cNvPr>
        <xdr:cNvSpPr txBox="1"/>
      </xdr:nvSpPr>
      <xdr:spPr>
        <a:xfrm>
          <a:off x="3733800" y="1855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107</xdr:row>
      <xdr:rowOff>0</xdr:rowOff>
    </xdr:from>
    <xdr:ext cx="184731" cy="264560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22334ABD-305E-4D40-8305-2D9A25EB2E96}"/>
            </a:ext>
          </a:extLst>
        </xdr:cNvPr>
        <xdr:cNvSpPr txBox="1"/>
      </xdr:nvSpPr>
      <xdr:spPr>
        <a:xfrm>
          <a:off x="3733800" y="1855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107</xdr:row>
      <xdr:rowOff>0</xdr:rowOff>
    </xdr:from>
    <xdr:ext cx="184731" cy="264560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3BA1216B-9B3D-4FF1-B02F-A302BDFC6278}"/>
            </a:ext>
          </a:extLst>
        </xdr:cNvPr>
        <xdr:cNvSpPr txBox="1"/>
      </xdr:nvSpPr>
      <xdr:spPr>
        <a:xfrm>
          <a:off x="3733800" y="1855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107</xdr:row>
      <xdr:rowOff>0</xdr:rowOff>
    </xdr:from>
    <xdr:ext cx="184731" cy="264560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6762392A-1C8C-46B4-AD59-31963B500024}"/>
            </a:ext>
          </a:extLst>
        </xdr:cNvPr>
        <xdr:cNvSpPr txBox="1"/>
      </xdr:nvSpPr>
      <xdr:spPr>
        <a:xfrm>
          <a:off x="3733800" y="1855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6930E9CF-DF4F-4E86-80B9-DD0C2590F045}"/>
            </a:ext>
          </a:extLst>
        </xdr:cNvPr>
        <xdr:cNvSpPr txBox="1"/>
      </xdr:nvSpPr>
      <xdr:spPr>
        <a:xfrm>
          <a:off x="373380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122DF620-C062-45AE-82C5-291D23670D08}"/>
            </a:ext>
          </a:extLst>
        </xdr:cNvPr>
        <xdr:cNvSpPr txBox="1"/>
      </xdr:nvSpPr>
      <xdr:spPr>
        <a:xfrm>
          <a:off x="373380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476761D4-21CA-4E17-B70D-D5F69B3A4AF6}"/>
            </a:ext>
          </a:extLst>
        </xdr:cNvPr>
        <xdr:cNvSpPr txBox="1"/>
      </xdr:nvSpPr>
      <xdr:spPr>
        <a:xfrm>
          <a:off x="373380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72BDF735-CAA3-449E-BA11-C05815614F36}"/>
            </a:ext>
          </a:extLst>
        </xdr:cNvPr>
        <xdr:cNvSpPr txBox="1"/>
      </xdr:nvSpPr>
      <xdr:spPr>
        <a:xfrm>
          <a:off x="373380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F1B1863A-4CA6-46F6-902E-C8FF317C0A04}"/>
            </a:ext>
          </a:extLst>
        </xdr:cNvPr>
        <xdr:cNvSpPr txBox="1"/>
      </xdr:nvSpPr>
      <xdr:spPr>
        <a:xfrm>
          <a:off x="373380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FACDD3B0-02D8-4D7E-959B-B0D43210D640}"/>
            </a:ext>
          </a:extLst>
        </xdr:cNvPr>
        <xdr:cNvSpPr txBox="1"/>
      </xdr:nvSpPr>
      <xdr:spPr>
        <a:xfrm>
          <a:off x="373380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130</xdr:row>
      <xdr:rowOff>0</xdr:rowOff>
    </xdr:from>
    <xdr:ext cx="184731" cy="264560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8C638B6F-5F85-4744-8C35-11133FA16EDD}"/>
            </a:ext>
          </a:extLst>
        </xdr:cNvPr>
        <xdr:cNvSpPr txBox="1"/>
      </xdr:nvSpPr>
      <xdr:spPr>
        <a:xfrm>
          <a:off x="373380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130</xdr:row>
      <xdr:rowOff>0</xdr:rowOff>
    </xdr:from>
    <xdr:ext cx="184731" cy="264560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2F1DB4A2-FBD1-4354-B3BF-34B86EE86A1D}"/>
            </a:ext>
          </a:extLst>
        </xdr:cNvPr>
        <xdr:cNvSpPr txBox="1"/>
      </xdr:nvSpPr>
      <xdr:spPr>
        <a:xfrm>
          <a:off x="373380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130</xdr:row>
      <xdr:rowOff>0</xdr:rowOff>
    </xdr:from>
    <xdr:ext cx="184731" cy="264560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1E87AB38-A447-4D06-B2A8-CB52566855B2}"/>
            </a:ext>
          </a:extLst>
        </xdr:cNvPr>
        <xdr:cNvSpPr txBox="1"/>
      </xdr:nvSpPr>
      <xdr:spPr>
        <a:xfrm>
          <a:off x="373380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130</xdr:row>
      <xdr:rowOff>0</xdr:rowOff>
    </xdr:from>
    <xdr:ext cx="184731" cy="264560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11CCFFA4-F7F2-4D21-BA33-E43ADDC957E8}"/>
            </a:ext>
          </a:extLst>
        </xdr:cNvPr>
        <xdr:cNvSpPr txBox="1"/>
      </xdr:nvSpPr>
      <xdr:spPr>
        <a:xfrm>
          <a:off x="373380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130</xdr:row>
      <xdr:rowOff>0</xdr:rowOff>
    </xdr:from>
    <xdr:ext cx="184731" cy="264560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A30E7180-5A07-40CD-84AA-775502CB1A41}"/>
            </a:ext>
          </a:extLst>
        </xdr:cNvPr>
        <xdr:cNvSpPr txBox="1"/>
      </xdr:nvSpPr>
      <xdr:spPr>
        <a:xfrm>
          <a:off x="373380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130</xdr:row>
      <xdr:rowOff>0</xdr:rowOff>
    </xdr:from>
    <xdr:ext cx="184731" cy="264560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DC837AF6-BCA3-4007-8F43-FB26BD28454F}"/>
            </a:ext>
          </a:extLst>
        </xdr:cNvPr>
        <xdr:cNvSpPr txBox="1"/>
      </xdr:nvSpPr>
      <xdr:spPr>
        <a:xfrm>
          <a:off x="373380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130</xdr:row>
      <xdr:rowOff>0</xdr:rowOff>
    </xdr:from>
    <xdr:ext cx="184731" cy="264560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88302AD6-D8CD-401E-924F-2A2270254A0C}"/>
            </a:ext>
          </a:extLst>
        </xdr:cNvPr>
        <xdr:cNvSpPr txBox="1"/>
      </xdr:nvSpPr>
      <xdr:spPr>
        <a:xfrm>
          <a:off x="373380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130</xdr:row>
      <xdr:rowOff>0</xdr:rowOff>
    </xdr:from>
    <xdr:ext cx="184731" cy="264560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A4AA9AAB-45F2-42D3-887F-8F837D802CA6}"/>
            </a:ext>
          </a:extLst>
        </xdr:cNvPr>
        <xdr:cNvSpPr txBox="1"/>
      </xdr:nvSpPr>
      <xdr:spPr>
        <a:xfrm>
          <a:off x="373380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132</xdr:row>
      <xdr:rowOff>0</xdr:rowOff>
    </xdr:from>
    <xdr:ext cx="184731" cy="264560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33A470E8-F0AC-44E9-84C1-64F232624C45}"/>
            </a:ext>
          </a:extLst>
        </xdr:cNvPr>
        <xdr:cNvSpPr txBox="1"/>
      </xdr:nvSpPr>
      <xdr:spPr>
        <a:xfrm>
          <a:off x="373380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132</xdr:row>
      <xdr:rowOff>0</xdr:rowOff>
    </xdr:from>
    <xdr:ext cx="184731" cy="264560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4E5906E2-140D-4564-BC69-049BB2FC2A1A}"/>
            </a:ext>
          </a:extLst>
        </xdr:cNvPr>
        <xdr:cNvSpPr txBox="1"/>
      </xdr:nvSpPr>
      <xdr:spPr>
        <a:xfrm>
          <a:off x="373380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132</xdr:row>
      <xdr:rowOff>0</xdr:rowOff>
    </xdr:from>
    <xdr:ext cx="184731" cy="264560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4C9648D5-4333-444A-A36D-C3DB6114CAB4}"/>
            </a:ext>
          </a:extLst>
        </xdr:cNvPr>
        <xdr:cNvSpPr txBox="1"/>
      </xdr:nvSpPr>
      <xdr:spPr>
        <a:xfrm>
          <a:off x="373380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132</xdr:row>
      <xdr:rowOff>0</xdr:rowOff>
    </xdr:from>
    <xdr:ext cx="184731" cy="264560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A16BE9F9-A78E-4335-B49E-BC31059E2C65}"/>
            </a:ext>
          </a:extLst>
        </xdr:cNvPr>
        <xdr:cNvSpPr txBox="1"/>
      </xdr:nvSpPr>
      <xdr:spPr>
        <a:xfrm>
          <a:off x="373380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132</xdr:row>
      <xdr:rowOff>0</xdr:rowOff>
    </xdr:from>
    <xdr:ext cx="184731" cy="264560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2C6C7EE9-2E7A-422D-B213-A6B1CA844D7B}"/>
            </a:ext>
          </a:extLst>
        </xdr:cNvPr>
        <xdr:cNvSpPr txBox="1"/>
      </xdr:nvSpPr>
      <xdr:spPr>
        <a:xfrm>
          <a:off x="373380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132</xdr:row>
      <xdr:rowOff>0</xdr:rowOff>
    </xdr:from>
    <xdr:ext cx="184731" cy="264560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BC350C41-1759-4823-80F4-50846D5E6975}"/>
            </a:ext>
          </a:extLst>
        </xdr:cNvPr>
        <xdr:cNvSpPr txBox="1"/>
      </xdr:nvSpPr>
      <xdr:spPr>
        <a:xfrm>
          <a:off x="373380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129</xdr:row>
      <xdr:rowOff>0</xdr:rowOff>
    </xdr:from>
    <xdr:ext cx="184731" cy="264560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DF5B3C27-071A-494E-A75A-A18407BB0716}"/>
            </a:ext>
          </a:extLst>
        </xdr:cNvPr>
        <xdr:cNvSpPr txBox="1"/>
      </xdr:nvSpPr>
      <xdr:spPr>
        <a:xfrm>
          <a:off x="373380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129</xdr:row>
      <xdr:rowOff>0</xdr:rowOff>
    </xdr:from>
    <xdr:ext cx="184731" cy="264560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86A194BE-2AEF-4652-8453-FA34ED24DFE6}"/>
            </a:ext>
          </a:extLst>
        </xdr:cNvPr>
        <xdr:cNvSpPr txBox="1"/>
      </xdr:nvSpPr>
      <xdr:spPr>
        <a:xfrm>
          <a:off x="373380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129</xdr:row>
      <xdr:rowOff>0</xdr:rowOff>
    </xdr:from>
    <xdr:ext cx="184731" cy="264560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F2696250-6FC3-4E03-ADE0-A891DE724D80}"/>
            </a:ext>
          </a:extLst>
        </xdr:cNvPr>
        <xdr:cNvSpPr txBox="1"/>
      </xdr:nvSpPr>
      <xdr:spPr>
        <a:xfrm>
          <a:off x="373380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129</xdr:row>
      <xdr:rowOff>0</xdr:rowOff>
    </xdr:from>
    <xdr:ext cx="184731" cy="264560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81DC3B78-D3D5-4F40-AA95-B79D422935EE}"/>
            </a:ext>
          </a:extLst>
        </xdr:cNvPr>
        <xdr:cNvSpPr txBox="1"/>
      </xdr:nvSpPr>
      <xdr:spPr>
        <a:xfrm>
          <a:off x="373380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129</xdr:row>
      <xdr:rowOff>0</xdr:rowOff>
    </xdr:from>
    <xdr:ext cx="184731" cy="264560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C86EC5AD-0E4A-4899-A6DF-1E9AED86C15A}"/>
            </a:ext>
          </a:extLst>
        </xdr:cNvPr>
        <xdr:cNvSpPr txBox="1"/>
      </xdr:nvSpPr>
      <xdr:spPr>
        <a:xfrm>
          <a:off x="373380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129</xdr:row>
      <xdr:rowOff>0</xdr:rowOff>
    </xdr:from>
    <xdr:ext cx="184731" cy="264560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8510960F-76BB-401D-8A0A-251CBD662DBA}"/>
            </a:ext>
          </a:extLst>
        </xdr:cNvPr>
        <xdr:cNvSpPr txBox="1"/>
      </xdr:nvSpPr>
      <xdr:spPr>
        <a:xfrm>
          <a:off x="373380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130</xdr:row>
      <xdr:rowOff>0</xdr:rowOff>
    </xdr:from>
    <xdr:ext cx="184731" cy="264560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A8E1D935-A699-414C-B9D3-186CEBCCDF2A}"/>
            </a:ext>
          </a:extLst>
        </xdr:cNvPr>
        <xdr:cNvSpPr txBox="1"/>
      </xdr:nvSpPr>
      <xdr:spPr>
        <a:xfrm>
          <a:off x="373380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130</xdr:row>
      <xdr:rowOff>0</xdr:rowOff>
    </xdr:from>
    <xdr:ext cx="184731" cy="264560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3AD7C5E0-9341-4B14-9275-098B8D1AF2F6}"/>
            </a:ext>
          </a:extLst>
        </xdr:cNvPr>
        <xdr:cNvSpPr txBox="1"/>
      </xdr:nvSpPr>
      <xdr:spPr>
        <a:xfrm>
          <a:off x="373380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130</xdr:row>
      <xdr:rowOff>0</xdr:rowOff>
    </xdr:from>
    <xdr:ext cx="184731" cy="264560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BEE2B9A2-FF56-4F2F-8A2F-427A8B011ED7}"/>
            </a:ext>
          </a:extLst>
        </xdr:cNvPr>
        <xdr:cNvSpPr txBox="1"/>
      </xdr:nvSpPr>
      <xdr:spPr>
        <a:xfrm>
          <a:off x="373380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130</xdr:row>
      <xdr:rowOff>0</xdr:rowOff>
    </xdr:from>
    <xdr:ext cx="184731" cy="264560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02F5C0DB-559E-4CD6-8AD7-0E9CADC780B2}"/>
            </a:ext>
          </a:extLst>
        </xdr:cNvPr>
        <xdr:cNvSpPr txBox="1"/>
      </xdr:nvSpPr>
      <xdr:spPr>
        <a:xfrm>
          <a:off x="373380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130</xdr:row>
      <xdr:rowOff>0</xdr:rowOff>
    </xdr:from>
    <xdr:ext cx="184731" cy="264560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68D405E5-8A5C-412D-84C0-E7B6C68436A2}"/>
            </a:ext>
          </a:extLst>
        </xdr:cNvPr>
        <xdr:cNvSpPr txBox="1"/>
      </xdr:nvSpPr>
      <xdr:spPr>
        <a:xfrm>
          <a:off x="373380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130</xdr:row>
      <xdr:rowOff>0</xdr:rowOff>
    </xdr:from>
    <xdr:ext cx="184731" cy="264560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DD37021F-C687-4713-8CC4-68AE94A39544}"/>
            </a:ext>
          </a:extLst>
        </xdr:cNvPr>
        <xdr:cNvSpPr txBox="1"/>
      </xdr:nvSpPr>
      <xdr:spPr>
        <a:xfrm>
          <a:off x="373380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131</xdr:row>
      <xdr:rowOff>0</xdr:rowOff>
    </xdr:from>
    <xdr:ext cx="184731" cy="264560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F4107128-19C3-41D0-95B1-C075E7AF8F6D}"/>
            </a:ext>
          </a:extLst>
        </xdr:cNvPr>
        <xdr:cNvSpPr txBox="1"/>
      </xdr:nvSpPr>
      <xdr:spPr>
        <a:xfrm>
          <a:off x="3733800" y="2268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131</xdr:row>
      <xdr:rowOff>0</xdr:rowOff>
    </xdr:from>
    <xdr:ext cx="184731" cy="264560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51BBFFB5-9D78-491E-8C31-27C270D911B0}"/>
            </a:ext>
          </a:extLst>
        </xdr:cNvPr>
        <xdr:cNvSpPr txBox="1"/>
      </xdr:nvSpPr>
      <xdr:spPr>
        <a:xfrm>
          <a:off x="3733800" y="2268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131</xdr:row>
      <xdr:rowOff>0</xdr:rowOff>
    </xdr:from>
    <xdr:ext cx="184731" cy="264560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680825DF-725B-4A5F-8FF7-D97981346158}"/>
            </a:ext>
          </a:extLst>
        </xdr:cNvPr>
        <xdr:cNvSpPr txBox="1"/>
      </xdr:nvSpPr>
      <xdr:spPr>
        <a:xfrm>
          <a:off x="3733800" y="2268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131</xdr:row>
      <xdr:rowOff>0</xdr:rowOff>
    </xdr:from>
    <xdr:ext cx="184731" cy="264560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56D98CB3-062A-47A3-A615-0F205DBB7B46}"/>
            </a:ext>
          </a:extLst>
        </xdr:cNvPr>
        <xdr:cNvSpPr txBox="1"/>
      </xdr:nvSpPr>
      <xdr:spPr>
        <a:xfrm>
          <a:off x="3733800" y="2268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131</xdr:row>
      <xdr:rowOff>0</xdr:rowOff>
    </xdr:from>
    <xdr:ext cx="184731" cy="264560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D0EEC314-7E10-404C-910D-BE414A17E3AB}"/>
            </a:ext>
          </a:extLst>
        </xdr:cNvPr>
        <xdr:cNvSpPr txBox="1"/>
      </xdr:nvSpPr>
      <xdr:spPr>
        <a:xfrm>
          <a:off x="3733800" y="2268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131</xdr:row>
      <xdr:rowOff>0</xdr:rowOff>
    </xdr:from>
    <xdr:ext cx="184731" cy="264560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5448C758-571B-48E5-A0CD-E8C58D6A5DB1}"/>
            </a:ext>
          </a:extLst>
        </xdr:cNvPr>
        <xdr:cNvSpPr txBox="1"/>
      </xdr:nvSpPr>
      <xdr:spPr>
        <a:xfrm>
          <a:off x="3733800" y="2268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132</xdr:row>
      <xdr:rowOff>0</xdr:rowOff>
    </xdr:from>
    <xdr:ext cx="184731" cy="264560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8791D4C1-FEC6-4224-B0D0-813BBE791415}"/>
            </a:ext>
          </a:extLst>
        </xdr:cNvPr>
        <xdr:cNvSpPr txBox="1"/>
      </xdr:nvSpPr>
      <xdr:spPr>
        <a:xfrm>
          <a:off x="373380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132</xdr:row>
      <xdr:rowOff>0</xdr:rowOff>
    </xdr:from>
    <xdr:ext cx="184731" cy="264560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CA5C2D5-0007-4708-A31A-F682123A2810}"/>
            </a:ext>
          </a:extLst>
        </xdr:cNvPr>
        <xdr:cNvSpPr txBox="1"/>
      </xdr:nvSpPr>
      <xdr:spPr>
        <a:xfrm>
          <a:off x="373380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132</xdr:row>
      <xdr:rowOff>0</xdr:rowOff>
    </xdr:from>
    <xdr:ext cx="184731" cy="264560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3C015C25-8F19-4980-AE55-F31D1DB9CA36}"/>
            </a:ext>
          </a:extLst>
        </xdr:cNvPr>
        <xdr:cNvSpPr txBox="1"/>
      </xdr:nvSpPr>
      <xdr:spPr>
        <a:xfrm>
          <a:off x="373380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132</xdr:row>
      <xdr:rowOff>0</xdr:rowOff>
    </xdr:from>
    <xdr:ext cx="184731" cy="264560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E4E531F6-E0C5-4592-B096-1219D33DE03B}"/>
            </a:ext>
          </a:extLst>
        </xdr:cNvPr>
        <xdr:cNvSpPr txBox="1"/>
      </xdr:nvSpPr>
      <xdr:spPr>
        <a:xfrm>
          <a:off x="373380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132</xdr:row>
      <xdr:rowOff>0</xdr:rowOff>
    </xdr:from>
    <xdr:ext cx="184731" cy="264560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B8A310BD-C9D9-4408-A705-B76CDC677671}"/>
            </a:ext>
          </a:extLst>
        </xdr:cNvPr>
        <xdr:cNvSpPr txBox="1"/>
      </xdr:nvSpPr>
      <xdr:spPr>
        <a:xfrm>
          <a:off x="373380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132</xdr:row>
      <xdr:rowOff>0</xdr:rowOff>
    </xdr:from>
    <xdr:ext cx="184731" cy="264560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51AA97AE-B832-44D3-97A9-EFBA33A41162}"/>
            </a:ext>
          </a:extLst>
        </xdr:cNvPr>
        <xdr:cNvSpPr txBox="1"/>
      </xdr:nvSpPr>
      <xdr:spPr>
        <a:xfrm>
          <a:off x="373380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134</xdr:row>
      <xdr:rowOff>0</xdr:rowOff>
    </xdr:from>
    <xdr:ext cx="184731" cy="264560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2014C175-A02F-45E8-88C2-54DBB37D7601}"/>
            </a:ext>
          </a:extLst>
        </xdr:cNvPr>
        <xdr:cNvSpPr txBox="1"/>
      </xdr:nvSpPr>
      <xdr:spPr>
        <a:xfrm>
          <a:off x="373380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134</xdr:row>
      <xdr:rowOff>0</xdr:rowOff>
    </xdr:from>
    <xdr:ext cx="184731" cy="264560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D4DA81C5-3DCC-405E-A805-9808EB01008F}"/>
            </a:ext>
          </a:extLst>
        </xdr:cNvPr>
        <xdr:cNvSpPr txBox="1"/>
      </xdr:nvSpPr>
      <xdr:spPr>
        <a:xfrm>
          <a:off x="373380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134</xdr:row>
      <xdr:rowOff>0</xdr:rowOff>
    </xdr:from>
    <xdr:ext cx="184731" cy="264560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EA6DA62A-8AD1-4F00-A365-5D7FCFB3AAFA}"/>
            </a:ext>
          </a:extLst>
        </xdr:cNvPr>
        <xdr:cNvSpPr txBox="1"/>
      </xdr:nvSpPr>
      <xdr:spPr>
        <a:xfrm>
          <a:off x="373380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134</xdr:row>
      <xdr:rowOff>0</xdr:rowOff>
    </xdr:from>
    <xdr:ext cx="184731" cy="264560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8C1C86EB-A305-4530-9CB3-C853FC2B2592}"/>
            </a:ext>
          </a:extLst>
        </xdr:cNvPr>
        <xdr:cNvSpPr txBox="1"/>
      </xdr:nvSpPr>
      <xdr:spPr>
        <a:xfrm>
          <a:off x="373380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134</xdr:row>
      <xdr:rowOff>0</xdr:rowOff>
    </xdr:from>
    <xdr:ext cx="184731" cy="264560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A5039EAB-92A0-4F58-BCEA-1F9BF180AB8C}"/>
            </a:ext>
          </a:extLst>
        </xdr:cNvPr>
        <xdr:cNvSpPr txBox="1"/>
      </xdr:nvSpPr>
      <xdr:spPr>
        <a:xfrm>
          <a:off x="373380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134</xdr:row>
      <xdr:rowOff>0</xdr:rowOff>
    </xdr:from>
    <xdr:ext cx="184731" cy="264560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78CCFE59-BA15-4A4C-A909-C93A095B856F}"/>
            </a:ext>
          </a:extLst>
        </xdr:cNvPr>
        <xdr:cNvSpPr txBox="1"/>
      </xdr:nvSpPr>
      <xdr:spPr>
        <a:xfrm>
          <a:off x="373380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134</xdr:row>
      <xdr:rowOff>0</xdr:rowOff>
    </xdr:from>
    <xdr:ext cx="184731" cy="264560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7567C766-0A37-4C82-A613-0C26C42846CD}"/>
            </a:ext>
          </a:extLst>
        </xdr:cNvPr>
        <xdr:cNvSpPr txBox="1"/>
      </xdr:nvSpPr>
      <xdr:spPr>
        <a:xfrm>
          <a:off x="373380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134</xdr:row>
      <xdr:rowOff>0</xdr:rowOff>
    </xdr:from>
    <xdr:ext cx="184731" cy="264560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8519F98B-3EBD-41E4-B7D7-84B161D0EB3B}"/>
            </a:ext>
          </a:extLst>
        </xdr:cNvPr>
        <xdr:cNvSpPr txBox="1"/>
      </xdr:nvSpPr>
      <xdr:spPr>
        <a:xfrm>
          <a:off x="373380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136</xdr:row>
      <xdr:rowOff>0</xdr:rowOff>
    </xdr:from>
    <xdr:ext cx="184731" cy="264560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FAD38D03-D28C-4776-A86B-8A16B59BCD23}"/>
            </a:ext>
          </a:extLst>
        </xdr:cNvPr>
        <xdr:cNvSpPr txBox="1"/>
      </xdr:nvSpPr>
      <xdr:spPr>
        <a:xfrm>
          <a:off x="373380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136</xdr:row>
      <xdr:rowOff>0</xdr:rowOff>
    </xdr:from>
    <xdr:ext cx="184731" cy="264560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60DC68AE-6033-454F-B312-602A59B2DA69}"/>
            </a:ext>
          </a:extLst>
        </xdr:cNvPr>
        <xdr:cNvSpPr txBox="1"/>
      </xdr:nvSpPr>
      <xdr:spPr>
        <a:xfrm>
          <a:off x="373380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136</xdr:row>
      <xdr:rowOff>0</xdr:rowOff>
    </xdr:from>
    <xdr:ext cx="184731" cy="264560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F664E6DA-6D87-4E8C-9EA9-C113201FB890}"/>
            </a:ext>
          </a:extLst>
        </xdr:cNvPr>
        <xdr:cNvSpPr txBox="1"/>
      </xdr:nvSpPr>
      <xdr:spPr>
        <a:xfrm>
          <a:off x="373380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136</xdr:row>
      <xdr:rowOff>0</xdr:rowOff>
    </xdr:from>
    <xdr:ext cx="184731" cy="264560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E1351298-2896-469D-B837-F2B8D7AC2A08}"/>
            </a:ext>
          </a:extLst>
        </xdr:cNvPr>
        <xdr:cNvSpPr txBox="1"/>
      </xdr:nvSpPr>
      <xdr:spPr>
        <a:xfrm>
          <a:off x="373380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136</xdr:row>
      <xdr:rowOff>0</xdr:rowOff>
    </xdr:from>
    <xdr:ext cx="184731" cy="264560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45709DF1-CA91-4432-B33F-18F47EB61A06}"/>
            </a:ext>
          </a:extLst>
        </xdr:cNvPr>
        <xdr:cNvSpPr txBox="1"/>
      </xdr:nvSpPr>
      <xdr:spPr>
        <a:xfrm>
          <a:off x="373380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136</xdr:row>
      <xdr:rowOff>0</xdr:rowOff>
    </xdr:from>
    <xdr:ext cx="184731" cy="264560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6F2466F8-3F53-492B-9E25-979AFC9D1837}"/>
            </a:ext>
          </a:extLst>
        </xdr:cNvPr>
        <xdr:cNvSpPr txBox="1"/>
      </xdr:nvSpPr>
      <xdr:spPr>
        <a:xfrm>
          <a:off x="373380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133</xdr:row>
      <xdr:rowOff>0</xdr:rowOff>
    </xdr:from>
    <xdr:ext cx="184731" cy="264560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64BAF79E-4579-439C-99F6-80F80D632FDF}"/>
            </a:ext>
          </a:extLst>
        </xdr:cNvPr>
        <xdr:cNvSpPr txBox="1"/>
      </xdr:nvSpPr>
      <xdr:spPr>
        <a:xfrm>
          <a:off x="3733800" y="2303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133</xdr:row>
      <xdr:rowOff>0</xdr:rowOff>
    </xdr:from>
    <xdr:ext cx="184731" cy="264560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CF84DA38-1E7D-43D3-BA6A-6D36066B3918}"/>
            </a:ext>
          </a:extLst>
        </xdr:cNvPr>
        <xdr:cNvSpPr txBox="1"/>
      </xdr:nvSpPr>
      <xdr:spPr>
        <a:xfrm>
          <a:off x="3733800" y="2303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133</xdr:row>
      <xdr:rowOff>0</xdr:rowOff>
    </xdr:from>
    <xdr:ext cx="184731" cy="264560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0E932694-E0FE-403A-9595-163390F91959}"/>
            </a:ext>
          </a:extLst>
        </xdr:cNvPr>
        <xdr:cNvSpPr txBox="1"/>
      </xdr:nvSpPr>
      <xdr:spPr>
        <a:xfrm>
          <a:off x="3733800" y="2303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133</xdr:row>
      <xdr:rowOff>0</xdr:rowOff>
    </xdr:from>
    <xdr:ext cx="184731" cy="264560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3BF75A81-E79A-4BC4-91A8-470BD7859C8A}"/>
            </a:ext>
          </a:extLst>
        </xdr:cNvPr>
        <xdr:cNvSpPr txBox="1"/>
      </xdr:nvSpPr>
      <xdr:spPr>
        <a:xfrm>
          <a:off x="3733800" y="2303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133</xdr:row>
      <xdr:rowOff>0</xdr:rowOff>
    </xdr:from>
    <xdr:ext cx="184731" cy="264560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4F33691B-EFCC-4A2B-9D52-41FCEDF5D187}"/>
            </a:ext>
          </a:extLst>
        </xdr:cNvPr>
        <xdr:cNvSpPr txBox="1"/>
      </xdr:nvSpPr>
      <xdr:spPr>
        <a:xfrm>
          <a:off x="3733800" y="2303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133</xdr:row>
      <xdr:rowOff>0</xdr:rowOff>
    </xdr:from>
    <xdr:ext cx="184731" cy="264560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0AAEF2F4-5D25-459A-88CD-AA0B5386B9C6}"/>
            </a:ext>
          </a:extLst>
        </xdr:cNvPr>
        <xdr:cNvSpPr txBox="1"/>
      </xdr:nvSpPr>
      <xdr:spPr>
        <a:xfrm>
          <a:off x="3733800" y="2303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134</xdr:row>
      <xdr:rowOff>0</xdr:rowOff>
    </xdr:from>
    <xdr:ext cx="184731" cy="264560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E4E03000-9AA7-49F3-A218-1DCACC122370}"/>
            </a:ext>
          </a:extLst>
        </xdr:cNvPr>
        <xdr:cNvSpPr txBox="1"/>
      </xdr:nvSpPr>
      <xdr:spPr>
        <a:xfrm>
          <a:off x="373380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134</xdr:row>
      <xdr:rowOff>0</xdr:rowOff>
    </xdr:from>
    <xdr:ext cx="184731" cy="264560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BDEE79A4-9BCA-4F10-809C-084E02883F97}"/>
            </a:ext>
          </a:extLst>
        </xdr:cNvPr>
        <xdr:cNvSpPr txBox="1"/>
      </xdr:nvSpPr>
      <xdr:spPr>
        <a:xfrm>
          <a:off x="373380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134</xdr:row>
      <xdr:rowOff>0</xdr:rowOff>
    </xdr:from>
    <xdr:ext cx="184731" cy="264560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0E87DE68-F208-48CA-B934-25D5BB3F37E6}"/>
            </a:ext>
          </a:extLst>
        </xdr:cNvPr>
        <xdr:cNvSpPr txBox="1"/>
      </xdr:nvSpPr>
      <xdr:spPr>
        <a:xfrm>
          <a:off x="373380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134</xdr:row>
      <xdr:rowOff>0</xdr:rowOff>
    </xdr:from>
    <xdr:ext cx="184731" cy="264560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63D4557F-27F8-44FA-9C98-DAAB3F93E9CC}"/>
            </a:ext>
          </a:extLst>
        </xdr:cNvPr>
        <xdr:cNvSpPr txBox="1"/>
      </xdr:nvSpPr>
      <xdr:spPr>
        <a:xfrm>
          <a:off x="373380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134</xdr:row>
      <xdr:rowOff>0</xdr:rowOff>
    </xdr:from>
    <xdr:ext cx="184731" cy="264560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5B5DD7C8-B391-4165-81A5-607203A855C3}"/>
            </a:ext>
          </a:extLst>
        </xdr:cNvPr>
        <xdr:cNvSpPr txBox="1"/>
      </xdr:nvSpPr>
      <xdr:spPr>
        <a:xfrm>
          <a:off x="373380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134</xdr:row>
      <xdr:rowOff>0</xdr:rowOff>
    </xdr:from>
    <xdr:ext cx="184731" cy="264560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A82E71F4-2844-4C59-B7DF-DC09DED19F66}"/>
            </a:ext>
          </a:extLst>
        </xdr:cNvPr>
        <xdr:cNvSpPr txBox="1"/>
      </xdr:nvSpPr>
      <xdr:spPr>
        <a:xfrm>
          <a:off x="373380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135</xdr:row>
      <xdr:rowOff>0</xdr:rowOff>
    </xdr:from>
    <xdr:ext cx="184731" cy="264560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8404D642-59F6-406E-A206-5F993D664632}"/>
            </a:ext>
          </a:extLst>
        </xdr:cNvPr>
        <xdr:cNvSpPr txBox="1"/>
      </xdr:nvSpPr>
      <xdr:spPr>
        <a:xfrm>
          <a:off x="3733800" y="23374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135</xdr:row>
      <xdr:rowOff>0</xdr:rowOff>
    </xdr:from>
    <xdr:ext cx="184731" cy="264560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D5DC1DDE-9EB5-4AFA-9E37-E71CA1146280}"/>
            </a:ext>
          </a:extLst>
        </xdr:cNvPr>
        <xdr:cNvSpPr txBox="1"/>
      </xdr:nvSpPr>
      <xdr:spPr>
        <a:xfrm>
          <a:off x="3733800" y="23374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135</xdr:row>
      <xdr:rowOff>0</xdr:rowOff>
    </xdr:from>
    <xdr:ext cx="184731" cy="264560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7081ADE6-F949-4B77-B239-8C37971B94DB}"/>
            </a:ext>
          </a:extLst>
        </xdr:cNvPr>
        <xdr:cNvSpPr txBox="1"/>
      </xdr:nvSpPr>
      <xdr:spPr>
        <a:xfrm>
          <a:off x="3733800" y="23374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135</xdr:row>
      <xdr:rowOff>0</xdr:rowOff>
    </xdr:from>
    <xdr:ext cx="184731" cy="264560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852F28FA-BCB6-4602-9E85-EFD1673A7607}"/>
            </a:ext>
          </a:extLst>
        </xdr:cNvPr>
        <xdr:cNvSpPr txBox="1"/>
      </xdr:nvSpPr>
      <xdr:spPr>
        <a:xfrm>
          <a:off x="3733800" y="23374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135</xdr:row>
      <xdr:rowOff>0</xdr:rowOff>
    </xdr:from>
    <xdr:ext cx="184731" cy="264560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532A01BC-C7E7-4C25-95B9-445C2674008B}"/>
            </a:ext>
          </a:extLst>
        </xdr:cNvPr>
        <xdr:cNvSpPr txBox="1"/>
      </xdr:nvSpPr>
      <xdr:spPr>
        <a:xfrm>
          <a:off x="3733800" y="23374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135</xdr:row>
      <xdr:rowOff>0</xdr:rowOff>
    </xdr:from>
    <xdr:ext cx="184731" cy="264560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A6B6F235-738C-48C6-ACD6-68C35BA6CFEE}"/>
            </a:ext>
          </a:extLst>
        </xdr:cNvPr>
        <xdr:cNvSpPr txBox="1"/>
      </xdr:nvSpPr>
      <xdr:spPr>
        <a:xfrm>
          <a:off x="3733800" y="23374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136</xdr:row>
      <xdr:rowOff>0</xdr:rowOff>
    </xdr:from>
    <xdr:ext cx="184731" cy="264560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8D2A1669-C80C-4516-85CE-8533C23DA17A}"/>
            </a:ext>
          </a:extLst>
        </xdr:cNvPr>
        <xdr:cNvSpPr txBox="1"/>
      </xdr:nvSpPr>
      <xdr:spPr>
        <a:xfrm>
          <a:off x="373380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136</xdr:row>
      <xdr:rowOff>0</xdr:rowOff>
    </xdr:from>
    <xdr:ext cx="184731" cy="264560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FBEA33B4-2394-40C1-A400-9A00AF53692A}"/>
            </a:ext>
          </a:extLst>
        </xdr:cNvPr>
        <xdr:cNvSpPr txBox="1"/>
      </xdr:nvSpPr>
      <xdr:spPr>
        <a:xfrm>
          <a:off x="373380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136</xdr:row>
      <xdr:rowOff>0</xdr:rowOff>
    </xdr:from>
    <xdr:ext cx="184731" cy="264560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67AEDA78-E07E-412C-B3FB-C2264A1A3876}"/>
            </a:ext>
          </a:extLst>
        </xdr:cNvPr>
        <xdr:cNvSpPr txBox="1"/>
      </xdr:nvSpPr>
      <xdr:spPr>
        <a:xfrm>
          <a:off x="373380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136</xdr:row>
      <xdr:rowOff>0</xdr:rowOff>
    </xdr:from>
    <xdr:ext cx="184731" cy="264560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33287856-1E07-44E1-8748-02FDDF1CCF2C}"/>
            </a:ext>
          </a:extLst>
        </xdr:cNvPr>
        <xdr:cNvSpPr txBox="1"/>
      </xdr:nvSpPr>
      <xdr:spPr>
        <a:xfrm>
          <a:off x="373380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136</xdr:row>
      <xdr:rowOff>0</xdr:rowOff>
    </xdr:from>
    <xdr:ext cx="184731" cy="264560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A84F680B-1014-4596-B9A5-4F1D2A6686A5}"/>
            </a:ext>
          </a:extLst>
        </xdr:cNvPr>
        <xdr:cNvSpPr txBox="1"/>
      </xdr:nvSpPr>
      <xdr:spPr>
        <a:xfrm>
          <a:off x="373380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136</xdr:row>
      <xdr:rowOff>0</xdr:rowOff>
    </xdr:from>
    <xdr:ext cx="184731" cy="264560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B7A212C5-3709-4994-B582-4F7DDC88484D}"/>
            </a:ext>
          </a:extLst>
        </xdr:cNvPr>
        <xdr:cNvSpPr txBox="1"/>
      </xdr:nvSpPr>
      <xdr:spPr>
        <a:xfrm>
          <a:off x="373380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138</xdr:row>
      <xdr:rowOff>0</xdr:rowOff>
    </xdr:from>
    <xdr:ext cx="184731" cy="264560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7A73FA4A-E824-4CF1-84E9-ADEA74290512}"/>
            </a:ext>
          </a:extLst>
        </xdr:cNvPr>
        <xdr:cNvSpPr txBox="1"/>
      </xdr:nvSpPr>
      <xdr:spPr>
        <a:xfrm>
          <a:off x="373380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138</xdr:row>
      <xdr:rowOff>0</xdr:rowOff>
    </xdr:from>
    <xdr:ext cx="184731" cy="264560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B3B9C8AD-3A21-443F-8E2D-3FD9E4B6EE89}"/>
            </a:ext>
          </a:extLst>
        </xdr:cNvPr>
        <xdr:cNvSpPr txBox="1"/>
      </xdr:nvSpPr>
      <xdr:spPr>
        <a:xfrm>
          <a:off x="373380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138</xdr:row>
      <xdr:rowOff>0</xdr:rowOff>
    </xdr:from>
    <xdr:ext cx="184731" cy="264560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F6091A0C-C632-4DC4-BBE0-245927CD8AE0}"/>
            </a:ext>
          </a:extLst>
        </xdr:cNvPr>
        <xdr:cNvSpPr txBox="1"/>
      </xdr:nvSpPr>
      <xdr:spPr>
        <a:xfrm>
          <a:off x="373380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138</xdr:row>
      <xdr:rowOff>0</xdr:rowOff>
    </xdr:from>
    <xdr:ext cx="184731" cy="264560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4F640428-FA72-4BBB-8A34-BD629796018C}"/>
            </a:ext>
          </a:extLst>
        </xdr:cNvPr>
        <xdr:cNvSpPr txBox="1"/>
      </xdr:nvSpPr>
      <xdr:spPr>
        <a:xfrm>
          <a:off x="373380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138</xdr:row>
      <xdr:rowOff>0</xdr:rowOff>
    </xdr:from>
    <xdr:ext cx="184731" cy="264560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6035FE24-7F32-4240-9054-04AF77D11503}"/>
            </a:ext>
          </a:extLst>
        </xdr:cNvPr>
        <xdr:cNvSpPr txBox="1"/>
      </xdr:nvSpPr>
      <xdr:spPr>
        <a:xfrm>
          <a:off x="373380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138</xdr:row>
      <xdr:rowOff>0</xdr:rowOff>
    </xdr:from>
    <xdr:ext cx="184731" cy="264560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C77CCA40-0719-4F3A-916B-3C846C8FE2D3}"/>
            </a:ext>
          </a:extLst>
        </xdr:cNvPr>
        <xdr:cNvSpPr txBox="1"/>
      </xdr:nvSpPr>
      <xdr:spPr>
        <a:xfrm>
          <a:off x="373380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138</xdr:row>
      <xdr:rowOff>0</xdr:rowOff>
    </xdr:from>
    <xdr:ext cx="184731" cy="264560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7B6D256E-A497-43DA-A9E3-D834453EBA48}"/>
            </a:ext>
          </a:extLst>
        </xdr:cNvPr>
        <xdr:cNvSpPr txBox="1"/>
      </xdr:nvSpPr>
      <xdr:spPr>
        <a:xfrm>
          <a:off x="373380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138</xdr:row>
      <xdr:rowOff>0</xdr:rowOff>
    </xdr:from>
    <xdr:ext cx="184731" cy="264560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BBE9858B-A4AD-4F0D-8BA8-6456396E8100}"/>
            </a:ext>
          </a:extLst>
        </xdr:cNvPr>
        <xdr:cNvSpPr txBox="1"/>
      </xdr:nvSpPr>
      <xdr:spPr>
        <a:xfrm>
          <a:off x="373380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140</xdr:row>
      <xdr:rowOff>0</xdr:rowOff>
    </xdr:from>
    <xdr:ext cx="184731" cy="264560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CB807C5E-7DFE-4200-BAAE-0A6705A223D2}"/>
            </a:ext>
          </a:extLst>
        </xdr:cNvPr>
        <xdr:cNvSpPr txBox="1"/>
      </xdr:nvSpPr>
      <xdr:spPr>
        <a:xfrm>
          <a:off x="373380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140</xdr:row>
      <xdr:rowOff>0</xdr:rowOff>
    </xdr:from>
    <xdr:ext cx="184731" cy="264560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465B8176-8DE4-41DF-B1AE-17D5E1E29001}"/>
            </a:ext>
          </a:extLst>
        </xdr:cNvPr>
        <xdr:cNvSpPr txBox="1"/>
      </xdr:nvSpPr>
      <xdr:spPr>
        <a:xfrm>
          <a:off x="373380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140</xdr:row>
      <xdr:rowOff>0</xdr:rowOff>
    </xdr:from>
    <xdr:ext cx="184731" cy="264560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F4074A0A-A4BA-4918-935C-A417497FE64B}"/>
            </a:ext>
          </a:extLst>
        </xdr:cNvPr>
        <xdr:cNvSpPr txBox="1"/>
      </xdr:nvSpPr>
      <xdr:spPr>
        <a:xfrm>
          <a:off x="373380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140</xdr:row>
      <xdr:rowOff>0</xdr:rowOff>
    </xdr:from>
    <xdr:ext cx="184731" cy="264560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D14E742B-7526-45B5-9D67-B56A9C926614}"/>
            </a:ext>
          </a:extLst>
        </xdr:cNvPr>
        <xdr:cNvSpPr txBox="1"/>
      </xdr:nvSpPr>
      <xdr:spPr>
        <a:xfrm>
          <a:off x="373380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140</xdr:row>
      <xdr:rowOff>0</xdr:rowOff>
    </xdr:from>
    <xdr:ext cx="184731" cy="264560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F7F86B32-34D3-41A0-812D-AC312866FC30}"/>
            </a:ext>
          </a:extLst>
        </xdr:cNvPr>
        <xdr:cNvSpPr txBox="1"/>
      </xdr:nvSpPr>
      <xdr:spPr>
        <a:xfrm>
          <a:off x="373380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140</xdr:row>
      <xdr:rowOff>0</xdr:rowOff>
    </xdr:from>
    <xdr:ext cx="184731" cy="264560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0DA38D86-A7DB-46A1-A2E3-EB4C35E0D052}"/>
            </a:ext>
          </a:extLst>
        </xdr:cNvPr>
        <xdr:cNvSpPr txBox="1"/>
      </xdr:nvSpPr>
      <xdr:spPr>
        <a:xfrm>
          <a:off x="373380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137</xdr:row>
      <xdr:rowOff>0</xdr:rowOff>
    </xdr:from>
    <xdr:ext cx="184731" cy="264560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1DAA6AA6-CCB4-4323-A9DA-354C007A1780}"/>
            </a:ext>
          </a:extLst>
        </xdr:cNvPr>
        <xdr:cNvSpPr txBox="1"/>
      </xdr:nvSpPr>
      <xdr:spPr>
        <a:xfrm>
          <a:off x="3733800" y="2371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137</xdr:row>
      <xdr:rowOff>0</xdr:rowOff>
    </xdr:from>
    <xdr:ext cx="184731" cy="264560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921D3BEC-DD6B-4DFA-ACD5-E628AD8168E1}"/>
            </a:ext>
          </a:extLst>
        </xdr:cNvPr>
        <xdr:cNvSpPr txBox="1"/>
      </xdr:nvSpPr>
      <xdr:spPr>
        <a:xfrm>
          <a:off x="3733800" y="2371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137</xdr:row>
      <xdr:rowOff>0</xdr:rowOff>
    </xdr:from>
    <xdr:ext cx="184731" cy="264560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5BE9DF1B-7711-44AB-AD23-2057DB32ABE0}"/>
            </a:ext>
          </a:extLst>
        </xdr:cNvPr>
        <xdr:cNvSpPr txBox="1"/>
      </xdr:nvSpPr>
      <xdr:spPr>
        <a:xfrm>
          <a:off x="3733800" y="2371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137</xdr:row>
      <xdr:rowOff>0</xdr:rowOff>
    </xdr:from>
    <xdr:ext cx="184731" cy="264560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A7B64034-3159-48B8-B89C-2F9C3A90F293}"/>
            </a:ext>
          </a:extLst>
        </xdr:cNvPr>
        <xdr:cNvSpPr txBox="1"/>
      </xdr:nvSpPr>
      <xdr:spPr>
        <a:xfrm>
          <a:off x="3733800" y="2371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137</xdr:row>
      <xdr:rowOff>0</xdr:rowOff>
    </xdr:from>
    <xdr:ext cx="184731" cy="264560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EB693DEE-6C75-4435-B8B9-E5F3C202E59A}"/>
            </a:ext>
          </a:extLst>
        </xdr:cNvPr>
        <xdr:cNvSpPr txBox="1"/>
      </xdr:nvSpPr>
      <xdr:spPr>
        <a:xfrm>
          <a:off x="3733800" y="2371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137</xdr:row>
      <xdr:rowOff>0</xdr:rowOff>
    </xdr:from>
    <xdr:ext cx="184731" cy="264560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71F51D8A-B504-4DED-833A-2E69EC9BEFC2}"/>
            </a:ext>
          </a:extLst>
        </xdr:cNvPr>
        <xdr:cNvSpPr txBox="1"/>
      </xdr:nvSpPr>
      <xdr:spPr>
        <a:xfrm>
          <a:off x="3733800" y="2371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138</xdr:row>
      <xdr:rowOff>0</xdr:rowOff>
    </xdr:from>
    <xdr:ext cx="184731" cy="264560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38861DF8-C9DC-426A-92B1-01304868A8AA}"/>
            </a:ext>
          </a:extLst>
        </xdr:cNvPr>
        <xdr:cNvSpPr txBox="1"/>
      </xdr:nvSpPr>
      <xdr:spPr>
        <a:xfrm>
          <a:off x="373380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138</xdr:row>
      <xdr:rowOff>0</xdr:rowOff>
    </xdr:from>
    <xdr:ext cx="184731" cy="264560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7CD9EEAF-79DE-45C1-82BB-FAFA678DB706}"/>
            </a:ext>
          </a:extLst>
        </xdr:cNvPr>
        <xdr:cNvSpPr txBox="1"/>
      </xdr:nvSpPr>
      <xdr:spPr>
        <a:xfrm>
          <a:off x="373380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138</xdr:row>
      <xdr:rowOff>0</xdr:rowOff>
    </xdr:from>
    <xdr:ext cx="184731" cy="264560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5540658B-A806-404C-BDB4-E8B759B3659F}"/>
            </a:ext>
          </a:extLst>
        </xdr:cNvPr>
        <xdr:cNvSpPr txBox="1"/>
      </xdr:nvSpPr>
      <xdr:spPr>
        <a:xfrm>
          <a:off x="373380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138</xdr:row>
      <xdr:rowOff>0</xdr:rowOff>
    </xdr:from>
    <xdr:ext cx="184731" cy="264560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97D52057-6299-49F0-9D70-3C30B1497D95}"/>
            </a:ext>
          </a:extLst>
        </xdr:cNvPr>
        <xdr:cNvSpPr txBox="1"/>
      </xdr:nvSpPr>
      <xdr:spPr>
        <a:xfrm>
          <a:off x="373380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138</xdr:row>
      <xdr:rowOff>0</xdr:rowOff>
    </xdr:from>
    <xdr:ext cx="184731" cy="264560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E2338BF2-8286-4F1E-80F1-074BF48F9837}"/>
            </a:ext>
          </a:extLst>
        </xdr:cNvPr>
        <xdr:cNvSpPr txBox="1"/>
      </xdr:nvSpPr>
      <xdr:spPr>
        <a:xfrm>
          <a:off x="373380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138</xdr:row>
      <xdr:rowOff>0</xdr:rowOff>
    </xdr:from>
    <xdr:ext cx="184731" cy="264560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261AFE57-EC90-4CA6-A566-9F41B15FB91F}"/>
            </a:ext>
          </a:extLst>
        </xdr:cNvPr>
        <xdr:cNvSpPr txBox="1"/>
      </xdr:nvSpPr>
      <xdr:spPr>
        <a:xfrm>
          <a:off x="373380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139</xdr:row>
      <xdr:rowOff>0</xdr:rowOff>
    </xdr:from>
    <xdr:ext cx="184731" cy="264560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7BDF17B0-CF10-4441-B863-EE0DCDCA4D72}"/>
            </a:ext>
          </a:extLst>
        </xdr:cNvPr>
        <xdr:cNvSpPr txBox="1"/>
      </xdr:nvSpPr>
      <xdr:spPr>
        <a:xfrm>
          <a:off x="3733800" y="2406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139</xdr:row>
      <xdr:rowOff>0</xdr:rowOff>
    </xdr:from>
    <xdr:ext cx="184731" cy="264560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FB505D29-514A-485A-9B15-71E90518C353}"/>
            </a:ext>
          </a:extLst>
        </xdr:cNvPr>
        <xdr:cNvSpPr txBox="1"/>
      </xdr:nvSpPr>
      <xdr:spPr>
        <a:xfrm>
          <a:off x="3733800" y="2406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139</xdr:row>
      <xdr:rowOff>0</xdr:rowOff>
    </xdr:from>
    <xdr:ext cx="184731" cy="264560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AA039E81-C772-4AF3-8DBE-53301AB0924D}"/>
            </a:ext>
          </a:extLst>
        </xdr:cNvPr>
        <xdr:cNvSpPr txBox="1"/>
      </xdr:nvSpPr>
      <xdr:spPr>
        <a:xfrm>
          <a:off x="3733800" y="2406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139</xdr:row>
      <xdr:rowOff>0</xdr:rowOff>
    </xdr:from>
    <xdr:ext cx="184731" cy="264560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EE8EA01C-887D-4168-B0DC-E73F9865A0B5}"/>
            </a:ext>
          </a:extLst>
        </xdr:cNvPr>
        <xdr:cNvSpPr txBox="1"/>
      </xdr:nvSpPr>
      <xdr:spPr>
        <a:xfrm>
          <a:off x="3733800" y="2406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139</xdr:row>
      <xdr:rowOff>0</xdr:rowOff>
    </xdr:from>
    <xdr:ext cx="184731" cy="264560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B2260D2A-ECEF-4392-81FF-DAAD49046602}"/>
            </a:ext>
          </a:extLst>
        </xdr:cNvPr>
        <xdr:cNvSpPr txBox="1"/>
      </xdr:nvSpPr>
      <xdr:spPr>
        <a:xfrm>
          <a:off x="3733800" y="2406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139</xdr:row>
      <xdr:rowOff>0</xdr:rowOff>
    </xdr:from>
    <xdr:ext cx="184731" cy="264560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E24C7AC3-8346-4ECD-87A5-E5EEDE01119D}"/>
            </a:ext>
          </a:extLst>
        </xdr:cNvPr>
        <xdr:cNvSpPr txBox="1"/>
      </xdr:nvSpPr>
      <xdr:spPr>
        <a:xfrm>
          <a:off x="3733800" y="2406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140</xdr:row>
      <xdr:rowOff>0</xdr:rowOff>
    </xdr:from>
    <xdr:ext cx="184731" cy="264560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38BECECA-CE12-4644-A2D4-A3F78C80282A}"/>
            </a:ext>
          </a:extLst>
        </xdr:cNvPr>
        <xdr:cNvSpPr txBox="1"/>
      </xdr:nvSpPr>
      <xdr:spPr>
        <a:xfrm>
          <a:off x="373380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140</xdr:row>
      <xdr:rowOff>0</xdr:rowOff>
    </xdr:from>
    <xdr:ext cx="184731" cy="264560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F6EBB808-124F-4213-A336-EF30842E8D44}"/>
            </a:ext>
          </a:extLst>
        </xdr:cNvPr>
        <xdr:cNvSpPr txBox="1"/>
      </xdr:nvSpPr>
      <xdr:spPr>
        <a:xfrm>
          <a:off x="373380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140</xdr:row>
      <xdr:rowOff>0</xdr:rowOff>
    </xdr:from>
    <xdr:ext cx="184731" cy="264560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4FF83FB6-907A-45E0-831D-0CFF4C84C904}"/>
            </a:ext>
          </a:extLst>
        </xdr:cNvPr>
        <xdr:cNvSpPr txBox="1"/>
      </xdr:nvSpPr>
      <xdr:spPr>
        <a:xfrm>
          <a:off x="373380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140</xdr:row>
      <xdr:rowOff>0</xdr:rowOff>
    </xdr:from>
    <xdr:ext cx="184731" cy="264560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783552A4-89D5-44BD-B25A-828ACDFF7259}"/>
            </a:ext>
          </a:extLst>
        </xdr:cNvPr>
        <xdr:cNvSpPr txBox="1"/>
      </xdr:nvSpPr>
      <xdr:spPr>
        <a:xfrm>
          <a:off x="373380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140</xdr:row>
      <xdr:rowOff>0</xdr:rowOff>
    </xdr:from>
    <xdr:ext cx="184731" cy="264560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A20B4251-560F-444D-B878-129FF88D7385}"/>
            </a:ext>
          </a:extLst>
        </xdr:cNvPr>
        <xdr:cNvSpPr txBox="1"/>
      </xdr:nvSpPr>
      <xdr:spPr>
        <a:xfrm>
          <a:off x="373380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140</xdr:row>
      <xdr:rowOff>0</xdr:rowOff>
    </xdr:from>
    <xdr:ext cx="184731" cy="264560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CDE79827-9023-4768-A325-A6E03ECC1CBB}"/>
            </a:ext>
          </a:extLst>
        </xdr:cNvPr>
        <xdr:cNvSpPr txBox="1"/>
      </xdr:nvSpPr>
      <xdr:spPr>
        <a:xfrm>
          <a:off x="373380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141</xdr:row>
      <xdr:rowOff>0</xdr:rowOff>
    </xdr:from>
    <xdr:ext cx="184731" cy="264560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CF77249A-0E29-4B2D-A3FE-235E0AA1EDC0}"/>
            </a:ext>
          </a:extLst>
        </xdr:cNvPr>
        <xdr:cNvSpPr txBox="1"/>
      </xdr:nvSpPr>
      <xdr:spPr>
        <a:xfrm>
          <a:off x="3733800" y="2440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141</xdr:row>
      <xdr:rowOff>0</xdr:rowOff>
    </xdr:from>
    <xdr:ext cx="184731" cy="264560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E7FD7E4B-6D2E-47DF-AF56-8BEC9E3FAF47}"/>
            </a:ext>
          </a:extLst>
        </xdr:cNvPr>
        <xdr:cNvSpPr txBox="1"/>
      </xdr:nvSpPr>
      <xdr:spPr>
        <a:xfrm>
          <a:off x="3733800" y="2440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141</xdr:row>
      <xdr:rowOff>0</xdr:rowOff>
    </xdr:from>
    <xdr:ext cx="184731" cy="264560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590A49A0-4694-413B-A2FF-D34FCF5F7D72}"/>
            </a:ext>
          </a:extLst>
        </xdr:cNvPr>
        <xdr:cNvSpPr txBox="1"/>
      </xdr:nvSpPr>
      <xdr:spPr>
        <a:xfrm>
          <a:off x="3733800" y="2440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141</xdr:row>
      <xdr:rowOff>0</xdr:rowOff>
    </xdr:from>
    <xdr:ext cx="184731" cy="264560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DE071F22-3E70-4108-9D16-D05762D28A6F}"/>
            </a:ext>
          </a:extLst>
        </xdr:cNvPr>
        <xdr:cNvSpPr txBox="1"/>
      </xdr:nvSpPr>
      <xdr:spPr>
        <a:xfrm>
          <a:off x="3733800" y="2440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141</xdr:row>
      <xdr:rowOff>0</xdr:rowOff>
    </xdr:from>
    <xdr:ext cx="184731" cy="264560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CEAB44CA-8BBC-43C4-B2B4-EA6496C9DC3D}"/>
            </a:ext>
          </a:extLst>
        </xdr:cNvPr>
        <xdr:cNvSpPr txBox="1"/>
      </xdr:nvSpPr>
      <xdr:spPr>
        <a:xfrm>
          <a:off x="3733800" y="2440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141</xdr:row>
      <xdr:rowOff>0</xdr:rowOff>
    </xdr:from>
    <xdr:ext cx="184731" cy="264560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E76195F6-47AA-47A6-819C-CA47FE12FC14}"/>
            </a:ext>
          </a:extLst>
        </xdr:cNvPr>
        <xdr:cNvSpPr txBox="1"/>
      </xdr:nvSpPr>
      <xdr:spPr>
        <a:xfrm>
          <a:off x="3733800" y="2440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145</xdr:row>
      <xdr:rowOff>0</xdr:rowOff>
    </xdr:from>
    <xdr:ext cx="184731" cy="264560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6CF132BF-AD57-4413-9F23-B9576073D045}"/>
            </a:ext>
          </a:extLst>
        </xdr:cNvPr>
        <xdr:cNvSpPr txBox="1"/>
      </xdr:nvSpPr>
      <xdr:spPr>
        <a:xfrm>
          <a:off x="373380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145</xdr:row>
      <xdr:rowOff>0</xdr:rowOff>
    </xdr:from>
    <xdr:ext cx="184731" cy="264560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052EFB67-BC2C-4180-8B7E-2A058BB75D3B}"/>
            </a:ext>
          </a:extLst>
        </xdr:cNvPr>
        <xdr:cNvSpPr txBox="1"/>
      </xdr:nvSpPr>
      <xdr:spPr>
        <a:xfrm>
          <a:off x="373380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145</xdr:row>
      <xdr:rowOff>0</xdr:rowOff>
    </xdr:from>
    <xdr:ext cx="184731" cy="264560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DC30BCCF-8996-4CD3-BBE6-4A77E5EEE4B6}"/>
            </a:ext>
          </a:extLst>
        </xdr:cNvPr>
        <xdr:cNvSpPr txBox="1"/>
      </xdr:nvSpPr>
      <xdr:spPr>
        <a:xfrm>
          <a:off x="373380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145</xdr:row>
      <xdr:rowOff>0</xdr:rowOff>
    </xdr:from>
    <xdr:ext cx="184731" cy="264560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79DFF382-06D9-41EA-8BC6-78E4E66F008E}"/>
            </a:ext>
          </a:extLst>
        </xdr:cNvPr>
        <xdr:cNvSpPr txBox="1"/>
      </xdr:nvSpPr>
      <xdr:spPr>
        <a:xfrm>
          <a:off x="373380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145</xdr:row>
      <xdr:rowOff>0</xdr:rowOff>
    </xdr:from>
    <xdr:ext cx="184731" cy="264560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B88026A1-266B-4C0D-AF55-CED9AC29DE08}"/>
            </a:ext>
          </a:extLst>
        </xdr:cNvPr>
        <xdr:cNvSpPr txBox="1"/>
      </xdr:nvSpPr>
      <xdr:spPr>
        <a:xfrm>
          <a:off x="373380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145</xdr:row>
      <xdr:rowOff>0</xdr:rowOff>
    </xdr:from>
    <xdr:ext cx="184731" cy="264560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A27DE736-1716-4F1E-BCE3-2A2DC7A7FA5A}"/>
            </a:ext>
          </a:extLst>
        </xdr:cNvPr>
        <xdr:cNvSpPr txBox="1"/>
      </xdr:nvSpPr>
      <xdr:spPr>
        <a:xfrm>
          <a:off x="373380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145</xdr:row>
      <xdr:rowOff>0</xdr:rowOff>
    </xdr:from>
    <xdr:ext cx="184731" cy="264560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EEBF9D6A-EC45-497B-B6C9-A0B134032E7B}"/>
            </a:ext>
          </a:extLst>
        </xdr:cNvPr>
        <xdr:cNvSpPr txBox="1"/>
      </xdr:nvSpPr>
      <xdr:spPr>
        <a:xfrm>
          <a:off x="373380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145</xdr:row>
      <xdr:rowOff>0</xdr:rowOff>
    </xdr:from>
    <xdr:ext cx="184731" cy="264560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46706E0F-F92E-4B16-8132-6D1E4DFA917B}"/>
            </a:ext>
          </a:extLst>
        </xdr:cNvPr>
        <xdr:cNvSpPr txBox="1"/>
      </xdr:nvSpPr>
      <xdr:spPr>
        <a:xfrm>
          <a:off x="373380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147</xdr:row>
      <xdr:rowOff>0</xdr:rowOff>
    </xdr:from>
    <xdr:ext cx="184731" cy="264560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F8BAEC47-3678-4787-AE3A-9DAA9090475F}"/>
            </a:ext>
          </a:extLst>
        </xdr:cNvPr>
        <xdr:cNvSpPr txBox="1"/>
      </xdr:nvSpPr>
      <xdr:spPr>
        <a:xfrm>
          <a:off x="373380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147</xdr:row>
      <xdr:rowOff>0</xdr:rowOff>
    </xdr:from>
    <xdr:ext cx="184731" cy="264560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F7FFC0EC-A75E-4B6C-B2ED-B9C86DB9324F}"/>
            </a:ext>
          </a:extLst>
        </xdr:cNvPr>
        <xdr:cNvSpPr txBox="1"/>
      </xdr:nvSpPr>
      <xdr:spPr>
        <a:xfrm>
          <a:off x="373380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147</xdr:row>
      <xdr:rowOff>0</xdr:rowOff>
    </xdr:from>
    <xdr:ext cx="184731" cy="264560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2EA3C69D-A12A-4612-AA19-E018704F4071}"/>
            </a:ext>
          </a:extLst>
        </xdr:cNvPr>
        <xdr:cNvSpPr txBox="1"/>
      </xdr:nvSpPr>
      <xdr:spPr>
        <a:xfrm>
          <a:off x="373380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147</xdr:row>
      <xdr:rowOff>0</xdr:rowOff>
    </xdr:from>
    <xdr:ext cx="184731" cy="264560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B58A91EA-103D-4C38-999C-5B801103F7C3}"/>
            </a:ext>
          </a:extLst>
        </xdr:cNvPr>
        <xdr:cNvSpPr txBox="1"/>
      </xdr:nvSpPr>
      <xdr:spPr>
        <a:xfrm>
          <a:off x="373380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147</xdr:row>
      <xdr:rowOff>0</xdr:rowOff>
    </xdr:from>
    <xdr:ext cx="184731" cy="264560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4F9BBE74-0CDC-4B05-8A76-469C68D07226}"/>
            </a:ext>
          </a:extLst>
        </xdr:cNvPr>
        <xdr:cNvSpPr txBox="1"/>
      </xdr:nvSpPr>
      <xdr:spPr>
        <a:xfrm>
          <a:off x="373380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147</xdr:row>
      <xdr:rowOff>0</xdr:rowOff>
    </xdr:from>
    <xdr:ext cx="184731" cy="264560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1389131F-9412-44C4-9585-AE18C2EC54BF}"/>
            </a:ext>
          </a:extLst>
        </xdr:cNvPr>
        <xdr:cNvSpPr txBox="1"/>
      </xdr:nvSpPr>
      <xdr:spPr>
        <a:xfrm>
          <a:off x="373380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144</xdr:row>
      <xdr:rowOff>0</xdr:rowOff>
    </xdr:from>
    <xdr:ext cx="184731" cy="264560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4A8B32B3-628D-4963-9BB1-1D0721746471}"/>
            </a:ext>
          </a:extLst>
        </xdr:cNvPr>
        <xdr:cNvSpPr txBox="1"/>
      </xdr:nvSpPr>
      <xdr:spPr>
        <a:xfrm>
          <a:off x="373380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144</xdr:row>
      <xdr:rowOff>0</xdr:rowOff>
    </xdr:from>
    <xdr:ext cx="184731" cy="264560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9EC3536D-0A49-40FB-87E9-2C4210BF9294}"/>
            </a:ext>
          </a:extLst>
        </xdr:cNvPr>
        <xdr:cNvSpPr txBox="1"/>
      </xdr:nvSpPr>
      <xdr:spPr>
        <a:xfrm>
          <a:off x="373380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144</xdr:row>
      <xdr:rowOff>0</xdr:rowOff>
    </xdr:from>
    <xdr:ext cx="184731" cy="264560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B822C024-F634-4ED8-84DF-5895B289CD0E}"/>
            </a:ext>
          </a:extLst>
        </xdr:cNvPr>
        <xdr:cNvSpPr txBox="1"/>
      </xdr:nvSpPr>
      <xdr:spPr>
        <a:xfrm>
          <a:off x="373380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144</xdr:row>
      <xdr:rowOff>0</xdr:rowOff>
    </xdr:from>
    <xdr:ext cx="184731" cy="264560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7CAF3078-A9F9-467F-8B54-88ED8A49AF0B}"/>
            </a:ext>
          </a:extLst>
        </xdr:cNvPr>
        <xdr:cNvSpPr txBox="1"/>
      </xdr:nvSpPr>
      <xdr:spPr>
        <a:xfrm>
          <a:off x="373380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144</xdr:row>
      <xdr:rowOff>0</xdr:rowOff>
    </xdr:from>
    <xdr:ext cx="184731" cy="264560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C6FF63F3-D3A0-4CB1-BC9F-298E09E54EBF}"/>
            </a:ext>
          </a:extLst>
        </xdr:cNvPr>
        <xdr:cNvSpPr txBox="1"/>
      </xdr:nvSpPr>
      <xdr:spPr>
        <a:xfrm>
          <a:off x="373380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144</xdr:row>
      <xdr:rowOff>0</xdr:rowOff>
    </xdr:from>
    <xdr:ext cx="184731" cy="264560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3EA6C487-D6FE-461D-8989-77B5897E4E38}"/>
            </a:ext>
          </a:extLst>
        </xdr:cNvPr>
        <xdr:cNvSpPr txBox="1"/>
      </xdr:nvSpPr>
      <xdr:spPr>
        <a:xfrm>
          <a:off x="373380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145</xdr:row>
      <xdr:rowOff>0</xdr:rowOff>
    </xdr:from>
    <xdr:ext cx="184731" cy="264560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B82EEF9C-3345-4F52-BEC0-AABBA0E94085}"/>
            </a:ext>
          </a:extLst>
        </xdr:cNvPr>
        <xdr:cNvSpPr txBox="1"/>
      </xdr:nvSpPr>
      <xdr:spPr>
        <a:xfrm>
          <a:off x="373380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145</xdr:row>
      <xdr:rowOff>0</xdr:rowOff>
    </xdr:from>
    <xdr:ext cx="184731" cy="264560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BA0D8B48-60B6-4A2B-9954-6980EFB3E481}"/>
            </a:ext>
          </a:extLst>
        </xdr:cNvPr>
        <xdr:cNvSpPr txBox="1"/>
      </xdr:nvSpPr>
      <xdr:spPr>
        <a:xfrm>
          <a:off x="373380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145</xdr:row>
      <xdr:rowOff>0</xdr:rowOff>
    </xdr:from>
    <xdr:ext cx="184731" cy="264560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3D2C223F-9804-4872-8E1A-EBD336518434}"/>
            </a:ext>
          </a:extLst>
        </xdr:cNvPr>
        <xdr:cNvSpPr txBox="1"/>
      </xdr:nvSpPr>
      <xdr:spPr>
        <a:xfrm>
          <a:off x="373380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145</xdr:row>
      <xdr:rowOff>0</xdr:rowOff>
    </xdr:from>
    <xdr:ext cx="184731" cy="264560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689DC31E-446B-484B-AFCC-D8E45FDBB886}"/>
            </a:ext>
          </a:extLst>
        </xdr:cNvPr>
        <xdr:cNvSpPr txBox="1"/>
      </xdr:nvSpPr>
      <xdr:spPr>
        <a:xfrm>
          <a:off x="373380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145</xdr:row>
      <xdr:rowOff>0</xdr:rowOff>
    </xdr:from>
    <xdr:ext cx="184731" cy="264560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351DF0FE-F06A-4E0E-9184-2C9B5C7FB7A1}"/>
            </a:ext>
          </a:extLst>
        </xdr:cNvPr>
        <xdr:cNvSpPr txBox="1"/>
      </xdr:nvSpPr>
      <xdr:spPr>
        <a:xfrm>
          <a:off x="373380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145</xdr:row>
      <xdr:rowOff>0</xdr:rowOff>
    </xdr:from>
    <xdr:ext cx="184731" cy="264560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DC595EEB-EB0F-4501-B3EA-F738D905CC11}"/>
            </a:ext>
          </a:extLst>
        </xdr:cNvPr>
        <xdr:cNvSpPr txBox="1"/>
      </xdr:nvSpPr>
      <xdr:spPr>
        <a:xfrm>
          <a:off x="373380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146</xdr:row>
      <xdr:rowOff>0</xdr:rowOff>
    </xdr:from>
    <xdr:ext cx="184731" cy="264560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6D8C0F65-1A72-4E61-9E6C-CC1B8AFD73DB}"/>
            </a:ext>
          </a:extLst>
        </xdr:cNvPr>
        <xdr:cNvSpPr txBox="1"/>
      </xdr:nvSpPr>
      <xdr:spPr>
        <a:xfrm>
          <a:off x="373380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146</xdr:row>
      <xdr:rowOff>0</xdr:rowOff>
    </xdr:from>
    <xdr:ext cx="184731" cy="264560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193344C4-70AC-4307-895C-C9EE256FA45B}"/>
            </a:ext>
          </a:extLst>
        </xdr:cNvPr>
        <xdr:cNvSpPr txBox="1"/>
      </xdr:nvSpPr>
      <xdr:spPr>
        <a:xfrm>
          <a:off x="373380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146</xdr:row>
      <xdr:rowOff>0</xdr:rowOff>
    </xdr:from>
    <xdr:ext cx="184731" cy="264560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116C91C4-FF79-4FE2-9066-F43A59328529}"/>
            </a:ext>
          </a:extLst>
        </xdr:cNvPr>
        <xdr:cNvSpPr txBox="1"/>
      </xdr:nvSpPr>
      <xdr:spPr>
        <a:xfrm>
          <a:off x="373380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146</xdr:row>
      <xdr:rowOff>0</xdr:rowOff>
    </xdr:from>
    <xdr:ext cx="184731" cy="264560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CA453D8F-61EF-4C51-AF53-DDF6AD847D97}"/>
            </a:ext>
          </a:extLst>
        </xdr:cNvPr>
        <xdr:cNvSpPr txBox="1"/>
      </xdr:nvSpPr>
      <xdr:spPr>
        <a:xfrm>
          <a:off x="373380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146</xdr:row>
      <xdr:rowOff>0</xdr:rowOff>
    </xdr:from>
    <xdr:ext cx="184731" cy="264560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9ABBFD3E-DAFD-4236-A2E2-F471F98EADB6}"/>
            </a:ext>
          </a:extLst>
        </xdr:cNvPr>
        <xdr:cNvSpPr txBox="1"/>
      </xdr:nvSpPr>
      <xdr:spPr>
        <a:xfrm>
          <a:off x="373380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146</xdr:row>
      <xdr:rowOff>0</xdr:rowOff>
    </xdr:from>
    <xdr:ext cx="184731" cy="264560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BBBAF91A-6147-474F-B2E8-526DAF55CE25}"/>
            </a:ext>
          </a:extLst>
        </xdr:cNvPr>
        <xdr:cNvSpPr txBox="1"/>
      </xdr:nvSpPr>
      <xdr:spPr>
        <a:xfrm>
          <a:off x="373380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147</xdr:row>
      <xdr:rowOff>0</xdr:rowOff>
    </xdr:from>
    <xdr:ext cx="184731" cy="264560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71279F8A-8D23-4CDE-B838-7A8ABDCB1DA5}"/>
            </a:ext>
          </a:extLst>
        </xdr:cNvPr>
        <xdr:cNvSpPr txBox="1"/>
      </xdr:nvSpPr>
      <xdr:spPr>
        <a:xfrm>
          <a:off x="373380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147</xdr:row>
      <xdr:rowOff>0</xdr:rowOff>
    </xdr:from>
    <xdr:ext cx="184731" cy="264560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19A111AF-F27B-455F-B00F-91DD5C4281D6}"/>
            </a:ext>
          </a:extLst>
        </xdr:cNvPr>
        <xdr:cNvSpPr txBox="1"/>
      </xdr:nvSpPr>
      <xdr:spPr>
        <a:xfrm>
          <a:off x="373380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147</xdr:row>
      <xdr:rowOff>0</xdr:rowOff>
    </xdr:from>
    <xdr:ext cx="184731" cy="264560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D3E0C044-C06D-411A-BDE3-B017A5792B8F}"/>
            </a:ext>
          </a:extLst>
        </xdr:cNvPr>
        <xdr:cNvSpPr txBox="1"/>
      </xdr:nvSpPr>
      <xdr:spPr>
        <a:xfrm>
          <a:off x="373380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147</xdr:row>
      <xdr:rowOff>0</xdr:rowOff>
    </xdr:from>
    <xdr:ext cx="184731" cy="264560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E6C23C2E-69B9-456C-9BD9-9388B8F17C41}"/>
            </a:ext>
          </a:extLst>
        </xdr:cNvPr>
        <xdr:cNvSpPr txBox="1"/>
      </xdr:nvSpPr>
      <xdr:spPr>
        <a:xfrm>
          <a:off x="373380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147</xdr:row>
      <xdr:rowOff>0</xdr:rowOff>
    </xdr:from>
    <xdr:ext cx="184731" cy="264560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C5C25823-FEF5-495B-835C-BF2DF13CCEA6}"/>
            </a:ext>
          </a:extLst>
        </xdr:cNvPr>
        <xdr:cNvSpPr txBox="1"/>
      </xdr:nvSpPr>
      <xdr:spPr>
        <a:xfrm>
          <a:off x="373380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147</xdr:row>
      <xdr:rowOff>0</xdr:rowOff>
    </xdr:from>
    <xdr:ext cx="184731" cy="264560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913C8863-42D3-4BCB-9F85-81B05518D593}"/>
            </a:ext>
          </a:extLst>
        </xdr:cNvPr>
        <xdr:cNvSpPr txBox="1"/>
      </xdr:nvSpPr>
      <xdr:spPr>
        <a:xfrm>
          <a:off x="373380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148</xdr:row>
      <xdr:rowOff>0</xdr:rowOff>
    </xdr:from>
    <xdr:ext cx="184731" cy="264560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1EA0E844-AB2C-4E48-ADBB-B0F196F04627}"/>
            </a:ext>
          </a:extLst>
        </xdr:cNvPr>
        <xdr:cNvSpPr txBox="1"/>
      </xdr:nvSpPr>
      <xdr:spPr>
        <a:xfrm>
          <a:off x="373380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148</xdr:row>
      <xdr:rowOff>0</xdr:rowOff>
    </xdr:from>
    <xdr:ext cx="184731" cy="264560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45B130EF-E527-4EF3-B384-9E9C744036FB}"/>
            </a:ext>
          </a:extLst>
        </xdr:cNvPr>
        <xdr:cNvSpPr txBox="1"/>
      </xdr:nvSpPr>
      <xdr:spPr>
        <a:xfrm>
          <a:off x="373380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148</xdr:row>
      <xdr:rowOff>0</xdr:rowOff>
    </xdr:from>
    <xdr:ext cx="184731" cy="264560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BB134B28-DEE5-43E1-A7AD-D252A32B1046}"/>
            </a:ext>
          </a:extLst>
        </xdr:cNvPr>
        <xdr:cNvSpPr txBox="1"/>
      </xdr:nvSpPr>
      <xdr:spPr>
        <a:xfrm>
          <a:off x="373380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148</xdr:row>
      <xdr:rowOff>0</xdr:rowOff>
    </xdr:from>
    <xdr:ext cx="184731" cy="264560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FCE7E2E6-BBB9-4B7D-A33A-E928E112A99D}"/>
            </a:ext>
          </a:extLst>
        </xdr:cNvPr>
        <xdr:cNvSpPr txBox="1"/>
      </xdr:nvSpPr>
      <xdr:spPr>
        <a:xfrm>
          <a:off x="373380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148</xdr:row>
      <xdr:rowOff>0</xdr:rowOff>
    </xdr:from>
    <xdr:ext cx="184731" cy="264560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DCF82B42-7154-4CA9-AC18-692CEDF75756}"/>
            </a:ext>
          </a:extLst>
        </xdr:cNvPr>
        <xdr:cNvSpPr txBox="1"/>
      </xdr:nvSpPr>
      <xdr:spPr>
        <a:xfrm>
          <a:off x="373380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148</xdr:row>
      <xdr:rowOff>0</xdr:rowOff>
    </xdr:from>
    <xdr:ext cx="184731" cy="264560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367B7FF0-02F5-4F77-BCB8-04A96D553EDC}"/>
            </a:ext>
          </a:extLst>
        </xdr:cNvPr>
        <xdr:cNvSpPr txBox="1"/>
      </xdr:nvSpPr>
      <xdr:spPr>
        <a:xfrm>
          <a:off x="373380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152</xdr:row>
      <xdr:rowOff>0</xdr:rowOff>
    </xdr:from>
    <xdr:ext cx="184731" cy="264560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551F0780-1DB0-48B4-8596-5809D4688667}"/>
            </a:ext>
          </a:extLst>
        </xdr:cNvPr>
        <xdr:cNvSpPr txBox="1"/>
      </xdr:nvSpPr>
      <xdr:spPr>
        <a:xfrm>
          <a:off x="373380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152</xdr:row>
      <xdr:rowOff>0</xdr:rowOff>
    </xdr:from>
    <xdr:ext cx="184731" cy="264560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BB00B4D0-40BF-4488-A215-CDC7F388517A}"/>
            </a:ext>
          </a:extLst>
        </xdr:cNvPr>
        <xdr:cNvSpPr txBox="1"/>
      </xdr:nvSpPr>
      <xdr:spPr>
        <a:xfrm>
          <a:off x="373380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152</xdr:row>
      <xdr:rowOff>0</xdr:rowOff>
    </xdr:from>
    <xdr:ext cx="184731" cy="264560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52AD0F06-E7D7-4E23-A2BA-865357769AEE}"/>
            </a:ext>
          </a:extLst>
        </xdr:cNvPr>
        <xdr:cNvSpPr txBox="1"/>
      </xdr:nvSpPr>
      <xdr:spPr>
        <a:xfrm>
          <a:off x="373380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152</xdr:row>
      <xdr:rowOff>0</xdr:rowOff>
    </xdr:from>
    <xdr:ext cx="184731" cy="264560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5454AE5D-ED5E-4C1E-9CEE-979B4C708E0A}"/>
            </a:ext>
          </a:extLst>
        </xdr:cNvPr>
        <xdr:cNvSpPr txBox="1"/>
      </xdr:nvSpPr>
      <xdr:spPr>
        <a:xfrm>
          <a:off x="373380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152</xdr:row>
      <xdr:rowOff>0</xdr:rowOff>
    </xdr:from>
    <xdr:ext cx="184731" cy="264560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08DC7292-F606-444E-9029-D94AFEC2A668}"/>
            </a:ext>
          </a:extLst>
        </xdr:cNvPr>
        <xdr:cNvSpPr txBox="1"/>
      </xdr:nvSpPr>
      <xdr:spPr>
        <a:xfrm>
          <a:off x="373380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152</xdr:row>
      <xdr:rowOff>0</xdr:rowOff>
    </xdr:from>
    <xdr:ext cx="184731" cy="264560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BF7132A7-7DE8-41E7-B55C-B08C2018A31C}"/>
            </a:ext>
          </a:extLst>
        </xdr:cNvPr>
        <xdr:cNvSpPr txBox="1"/>
      </xdr:nvSpPr>
      <xdr:spPr>
        <a:xfrm>
          <a:off x="373380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152</xdr:row>
      <xdr:rowOff>0</xdr:rowOff>
    </xdr:from>
    <xdr:ext cx="184731" cy="264560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F77635D4-AF94-4266-81D2-ACBD781625B3}"/>
            </a:ext>
          </a:extLst>
        </xdr:cNvPr>
        <xdr:cNvSpPr txBox="1"/>
      </xdr:nvSpPr>
      <xdr:spPr>
        <a:xfrm>
          <a:off x="373380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152</xdr:row>
      <xdr:rowOff>0</xdr:rowOff>
    </xdr:from>
    <xdr:ext cx="184731" cy="264560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F61D5423-917A-4ABF-877F-975BB8FD5DD6}"/>
            </a:ext>
          </a:extLst>
        </xdr:cNvPr>
        <xdr:cNvSpPr txBox="1"/>
      </xdr:nvSpPr>
      <xdr:spPr>
        <a:xfrm>
          <a:off x="373380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154</xdr:row>
      <xdr:rowOff>0</xdr:rowOff>
    </xdr:from>
    <xdr:ext cx="184731" cy="264560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061FEC8E-6E2E-4B14-A094-15F936E574D7}"/>
            </a:ext>
          </a:extLst>
        </xdr:cNvPr>
        <xdr:cNvSpPr txBox="1"/>
      </xdr:nvSpPr>
      <xdr:spPr>
        <a:xfrm>
          <a:off x="373380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154</xdr:row>
      <xdr:rowOff>0</xdr:rowOff>
    </xdr:from>
    <xdr:ext cx="184731" cy="264560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0667DE87-D5E9-4C9A-95B8-59EA7CFB6A32}"/>
            </a:ext>
          </a:extLst>
        </xdr:cNvPr>
        <xdr:cNvSpPr txBox="1"/>
      </xdr:nvSpPr>
      <xdr:spPr>
        <a:xfrm>
          <a:off x="373380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154</xdr:row>
      <xdr:rowOff>0</xdr:rowOff>
    </xdr:from>
    <xdr:ext cx="184731" cy="264560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52915904-10E9-47E9-A8AD-94DDE7010969}"/>
            </a:ext>
          </a:extLst>
        </xdr:cNvPr>
        <xdr:cNvSpPr txBox="1"/>
      </xdr:nvSpPr>
      <xdr:spPr>
        <a:xfrm>
          <a:off x="373380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154</xdr:row>
      <xdr:rowOff>0</xdr:rowOff>
    </xdr:from>
    <xdr:ext cx="184731" cy="264560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70EBBDCA-10F1-4FED-AE13-50212BFE523A}"/>
            </a:ext>
          </a:extLst>
        </xdr:cNvPr>
        <xdr:cNvSpPr txBox="1"/>
      </xdr:nvSpPr>
      <xdr:spPr>
        <a:xfrm>
          <a:off x="373380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154</xdr:row>
      <xdr:rowOff>0</xdr:rowOff>
    </xdr:from>
    <xdr:ext cx="184731" cy="264560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32A674DC-6E1E-4710-B823-C0252177445D}"/>
            </a:ext>
          </a:extLst>
        </xdr:cNvPr>
        <xdr:cNvSpPr txBox="1"/>
      </xdr:nvSpPr>
      <xdr:spPr>
        <a:xfrm>
          <a:off x="373380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154</xdr:row>
      <xdr:rowOff>0</xdr:rowOff>
    </xdr:from>
    <xdr:ext cx="184731" cy="264560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F15FDC9D-5295-42E0-AD1B-AC7C2DF3D88A}"/>
            </a:ext>
          </a:extLst>
        </xdr:cNvPr>
        <xdr:cNvSpPr txBox="1"/>
      </xdr:nvSpPr>
      <xdr:spPr>
        <a:xfrm>
          <a:off x="373380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151</xdr:row>
      <xdr:rowOff>0</xdr:rowOff>
    </xdr:from>
    <xdr:ext cx="184731" cy="264560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793A4DB6-1549-4CC3-9CDD-1B7377E592B1}"/>
            </a:ext>
          </a:extLst>
        </xdr:cNvPr>
        <xdr:cNvSpPr txBox="1"/>
      </xdr:nvSpPr>
      <xdr:spPr>
        <a:xfrm>
          <a:off x="373380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151</xdr:row>
      <xdr:rowOff>0</xdr:rowOff>
    </xdr:from>
    <xdr:ext cx="184731" cy="264560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A31CBB22-E39D-4190-9477-4A5A22CF1374}"/>
            </a:ext>
          </a:extLst>
        </xdr:cNvPr>
        <xdr:cNvSpPr txBox="1"/>
      </xdr:nvSpPr>
      <xdr:spPr>
        <a:xfrm>
          <a:off x="373380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151</xdr:row>
      <xdr:rowOff>0</xdr:rowOff>
    </xdr:from>
    <xdr:ext cx="184731" cy="264560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2665BB8E-8FE3-4852-AD4E-A16B118BBAC9}"/>
            </a:ext>
          </a:extLst>
        </xdr:cNvPr>
        <xdr:cNvSpPr txBox="1"/>
      </xdr:nvSpPr>
      <xdr:spPr>
        <a:xfrm>
          <a:off x="373380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151</xdr:row>
      <xdr:rowOff>0</xdr:rowOff>
    </xdr:from>
    <xdr:ext cx="184731" cy="264560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03923CBF-9B93-4103-9E35-2445783C6F27}"/>
            </a:ext>
          </a:extLst>
        </xdr:cNvPr>
        <xdr:cNvSpPr txBox="1"/>
      </xdr:nvSpPr>
      <xdr:spPr>
        <a:xfrm>
          <a:off x="373380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151</xdr:row>
      <xdr:rowOff>0</xdr:rowOff>
    </xdr:from>
    <xdr:ext cx="184731" cy="264560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C35EF6EB-B1C8-4199-9AA3-3161B255A18E}"/>
            </a:ext>
          </a:extLst>
        </xdr:cNvPr>
        <xdr:cNvSpPr txBox="1"/>
      </xdr:nvSpPr>
      <xdr:spPr>
        <a:xfrm>
          <a:off x="373380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151</xdr:row>
      <xdr:rowOff>0</xdr:rowOff>
    </xdr:from>
    <xdr:ext cx="184731" cy="264560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DE8BBC40-78FE-4D43-8B42-A5B3144D171E}"/>
            </a:ext>
          </a:extLst>
        </xdr:cNvPr>
        <xdr:cNvSpPr txBox="1"/>
      </xdr:nvSpPr>
      <xdr:spPr>
        <a:xfrm>
          <a:off x="373380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152</xdr:row>
      <xdr:rowOff>0</xdr:rowOff>
    </xdr:from>
    <xdr:ext cx="184731" cy="264560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F16596C5-E18C-4DBD-9745-57370EF94C94}"/>
            </a:ext>
          </a:extLst>
        </xdr:cNvPr>
        <xdr:cNvSpPr txBox="1"/>
      </xdr:nvSpPr>
      <xdr:spPr>
        <a:xfrm>
          <a:off x="373380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152</xdr:row>
      <xdr:rowOff>0</xdr:rowOff>
    </xdr:from>
    <xdr:ext cx="184731" cy="264560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2A9951FB-8D2C-40BE-9D4B-290A83D19B35}"/>
            </a:ext>
          </a:extLst>
        </xdr:cNvPr>
        <xdr:cNvSpPr txBox="1"/>
      </xdr:nvSpPr>
      <xdr:spPr>
        <a:xfrm>
          <a:off x="373380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152</xdr:row>
      <xdr:rowOff>0</xdr:rowOff>
    </xdr:from>
    <xdr:ext cx="184731" cy="264560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CD5F4893-A5A0-4D26-AA2A-3C1E05A51DA1}"/>
            </a:ext>
          </a:extLst>
        </xdr:cNvPr>
        <xdr:cNvSpPr txBox="1"/>
      </xdr:nvSpPr>
      <xdr:spPr>
        <a:xfrm>
          <a:off x="373380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152</xdr:row>
      <xdr:rowOff>0</xdr:rowOff>
    </xdr:from>
    <xdr:ext cx="184731" cy="264560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04466A52-6DF3-4098-A175-D719C414BA4C}"/>
            </a:ext>
          </a:extLst>
        </xdr:cNvPr>
        <xdr:cNvSpPr txBox="1"/>
      </xdr:nvSpPr>
      <xdr:spPr>
        <a:xfrm>
          <a:off x="373380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152</xdr:row>
      <xdr:rowOff>0</xdr:rowOff>
    </xdr:from>
    <xdr:ext cx="184731" cy="264560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16976CC0-7091-47FF-BD16-E6C321D0DAD9}"/>
            </a:ext>
          </a:extLst>
        </xdr:cNvPr>
        <xdr:cNvSpPr txBox="1"/>
      </xdr:nvSpPr>
      <xdr:spPr>
        <a:xfrm>
          <a:off x="373380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152</xdr:row>
      <xdr:rowOff>0</xdr:rowOff>
    </xdr:from>
    <xdr:ext cx="184731" cy="264560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C0095435-17E3-4057-97BD-84B88D510A53}"/>
            </a:ext>
          </a:extLst>
        </xdr:cNvPr>
        <xdr:cNvSpPr txBox="1"/>
      </xdr:nvSpPr>
      <xdr:spPr>
        <a:xfrm>
          <a:off x="373380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153</xdr:row>
      <xdr:rowOff>0</xdr:rowOff>
    </xdr:from>
    <xdr:ext cx="184731" cy="264560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98CA06C1-7FFC-4F0A-B7E9-82A8B17E114D}"/>
            </a:ext>
          </a:extLst>
        </xdr:cNvPr>
        <xdr:cNvSpPr txBox="1"/>
      </xdr:nvSpPr>
      <xdr:spPr>
        <a:xfrm>
          <a:off x="373380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153</xdr:row>
      <xdr:rowOff>0</xdr:rowOff>
    </xdr:from>
    <xdr:ext cx="184731" cy="264560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C514FDCB-F8E3-4C0F-9BB0-06A3E23EBAA4}"/>
            </a:ext>
          </a:extLst>
        </xdr:cNvPr>
        <xdr:cNvSpPr txBox="1"/>
      </xdr:nvSpPr>
      <xdr:spPr>
        <a:xfrm>
          <a:off x="373380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153</xdr:row>
      <xdr:rowOff>0</xdr:rowOff>
    </xdr:from>
    <xdr:ext cx="184731" cy="264560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038FD119-78B0-4853-A1C4-CFC8FEE988D0}"/>
            </a:ext>
          </a:extLst>
        </xdr:cNvPr>
        <xdr:cNvSpPr txBox="1"/>
      </xdr:nvSpPr>
      <xdr:spPr>
        <a:xfrm>
          <a:off x="373380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153</xdr:row>
      <xdr:rowOff>0</xdr:rowOff>
    </xdr:from>
    <xdr:ext cx="184731" cy="264560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EDD3F697-CAB0-47CE-95FF-73CD91DC5EB0}"/>
            </a:ext>
          </a:extLst>
        </xdr:cNvPr>
        <xdr:cNvSpPr txBox="1"/>
      </xdr:nvSpPr>
      <xdr:spPr>
        <a:xfrm>
          <a:off x="373380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153</xdr:row>
      <xdr:rowOff>0</xdr:rowOff>
    </xdr:from>
    <xdr:ext cx="184731" cy="264560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7D0F7E58-A634-440B-B2A4-F3F764A04C69}"/>
            </a:ext>
          </a:extLst>
        </xdr:cNvPr>
        <xdr:cNvSpPr txBox="1"/>
      </xdr:nvSpPr>
      <xdr:spPr>
        <a:xfrm>
          <a:off x="373380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153</xdr:row>
      <xdr:rowOff>0</xdr:rowOff>
    </xdr:from>
    <xdr:ext cx="184731" cy="264560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7911EDB7-3588-4F60-971C-E7AD94FC8F9A}"/>
            </a:ext>
          </a:extLst>
        </xdr:cNvPr>
        <xdr:cNvSpPr txBox="1"/>
      </xdr:nvSpPr>
      <xdr:spPr>
        <a:xfrm>
          <a:off x="373380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154</xdr:row>
      <xdr:rowOff>0</xdr:rowOff>
    </xdr:from>
    <xdr:ext cx="184731" cy="264560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6E09AF3F-5FE2-463D-8ED6-71867F5519AB}"/>
            </a:ext>
          </a:extLst>
        </xdr:cNvPr>
        <xdr:cNvSpPr txBox="1"/>
      </xdr:nvSpPr>
      <xdr:spPr>
        <a:xfrm>
          <a:off x="373380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154</xdr:row>
      <xdr:rowOff>0</xdr:rowOff>
    </xdr:from>
    <xdr:ext cx="184731" cy="264560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0E064267-9847-485D-AAA9-3D7A37E3FABA}"/>
            </a:ext>
          </a:extLst>
        </xdr:cNvPr>
        <xdr:cNvSpPr txBox="1"/>
      </xdr:nvSpPr>
      <xdr:spPr>
        <a:xfrm>
          <a:off x="373380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154</xdr:row>
      <xdr:rowOff>0</xdr:rowOff>
    </xdr:from>
    <xdr:ext cx="184731" cy="264560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73536A95-DBD1-4194-A150-68EB6F02C724}"/>
            </a:ext>
          </a:extLst>
        </xdr:cNvPr>
        <xdr:cNvSpPr txBox="1"/>
      </xdr:nvSpPr>
      <xdr:spPr>
        <a:xfrm>
          <a:off x="373380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154</xdr:row>
      <xdr:rowOff>0</xdr:rowOff>
    </xdr:from>
    <xdr:ext cx="184731" cy="264560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BD860D39-D5EA-410B-BBE6-C94C1D3B4682}"/>
            </a:ext>
          </a:extLst>
        </xdr:cNvPr>
        <xdr:cNvSpPr txBox="1"/>
      </xdr:nvSpPr>
      <xdr:spPr>
        <a:xfrm>
          <a:off x="373380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154</xdr:row>
      <xdr:rowOff>0</xdr:rowOff>
    </xdr:from>
    <xdr:ext cx="184731" cy="264560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40A9CD36-9047-44FA-A9C1-76C47DFBE03C}"/>
            </a:ext>
          </a:extLst>
        </xdr:cNvPr>
        <xdr:cNvSpPr txBox="1"/>
      </xdr:nvSpPr>
      <xdr:spPr>
        <a:xfrm>
          <a:off x="373380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154</xdr:row>
      <xdr:rowOff>0</xdr:rowOff>
    </xdr:from>
    <xdr:ext cx="184731" cy="264560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AEC6AA4C-E2B3-4D2E-A8DE-3ED1B45F4975}"/>
            </a:ext>
          </a:extLst>
        </xdr:cNvPr>
        <xdr:cNvSpPr txBox="1"/>
      </xdr:nvSpPr>
      <xdr:spPr>
        <a:xfrm>
          <a:off x="373380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E263AA53-F0D5-46CE-9E92-B7BFC56675C6}"/>
            </a:ext>
          </a:extLst>
        </xdr:cNvPr>
        <xdr:cNvSpPr txBox="1"/>
      </xdr:nvSpPr>
      <xdr:spPr>
        <a:xfrm>
          <a:off x="5429250" y="469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48</xdr:row>
      <xdr:rowOff>0</xdr:rowOff>
    </xdr:from>
    <xdr:ext cx="184731" cy="264560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BF30AFFC-486C-4147-A0E4-1BCE20BA926E}"/>
            </a:ext>
          </a:extLst>
        </xdr:cNvPr>
        <xdr:cNvSpPr txBox="1"/>
      </xdr:nvSpPr>
      <xdr:spPr>
        <a:xfrm>
          <a:off x="5429250" y="77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48</xdr:row>
      <xdr:rowOff>0</xdr:rowOff>
    </xdr:from>
    <xdr:ext cx="184731" cy="264560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1433E4C8-3C38-4AEA-BCA0-9577186EFAB3}"/>
            </a:ext>
          </a:extLst>
        </xdr:cNvPr>
        <xdr:cNvSpPr txBox="1"/>
      </xdr:nvSpPr>
      <xdr:spPr>
        <a:xfrm>
          <a:off x="5429250" y="77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48</xdr:row>
      <xdr:rowOff>0</xdr:rowOff>
    </xdr:from>
    <xdr:ext cx="184731" cy="264560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CB8D0F1F-4584-4874-8538-9B6DBE47866F}"/>
            </a:ext>
          </a:extLst>
        </xdr:cNvPr>
        <xdr:cNvSpPr txBox="1"/>
      </xdr:nvSpPr>
      <xdr:spPr>
        <a:xfrm>
          <a:off x="5429250" y="77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84</xdr:row>
      <xdr:rowOff>0</xdr:rowOff>
    </xdr:from>
    <xdr:ext cx="184731" cy="264560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C19A2DDF-5A84-4C63-A44B-57AC33D42C80}"/>
            </a:ext>
          </a:extLst>
        </xdr:cNvPr>
        <xdr:cNvSpPr txBox="1"/>
      </xdr:nvSpPr>
      <xdr:spPr>
        <a:xfrm>
          <a:off x="542925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80DFB8E2-116C-45D3-9299-9F4414CAA50B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E9A824E4-3EC4-4B43-A5F5-D8A160D924D8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8034E6E4-3741-4D2A-BBB8-35C8D6A0EEB1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137</xdr:row>
      <xdr:rowOff>0</xdr:rowOff>
    </xdr:from>
    <xdr:ext cx="184731" cy="264560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AD7A09F8-FCED-442F-A1CA-5094BE9617A8}"/>
            </a:ext>
          </a:extLst>
        </xdr:cNvPr>
        <xdr:cNvSpPr txBox="1"/>
      </xdr:nvSpPr>
      <xdr:spPr>
        <a:xfrm>
          <a:off x="5429250" y="2371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156</xdr:row>
      <xdr:rowOff>0</xdr:rowOff>
    </xdr:from>
    <xdr:ext cx="184731" cy="264560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B2A6511D-1FCD-4A82-8052-C8B603F209BB}"/>
            </a:ext>
          </a:extLst>
        </xdr:cNvPr>
        <xdr:cNvSpPr txBox="1"/>
      </xdr:nvSpPr>
      <xdr:spPr>
        <a:xfrm>
          <a:off x="5429250" y="2697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156</xdr:row>
      <xdr:rowOff>0</xdr:rowOff>
    </xdr:from>
    <xdr:ext cx="184731" cy="264560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0ECD7495-55B8-4F57-A8CB-0804263B3606}"/>
            </a:ext>
          </a:extLst>
        </xdr:cNvPr>
        <xdr:cNvSpPr txBox="1"/>
      </xdr:nvSpPr>
      <xdr:spPr>
        <a:xfrm>
          <a:off x="5429250" y="2697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156</xdr:row>
      <xdr:rowOff>0</xdr:rowOff>
    </xdr:from>
    <xdr:ext cx="184731" cy="264560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5B9F7EC0-B4CD-4DDB-8640-ECAF48F9185F}"/>
            </a:ext>
          </a:extLst>
        </xdr:cNvPr>
        <xdr:cNvSpPr txBox="1"/>
      </xdr:nvSpPr>
      <xdr:spPr>
        <a:xfrm>
          <a:off x="5429250" y="2697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165</xdr:row>
      <xdr:rowOff>0</xdr:rowOff>
    </xdr:from>
    <xdr:ext cx="184731" cy="264560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2D1AE942-DECB-43A8-96F3-1A5F2EE6BE04}"/>
            </a:ext>
          </a:extLst>
        </xdr:cNvPr>
        <xdr:cNvSpPr txBox="1"/>
      </xdr:nvSpPr>
      <xdr:spPr>
        <a:xfrm>
          <a:off x="5429250" y="285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165</xdr:row>
      <xdr:rowOff>0</xdr:rowOff>
    </xdr:from>
    <xdr:ext cx="184731" cy="264560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4A794816-7573-45FB-8B2D-FDED14C31462}"/>
            </a:ext>
          </a:extLst>
        </xdr:cNvPr>
        <xdr:cNvSpPr txBox="1"/>
      </xdr:nvSpPr>
      <xdr:spPr>
        <a:xfrm>
          <a:off x="5429250" y="285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165</xdr:row>
      <xdr:rowOff>0</xdr:rowOff>
    </xdr:from>
    <xdr:ext cx="184731" cy="264560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98C1E2E7-9EF3-45FE-883D-27B75553A842}"/>
            </a:ext>
          </a:extLst>
        </xdr:cNvPr>
        <xdr:cNvSpPr txBox="1"/>
      </xdr:nvSpPr>
      <xdr:spPr>
        <a:xfrm>
          <a:off x="5429250" y="285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165</xdr:row>
      <xdr:rowOff>0</xdr:rowOff>
    </xdr:from>
    <xdr:ext cx="184731" cy="264560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1F174083-637C-4462-A674-33AFC7FC0871}"/>
            </a:ext>
          </a:extLst>
        </xdr:cNvPr>
        <xdr:cNvSpPr txBox="1"/>
      </xdr:nvSpPr>
      <xdr:spPr>
        <a:xfrm>
          <a:off x="5429250" y="285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FDEF22FB-2A77-4EE3-BB2F-35A50BB347BC}"/>
            </a:ext>
          </a:extLst>
        </xdr:cNvPr>
        <xdr:cNvSpPr txBox="1"/>
      </xdr:nvSpPr>
      <xdr:spPr>
        <a:xfrm>
          <a:off x="5429250" y="469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48</xdr:row>
      <xdr:rowOff>0</xdr:rowOff>
    </xdr:from>
    <xdr:ext cx="184731" cy="264560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E8B97004-68A3-4889-90B5-4AB0E4805B44}"/>
            </a:ext>
          </a:extLst>
        </xdr:cNvPr>
        <xdr:cNvSpPr txBox="1"/>
      </xdr:nvSpPr>
      <xdr:spPr>
        <a:xfrm>
          <a:off x="5429250" y="77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48</xdr:row>
      <xdr:rowOff>0</xdr:rowOff>
    </xdr:from>
    <xdr:ext cx="184731" cy="264560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84701AC2-2E55-4BE1-AEE3-F46F908F4768}"/>
            </a:ext>
          </a:extLst>
        </xdr:cNvPr>
        <xdr:cNvSpPr txBox="1"/>
      </xdr:nvSpPr>
      <xdr:spPr>
        <a:xfrm>
          <a:off x="5429250" y="77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48</xdr:row>
      <xdr:rowOff>0</xdr:rowOff>
    </xdr:from>
    <xdr:ext cx="184731" cy="264560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761754B9-060B-4217-8B70-781FA02BBDA6}"/>
            </a:ext>
          </a:extLst>
        </xdr:cNvPr>
        <xdr:cNvSpPr txBox="1"/>
      </xdr:nvSpPr>
      <xdr:spPr>
        <a:xfrm>
          <a:off x="5429250" y="77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84</xdr:row>
      <xdr:rowOff>0</xdr:rowOff>
    </xdr:from>
    <xdr:ext cx="184731" cy="264560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E7EFDD33-7733-4AEB-9382-23FF3ED8CE0E}"/>
            </a:ext>
          </a:extLst>
        </xdr:cNvPr>
        <xdr:cNvSpPr txBox="1"/>
      </xdr:nvSpPr>
      <xdr:spPr>
        <a:xfrm>
          <a:off x="542925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BAB21A69-12E2-469F-90DA-32EF61351EA9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C1A8942D-5F78-455E-8622-4BA441F5905A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BE7132C3-B0AA-4F3D-BD90-15E8729CA9E3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137</xdr:row>
      <xdr:rowOff>0</xdr:rowOff>
    </xdr:from>
    <xdr:ext cx="184731" cy="264560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30A8502C-9E47-4084-BC4C-FDBC6FE6EFC4}"/>
            </a:ext>
          </a:extLst>
        </xdr:cNvPr>
        <xdr:cNvSpPr txBox="1"/>
      </xdr:nvSpPr>
      <xdr:spPr>
        <a:xfrm>
          <a:off x="5429250" y="2371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073A2E25-D5D6-4F33-9056-5D046E34A6BA}"/>
            </a:ext>
          </a:extLst>
        </xdr:cNvPr>
        <xdr:cNvSpPr txBox="1"/>
      </xdr:nvSpPr>
      <xdr:spPr>
        <a:xfrm>
          <a:off x="5429250" y="469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52</xdr:row>
      <xdr:rowOff>0</xdr:rowOff>
    </xdr:from>
    <xdr:ext cx="184731" cy="264560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A37E5BEF-F480-461B-9E8C-EBAC2B91D94F}"/>
            </a:ext>
          </a:extLst>
        </xdr:cNvPr>
        <xdr:cNvSpPr txBox="1"/>
      </xdr:nvSpPr>
      <xdr:spPr>
        <a:xfrm>
          <a:off x="5429250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52</xdr:row>
      <xdr:rowOff>0</xdr:rowOff>
    </xdr:from>
    <xdr:ext cx="184731" cy="264560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AA355712-7279-4D88-AF59-31D0835F6D1D}"/>
            </a:ext>
          </a:extLst>
        </xdr:cNvPr>
        <xdr:cNvSpPr txBox="1"/>
      </xdr:nvSpPr>
      <xdr:spPr>
        <a:xfrm>
          <a:off x="5429250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52</xdr:row>
      <xdr:rowOff>0</xdr:rowOff>
    </xdr:from>
    <xdr:ext cx="184731" cy="264560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5486F1AD-17F3-442C-9886-7B2215C385E9}"/>
            </a:ext>
          </a:extLst>
        </xdr:cNvPr>
        <xdr:cNvSpPr txBox="1"/>
      </xdr:nvSpPr>
      <xdr:spPr>
        <a:xfrm>
          <a:off x="5429250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05C121AC-E4C8-420B-ABBF-0248D76392B4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AF5BDFB4-793A-4E74-AE52-0D300B936B05}"/>
            </a:ext>
          </a:extLst>
        </xdr:cNvPr>
        <xdr:cNvSpPr txBox="1"/>
      </xdr:nvSpPr>
      <xdr:spPr>
        <a:xfrm>
          <a:off x="542925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0E3C3794-BC96-49DC-AF61-BF3DE8E8CF61}"/>
            </a:ext>
          </a:extLst>
        </xdr:cNvPr>
        <xdr:cNvSpPr txBox="1"/>
      </xdr:nvSpPr>
      <xdr:spPr>
        <a:xfrm>
          <a:off x="542925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55E4F959-AB7E-4312-A65C-D933EF4ED3E4}"/>
            </a:ext>
          </a:extLst>
        </xdr:cNvPr>
        <xdr:cNvSpPr txBox="1"/>
      </xdr:nvSpPr>
      <xdr:spPr>
        <a:xfrm>
          <a:off x="542925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142</xdr:row>
      <xdr:rowOff>0</xdr:rowOff>
    </xdr:from>
    <xdr:ext cx="184731" cy="264560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77B99320-3D1C-4898-892A-4BD8EA149962}"/>
            </a:ext>
          </a:extLst>
        </xdr:cNvPr>
        <xdr:cNvSpPr txBox="1"/>
      </xdr:nvSpPr>
      <xdr:spPr>
        <a:xfrm>
          <a:off x="5429250" y="2457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161</xdr:row>
      <xdr:rowOff>0</xdr:rowOff>
    </xdr:from>
    <xdr:ext cx="184731" cy="264560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7E626E56-1E14-41FC-96A6-6C05FC29BD7F}"/>
            </a:ext>
          </a:extLst>
        </xdr:cNvPr>
        <xdr:cNvSpPr txBox="1"/>
      </xdr:nvSpPr>
      <xdr:spPr>
        <a:xfrm>
          <a:off x="5429250" y="2785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161</xdr:row>
      <xdr:rowOff>0</xdr:rowOff>
    </xdr:from>
    <xdr:ext cx="184731" cy="264560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BFAB24F4-DEF5-43DF-80CE-704BDBE7DF57}"/>
            </a:ext>
          </a:extLst>
        </xdr:cNvPr>
        <xdr:cNvSpPr txBox="1"/>
      </xdr:nvSpPr>
      <xdr:spPr>
        <a:xfrm>
          <a:off x="5429250" y="2785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161</xdr:row>
      <xdr:rowOff>0</xdr:rowOff>
    </xdr:from>
    <xdr:ext cx="184731" cy="264560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7904B9DE-E4BE-45EE-8DA3-02B27291C3C9}"/>
            </a:ext>
          </a:extLst>
        </xdr:cNvPr>
        <xdr:cNvSpPr txBox="1"/>
      </xdr:nvSpPr>
      <xdr:spPr>
        <a:xfrm>
          <a:off x="5429250" y="2785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52</xdr:row>
      <xdr:rowOff>0</xdr:rowOff>
    </xdr:from>
    <xdr:ext cx="184731" cy="264560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10678078-B714-4E3C-B6D1-4BF907948312}"/>
            </a:ext>
          </a:extLst>
        </xdr:cNvPr>
        <xdr:cNvSpPr txBox="1"/>
      </xdr:nvSpPr>
      <xdr:spPr>
        <a:xfrm>
          <a:off x="5429250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52</xdr:row>
      <xdr:rowOff>0</xdr:rowOff>
    </xdr:from>
    <xdr:ext cx="184731" cy="264560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01DC8248-9A1D-44FC-907D-7F781DFA8DE5}"/>
            </a:ext>
          </a:extLst>
        </xdr:cNvPr>
        <xdr:cNvSpPr txBox="1"/>
      </xdr:nvSpPr>
      <xdr:spPr>
        <a:xfrm>
          <a:off x="5429250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52</xdr:row>
      <xdr:rowOff>0</xdr:rowOff>
    </xdr:from>
    <xdr:ext cx="184731" cy="264560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6B0DACC9-93D0-442F-8729-91ABB8C4761B}"/>
            </a:ext>
          </a:extLst>
        </xdr:cNvPr>
        <xdr:cNvSpPr txBox="1"/>
      </xdr:nvSpPr>
      <xdr:spPr>
        <a:xfrm>
          <a:off x="5429250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31E3E839-843F-42CE-A519-A1D96DC85459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7ED85465-FCDC-4A01-95CA-1D89EF1F9377}"/>
            </a:ext>
          </a:extLst>
        </xdr:cNvPr>
        <xdr:cNvSpPr txBox="1"/>
      </xdr:nvSpPr>
      <xdr:spPr>
        <a:xfrm>
          <a:off x="542925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15CFAD62-1C04-45DC-BC9C-8AAA8694D64B}"/>
            </a:ext>
          </a:extLst>
        </xdr:cNvPr>
        <xdr:cNvSpPr txBox="1"/>
      </xdr:nvSpPr>
      <xdr:spPr>
        <a:xfrm>
          <a:off x="542925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7D9A25A8-283F-4D78-BB3E-2FA9357692B5}"/>
            </a:ext>
          </a:extLst>
        </xdr:cNvPr>
        <xdr:cNvSpPr txBox="1"/>
      </xdr:nvSpPr>
      <xdr:spPr>
        <a:xfrm>
          <a:off x="542925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142</xdr:row>
      <xdr:rowOff>0</xdr:rowOff>
    </xdr:from>
    <xdr:ext cx="184731" cy="264560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D1B98B16-367B-42E4-93EB-702BDDFEC658}"/>
            </a:ext>
          </a:extLst>
        </xdr:cNvPr>
        <xdr:cNvSpPr txBox="1"/>
      </xdr:nvSpPr>
      <xdr:spPr>
        <a:xfrm>
          <a:off x="5429250" y="2457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49</xdr:row>
      <xdr:rowOff>0</xdr:rowOff>
    </xdr:from>
    <xdr:ext cx="184731" cy="264560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38102500-2BDA-42D5-AB71-D05B1502A1AD}"/>
            </a:ext>
          </a:extLst>
        </xdr:cNvPr>
        <xdr:cNvSpPr txBox="1"/>
      </xdr:nvSpPr>
      <xdr:spPr>
        <a:xfrm>
          <a:off x="5429250" y="795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49</xdr:row>
      <xdr:rowOff>0</xdr:rowOff>
    </xdr:from>
    <xdr:ext cx="184731" cy="264560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5E6D0982-8804-4D6E-B600-85214EEE1530}"/>
            </a:ext>
          </a:extLst>
        </xdr:cNvPr>
        <xdr:cNvSpPr txBox="1"/>
      </xdr:nvSpPr>
      <xdr:spPr>
        <a:xfrm>
          <a:off x="5429250" y="795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49</xdr:row>
      <xdr:rowOff>0</xdr:rowOff>
    </xdr:from>
    <xdr:ext cx="184731" cy="264560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CBDF214A-C8CA-4D17-A066-8B4C18CF85BE}"/>
            </a:ext>
          </a:extLst>
        </xdr:cNvPr>
        <xdr:cNvSpPr txBox="1"/>
      </xdr:nvSpPr>
      <xdr:spPr>
        <a:xfrm>
          <a:off x="5429250" y="795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49</xdr:row>
      <xdr:rowOff>0</xdr:rowOff>
    </xdr:from>
    <xdr:ext cx="184731" cy="264560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C8F7B4FB-0798-4B11-8E5B-D1878587E227}"/>
            </a:ext>
          </a:extLst>
        </xdr:cNvPr>
        <xdr:cNvSpPr txBox="1"/>
      </xdr:nvSpPr>
      <xdr:spPr>
        <a:xfrm>
          <a:off x="5429250" y="795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49</xdr:row>
      <xdr:rowOff>0</xdr:rowOff>
    </xdr:from>
    <xdr:ext cx="184731" cy="264560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7CD8CE21-6DDB-4F6C-B758-8DF7271A3E30}"/>
            </a:ext>
          </a:extLst>
        </xdr:cNvPr>
        <xdr:cNvSpPr txBox="1"/>
      </xdr:nvSpPr>
      <xdr:spPr>
        <a:xfrm>
          <a:off x="5429250" y="795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49</xdr:row>
      <xdr:rowOff>0</xdr:rowOff>
    </xdr:from>
    <xdr:ext cx="184731" cy="264560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62E6F7F9-FE74-419F-88CB-97AA3EB3179D}"/>
            </a:ext>
          </a:extLst>
        </xdr:cNvPr>
        <xdr:cNvSpPr txBox="1"/>
      </xdr:nvSpPr>
      <xdr:spPr>
        <a:xfrm>
          <a:off x="5429250" y="795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50</xdr:row>
      <xdr:rowOff>0</xdr:rowOff>
    </xdr:from>
    <xdr:ext cx="184731" cy="264560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53ACFA7D-3D18-4EC8-8D48-96F091DB7BA4}"/>
            </a:ext>
          </a:extLst>
        </xdr:cNvPr>
        <xdr:cNvSpPr txBox="1"/>
      </xdr:nvSpPr>
      <xdr:spPr>
        <a:xfrm>
          <a:off x="5429250" y="81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50</xdr:row>
      <xdr:rowOff>0</xdr:rowOff>
    </xdr:from>
    <xdr:ext cx="184731" cy="264560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784E6B7C-9B1F-43AF-809D-BE7187701099}"/>
            </a:ext>
          </a:extLst>
        </xdr:cNvPr>
        <xdr:cNvSpPr txBox="1"/>
      </xdr:nvSpPr>
      <xdr:spPr>
        <a:xfrm>
          <a:off x="5429250" y="81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50</xdr:row>
      <xdr:rowOff>0</xdr:rowOff>
    </xdr:from>
    <xdr:ext cx="184731" cy="264560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DC6FFA9B-97A2-4E0E-9BAB-67E5EAACE4C5}"/>
            </a:ext>
          </a:extLst>
        </xdr:cNvPr>
        <xdr:cNvSpPr txBox="1"/>
      </xdr:nvSpPr>
      <xdr:spPr>
        <a:xfrm>
          <a:off x="5429250" y="81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50</xdr:row>
      <xdr:rowOff>0</xdr:rowOff>
    </xdr:from>
    <xdr:ext cx="184731" cy="264560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A056CBAF-C79E-41F2-8597-E8E966ABDD83}"/>
            </a:ext>
          </a:extLst>
        </xdr:cNvPr>
        <xdr:cNvSpPr txBox="1"/>
      </xdr:nvSpPr>
      <xdr:spPr>
        <a:xfrm>
          <a:off x="5429250" y="81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50</xdr:row>
      <xdr:rowOff>0</xdr:rowOff>
    </xdr:from>
    <xdr:ext cx="184731" cy="264560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E3343C7B-7C32-4B5E-B92C-CB673AF9B275}"/>
            </a:ext>
          </a:extLst>
        </xdr:cNvPr>
        <xdr:cNvSpPr txBox="1"/>
      </xdr:nvSpPr>
      <xdr:spPr>
        <a:xfrm>
          <a:off x="5429250" y="81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50</xdr:row>
      <xdr:rowOff>0</xdr:rowOff>
    </xdr:from>
    <xdr:ext cx="184731" cy="264560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0CA62947-76C9-408A-B054-FF4248F71923}"/>
            </a:ext>
          </a:extLst>
        </xdr:cNvPr>
        <xdr:cNvSpPr txBox="1"/>
      </xdr:nvSpPr>
      <xdr:spPr>
        <a:xfrm>
          <a:off x="5429250" y="81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51</xdr:row>
      <xdr:rowOff>0</xdr:rowOff>
    </xdr:from>
    <xdr:ext cx="184731" cy="264560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5287A25A-0A20-4495-B506-EC4887864834}"/>
            </a:ext>
          </a:extLst>
        </xdr:cNvPr>
        <xdr:cNvSpPr txBox="1"/>
      </xdr:nvSpPr>
      <xdr:spPr>
        <a:xfrm>
          <a:off x="5429250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51</xdr:row>
      <xdr:rowOff>0</xdr:rowOff>
    </xdr:from>
    <xdr:ext cx="184731" cy="264560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8C2B8FCE-77EB-4372-839C-0B71D233FBB5}"/>
            </a:ext>
          </a:extLst>
        </xdr:cNvPr>
        <xdr:cNvSpPr txBox="1"/>
      </xdr:nvSpPr>
      <xdr:spPr>
        <a:xfrm>
          <a:off x="5429250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51</xdr:row>
      <xdr:rowOff>0</xdr:rowOff>
    </xdr:from>
    <xdr:ext cx="184731" cy="264560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01E0B043-AAB3-4F68-9CE3-D337D788C45B}"/>
            </a:ext>
          </a:extLst>
        </xdr:cNvPr>
        <xdr:cNvSpPr txBox="1"/>
      </xdr:nvSpPr>
      <xdr:spPr>
        <a:xfrm>
          <a:off x="5429250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51</xdr:row>
      <xdr:rowOff>0</xdr:rowOff>
    </xdr:from>
    <xdr:ext cx="184731" cy="264560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8E937D7D-25A8-43D8-9314-BF8864066BE0}"/>
            </a:ext>
          </a:extLst>
        </xdr:cNvPr>
        <xdr:cNvSpPr txBox="1"/>
      </xdr:nvSpPr>
      <xdr:spPr>
        <a:xfrm>
          <a:off x="5429250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51</xdr:row>
      <xdr:rowOff>0</xdr:rowOff>
    </xdr:from>
    <xdr:ext cx="184731" cy="264560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ABE5736D-BAEC-4006-ABDA-51C81093D78A}"/>
            </a:ext>
          </a:extLst>
        </xdr:cNvPr>
        <xdr:cNvSpPr txBox="1"/>
      </xdr:nvSpPr>
      <xdr:spPr>
        <a:xfrm>
          <a:off x="5429250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51</xdr:row>
      <xdr:rowOff>0</xdr:rowOff>
    </xdr:from>
    <xdr:ext cx="184731" cy="264560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B3AA59C2-7EC1-485C-A26C-E342A530EB41}"/>
            </a:ext>
          </a:extLst>
        </xdr:cNvPr>
        <xdr:cNvSpPr txBox="1"/>
      </xdr:nvSpPr>
      <xdr:spPr>
        <a:xfrm>
          <a:off x="5429250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78</xdr:row>
      <xdr:rowOff>0</xdr:rowOff>
    </xdr:from>
    <xdr:ext cx="184731" cy="264560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3B2324B7-81AE-4600-BFF1-9F54866CD581}"/>
            </a:ext>
          </a:extLst>
        </xdr:cNvPr>
        <xdr:cNvSpPr txBox="1"/>
      </xdr:nvSpPr>
      <xdr:spPr>
        <a:xfrm>
          <a:off x="5429250" y="135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78</xdr:row>
      <xdr:rowOff>0</xdr:rowOff>
    </xdr:from>
    <xdr:ext cx="184731" cy="264560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A9A4F7F8-267D-461E-8A68-A46F537DF6B4}"/>
            </a:ext>
          </a:extLst>
        </xdr:cNvPr>
        <xdr:cNvSpPr txBox="1"/>
      </xdr:nvSpPr>
      <xdr:spPr>
        <a:xfrm>
          <a:off x="5429250" y="135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78</xdr:row>
      <xdr:rowOff>0</xdr:rowOff>
    </xdr:from>
    <xdr:ext cx="184731" cy="264560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B8560C1B-39DF-4B7E-B437-CBCD0C509D17}"/>
            </a:ext>
          </a:extLst>
        </xdr:cNvPr>
        <xdr:cNvSpPr txBox="1"/>
      </xdr:nvSpPr>
      <xdr:spPr>
        <a:xfrm>
          <a:off x="5429250" y="135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78</xdr:row>
      <xdr:rowOff>0</xdr:rowOff>
    </xdr:from>
    <xdr:ext cx="184731" cy="264560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0E770DF9-793F-4970-9483-3DE1D3664A46}"/>
            </a:ext>
          </a:extLst>
        </xdr:cNvPr>
        <xdr:cNvSpPr txBox="1"/>
      </xdr:nvSpPr>
      <xdr:spPr>
        <a:xfrm>
          <a:off x="5429250" y="135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78</xdr:row>
      <xdr:rowOff>0</xdr:rowOff>
    </xdr:from>
    <xdr:ext cx="184731" cy="264560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16F3CFE2-D44A-4ACE-A7B3-F0C9BE48D798}"/>
            </a:ext>
          </a:extLst>
        </xdr:cNvPr>
        <xdr:cNvSpPr txBox="1"/>
      </xdr:nvSpPr>
      <xdr:spPr>
        <a:xfrm>
          <a:off x="5429250" y="135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78</xdr:row>
      <xdr:rowOff>0</xdr:rowOff>
    </xdr:from>
    <xdr:ext cx="184731" cy="264560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573EAC81-FB72-4B16-B944-C0BEAD547160}"/>
            </a:ext>
          </a:extLst>
        </xdr:cNvPr>
        <xdr:cNvSpPr txBox="1"/>
      </xdr:nvSpPr>
      <xdr:spPr>
        <a:xfrm>
          <a:off x="5429250" y="135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75</xdr:row>
      <xdr:rowOff>0</xdr:rowOff>
    </xdr:from>
    <xdr:ext cx="184731" cy="264560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8CCECDA6-48CC-4930-ACF2-1F5B25E90303}"/>
            </a:ext>
          </a:extLst>
        </xdr:cNvPr>
        <xdr:cNvSpPr txBox="1"/>
      </xdr:nvSpPr>
      <xdr:spPr>
        <a:xfrm>
          <a:off x="542925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75</xdr:row>
      <xdr:rowOff>0</xdr:rowOff>
    </xdr:from>
    <xdr:ext cx="184731" cy="264560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C8720DA1-BBFC-42A2-8DA3-E6B0BE801A61}"/>
            </a:ext>
          </a:extLst>
        </xdr:cNvPr>
        <xdr:cNvSpPr txBox="1"/>
      </xdr:nvSpPr>
      <xdr:spPr>
        <a:xfrm>
          <a:off x="542925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75</xdr:row>
      <xdr:rowOff>0</xdr:rowOff>
    </xdr:from>
    <xdr:ext cx="184731" cy="264560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E1804704-855A-4106-A10E-B84BD53492D6}"/>
            </a:ext>
          </a:extLst>
        </xdr:cNvPr>
        <xdr:cNvSpPr txBox="1"/>
      </xdr:nvSpPr>
      <xdr:spPr>
        <a:xfrm>
          <a:off x="542925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75</xdr:row>
      <xdr:rowOff>0</xdr:rowOff>
    </xdr:from>
    <xdr:ext cx="184731" cy="264560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366A5D51-7622-4EA1-B5C9-08496EAB1274}"/>
            </a:ext>
          </a:extLst>
        </xdr:cNvPr>
        <xdr:cNvSpPr txBox="1"/>
      </xdr:nvSpPr>
      <xdr:spPr>
        <a:xfrm>
          <a:off x="542925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75</xdr:row>
      <xdr:rowOff>0</xdr:rowOff>
    </xdr:from>
    <xdr:ext cx="184731" cy="264560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B6593AAF-035C-40C6-973C-9748E08F0925}"/>
            </a:ext>
          </a:extLst>
        </xdr:cNvPr>
        <xdr:cNvSpPr txBox="1"/>
      </xdr:nvSpPr>
      <xdr:spPr>
        <a:xfrm>
          <a:off x="542925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75</xdr:row>
      <xdr:rowOff>0</xdr:rowOff>
    </xdr:from>
    <xdr:ext cx="184731" cy="264560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7B5D38DE-6291-40FA-8763-FB8FF396DEA1}"/>
            </a:ext>
          </a:extLst>
        </xdr:cNvPr>
        <xdr:cNvSpPr txBox="1"/>
      </xdr:nvSpPr>
      <xdr:spPr>
        <a:xfrm>
          <a:off x="542925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76</xdr:row>
      <xdr:rowOff>0</xdr:rowOff>
    </xdr:from>
    <xdr:ext cx="184731" cy="264560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DCD6F3F8-7EB1-4360-B228-61A9C853EA53}"/>
            </a:ext>
          </a:extLst>
        </xdr:cNvPr>
        <xdr:cNvSpPr txBox="1"/>
      </xdr:nvSpPr>
      <xdr:spPr>
        <a:xfrm>
          <a:off x="542925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76</xdr:row>
      <xdr:rowOff>0</xdr:rowOff>
    </xdr:from>
    <xdr:ext cx="184731" cy="264560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703C1BB1-C16F-4C5E-9A68-12CB74D777C2}"/>
            </a:ext>
          </a:extLst>
        </xdr:cNvPr>
        <xdr:cNvSpPr txBox="1"/>
      </xdr:nvSpPr>
      <xdr:spPr>
        <a:xfrm>
          <a:off x="542925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76</xdr:row>
      <xdr:rowOff>0</xdr:rowOff>
    </xdr:from>
    <xdr:ext cx="184731" cy="264560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5DDE95B2-15F4-4820-80D3-3C3634A19F83}"/>
            </a:ext>
          </a:extLst>
        </xdr:cNvPr>
        <xdr:cNvSpPr txBox="1"/>
      </xdr:nvSpPr>
      <xdr:spPr>
        <a:xfrm>
          <a:off x="542925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76</xdr:row>
      <xdr:rowOff>0</xdr:rowOff>
    </xdr:from>
    <xdr:ext cx="184731" cy="264560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069B11D0-4CBE-438B-9B8C-D1734F6D7BE4}"/>
            </a:ext>
          </a:extLst>
        </xdr:cNvPr>
        <xdr:cNvSpPr txBox="1"/>
      </xdr:nvSpPr>
      <xdr:spPr>
        <a:xfrm>
          <a:off x="542925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76</xdr:row>
      <xdr:rowOff>0</xdr:rowOff>
    </xdr:from>
    <xdr:ext cx="184731" cy="264560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9B31A553-5EF8-4062-AB6F-2EBF61260149}"/>
            </a:ext>
          </a:extLst>
        </xdr:cNvPr>
        <xdr:cNvSpPr txBox="1"/>
      </xdr:nvSpPr>
      <xdr:spPr>
        <a:xfrm>
          <a:off x="542925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76</xdr:row>
      <xdr:rowOff>0</xdr:rowOff>
    </xdr:from>
    <xdr:ext cx="184731" cy="264560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F4B5278F-CB4F-45CB-93E9-29F1F75C6705}"/>
            </a:ext>
          </a:extLst>
        </xdr:cNvPr>
        <xdr:cNvSpPr txBox="1"/>
      </xdr:nvSpPr>
      <xdr:spPr>
        <a:xfrm>
          <a:off x="542925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77</xdr:row>
      <xdr:rowOff>0</xdr:rowOff>
    </xdr:from>
    <xdr:ext cx="184731" cy="264560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EE112604-475D-4C90-90EF-4E47E238590E}"/>
            </a:ext>
          </a:extLst>
        </xdr:cNvPr>
        <xdr:cNvSpPr txBox="1"/>
      </xdr:nvSpPr>
      <xdr:spPr>
        <a:xfrm>
          <a:off x="5429250" y="1339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77</xdr:row>
      <xdr:rowOff>0</xdr:rowOff>
    </xdr:from>
    <xdr:ext cx="184731" cy="264560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D5FCFEE6-DA9E-492B-B3FB-129F488EF2FF}"/>
            </a:ext>
          </a:extLst>
        </xdr:cNvPr>
        <xdr:cNvSpPr txBox="1"/>
      </xdr:nvSpPr>
      <xdr:spPr>
        <a:xfrm>
          <a:off x="5429250" y="1339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77</xdr:row>
      <xdr:rowOff>0</xdr:rowOff>
    </xdr:from>
    <xdr:ext cx="184731" cy="264560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6B4BDBAD-0DC0-44BD-99A4-54648936AF0D}"/>
            </a:ext>
          </a:extLst>
        </xdr:cNvPr>
        <xdr:cNvSpPr txBox="1"/>
      </xdr:nvSpPr>
      <xdr:spPr>
        <a:xfrm>
          <a:off x="5429250" y="1339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77</xdr:row>
      <xdr:rowOff>0</xdr:rowOff>
    </xdr:from>
    <xdr:ext cx="184731" cy="264560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B1D94B43-4639-4AC5-92E9-FED7726F1BB9}"/>
            </a:ext>
          </a:extLst>
        </xdr:cNvPr>
        <xdr:cNvSpPr txBox="1"/>
      </xdr:nvSpPr>
      <xdr:spPr>
        <a:xfrm>
          <a:off x="5429250" y="1339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77</xdr:row>
      <xdr:rowOff>0</xdr:rowOff>
    </xdr:from>
    <xdr:ext cx="184731" cy="264560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C95206E8-7FE7-44F4-807E-2C2CEE9A887D}"/>
            </a:ext>
          </a:extLst>
        </xdr:cNvPr>
        <xdr:cNvSpPr txBox="1"/>
      </xdr:nvSpPr>
      <xdr:spPr>
        <a:xfrm>
          <a:off x="5429250" y="1339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77</xdr:row>
      <xdr:rowOff>0</xdr:rowOff>
    </xdr:from>
    <xdr:ext cx="184731" cy="264560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12C894E3-5DDF-49FA-A410-8857D68970AC}"/>
            </a:ext>
          </a:extLst>
        </xdr:cNvPr>
        <xdr:cNvSpPr txBox="1"/>
      </xdr:nvSpPr>
      <xdr:spPr>
        <a:xfrm>
          <a:off x="5429250" y="1339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90</xdr:row>
      <xdr:rowOff>0</xdr:rowOff>
    </xdr:from>
    <xdr:ext cx="184731" cy="264560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2EDB5D02-40D9-436F-99B6-566A08EE6625}"/>
            </a:ext>
          </a:extLst>
        </xdr:cNvPr>
        <xdr:cNvSpPr txBox="1"/>
      </xdr:nvSpPr>
      <xdr:spPr>
        <a:xfrm>
          <a:off x="542925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90</xdr:row>
      <xdr:rowOff>0</xdr:rowOff>
    </xdr:from>
    <xdr:ext cx="184731" cy="264560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DB7408D1-D22D-4293-BF60-026B831212C3}"/>
            </a:ext>
          </a:extLst>
        </xdr:cNvPr>
        <xdr:cNvSpPr txBox="1"/>
      </xdr:nvSpPr>
      <xdr:spPr>
        <a:xfrm>
          <a:off x="542925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90</xdr:row>
      <xdr:rowOff>0</xdr:rowOff>
    </xdr:from>
    <xdr:ext cx="184731" cy="264560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5C14B256-F2D1-4B7A-BC8A-4A58C07ACD00}"/>
            </a:ext>
          </a:extLst>
        </xdr:cNvPr>
        <xdr:cNvSpPr txBox="1"/>
      </xdr:nvSpPr>
      <xdr:spPr>
        <a:xfrm>
          <a:off x="542925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90</xdr:row>
      <xdr:rowOff>0</xdr:rowOff>
    </xdr:from>
    <xdr:ext cx="184731" cy="264560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E9C8A4F8-904E-404D-BC48-ACF03C377CB5}"/>
            </a:ext>
          </a:extLst>
        </xdr:cNvPr>
        <xdr:cNvSpPr txBox="1"/>
      </xdr:nvSpPr>
      <xdr:spPr>
        <a:xfrm>
          <a:off x="542925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90</xdr:row>
      <xdr:rowOff>0</xdr:rowOff>
    </xdr:from>
    <xdr:ext cx="184731" cy="264560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EF0455B7-C8D7-4FA2-AD76-0B5371BE69A3}"/>
            </a:ext>
          </a:extLst>
        </xdr:cNvPr>
        <xdr:cNvSpPr txBox="1"/>
      </xdr:nvSpPr>
      <xdr:spPr>
        <a:xfrm>
          <a:off x="542925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90</xdr:row>
      <xdr:rowOff>0</xdr:rowOff>
    </xdr:from>
    <xdr:ext cx="184731" cy="264560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2BA5B831-9FA8-44BA-8CEE-BEFE68D5D7DB}"/>
            </a:ext>
          </a:extLst>
        </xdr:cNvPr>
        <xdr:cNvSpPr txBox="1"/>
      </xdr:nvSpPr>
      <xdr:spPr>
        <a:xfrm>
          <a:off x="542925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289898BF-9589-4B63-A3BA-A153648CD6C0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C5582D82-FB2D-4A4C-8D56-2A02107A8F24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0A1D7A0E-4CC8-4EAF-BBFE-E774975D0712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4DDB15F6-C580-4EC7-8AA7-611F3F301305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C8D31D30-6F6F-4FEB-B1B7-3EB13599EF55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D44403D1-D1D5-423C-94ED-B4D183F4881B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9DA0B970-C1A8-4D8C-83D8-443260306B46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F54151BD-AFAE-4214-BE4D-0803EA404512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9390B6B2-4830-46C1-ADD9-61905EA3C3B0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B01B7626-07FC-4617-BC5C-4F56F3E527D3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9383A873-A425-4BD3-8C83-A3E6F1D5F898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66BA04D3-828A-49CD-819F-81EE6F394566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89</xdr:row>
      <xdr:rowOff>0</xdr:rowOff>
    </xdr:from>
    <xdr:ext cx="184731" cy="264560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E9DAAC5C-5255-437B-9D01-1A20B2B51BCC}"/>
            </a:ext>
          </a:extLst>
        </xdr:cNvPr>
        <xdr:cNvSpPr txBox="1"/>
      </xdr:nvSpPr>
      <xdr:spPr>
        <a:xfrm>
          <a:off x="5429250" y="1546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89</xdr:row>
      <xdr:rowOff>0</xdr:rowOff>
    </xdr:from>
    <xdr:ext cx="184731" cy="264560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CE681736-9A8E-47CB-8F8E-01FD49DF7794}"/>
            </a:ext>
          </a:extLst>
        </xdr:cNvPr>
        <xdr:cNvSpPr txBox="1"/>
      </xdr:nvSpPr>
      <xdr:spPr>
        <a:xfrm>
          <a:off x="5429250" y="1546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89</xdr:row>
      <xdr:rowOff>0</xdr:rowOff>
    </xdr:from>
    <xdr:ext cx="184731" cy="264560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0C680531-472D-4451-8F24-C78E2BFE4B28}"/>
            </a:ext>
          </a:extLst>
        </xdr:cNvPr>
        <xdr:cNvSpPr txBox="1"/>
      </xdr:nvSpPr>
      <xdr:spPr>
        <a:xfrm>
          <a:off x="5429250" y="1546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89</xdr:row>
      <xdr:rowOff>0</xdr:rowOff>
    </xdr:from>
    <xdr:ext cx="184731" cy="264560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EF687268-B84C-4160-858C-BC9F98181AC2}"/>
            </a:ext>
          </a:extLst>
        </xdr:cNvPr>
        <xdr:cNvSpPr txBox="1"/>
      </xdr:nvSpPr>
      <xdr:spPr>
        <a:xfrm>
          <a:off x="5429250" y="1546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89</xdr:row>
      <xdr:rowOff>0</xdr:rowOff>
    </xdr:from>
    <xdr:ext cx="184731" cy="264560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1D23A06C-8716-48E5-8F0F-4BD2C6CE9C74}"/>
            </a:ext>
          </a:extLst>
        </xdr:cNvPr>
        <xdr:cNvSpPr txBox="1"/>
      </xdr:nvSpPr>
      <xdr:spPr>
        <a:xfrm>
          <a:off x="5429250" y="1546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89</xdr:row>
      <xdr:rowOff>0</xdr:rowOff>
    </xdr:from>
    <xdr:ext cx="184731" cy="264560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0188F2E3-0085-4B06-8F28-C5A079679EE4}"/>
            </a:ext>
          </a:extLst>
        </xdr:cNvPr>
        <xdr:cNvSpPr txBox="1"/>
      </xdr:nvSpPr>
      <xdr:spPr>
        <a:xfrm>
          <a:off x="5429250" y="1546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91</xdr:row>
      <xdr:rowOff>0</xdr:rowOff>
    </xdr:from>
    <xdr:ext cx="184731" cy="264560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D3342E76-7139-4569-8D33-56AB41DE14A2}"/>
            </a:ext>
          </a:extLst>
        </xdr:cNvPr>
        <xdr:cNvSpPr txBox="1"/>
      </xdr:nvSpPr>
      <xdr:spPr>
        <a:xfrm>
          <a:off x="5429250" y="1581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91</xdr:row>
      <xdr:rowOff>0</xdr:rowOff>
    </xdr:from>
    <xdr:ext cx="184731" cy="264560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B246F37F-0ECC-4072-95FD-BEEF2B597430}"/>
            </a:ext>
          </a:extLst>
        </xdr:cNvPr>
        <xdr:cNvSpPr txBox="1"/>
      </xdr:nvSpPr>
      <xdr:spPr>
        <a:xfrm>
          <a:off x="5429250" y="1581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93</xdr:row>
      <xdr:rowOff>0</xdr:rowOff>
    </xdr:from>
    <xdr:ext cx="184731" cy="264560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89429A77-FACD-4574-80D0-18351BACB7F1}"/>
            </a:ext>
          </a:extLst>
        </xdr:cNvPr>
        <xdr:cNvSpPr txBox="1"/>
      </xdr:nvSpPr>
      <xdr:spPr>
        <a:xfrm>
          <a:off x="5429250" y="161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93</xdr:row>
      <xdr:rowOff>0</xdr:rowOff>
    </xdr:from>
    <xdr:ext cx="184731" cy="264560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A90208C8-C6C0-441B-876D-D7970C251A15}"/>
            </a:ext>
          </a:extLst>
        </xdr:cNvPr>
        <xdr:cNvSpPr txBox="1"/>
      </xdr:nvSpPr>
      <xdr:spPr>
        <a:xfrm>
          <a:off x="5429250" y="161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93</xdr:row>
      <xdr:rowOff>0</xdr:rowOff>
    </xdr:from>
    <xdr:ext cx="184731" cy="264560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97236B04-A568-464A-885B-B54CC75D6589}"/>
            </a:ext>
          </a:extLst>
        </xdr:cNvPr>
        <xdr:cNvSpPr txBox="1"/>
      </xdr:nvSpPr>
      <xdr:spPr>
        <a:xfrm>
          <a:off x="5429250" y="161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93</xdr:row>
      <xdr:rowOff>0</xdr:rowOff>
    </xdr:from>
    <xdr:ext cx="184731" cy="264560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7B5054CB-1797-4CA3-BDF1-4A7E90944C25}"/>
            </a:ext>
          </a:extLst>
        </xdr:cNvPr>
        <xdr:cNvSpPr txBox="1"/>
      </xdr:nvSpPr>
      <xdr:spPr>
        <a:xfrm>
          <a:off x="5429250" y="161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93</xdr:row>
      <xdr:rowOff>0</xdr:rowOff>
    </xdr:from>
    <xdr:ext cx="184731" cy="264560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13C6B056-B374-4012-93AE-D2AA24F1ABA8}"/>
            </a:ext>
          </a:extLst>
        </xdr:cNvPr>
        <xdr:cNvSpPr txBox="1"/>
      </xdr:nvSpPr>
      <xdr:spPr>
        <a:xfrm>
          <a:off x="5429250" y="161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93</xdr:row>
      <xdr:rowOff>0</xdr:rowOff>
    </xdr:from>
    <xdr:ext cx="184731" cy="264560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BCE77076-4E69-4684-AC1E-E21181BE2DB6}"/>
            </a:ext>
          </a:extLst>
        </xdr:cNvPr>
        <xdr:cNvSpPr txBox="1"/>
      </xdr:nvSpPr>
      <xdr:spPr>
        <a:xfrm>
          <a:off x="5429250" y="161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90</xdr:row>
      <xdr:rowOff>0</xdr:rowOff>
    </xdr:from>
    <xdr:ext cx="184731" cy="264560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84673B36-6588-4DAF-8694-810C48FD0A23}"/>
            </a:ext>
          </a:extLst>
        </xdr:cNvPr>
        <xdr:cNvSpPr txBox="1"/>
      </xdr:nvSpPr>
      <xdr:spPr>
        <a:xfrm>
          <a:off x="542925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90</xdr:row>
      <xdr:rowOff>0</xdr:rowOff>
    </xdr:from>
    <xdr:ext cx="184731" cy="264560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FE81A67B-B33A-480E-873A-89CBAF7D03FD}"/>
            </a:ext>
          </a:extLst>
        </xdr:cNvPr>
        <xdr:cNvSpPr txBox="1"/>
      </xdr:nvSpPr>
      <xdr:spPr>
        <a:xfrm>
          <a:off x="542925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90</xdr:row>
      <xdr:rowOff>0</xdr:rowOff>
    </xdr:from>
    <xdr:ext cx="184731" cy="264560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07BD70BB-63F1-45B5-B33E-6A554DE5E86F}"/>
            </a:ext>
          </a:extLst>
        </xdr:cNvPr>
        <xdr:cNvSpPr txBox="1"/>
      </xdr:nvSpPr>
      <xdr:spPr>
        <a:xfrm>
          <a:off x="542925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90</xdr:row>
      <xdr:rowOff>0</xdr:rowOff>
    </xdr:from>
    <xdr:ext cx="184731" cy="264560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1DFDD65F-8C28-4783-BD0A-7E8A9BD76FF6}"/>
            </a:ext>
          </a:extLst>
        </xdr:cNvPr>
        <xdr:cNvSpPr txBox="1"/>
      </xdr:nvSpPr>
      <xdr:spPr>
        <a:xfrm>
          <a:off x="542925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90</xdr:row>
      <xdr:rowOff>0</xdr:rowOff>
    </xdr:from>
    <xdr:ext cx="184731" cy="264560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E6FFAF9D-46E0-4A27-A692-A10F328DED4A}"/>
            </a:ext>
          </a:extLst>
        </xdr:cNvPr>
        <xdr:cNvSpPr txBox="1"/>
      </xdr:nvSpPr>
      <xdr:spPr>
        <a:xfrm>
          <a:off x="542925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90</xdr:row>
      <xdr:rowOff>0</xdr:rowOff>
    </xdr:from>
    <xdr:ext cx="184731" cy="264560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C75E053E-58CD-4E44-91D3-424A03353915}"/>
            </a:ext>
          </a:extLst>
        </xdr:cNvPr>
        <xdr:cNvSpPr txBox="1"/>
      </xdr:nvSpPr>
      <xdr:spPr>
        <a:xfrm>
          <a:off x="542925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91</xdr:row>
      <xdr:rowOff>0</xdr:rowOff>
    </xdr:from>
    <xdr:ext cx="184731" cy="264560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6FAE120B-C786-4463-BD85-368775A2F70B}"/>
            </a:ext>
          </a:extLst>
        </xdr:cNvPr>
        <xdr:cNvSpPr txBox="1"/>
      </xdr:nvSpPr>
      <xdr:spPr>
        <a:xfrm>
          <a:off x="5429250" y="1581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91</xdr:row>
      <xdr:rowOff>0</xdr:rowOff>
    </xdr:from>
    <xdr:ext cx="184731" cy="264560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69D8434D-29B0-4926-98AE-0F673C0F7106}"/>
            </a:ext>
          </a:extLst>
        </xdr:cNvPr>
        <xdr:cNvSpPr txBox="1"/>
      </xdr:nvSpPr>
      <xdr:spPr>
        <a:xfrm>
          <a:off x="5429250" y="1581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91</xdr:row>
      <xdr:rowOff>0</xdr:rowOff>
    </xdr:from>
    <xdr:ext cx="184731" cy="264560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4CA18CEF-7D47-4389-9666-7245E6AFACD3}"/>
            </a:ext>
          </a:extLst>
        </xdr:cNvPr>
        <xdr:cNvSpPr txBox="1"/>
      </xdr:nvSpPr>
      <xdr:spPr>
        <a:xfrm>
          <a:off x="5429250" y="1581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91</xdr:row>
      <xdr:rowOff>0</xdr:rowOff>
    </xdr:from>
    <xdr:ext cx="184731" cy="264560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B09DBE2D-4229-4460-BD3A-D419A9974C56}"/>
            </a:ext>
          </a:extLst>
        </xdr:cNvPr>
        <xdr:cNvSpPr txBox="1"/>
      </xdr:nvSpPr>
      <xdr:spPr>
        <a:xfrm>
          <a:off x="5429250" y="1581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91</xdr:row>
      <xdr:rowOff>0</xdr:rowOff>
    </xdr:from>
    <xdr:ext cx="184731" cy="264560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C0BCC745-3FE2-4520-9716-560997A37C7C}"/>
            </a:ext>
          </a:extLst>
        </xdr:cNvPr>
        <xdr:cNvSpPr txBox="1"/>
      </xdr:nvSpPr>
      <xdr:spPr>
        <a:xfrm>
          <a:off x="5429250" y="1581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91</xdr:row>
      <xdr:rowOff>0</xdr:rowOff>
    </xdr:from>
    <xdr:ext cx="184731" cy="264560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A29E4669-441E-40C6-9A3C-86C982464A2F}"/>
            </a:ext>
          </a:extLst>
        </xdr:cNvPr>
        <xdr:cNvSpPr txBox="1"/>
      </xdr:nvSpPr>
      <xdr:spPr>
        <a:xfrm>
          <a:off x="5429250" y="1581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92</xdr:row>
      <xdr:rowOff>0</xdr:rowOff>
    </xdr:from>
    <xdr:ext cx="184731" cy="264560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EDF8F595-1F2D-45D5-87DE-A0524710018A}"/>
            </a:ext>
          </a:extLst>
        </xdr:cNvPr>
        <xdr:cNvSpPr txBox="1"/>
      </xdr:nvSpPr>
      <xdr:spPr>
        <a:xfrm>
          <a:off x="5429250" y="1598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92</xdr:row>
      <xdr:rowOff>0</xdr:rowOff>
    </xdr:from>
    <xdr:ext cx="184731" cy="264560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4EE2BE1E-9892-4634-BDD9-A60148ADB6F5}"/>
            </a:ext>
          </a:extLst>
        </xdr:cNvPr>
        <xdr:cNvSpPr txBox="1"/>
      </xdr:nvSpPr>
      <xdr:spPr>
        <a:xfrm>
          <a:off x="5429250" y="1598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92</xdr:row>
      <xdr:rowOff>0</xdr:rowOff>
    </xdr:from>
    <xdr:ext cx="184731" cy="264560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A17A37AB-D88E-4EED-B1B9-1104C93C8834}"/>
            </a:ext>
          </a:extLst>
        </xdr:cNvPr>
        <xdr:cNvSpPr txBox="1"/>
      </xdr:nvSpPr>
      <xdr:spPr>
        <a:xfrm>
          <a:off x="5429250" y="1598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92</xdr:row>
      <xdr:rowOff>0</xdr:rowOff>
    </xdr:from>
    <xdr:ext cx="184731" cy="264560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BAEE2DC4-823F-4310-A2AE-77C48A73EC3F}"/>
            </a:ext>
          </a:extLst>
        </xdr:cNvPr>
        <xdr:cNvSpPr txBox="1"/>
      </xdr:nvSpPr>
      <xdr:spPr>
        <a:xfrm>
          <a:off x="5429250" y="1598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92</xdr:row>
      <xdr:rowOff>0</xdr:rowOff>
    </xdr:from>
    <xdr:ext cx="184731" cy="264560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9F5A1E76-E547-4C2E-9D6F-C52C9B74735D}"/>
            </a:ext>
          </a:extLst>
        </xdr:cNvPr>
        <xdr:cNvSpPr txBox="1"/>
      </xdr:nvSpPr>
      <xdr:spPr>
        <a:xfrm>
          <a:off x="5429250" y="1598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92</xdr:row>
      <xdr:rowOff>0</xdr:rowOff>
    </xdr:from>
    <xdr:ext cx="184731" cy="264560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BC2EDD6C-E8DA-43A9-ADB2-1E2DC02F32CA}"/>
            </a:ext>
          </a:extLst>
        </xdr:cNvPr>
        <xdr:cNvSpPr txBox="1"/>
      </xdr:nvSpPr>
      <xdr:spPr>
        <a:xfrm>
          <a:off x="5429250" y="1598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99</xdr:row>
      <xdr:rowOff>0</xdr:rowOff>
    </xdr:from>
    <xdr:ext cx="184731" cy="264560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B8825E4D-6E10-4D06-8E43-52646B4604C2}"/>
            </a:ext>
          </a:extLst>
        </xdr:cNvPr>
        <xdr:cNvSpPr txBox="1"/>
      </xdr:nvSpPr>
      <xdr:spPr>
        <a:xfrm>
          <a:off x="5429250" y="1718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99</xdr:row>
      <xdr:rowOff>0</xdr:rowOff>
    </xdr:from>
    <xdr:ext cx="184731" cy="264560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348F6FE2-288F-437B-8362-0D1B5AD27A79}"/>
            </a:ext>
          </a:extLst>
        </xdr:cNvPr>
        <xdr:cNvSpPr txBox="1"/>
      </xdr:nvSpPr>
      <xdr:spPr>
        <a:xfrm>
          <a:off x="5429250" y="1718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9B14F6E5-54B6-4E95-BFBE-A8AD004E063F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F75551E5-3C28-4057-B7FA-9E4ED80809DE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988D349F-538C-4304-B3B0-7EB6797118E6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9736D694-8965-41EC-92DA-85B723E0E0B5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6C67B3B9-BFC8-4878-9C6E-55EC5D7DBBD5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EC4D3161-8EB7-408E-AC32-3373AC9B08CF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98</xdr:row>
      <xdr:rowOff>0</xdr:rowOff>
    </xdr:from>
    <xdr:ext cx="184731" cy="264560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2B857782-00F8-4878-B46A-62A7EA649E0F}"/>
            </a:ext>
          </a:extLst>
        </xdr:cNvPr>
        <xdr:cNvSpPr txBox="1"/>
      </xdr:nvSpPr>
      <xdr:spPr>
        <a:xfrm>
          <a:off x="5429250" y="1701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98</xdr:row>
      <xdr:rowOff>0</xdr:rowOff>
    </xdr:from>
    <xdr:ext cx="184731" cy="264560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3925902C-260F-4FB2-9487-8C55491564CB}"/>
            </a:ext>
          </a:extLst>
        </xdr:cNvPr>
        <xdr:cNvSpPr txBox="1"/>
      </xdr:nvSpPr>
      <xdr:spPr>
        <a:xfrm>
          <a:off x="5429250" y="1701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98</xdr:row>
      <xdr:rowOff>0</xdr:rowOff>
    </xdr:from>
    <xdr:ext cx="184731" cy="264560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D05D721C-37C2-427E-8F59-37E7DB87F0B7}"/>
            </a:ext>
          </a:extLst>
        </xdr:cNvPr>
        <xdr:cNvSpPr txBox="1"/>
      </xdr:nvSpPr>
      <xdr:spPr>
        <a:xfrm>
          <a:off x="5429250" y="1701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98</xdr:row>
      <xdr:rowOff>0</xdr:rowOff>
    </xdr:from>
    <xdr:ext cx="184731" cy="264560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8B5B002D-5CA9-44B8-A55A-8527DB7BA0D2}"/>
            </a:ext>
          </a:extLst>
        </xdr:cNvPr>
        <xdr:cNvSpPr txBox="1"/>
      </xdr:nvSpPr>
      <xdr:spPr>
        <a:xfrm>
          <a:off x="5429250" y="1701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98</xdr:row>
      <xdr:rowOff>0</xdr:rowOff>
    </xdr:from>
    <xdr:ext cx="184731" cy="264560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5749FA2E-C210-4B2D-A52D-76B24EB14874}"/>
            </a:ext>
          </a:extLst>
        </xdr:cNvPr>
        <xdr:cNvSpPr txBox="1"/>
      </xdr:nvSpPr>
      <xdr:spPr>
        <a:xfrm>
          <a:off x="5429250" y="1701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98</xdr:row>
      <xdr:rowOff>0</xdr:rowOff>
    </xdr:from>
    <xdr:ext cx="184731" cy="264560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341CED4C-40CC-4650-BB70-E6E68E506BB4}"/>
            </a:ext>
          </a:extLst>
        </xdr:cNvPr>
        <xdr:cNvSpPr txBox="1"/>
      </xdr:nvSpPr>
      <xdr:spPr>
        <a:xfrm>
          <a:off x="5429250" y="1701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99</xdr:row>
      <xdr:rowOff>0</xdr:rowOff>
    </xdr:from>
    <xdr:ext cx="184731" cy="264560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DF512F10-3CEA-4C44-8C52-92E188B9F4AD}"/>
            </a:ext>
          </a:extLst>
        </xdr:cNvPr>
        <xdr:cNvSpPr txBox="1"/>
      </xdr:nvSpPr>
      <xdr:spPr>
        <a:xfrm>
          <a:off x="5429250" y="1718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99</xdr:row>
      <xdr:rowOff>0</xdr:rowOff>
    </xdr:from>
    <xdr:ext cx="184731" cy="264560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0AEB3F30-7F0D-4D55-814B-FB663ABBCE36}"/>
            </a:ext>
          </a:extLst>
        </xdr:cNvPr>
        <xdr:cNvSpPr txBox="1"/>
      </xdr:nvSpPr>
      <xdr:spPr>
        <a:xfrm>
          <a:off x="5429250" y="1718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99</xdr:row>
      <xdr:rowOff>0</xdr:rowOff>
    </xdr:from>
    <xdr:ext cx="184731" cy="264560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086EDFA6-7298-44CC-B8D5-CA9573DE6925}"/>
            </a:ext>
          </a:extLst>
        </xdr:cNvPr>
        <xdr:cNvSpPr txBox="1"/>
      </xdr:nvSpPr>
      <xdr:spPr>
        <a:xfrm>
          <a:off x="5429250" y="1718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99</xdr:row>
      <xdr:rowOff>0</xdr:rowOff>
    </xdr:from>
    <xdr:ext cx="184731" cy="264560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0D7F9A03-5D75-49BC-8183-21B4F069EA3A}"/>
            </a:ext>
          </a:extLst>
        </xdr:cNvPr>
        <xdr:cNvSpPr txBox="1"/>
      </xdr:nvSpPr>
      <xdr:spPr>
        <a:xfrm>
          <a:off x="5429250" y="1718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99</xdr:row>
      <xdr:rowOff>0</xdr:rowOff>
    </xdr:from>
    <xdr:ext cx="184731" cy="264560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F5E56076-6B68-485A-BE94-6E7E77827D53}"/>
            </a:ext>
          </a:extLst>
        </xdr:cNvPr>
        <xdr:cNvSpPr txBox="1"/>
      </xdr:nvSpPr>
      <xdr:spPr>
        <a:xfrm>
          <a:off x="5429250" y="1718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99</xdr:row>
      <xdr:rowOff>0</xdr:rowOff>
    </xdr:from>
    <xdr:ext cx="184731" cy="264560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3B2815F9-B658-4618-99EF-7237EF3B3A08}"/>
            </a:ext>
          </a:extLst>
        </xdr:cNvPr>
        <xdr:cNvSpPr txBox="1"/>
      </xdr:nvSpPr>
      <xdr:spPr>
        <a:xfrm>
          <a:off x="5429250" y="1718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100</xdr:row>
      <xdr:rowOff>0</xdr:rowOff>
    </xdr:from>
    <xdr:ext cx="184731" cy="264560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7070892E-9FED-4299-98A2-80AE397DFF41}"/>
            </a:ext>
          </a:extLst>
        </xdr:cNvPr>
        <xdr:cNvSpPr txBox="1"/>
      </xdr:nvSpPr>
      <xdr:spPr>
        <a:xfrm>
          <a:off x="5429250" y="1735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100</xdr:row>
      <xdr:rowOff>0</xdr:rowOff>
    </xdr:from>
    <xdr:ext cx="184731" cy="264560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09F0D217-A74B-4D62-A719-C5AC5C501931}"/>
            </a:ext>
          </a:extLst>
        </xdr:cNvPr>
        <xdr:cNvSpPr txBox="1"/>
      </xdr:nvSpPr>
      <xdr:spPr>
        <a:xfrm>
          <a:off x="5429250" y="1735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100</xdr:row>
      <xdr:rowOff>0</xdr:rowOff>
    </xdr:from>
    <xdr:ext cx="184731" cy="264560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9CFBD0BD-2B02-40C8-974B-9782697A3582}"/>
            </a:ext>
          </a:extLst>
        </xdr:cNvPr>
        <xdr:cNvSpPr txBox="1"/>
      </xdr:nvSpPr>
      <xdr:spPr>
        <a:xfrm>
          <a:off x="5429250" y="1735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100</xdr:row>
      <xdr:rowOff>0</xdr:rowOff>
    </xdr:from>
    <xdr:ext cx="184731" cy="264560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156AFB65-FCA3-439D-B1CA-E3479B0F78CB}"/>
            </a:ext>
          </a:extLst>
        </xdr:cNvPr>
        <xdr:cNvSpPr txBox="1"/>
      </xdr:nvSpPr>
      <xdr:spPr>
        <a:xfrm>
          <a:off x="5429250" y="1735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100</xdr:row>
      <xdr:rowOff>0</xdr:rowOff>
    </xdr:from>
    <xdr:ext cx="184731" cy="264560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E57A1348-AC11-4F81-AB8C-6FF5C7DDBAC9}"/>
            </a:ext>
          </a:extLst>
        </xdr:cNvPr>
        <xdr:cNvSpPr txBox="1"/>
      </xdr:nvSpPr>
      <xdr:spPr>
        <a:xfrm>
          <a:off x="5429250" y="1735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100</xdr:row>
      <xdr:rowOff>0</xdr:rowOff>
    </xdr:from>
    <xdr:ext cx="184731" cy="264560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1942B328-E7E0-45D3-B249-38EC0287D1C3}"/>
            </a:ext>
          </a:extLst>
        </xdr:cNvPr>
        <xdr:cNvSpPr txBox="1"/>
      </xdr:nvSpPr>
      <xdr:spPr>
        <a:xfrm>
          <a:off x="5429250" y="1735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D9866B77-0CC3-43BF-82C2-A44B0FF2DBA0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36CF7E3E-6BE3-4079-A508-50527DD4BFB8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4E6C5EE7-AEF2-4973-A847-32B55517A0C3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8E987576-3AB2-417F-BAF9-0564363155BB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1E7A404F-6758-4116-9B14-291C52D62F71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101</xdr:row>
      <xdr:rowOff>0</xdr:rowOff>
    </xdr:from>
    <xdr:ext cx="184731" cy="264560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8D4E7069-A004-4BE7-A157-1DAFD30C185F}"/>
            </a:ext>
          </a:extLst>
        </xdr:cNvPr>
        <xdr:cNvSpPr txBox="1"/>
      </xdr:nvSpPr>
      <xdr:spPr>
        <a:xfrm>
          <a:off x="5429250" y="175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B2632266-6965-4713-841B-03A775012017}"/>
            </a:ext>
          </a:extLst>
        </xdr:cNvPr>
        <xdr:cNvSpPr txBox="1"/>
      </xdr:nvSpPr>
      <xdr:spPr>
        <a:xfrm>
          <a:off x="542925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CFDF3B15-C1DA-46B4-9807-976DDD30FF8A}"/>
            </a:ext>
          </a:extLst>
        </xdr:cNvPr>
        <xdr:cNvSpPr txBox="1"/>
      </xdr:nvSpPr>
      <xdr:spPr>
        <a:xfrm>
          <a:off x="542925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BA97FFEF-EADA-42AF-A4E5-8A0D4B2BD9C6}"/>
            </a:ext>
          </a:extLst>
        </xdr:cNvPr>
        <xdr:cNvSpPr txBox="1"/>
      </xdr:nvSpPr>
      <xdr:spPr>
        <a:xfrm>
          <a:off x="542925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2F94C90B-8C3D-44AA-8E60-C6593613D60D}"/>
            </a:ext>
          </a:extLst>
        </xdr:cNvPr>
        <xdr:cNvSpPr txBox="1"/>
      </xdr:nvSpPr>
      <xdr:spPr>
        <a:xfrm>
          <a:off x="542925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565F057A-E5A9-4DA2-B455-513B00DB2B9E}"/>
            </a:ext>
          </a:extLst>
        </xdr:cNvPr>
        <xdr:cNvSpPr txBox="1"/>
      </xdr:nvSpPr>
      <xdr:spPr>
        <a:xfrm>
          <a:off x="542925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6347973E-C941-4BAC-9B67-DAE640E4A622}"/>
            </a:ext>
          </a:extLst>
        </xdr:cNvPr>
        <xdr:cNvSpPr txBox="1"/>
      </xdr:nvSpPr>
      <xdr:spPr>
        <a:xfrm>
          <a:off x="542925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93434BE1-CF93-4FFD-AF4E-99EBFF78DE14}"/>
            </a:ext>
          </a:extLst>
        </xdr:cNvPr>
        <xdr:cNvSpPr txBox="1"/>
      </xdr:nvSpPr>
      <xdr:spPr>
        <a:xfrm>
          <a:off x="542925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2CC2C868-C6AA-4947-A746-3DCC833DA1D7}"/>
            </a:ext>
          </a:extLst>
        </xdr:cNvPr>
        <xdr:cNvSpPr txBox="1"/>
      </xdr:nvSpPr>
      <xdr:spPr>
        <a:xfrm>
          <a:off x="542925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105</xdr:row>
      <xdr:rowOff>0</xdr:rowOff>
    </xdr:from>
    <xdr:ext cx="184731" cy="264560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7C57C0DA-55E9-4D81-8412-657FEAD321C3}"/>
            </a:ext>
          </a:extLst>
        </xdr:cNvPr>
        <xdr:cNvSpPr txBox="1"/>
      </xdr:nvSpPr>
      <xdr:spPr>
        <a:xfrm>
          <a:off x="542925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105</xdr:row>
      <xdr:rowOff>0</xdr:rowOff>
    </xdr:from>
    <xdr:ext cx="184731" cy="264560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B2A7AFD6-BEB7-45FC-AE0C-6529A332BB72}"/>
            </a:ext>
          </a:extLst>
        </xdr:cNvPr>
        <xdr:cNvSpPr txBox="1"/>
      </xdr:nvSpPr>
      <xdr:spPr>
        <a:xfrm>
          <a:off x="542925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105</xdr:row>
      <xdr:rowOff>0</xdr:rowOff>
    </xdr:from>
    <xdr:ext cx="184731" cy="264560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0B2F05D0-C4AE-43D4-848D-D9D1DE81CECE}"/>
            </a:ext>
          </a:extLst>
        </xdr:cNvPr>
        <xdr:cNvSpPr txBox="1"/>
      </xdr:nvSpPr>
      <xdr:spPr>
        <a:xfrm>
          <a:off x="542925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105</xdr:row>
      <xdr:rowOff>0</xdr:rowOff>
    </xdr:from>
    <xdr:ext cx="184731" cy="264560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29378967-DE0D-4526-8C17-A9A371DC4460}"/>
            </a:ext>
          </a:extLst>
        </xdr:cNvPr>
        <xdr:cNvSpPr txBox="1"/>
      </xdr:nvSpPr>
      <xdr:spPr>
        <a:xfrm>
          <a:off x="542925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105</xdr:row>
      <xdr:rowOff>0</xdr:rowOff>
    </xdr:from>
    <xdr:ext cx="184731" cy="264560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E172591D-B123-4496-AE50-A961367DCBFE}"/>
            </a:ext>
          </a:extLst>
        </xdr:cNvPr>
        <xdr:cNvSpPr txBox="1"/>
      </xdr:nvSpPr>
      <xdr:spPr>
        <a:xfrm>
          <a:off x="542925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105</xdr:row>
      <xdr:rowOff>0</xdr:rowOff>
    </xdr:from>
    <xdr:ext cx="184731" cy="264560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257BC424-C143-4611-A07E-C9252C4256FD}"/>
            </a:ext>
          </a:extLst>
        </xdr:cNvPr>
        <xdr:cNvSpPr txBox="1"/>
      </xdr:nvSpPr>
      <xdr:spPr>
        <a:xfrm>
          <a:off x="542925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2BE8525B-D241-4DEB-A1B0-BB9AB4B6AA51}"/>
            </a:ext>
          </a:extLst>
        </xdr:cNvPr>
        <xdr:cNvSpPr txBox="1"/>
      </xdr:nvSpPr>
      <xdr:spPr>
        <a:xfrm>
          <a:off x="542925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43F52DFB-C8C5-4188-AF59-BBD281A14802}"/>
            </a:ext>
          </a:extLst>
        </xdr:cNvPr>
        <xdr:cNvSpPr txBox="1"/>
      </xdr:nvSpPr>
      <xdr:spPr>
        <a:xfrm>
          <a:off x="542925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4815F12D-E56E-44A4-A52E-773CC5E0D810}"/>
            </a:ext>
          </a:extLst>
        </xdr:cNvPr>
        <xdr:cNvSpPr txBox="1"/>
      </xdr:nvSpPr>
      <xdr:spPr>
        <a:xfrm>
          <a:off x="542925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B76099CA-935A-479A-931B-6EB6DC55312D}"/>
            </a:ext>
          </a:extLst>
        </xdr:cNvPr>
        <xdr:cNvSpPr txBox="1"/>
      </xdr:nvSpPr>
      <xdr:spPr>
        <a:xfrm>
          <a:off x="542925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F0EBFA89-1E26-4245-BAB0-922BC508E6F0}"/>
            </a:ext>
          </a:extLst>
        </xdr:cNvPr>
        <xdr:cNvSpPr txBox="1"/>
      </xdr:nvSpPr>
      <xdr:spPr>
        <a:xfrm>
          <a:off x="542925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1E34929C-8B6C-46DC-8B39-4215D597458B}"/>
            </a:ext>
          </a:extLst>
        </xdr:cNvPr>
        <xdr:cNvSpPr txBox="1"/>
      </xdr:nvSpPr>
      <xdr:spPr>
        <a:xfrm>
          <a:off x="5429250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59B9F301-5E78-467C-98A4-DE7CCDFA31E3}"/>
            </a:ext>
          </a:extLst>
        </xdr:cNvPr>
        <xdr:cNvSpPr txBox="1"/>
      </xdr:nvSpPr>
      <xdr:spPr>
        <a:xfrm>
          <a:off x="5429250" y="1855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9CE52DD0-4F62-49AF-A62D-35EEFF70BEB2}"/>
            </a:ext>
          </a:extLst>
        </xdr:cNvPr>
        <xdr:cNvSpPr txBox="1"/>
      </xdr:nvSpPr>
      <xdr:spPr>
        <a:xfrm>
          <a:off x="5429250" y="1855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873FD990-1309-4829-90B6-47906AAEF699}"/>
            </a:ext>
          </a:extLst>
        </xdr:cNvPr>
        <xdr:cNvSpPr txBox="1"/>
      </xdr:nvSpPr>
      <xdr:spPr>
        <a:xfrm>
          <a:off x="5429250" y="1855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9CB22342-ECE7-4BEF-B4CA-1247A55A4E87}"/>
            </a:ext>
          </a:extLst>
        </xdr:cNvPr>
        <xdr:cNvSpPr txBox="1"/>
      </xdr:nvSpPr>
      <xdr:spPr>
        <a:xfrm>
          <a:off x="5429250" y="1855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B10868C9-85F9-4EF7-A115-55391F87C06F}"/>
            </a:ext>
          </a:extLst>
        </xdr:cNvPr>
        <xdr:cNvSpPr txBox="1"/>
      </xdr:nvSpPr>
      <xdr:spPr>
        <a:xfrm>
          <a:off x="5429250" y="1855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127A30DF-739B-46AB-AF3A-E9EEA83E0BEE}"/>
            </a:ext>
          </a:extLst>
        </xdr:cNvPr>
        <xdr:cNvSpPr txBox="1"/>
      </xdr:nvSpPr>
      <xdr:spPr>
        <a:xfrm>
          <a:off x="5429250" y="1855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E447FA76-90E2-4626-BBD8-8F53E1B0462E}"/>
            </a:ext>
          </a:extLst>
        </xdr:cNvPr>
        <xdr:cNvSpPr txBox="1"/>
      </xdr:nvSpPr>
      <xdr:spPr>
        <a:xfrm>
          <a:off x="542925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0E459A4A-D387-44A9-AA9D-5DFAF72D41FD}"/>
            </a:ext>
          </a:extLst>
        </xdr:cNvPr>
        <xdr:cNvSpPr txBox="1"/>
      </xdr:nvSpPr>
      <xdr:spPr>
        <a:xfrm>
          <a:off x="542925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4E2F6379-B168-44E1-82B5-58C0A5419DF0}"/>
            </a:ext>
          </a:extLst>
        </xdr:cNvPr>
        <xdr:cNvSpPr txBox="1"/>
      </xdr:nvSpPr>
      <xdr:spPr>
        <a:xfrm>
          <a:off x="542925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66AD16D4-1DBC-4CBB-9A9A-E127B0A82EFB}"/>
            </a:ext>
          </a:extLst>
        </xdr:cNvPr>
        <xdr:cNvSpPr txBox="1"/>
      </xdr:nvSpPr>
      <xdr:spPr>
        <a:xfrm>
          <a:off x="542925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7B4F5642-83ED-49A8-843C-38B95BBF2874}"/>
            </a:ext>
          </a:extLst>
        </xdr:cNvPr>
        <xdr:cNvSpPr txBox="1"/>
      </xdr:nvSpPr>
      <xdr:spPr>
        <a:xfrm>
          <a:off x="542925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507E8303-33AB-41D3-81AE-2B1406EA72A7}"/>
            </a:ext>
          </a:extLst>
        </xdr:cNvPr>
        <xdr:cNvSpPr txBox="1"/>
      </xdr:nvSpPr>
      <xdr:spPr>
        <a:xfrm>
          <a:off x="5429250" y="1872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B05D8DBF-B809-4D1D-B7E5-BBBCFA10137D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B3502A2F-A22E-4F84-9A79-0115354269AE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284EB1AE-50E6-494B-AE71-348975E1BF47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33694A02-B695-4847-AEAD-81D313310FC4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2F464A7B-BE3E-45FB-B58D-AA80B8E193C9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4BF49EC5-3688-49AE-9B99-5E481D327A1A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9D8DC978-56C6-4332-8498-7E3AFBE340D2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E3195EBA-17C0-41D4-9698-9F7D19EAD9AE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132</xdr:row>
      <xdr:rowOff>0</xdr:rowOff>
    </xdr:from>
    <xdr:ext cx="184731" cy="264560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109A53C1-77D3-4D7C-BB0A-C00687A96479}"/>
            </a:ext>
          </a:extLst>
        </xdr:cNvPr>
        <xdr:cNvSpPr txBox="1"/>
      </xdr:nvSpPr>
      <xdr:spPr>
        <a:xfrm>
          <a:off x="542925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132</xdr:row>
      <xdr:rowOff>0</xdr:rowOff>
    </xdr:from>
    <xdr:ext cx="184731" cy="264560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11998188-ADA2-4269-BB11-EA1F7BDFC687}"/>
            </a:ext>
          </a:extLst>
        </xdr:cNvPr>
        <xdr:cNvSpPr txBox="1"/>
      </xdr:nvSpPr>
      <xdr:spPr>
        <a:xfrm>
          <a:off x="542925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132</xdr:row>
      <xdr:rowOff>0</xdr:rowOff>
    </xdr:from>
    <xdr:ext cx="184731" cy="264560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1B1C8EDB-3A97-41A3-A09A-4880FBA2A39C}"/>
            </a:ext>
          </a:extLst>
        </xdr:cNvPr>
        <xdr:cNvSpPr txBox="1"/>
      </xdr:nvSpPr>
      <xdr:spPr>
        <a:xfrm>
          <a:off x="542925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132</xdr:row>
      <xdr:rowOff>0</xdr:rowOff>
    </xdr:from>
    <xdr:ext cx="184731" cy="264560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E7E9368E-B68B-4A08-BD37-B2E0EF03580E}"/>
            </a:ext>
          </a:extLst>
        </xdr:cNvPr>
        <xdr:cNvSpPr txBox="1"/>
      </xdr:nvSpPr>
      <xdr:spPr>
        <a:xfrm>
          <a:off x="542925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132</xdr:row>
      <xdr:rowOff>0</xdr:rowOff>
    </xdr:from>
    <xdr:ext cx="184731" cy="264560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46DB706A-7403-4291-9D53-DC851755FDA9}"/>
            </a:ext>
          </a:extLst>
        </xdr:cNvPr>
        <xdr:cNvSpPr txBox="1"/>
      </xdr:nvSpPr>
      <xdr:spPr>
        <a:xfrm>
          <a:off x="542925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132</xdr:row>
      <xdr:rowOff>0</xdr:rowOff>
    </xdr:from>
    <xdr:ext cx="184731" cy="264560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197F9F5C-A576-479D-B4F0-3F45AEAECBDA}"/>
            </a:ext>
          </a:extLst>
        </xdr:cNvPr>
        <xdr:cNvSpPr txBox="1"/>
      </xdr:nvSpPr>
      <xdr:spPr>
        <a:xfrm>
          <a:off x="542925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1A4A5AE8-9973-4705-B31F-BA953D750332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79BA9F1D-905A-4A6C-9647-268E91005B3C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79410DB5-34EB-4149-ABC1-2978A7260F5A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2603D0C1-F01A-44C2-84B4-0F0901845BD8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A33D85D0-7039-4987-A216-B9A10399A816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2325C050-DD13-4399-B5D9-584F31DAAEC9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4AB3EDF7-0AFF-4D18-B994-2A84D194DFC5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482F4337-762B-41B8-BB33-C7111102CEA8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23F92A7C-23AF-453C-8F7B-DF0DFADA8DDD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A58FF711-7A94-4683-82BA-20410F81FFDF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94B35CD9-0B2D-4615-9DA0-7CD769C79186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06803505-55E1-49C9-B543-04E5E29B4371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131</xdr:row>
      <xdr:rowOff>0</xdr:rowOff>
    </xdr:from>
    <xdr:ext cx="184731" cy="264560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9991635D-B000-4F6E-BCF6-92DA3D075FD5}"/>
            </a:ext>
          </a:extLst>
        </xdr:cNvPr>
        <xdr:cNvSpPr txBox="1"/>
      </xdr:nvSpPr>
      <xdr:spPr>
        <a:xfrm>
          <a:off x="5429250" y="2268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131</xdr:row>
      <xdr:rowOff>0</xdr:rowOff>
    </xdr:from>
    <xdr:ext cx="184731" cy="264560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40846011-703E-41A5-8F3E-B22C5D8AFF9D}"/>
            </a:ext>
          </a:extLst>
        </xdr:cNvPr>
        <xdr:cNvSpPr txBox="1"/>
      </xdr:nvSpPr>
      <xdr:spPr>
        <a:xfrm>
          <a:off x="5429250" y="2268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131</xdr:row>
      <xdr:rowOff>0</xdr:rowOff>
    </xdr:from>
    <xdr:ext cx="184731" cy="264560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AEC381F8-66B3-4483-B5F5-80938E2D821D}"/>
            </a:ext>
          </a:extLst>
        </xdr:cNvPr>
        <xdr:cNvSpPr txBox="1"/>
      </xdr:nvSpPr>
      <xdr:spPr>
        <a:xfrm>
          <a:off x="5429250" y="2268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131</xdr:row>
      <xdr:rowOff>0</xdr:rowOff>
    </xdr:from>
    <xdr:ext cx="184731" cy="264560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1B8103C2-3436-4803-8925-63610F7A6688}"/>
            </a:ext>
          </a:extLst>
        </xdr:cNvPr>
        <xdr:cNvSpPr txBox="1"/>
      </xdr:nvSpPr>
      <xdr:spPr>
        <a:xfrm>
          <a:off x="5429250" y="2268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131</xdr:row>
      <xdr:rowOff>0</xdr:rowOff>
    </xdr:from>
    <xdr:ext cx="184731" cy="264560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B554EA73-B74C-42F2-9EDE-1C19FD2033AE}"/>
            </a:ext>
          </a:extLst>
        </xdr:cNvPr>
        <xdr:cNvSpPr txBox="1"/>
      </xdr:nvSpPr>
      <xdr:spPr>
        <a:xfrm>
          <a:off x="5429250" y="2268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131</xdr:row>
      <xdr:rowOff>0</xdr:rowOff>
    </xdr:from>
    <xdr:ext cx="184731" cy="264560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A971E1E0-9004-48C0-B6A8-A36BC44838FA}"/>
            </a:ext>
          </a:extLst>
        </xdr:cNvPr>
        <xdr:cNvSpPr txBox="1"/>
      </xdr:nvSpPr>
      <xdr:spPr>
        <a:xfrm>
          <a:off x="5429250" y="2268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132</xdr:row>
      <xdr:rowOff>0</xdr:rowOff>
    </xdr:from>
    <xdr:ext cx="184731" cy="264560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1034A983-9034-4747-A46D-BCA27DA125F9}"/>
            </a:ext>
          </a:extLst>
        </xdr:cNvPr>
        <xdr:cNvSpPr txBox="1"/>
      </xdr:nvSpPr>
      <xdr:spPr>
        <a:xfrm>
          <a:off x="542925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132</xdr:row>
      <xdr:rowOff>0</xdr:rowOff>
    </xdr:from>
    <xdr:ext cx="184731" cy="264560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6271716C-9B53-42A0-9770-B6DB0C66E226}"/>
            </a:ext>
          </a:extLst>
        </xdr:cNvPr>
        <xdr:cNvSpPr txBox="1"/>
      </xdr:nvSpPr>
      <xdr:spPr>
        <a:xfrm>
          <a:off x="542925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132</xdr:row>
      <xdr:rowOff>0</xdr:rowOff>
    </xdr:from>
    <xdr:ext cx="184731" cy="264560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3F282CAF-F4AD-4655-B383-0896BC53C1DF}"/>
            </a:ext>
          </a:extLst>
        </xdr:cNvPr>
        <xdr:cNvSpPr txBox="1"/>
      </xdr:nvSpPr>
      <xdr:spPr>
        <a:xfrm>
          <a:off x="542925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132</xdr:row>
      <xdr:rowOff>0</xdr:rowOff>
    </xdr:from>
    <xdr:ext cx="184731" cy="264560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F3BB9C02-D060-4E45-BE4B-D471F9178C56}"/>
            </a:ext>
          </a:extLst>
        </xdr:cNvPr>
        <xdr:cNvSpPr txBox="1"/>
      </xdr:nvSpPr>
      <xdr:spPr>
        <a:xfrm>
          <a:off x="542925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132</xdr:row>
      <xdr:rowOff>0</xdr:rowOff>
    </xdr:from>
    <xdr:ext cx="184731" cy="264560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305903DA-7C22-4FB0-B8E2-BFDF2C4996DB}"/>
            </a:ext>
          </a:extLst>
        </xdr:cNvPr>
        <xdr:cNvSpPr txBox="1"/>
      </xdr:nvSpPr>
      <xdr:spPr>
        <a:xfrm>
          <a:off x="542925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132</xdr:row>
      <xdr:rowOff>0</xdr:rowOff>
    </xdr:from>
    <xdr:ext cx="184731" cy="264560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17364ECF-AFE8-44E6-9B4E-B356E0966BA9}"/>
            </a:ext>
          </a:extLst>
        </xdr:cNvPr>
        <xdr:cNvSpPr txBox="1"/>
      </xdr:nvSpPr>
      <xdr:spPr>
        <a:xfrm>
          <a:off x="542925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134</xdr:row>
      <xdr:rowOff>0</xdr:rowOff>
    </xdr:from>
    <xdr:ext cx="184731" cy="264560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8B08044E-1A02-4A8F-990A-7FD1E922821F}"/>
            </a:ext>
          </a:extLst>
        </xdr:cNvPr>
        <xdr:cNvSpPr txBox="1"/>
      </xdr:nvSpPr>
      <xdr:spPr>
        <a:xfrm>
          <a:off x="542925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134</xdr:row>
      <xdr:rowOff>0</xdr:rowOff>
    </xdr:from>
    <xdr:ext cx="184731" cy="264560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9967653C-B0F0-4367-BF78-C7CB7C56ABC1}"/>
            </a:ext>
          </a:extLst>
        </xdr:cNvPr>
        <xdr:cNvSpPr txBox="1"/>
      </xdr:nvSpPr>
      <xdr:spPr>
        <a:xfrm>
          <a:off x="542925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134</xdr:row>
      <xdr:rowOff>0</xdr:rowOff>
    </xdr:from>
    <xdr:ext cx="184731" cy="264560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57DEF1DE-9100-4597-ABA0-A0AB0E70574C}"/>
            </a:ext>
          </a:extLst>
        </xdr:cNvPr>
        <xdr:cNvSpPr txBox="1"/>
      </xdr:nvSpPr>
      <xdr:spPr>
        <a:xfrm>
          <a:off x="542925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134</xdr:row>
      <xdr:rowOff>0</xdr:rowOff>
    </xdr:from>
    <xdr:ext cx="184731" cy="264560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D7FA09ED-DB12-4384-8C31-4CC3AE202B20}"/>
            </a:ext>
          </a:extLst>
        </xdr:cNvPr>
        <xdr:cNvSpPr txBox="1"/>
      </xdr:nvSpPr>
      <xdr:spPr>
        <a:xfrm>
          <a:off x="542925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134</xdr:row>
      <xdr:rowOff>0</xdr:rowOff>
    </xdr:from>
    <xdr:ext cx="184731" cy="264560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09CCF429-929C-4596-BF96-D19C110EA997}"/>
            </a:ext>
          </a:extLst>
        </xdr:cNvPr>
        <xdr:cNvSpPr txBox="1"/>
      </xdr:nvSpPr>
      <xdr:spPr>
        <a:xfrm>
          <a:off x="542925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134</xdr:row>
      <xdr:rowOff>0</xdr:rowOff>
    </xdr:from>
    <xdr:ext cx="184731" cy="264560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AEB115F5-59A5-4677-9290-E21764FDAC98}"/>
            </a:ext>
          </a:extLst>
        </xdr:cNvPr>
        <xdr:cNvSpPr txBox="1"/>
      </xdr:nvSpPr>
      <xdr:spPr>
        <a:xfrm>
          <a:off x="542925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134</xdr:row>
      <xdr:rowOff>0</xdr:rowOff>
    </xdr:from>
    <xdr:ext cx="184731" cy="264560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D1C0D380-4774-4896-96CF-22B215BF9D76}"/>
            </a:ext>
          </a:extLst>
        </xdr:cNvPr>
        <xdr:cNvSpPr txBox="1"/>
      </xdr:nvSpPr>
      <xdr:spPr>
        <a:xfrm>
          <a:off x="542925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134</xdr:row>
      <xdr:rowOff>0</xdr:rowOff>
    </xdr:from>
    <xdr:ext cx="184731" cy="264560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FFD006B8-2476-42B8-AC32-E7D0A86BCA69}"/>
            </a:ext>
          </a:extLst>
        </xdr:cNvPr>
        <xdr:cNvSpPr txBox="1"/>
      </xdr:nvSpPr>
      <xdr:spPr>
        <a:xfrm>
          <a:off x="542925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136</xdr:row>
      <xdr:rowOff>0</xdr:rowOff>
    </xdr:from>
    <xdr:ext cx="184731" cy="264560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523EF362-8178-43D3-9212-9F9CDFD5BCA0}"/>
            </a:ext>
          </a:extLst>
        </xdr:cNvPr>
        <xdr:cNvSpPr txBox="1"/>
      </xdr:nvSpPr>
      <xdr:spPr>
        <a:xfrm>
          <a:off x="542925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136</xdr:row>
      <xdr:rowOff>0</xdr:rowOff>
    </xdr:from>
    <xdr:ext cx="184731" cy="264560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0517BF61-054A-42D0-8373-ED27A9F49D31}"/>
            </a:ext>
          </a:extLst>
        </xdr:cNvPr>
        <xdr:cNvSpPr txBox="1"/>
      </xdr:nvSpPr>
      <xdr:spPr>
        <a:xfrm>
          <a:off x="542925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136</xdr:row>
      <xdr:rowOff>0</xdr:rowOff>
    </xdr:from>
    <xdr:ext cx="184731" cy="264560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CA0386CE-A5C9-4C2C-ACBC-8B2AC3E98CBC}"/>
            </a:ext>
          </a:extLst>
        </xdr:cNvPr>
        <xdr:cNvSpPr txBox="1"/>
      </xdr:nvSpPr>
      <xdr:spPr>
        <a:xfrm>
          <a:off x="542925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136</xdr:row>
      <xdr:rowOff>0</xdr:rowOff>
    </xdr:from>
    <xdr:ext cx="184731" cy="264560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C5900CAF-D88B-415C-8195-1552F9CA6EAA}"/>
            </a:ext>
          </a:extLst>
        </xdr:cNvPr>
        <xdr:cNvSpPr txBox="1"/>
      </xdr:nvSpPr>
      <xdr:spPr>
        <a:xfrm>
          <a:off x="542925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136</xdr:row>
      <xdr:rowOff>0</xdr:rowOff>
    </xdr:from>
    <xdr:ext cx="184731" cy="264560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9AEB45FE-C413-49AC-93B2-4C06B915404E}"/>
            </a:ext>
          </a:extLst>
        </xdr:cNvPr>
        <xdr:cNvSpPr txBox="1"/>
      </xdr:nvSpPr>
      <xdr:spPr>
        <a:xfrm>
          <a:off x="542925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136</xdr:row>
      <xdr:rowOff>0</xdr:rowOff>
    </xdr:from>
    <xdr:ext cx="184731" cy="264560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C1FF6108-A755-49C8-B800-A75180A8494B}"/>
            </a:ext>
          </a:extLst>
        </xdr:cNvPr>
        <xdr:cNvSpPr txBox="1"/>
      </xdr:nvSpPr>
      <xdr:spPr>
        <a:xfrm>
          <a:off x="542925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133</xdr:row>
      <xdr:rowOff>0</xdr:rowOff>
    </xdr:from>
    <xdr:ext cx="184731" cy="264560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6DED1EDB-5805-4B10-A136-89BB8B4CE857}"/>
            </a:ext>
          </a:extLst>
        </xdr:cNvPr>
        <xdr:cNvSpPr txBox="1"/>
      </xdr:nvSpPr>
      <xdr:spPr>
        <a:xfrm>
          <a:off x="5429250" y="2303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133</xdr:row>
      <xdr:rowOff>0</xdr:rowOff>
    </xdr:from>
    <xdr:ext cx="184731" cy="264560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7359C4BE-E55E-4F13-A95C-36A57C95A74F}"/>
            </a:ext>
          </a:extLst>
        </xdr:cNvPr>
        <xdr:cNvSpPr txBox="1"/>
      </xdr:nvSpPr>
      <xdr:spPr>
        <a:xfrm>
          <a:off x="5429250" y="2303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133</xdr:row>
      <xdr:rowOff>0</xdr:rowOff>
    </xdr:from>
    <xdr:ext cx="184731" cy="264560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E6AB89F0-6D0A-41B2-A3B6-CF7A66E6A23B}"/>
            </a:ext>
          </a:extLst>
        </xdr:cNvPr>
        <xdr:cNvSpPr txBox="1"/>
      </xdr:nvSpPr>
      <xdr:spPr>
        <a:xfrm>
          <a:off x="5429250" y="2303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133</xdr:row>
      <xdr:rowOff>0</xdr:rowOff>
    </xdr:from>
    <xdr:ext cx="184731" cy="264560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3934B4AC-B362-4239-9919-245BC3B45794}"/>
            </a:ext>
          </a:extLst>
        </xdr:cNvPr>
        <xdr:cNvSpPr txBox="1"/>
      </xdr:nvSpPr>
      <xdr:spPr>
        <a:xfrm>
          <a:off x="5429250" y="2303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133</xdr:row>
      <xdr:rowOff>0</xdr:rowOff>
    </xdr:from>
    <xdr:ext cx="184731" cy="264560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CC1D6235-589D-4894-848C-6C7B117EF226}"/>
            </a:ext>
          </a:extLst>
        </xdr:cNvPr>
        <xdr:cNvSpPr txBox="1"/>
      </xdr:nvSpPr>
      <xdr:spPr>
        <a:xfrm>
          <a:off x="5429250" y="2303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133</xdr:row>
      <xdr:rowOff>0</xdr:rowOff>
    </xdr:from>
    <xdr:ext cx="184731" cy="264560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D01F7B35-3440-4DC0-8476-8E9D0AC9DD42}"/>
            </a:ext>
          </a:extLst>
        </xdr:cNvPr>
        <xdr:cNvSpPr txBox="1"/>
      </xdr:nvSpPr>
      <xdr:spPr>
        <a:xfrm>
          <a:off x="5429250" y="2303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134</xdr:row>
      <xdr:rowOff>0</xdr:rowOff>
    </xdr:from>
    <xdr:ext cx="184731" cy="264560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7AC88BDA-E3C0-4C7B-A91F-94EB6E72264D}"/>
            </a:ext>
          </a:extLst>
        </xdr:cNvPr>
        <xdr:cNvSpPr txBox="1"/>
      </xdr:nvSpPr>
      <xdr:spPr>
        <a:xfrm>
          <a:off x="542925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134</xdr:row>
      <xdr:rowOff>0</xdr:rowOff>
    </xdr:from>
    <xdr:ext cx="184731" cy="264560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088A8BAA-FB93-421A-9D10-22180AA0E55E}"/>
            </a:ext>
          </a:extLst>
        </xdr:cNvPr>
        <xdr:cNvSpPr txBox="1"/>
      </xdr:nvSpPr>
      <xdr:spPr>
        <a:xfrm>
          <a:off x="542925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134</xdr:row>
      <xdr:rowOff>0</xdr:rowOff>
    </xdr:from>
    <xdr:ext cx="184731" cy="264560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9E633478-4F9D-4537-8FF4-FB29A78B1974}"/>
            </a:ext>
          </a:extLst>
        </xdr:cNvPr>
        <xdr:cNvSpPr txBox="1"/>
      </xdr:nvSpPr>
      <xdr:spPr>
        <a:xfrm>
          <a:off x="542925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134</xdr:row>
      <xdr:rowOff>0</xdr:rowOff>
    </xdr:from>
    <xdr:ext cx="184731" cy="264560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E8B17963-00D1-43EB-9E61-7533279245A3}"/>
            </a:ext>
          </a:extLst>
        </xdr:cNvPr>
        <xdr:cNvSpPr txBox="1"/>
      </xdr:nvSpPr>
      <xdr:spPr>
        <a:xfrm>
          <a:off x="542925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134</xdr:row>
      <xdr:rowOff>0</xdr:rowOff>
    </xdr:from>
    <xdr:ext cx="184731" cy="264560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82409BDA-EC82-4D70-B347-2176BC34F719}"/>
            </a:ext>
          </a:extLst>
        </xdr:cNvPr>
        <xdr:cNvSpPr txBox="1"/>
      </xdr:nvSpPr>
      <xdr:spPr>
        <a:xfrm>
          <a:off x="542925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134</xdr:row>
      <xdr:rowOff>0</xdr:rowOff>
    </xdr:from>
    <xdr:ext cx="184731" cy="264560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7FE466CA-D8E6-4E27-9CC4-040BC0298E37}"/>
            </a:ext>
          </a:extLst>
        </xdr:cNvPr>
        <xdr:cNvSpPr txBox="1"/>
      </xdr:nvSpPr>
      <xdr:spPr>
        <a:xfrm>
          <a:off x="5429250" y="232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135</xdr:row>
      <xdr:rowOff>0</xdr:rowOff>
    </xdr:from>
    <xdr:ext cx="184731" cy="264560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BCA82347-B3F4-4144-9BCB-2814744CA1DB}"/>
            </a:ext>
          </a:extLst>
        </xdr:cNvPr>
        <xdr:cNvSpPr txBox="1"/>
      </xdr:nvSpPr>
      <xdr:spPr>
        <a:xfrm>
          <a:off x="5429250" y="23374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135</xdr:row>
      <xdr:rowOff>0</xdr:rowOff>
    </xdr:from>
    <xdr:ext cx="184731" cy="264560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126F0874-21D0-4352-B50B-BCEB4A5DF725}"/>
            </a:ext>
          </a:extLst>
        </xdr:cNvPr>
        <xdr:cNvSpPr txBox="1"/>
      </xdr:nvSpPr>
      <xdr:spPr>
        <a:xfrm>
          <a:off x="5429250" y="23374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135</xdr:row>
      <xdr:rowOff>0</xdr:rowOff>
    </xdr:from>
    <xdr:ext cx="184731" cy="264560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B1932C4F-9DFF-449B-A01B-CA3CB09841F8}"/>
            </a:ext>
          </a:extLst>
        </xdr:cNvPr>
        <xdr:cNvSpPr txBox="1"/>
      </xdr:nvSpPr>
      <xdr:spPr>
        <a:xfrm>
          <a:off x="5429250" y="23374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135</xdr:row>
      <xdr:rowOff>0</xdr:rowOff>
    </xdr:from>
    <xdr:ext cx="184731" cy="264560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6F4B2E6C-7085-4C89-B4B2-9EDCEAA698FB}"/>
            </a:ext>
          </a:extLst>
        </xdr:cNvPr>
        <xdr:cNvSpPr txBox="1"/>
      </xdr:nvSpPr>
      <xdr:spPr>
        <a:xfrm>
          <a:off x="5429250" y="23374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135</xdr:row>
      <xdr:rowOff>0</xdr:rowOff>
    </xdr:from>
    <xdr:ext cx="184731" cy="264560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A2DA9322-E32A-451B-B06B-B38A0D672F62}"/>
            </a:ext>
          </a:extLst>
        </xdr:cNvPr>
        <xdr:cNvSpPr txBox="1"/>
      </xdr:nvSpPr>
      <xdr:spPr>
        <a:xfrm>
          <a:off x="5429250" y="23374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135</xdr:row>
      <xdr:rowOff>0</xdr:rowOff>
    </xdr:from>
    <xdr:ext cx="184731" cy="264560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506A019D-CA04-4EC9-AC37-E6455287A61E}"/>
            </a:ext>
          </a:extLst>
        </xdr:cNvPr>
        <xdr:cNvSpPr txBox="1"/>
      </xdr:nvSpPr>
      <xdr:spPr>
        <a:xfrm>
          <a:off x="5429250" y="23374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136</xdr:row>
      <xdr:rowOff>0</xdr:rowOff>
    </xdr:from>
    <xdr:ext cx="184731" cy="264560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2AB7ACD0-0580-4331-9203-EDBA0C1CE240}"/>
            </a:ext>
          </a:extLst>
        </xdr:cNvPr>
        <xdr:cNvSpPr txBox="1"/>
      </xdr:nvSpPr>
      <xdr:spPr>
        <a:xfrm>
          <a:off x="542925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136</xdr:row>
      <xdr:rowOff>0</xdr:rowOff>
    </xdr:from>
    <xdr:ext cx="184731" cy="264560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448D759C-8191-4022-9DCC-2AD0A547B38D}"/>
            </a:ext>
          </a:extLst>
        </xdr:cNvPr>
        <xdr:cNvSpPr txBox="1"/>
      </xdr:nvSpPr>
      <xdr:spPr>
        <a:xfrm>
          <a:off x="542925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136</xdr:row>
      <xdr:rowOff>0</xdr:rowOff>
    </xdr:from>
    <xdr:ext cx="184731" cy="264560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ABCF880A-C7B7-4153-8AD9-70B95128F516}"/>
            </a:ext>
          </a:extLst>
        </xdr:cNvPr>
        <xdr:cNvSpPr txBox="1"/>
      </xdr:nvSpPr>
      <xdr:spPr>
        <a:xfrm>
          <a:off x="542925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136</xdr:row>
      <xdr:rowOff>0</xdr:rowOff>
    </xdr:from>
    <xdr:ext cx="184731" cy="264560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F7FAF04E-7890-455C-9648-ED45D13F1694}"/>
            </a:ext>
          </a:extLst>
        </xdr:cNvPr>
        <xdr:cNvSpPr txBox="1"/>
      </xdr:nvSpPr>
      <xdr:spPr>
        <a:xfrm>
          <a:off x="542925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136</xdr:row>
      <xdr:rowOff>0</xdr:rowOff>
    </xdr:from>
    <xdr:ext cx="184731" cy="264560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8D468670-6E4A-4DC3-9C08-D7261B5B9084}"/>
            </a:ext>
          </a:extLst>
        </xdr:cNvPr>
        <xdr:cNvSpPr txBox="1"/>
      </xdr:nvSpPr>
      <xdr:spPr>
        <a:xfrm>
          <a:off x="542925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136</xdr:row>
      <xdr:rowOff>0</xdr:rowOff>
    </xdr:from>
    <xdr:ext cx="184731" cy="264560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A3408304-D562-4533-AA1F-D8CE6C6A19FD}"/>
            </a:ext>
          </a:extLst>
        </xdr:cNvPr>
        <xdr:cNvSpPr txBox="1"/>
      </xdr:nvSpPr>
      <xdr:spPr>
        <a:xfrm>
          <a:off x="542925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138</xdr:row>
      <xdr:rowOff>0</xdr:rowOff>
    </xdr:from>
    <xdr:ext cx="184731" cy="264560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7589E441-AF21-4035-80FF-6D8FD20E4C50}"/>
            </a:ext>
          </a:extLst>
        </xdr:cNvPr>
        <xdr:cNvSpPr txBox="1"/>
      </xdr:nvSpPr>
      <xdr:spPr>
        <a:xfrm>
          <a:off x="542925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138</xdr:row>
      <xdr:rowOff>0</xdr:rowOff>
    </xdr:from>
    <xdr:ext cx="184731" cy="264560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EF1CC9F5-F0E1-4495-9147-285EEB2C656F}"/>
            </a:ext>
          </a:extLst>
        </xdr:cNvPr>
        <xdr:cNvSpPr txBox="1"/>
      </xdr:nvSpPr>
      <xdr:spPr>
        <a:xfrm>
          <a:off x="542925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138</xdr:row>
      <xdr:rowOff>0</xdr:rowOff>
    </xdr:from>
    <xdr:ext cx="184731" cy="264560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0CEBD1E3-4BF3-447E-85B2-95CFF0D2FF72}"/>
            </a:ext>
          </a:extLst>
        </xdr:cNvPr>
        <xdr:cNvSpPr txBox="1"/>
      </xdr:nvSpPr>
      <xdr:spPr>
        <a:xfrm>
          <a:off x="542925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138</xdr:row>
      <xdr:rowOff>0</xdr:rowOff>
    </xdr:from>
    <xdr:ext cx="184731" cy="264560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8278C958-4253-4C46-8F05-2CE802D400BA}"/>
            </a:ext>
          </a:extLst>
        </xdr:cNvPr>
        <xdr:cNvSpPr txBox="1"/>
      </xdr:nvSpPr>
      <xdr:spPr>
        <a:xfrm>
          <a:off x="542925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138</xdr:row>
      <xdr:rowOff>0</xdr:rowOff>
    </xdr:from>
    <xdr:ext cx="184731" cy="264560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3217849B-7046-45FB-A48C-7F111AB7A43F}"/>
            </a:ext>
          </a:extLst>
        </xdr:cNvPr>
        <xdr:cNvSpPr txBox="1"/>
      </xdr:nvSpPr>
      <xdr:spPr>
        <a:xfrm>
          <a:off x="542925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138</xdr:row>
      <xdr:rowOff>0</xdr:rowOff>
    </xdr:from>
    <xdr:ext cx="184731" cy="264560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087B95E7-0157-4FC8-BA0D-5FA8EED1B6E1}"/>
            </a:ext>
          </a:extLst>
        </xdr:cNvPr>
        <xdr:cNvSpPr txBox="1"/>
      </xdr:nvSpPr>
      <xdr:spPr>
        <a:xfrm>
          <a:off x="542925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138</xdr:row>
      <xdr:rowOff>0</xdr:rowOff>
    </xdr:from>
    <xdr:ext cx="184731" cy="264560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81C8E9C4-4629-40B2-A556-C017702E876E}"/>
            </a:ext>
          </a:extLst>
        </xdr:cNvPr>
        <xdr:cNvSpPr txBox="1"/>
      </xdr:nvSpPr>
      <xdr:spPr>
        <a:xfrm>
          <a:off x="542925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138</xdr:row>
      <xdr:rowOff>0</xdr:rowOff>
    </xdr:from>
    <xdr:ext cx="184731" cy="264560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84BC6B70-0518-4F0A-A05E-5C345264DA5E}"/>
            </a:ext>
          </a:extLst>
        </xdr:cNvPr>
        <xdr:cNvSpPr txBox="1"/>
      </xdr:nvSpPr>
      <xdr:spPr>
        <a:xfrm>
          <a:off x="542925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140</xdr:row>
      <xdr:rowOff>0</xdr:rowOff>
    </xdr:from>
    <xdr:ext cx="184731" cy="264560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96636C29-C4CD-4A1E-8043-181F316610E4}"/>
            </a:ext>
          </a:extLst>
        </xdr:cNvPr>
        <xdr:cNvSpPr txBox="1"/>
      </xdr:nvSpPr>
      <xdr:spPr>
        <a:xfrm>
          <a:off x="542925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140</xdr:row>
      <xdr:rowOff>0</xdr:rowOff>
    </xdr:from>
    <xdr:ext cx="184731" cy="264560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26974B53-E2EC-4B3C-A3E4-23D8CAD5A86E}"/>
            </a:ext>
          </a:extLst>
        </xdr:cNvPr>
        <xdr:cNvSpPr txBox="1"/>
      </xdr:nvSpPr>
      <xdr:spPr>
        <a:xfrm>
          <a:off x="542925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140</xdr:row>
      <xdr:rowOff>0</xdr:rowOff>
    </xdr:from>
    <xdr:ext cx="184731" cy="264560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8534882E-5FCF-4CB8-8394-D96336CD53FE}"/>
            </a:ext>
          </a:extLst>
        </xdr:cNvPr>
        <xdr:cNvSpPr txBox="1"/>
      </xdr:nvSpPr>
      <xdr:spPr>
        <a:xfrm>
          <a:off x="542925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140</xdr:row>
      <xdr:rowOff>0</xdr:rowOff>
    </xdr:from>
    <xdr:ext cx="184731" cy="264560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2349708F-E488-49A1-A3C9-F402F3B2A811}"/>
            </a:ext>
          </a:extLst>
        </xdr:cNvPr>
        <xdr:cNvSpPr txBox="1"/>
      </xdr:nvSpPr>
      <xdr:spPr>
        <a:xfrm>
          <a:off x="542925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140</xdr:row>
      <xdr:rowOff>0</xdr:rowOff>
    </xdr:from>
    <xdr:ext cx="184731" cy="264560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273633D5-0D83-47B4-8C5F-B7ECCB0A2940}"/>
            </a:ext>
          </a:extLst>
        </xdr:cNvPr>
        <xdr:cNvSpPr txBox="1"/>
      </xdr:nvSpPr>
      <xdr:spPr>
        <a:xfrm>
          <a:off x="542925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140</xdr:row>
      <xdr:rowOff>0</xdr:rowOff>
    </xdr:from>
    <xdr:ext cx="184731" cy="264560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40A4CA08-80AB-4F6F-819A-16FEA1D66911}"/>
            </a:ext>
          </a:extLst>
        </xdr:cNvPr>
        <xdr:cNvSpPr txBox="1"/>
      </xdr:nvSpPr>
      <xdr:spPr>
        <a:xfrm>
          <a:off x="542925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137</xdr:row>
      <xdr:rowOff>0</xdr:rowOff>
    </xdr:from>
    <xdr:ext cx="184731" cy="264560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D120EB3C-1044-4CB3-9DDB-DA79F5F19857}"/>
            </a:ext>
          </a:extLst>
        </xdr:cNvPr>
        <xdr:cNvSpPr txBox="1"/>
      </xdr:nvSpPr>
      <xdr:spPr>
        <a:xfrm>
          <a:off x="5429250" y="2371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137</xdr:row>
      <xdr:rowOff>0</xdr:rowOff>
    </xdr:from>
    <xdr:ext cx="184731" cy="264560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0BFC181D-A808-4F8B-997A-23EE615883AF}"/>
            </a:ext>
          </a:extLst>
        </xdr:cNvPr>
        <xdr:cNvSpPr txBox="1"/>
      </xdr:nvSpPr>
      <xdr:spPr>
        <a:xfrm>
          <a:off x="5429250" y="2371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137</xdr:row>
      <xdr:rowOff>0</xdr:rowOff>
    </xdr:from>
    <xdr:ext cx="184731" cy="264560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2883A379-CFF5-41CB-B8E0-EEBE5E1E5F0B}"/>
            </a:ext>
          </a:extLst>
        </xdr:cNvPr>
        <xdr:cNvSpPr txBox="1"/>
      </xdr:nvSpPr>
      <xdr:spPr>
        <a:xfrm>
          <a:off x="5429250" y="2371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137</xdr:row>
      <xdr:rowOff>0</xdr:rowOff>
    </xdr:from>
    <xdr:ext cx="184731" cy="264560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36A9B8D9-CF60-4E3B-A0A1-6DE0F34D4AC4}"/>
            </a:ext>
          </a:extLst>
        </xdr:cNvPr>
        <xdr:cNvSpPr txBox="1"/>
      </xdr:nvSpPr>
      <xdr:spPr>
        <a:xfrm>
          <a:off x="5429250" y="2371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137</xdr:row>
      <xdr:rowOff>0</xdr:rowOff>
    </xdr:from>
    <xdr:ext cx="184731" cy="264560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1ADB6D3E-37F6-44B2-8E85-ACA3E51FEE81}"/>
            </a:ext>
          </a:extLst>
        </xdr:cNvPr>
        <xdr:cNvSpPr txBox="1"/>
      </xdr:nvSpPr>
      <xdr:spPr>
        <a:xfrm>
          <a:off x="5429250" y="2371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137</xdr:row>
      <xdr:rowOff>0</xdr:rowOff>
    </xdr:from>
    <xdr:ext cx="184731" cy="264560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1DC9B60A-15FC-4B0E-A769-FC096CC86D09}"/>
            </a:ext>
          </a:extLst>
        </xdr:cNvPr>
        <xdr:cNvSpPr txBox="1"/>
      </xdr:nvSpPr>
      <xdr:spPr>
        <a:xfrm>
          <a:off x="5429250" y="2371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138</xdr:row>
      <xdr:rowOff>0</xdr:rowOff>
    </xdr:from>
    <xdr:ext cx="184731" cy="264560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DB4C1E30-D4F8-4578-ACCA-A03EE574931B}"/>
            </a:ext>
          </a:extLst>
        </xdr:cNvPr>
        <xdr:cNvSpPr txBox="1"/>
      </xdr:nvSpPr>
      <xdr:spPr>
        <a:xfrm>
          <a:off x="542925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138</xdr:row>
      <xdr:rowOff>0</xdr:rowOff>
    </xdr:from>
    <xdr:ext cx="184731" cy="264560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9FE0F8CC-922E-4665-A845-AA860655AAC1}"/>
            </a:ext>
          </a:extLst>
        </xdr:cNvPr>
        <xdr:cNvSpPr txBox="1"/>
      </xdr:nvSpPr>
      <xdr:spPr>
        <a:xfrm>
          <a:off x="542925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138</xdr:row>
      <xdr:rowOff>0</xdr:rowOff>
    </xdr:from>
    <xdr:ext cx="184731" cy="264560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B741055D-8018-4A97-9595-DCBF7F4DB909}"/>
            </a:ext>
          </a:extLst>
        </xdr:cNvPr>
        <xdr:cNvSpPr txBox="1"/>
      </xdr:nvSpPr>
      <xdr:spPr>
        <a:xfrm>
          <a:off x="542925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138</xdr:row>
      <xdr:rowOff>0</xdr:rowOff>
    </xdr:from>
    <xdr:ext cx="184731" cy="264560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BF939B42-EBDC-4382-955C-F2ED53CAF077}"/>
            </a:ext>
          </a:extLst>
        </xdr:cNvPr>
        <xdr:cNvSpPr txBox="1"/>
      </xdr:nvSpPr>
      <xdr:spPr>
        <a:xfrm>
          <a:off x="542925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138</xdr:row>
      <xdr:rowOff>0</xdr:rowOff>
    </xdr:from>
    <xdr:ext cx="184731" cy="264560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FEE3E17E-5531-40DF-B6CF-E4A74364C6A4}"/>
            </a:ext>
          </a:extLst>
        </xdr:cNvPr>
        <xdr:cNvSpPr txBox="1"/>
      </xdr:nvSpPr>
      <xdr:spPr>
        <a:xfrm>
          <a:off x="542925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138</xdr:row>
      <xdr:rowOff>0</xdr:rowOff>
    </xdr:from>
    <xdr:ext cx="184731" cy="264560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25DAB263-7A97-40AB-BABD-B797AD02E4CF}"/>
            </a:ext>
          </a:extLst>
        </xdr:cNvPr>
        <xdr:cNvSpPr txBox="1"/>
      </xdr:nvSpPr>
      <xdr:spPr>
        <a:xfrm>
          <a:off x="5429250" y="2388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139</xdr:row>
      <xdr:rowOff>0</xdr:rowOff>
    </xdr:from>
    <xdr:ext cx="184731" cy="264560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3FD5C4D3-B56E-4824-A0BC-B5EE2EFC35AE}"/>
            </a:ext>
          </a:extLst>
        </xdr:cNvPr>
        <xdr:cNvSpPr txBox="1"/>
      </xdr:nvSpPr>
      <xdr:spPr>
        <a:xfrm>
          <a:off x="5429250" y="2406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139</xdr:row>
      <xdr:rowOff>0</xdr:rowOff>
    </xdr:from>
    <xdr:ext cx="184731" cy="264560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CB7A8460-7ED7-4E05-B3C9-655D06A4A953}"/>
            </a:ext>
          </a:extLst>
        </xdr:cNvPr>
        <xdr:cNvSpPr txBox="1"/>
      </xdr:nvSpPr>
      <xdr:spPr>
        <a:xfrm>
          <a:off x="5429250" y="2406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139</xdr:row>
      <xdr:rowOff>0</xdr:rowOff>
    </xdr:from>
    <xdr:ext cx="184731" cy="264560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31AC6004-DAD0-46A6-AA69-A4AD6E7137A8}"/>
            </a:ext>
          </a:extLst>
        </xdr:cNvPr>
        <xdr:cNvSpPr txBox="1"/>
      </xdr:nvSpPr>
      <xdr:spPr>
        <a:xfrm>
          <a:off x="5429250" y="2406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139</xdr:row>
      <xdr:rowOff>0</xdr:rowOff>
    </xdr:from>
    <xdr:ext cx="184731" cy="264560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D620FB78-EB8F-4D84-89A0-607316385E48}"/>
            </a:ext>
          </a:extLst>
        </xdr:cNvPr>
        <xdr:cNvSpPr txBox="1"/>
      </xdr:nvSpPr>
      <xdr:spPr>
        <a:xfrm>
          <a:off x="5429250" y="2406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139</xdr:row>
      <xdr:rowOff>0</xdr:rowOff>
    </xdr:from>
    <xdr:ext cx="184731" cy="264560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3FC8930F-9016-44EC-BE95-50BCBCA4B828}"/>
            </a:ext>
          </a:extLst>
        </xdr:cNvPr>
        <xdr:cNvSpPr txBox="1"/>
      </xdr:nvSpPr>
      <xdr:spPr>
        <a:xfrm>
          <a:off x="5429250" y="2406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139</xdr:row>
      <xdr:rowOff>0</xdr:rowOff>
    </xdr:from>
    <xdr:ext cx="184731" cy="264560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690A6B04-C605-4181-A128-23D8F74ED1D3}"/>
            </a:ext>
          </a:extLst>
        </xdr:cNvPr>
        <xdr:cNvSpPr txBox="1"/>
      </xdr:nvSpPr>
      <xdr:spPr>
        <a:xfrm>
          <a:off x="5429250" y="2406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140</xdr:row>
      <xdr:rowOff>0</xdr:rowOff>
    </xdr:from>
    <xdr:ext cx="184731" cy="264560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11DE603E-67D5-404C-A1A9-C35CF05BC887}"/>
            </a:ext>
          </a:extLst>
        </xdr:cNvPr>
        <xdr:cNvSpPr txBox="1"/>
      </xdr:nvSpPr>
      <xdr:spPr>
        <a:xfrm>
          <a:off x="542925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140</xdr:row>
      <xdr:rowOff>0</xdr:rowOff>
    </xdr:from>
    <xdr:ext cx="184731" cy="264560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A8783D3F-1D0C-4DB7-BFEE-1F3B2E4CD304}"/>
            </a:ext>
          </a:extLst>
        </xdr:cNvPr>
        <xdr:cNvSpPr txBox="1"/>
      </xdr:nvSpPr>
      <xdr:spPr>
        <a:xfrm>
          <a:off x="542925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140</xdr:row>
      <xdr:rowOff>0</xdr:rowOff>
    </xdr:from>
    <xdr:ext cx="184731" cy="264560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69C6A83E-F204-4F9F-B346-B7BD4DC2BE8A}"/>
            </a:ext>
          </a:extLst>
        </xdr:cNvPr>
        <xdr:cNvSpPr txBox="1"/>
      </xdr:nvSpPr>
      <xdr:spPr>
        <a:xfrm>
          <a:off x="542925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140</xdr:row>
      <xdr:rowOff>0</xdr:rowOff>
    </xdr:from>
    <xdr:ext cx="184731" cy="264560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9755AFEE-82DE-41DE-9DB9-0F576801E111}"/>
            </a:ext>
          </a:extLst>
        </xdr:cNvPr>
        <xdr:cNvSpPr txBox="1"/>
      </xdr:nvSpPr>
      <xdr:spPr>
        <a:xfrm>
          <a:off x="542925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140</xdr:row>
      <xdr:rowOff>0</xdr:rowOff>
    </xdr:from>
    <xdr:ext cx="184731" cy="264560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7A62D19C-43C2-4CCA-A4BA-0B17F0731383}"/>
            </a:ext>
          </a:extLst>
        </xdr:cNvPr>
        <xdr:cNvSpPr txBox="1"/>
      </xdr:nvSpPr>
      <xdr:spPr>
        <a:xfrm>
          <a:off x="542925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140</xdr:row>
      <xdr:rowOff>0</xdr:rowOff>
    </xdr:from>
    <xdr:ext cx="184731" cy="264560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650AD325-EF5B-4450-A4B3-995C4FBBD8C2}"/>
            </a:ext>
          </a:extLst>
        </xdr:cNvPr>
        <xdr:cNvSpPr txBox="1"/>
      </xdr:nvSpPr>
      <xdr:spPr>
        <a:xfrm>
          <a:off x="5429250" y="2423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141</xdr:row>
      <xdr:rowOff>0</xdr:rowOff>
    </xdr:from>
    <xdr:ext cx="184731" cy="264560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1E906144-1097-40CC-91EE-F4C26AF72BDC}"/>
            </a:ext>
          </a:extLst>
        </xdr:cNvPr>
        <xdr:cNvSpPr txBox="1"/>
      </xdr:nvSpPr>
      <xdr:spPr>
        <a:xfrm>
          <a:off x="5429250" y="2440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141</xdr:row>
      <xdr:rowOff>0</xdr:rowOff>
    </xdr:from>
    <xdr:ext cx="184731" cy="264560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D34BE456-9B4B-4565-BF3F-0807588E6A3A}"/>
            </a:ext>
          </a:extLst>
        </xdr:cNvPr>
        <xdr:cNvSpPr txBox="1"/>
      </xdr:nvSpPr>
      <xdr:spPr>
        <a:xfrm>
          <a:off x="5429250" y="2440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141</xdr:row>
      <xdr:rowOff>0</xdr:rowOff>
    </xdr:from>
    <xdr:ext cx="184731" cy="264560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C080FFC3-2BEA-41F8-834A-C1B24BCF6DBE}"/>
            </a:ext>
          </a:extLst>
        </xdr:cNvPr>
        <xdr:cNvSpPr txBox="1"/>
      </xdr:nvSpPr>
      <xdr:spPr>
        <a:xfrm>
          <a:off x="5429250" y="2440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141</xdr:row>
      <xdr:rowOff>0</xdr:rowOff>
    </xdr:from>
    <xdr:ext cx="184731" cy="264560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40A7B319-9A2E-46B5-AEDD-282A087262BA}"/>
            </a:ext>
          </a:extLst>
        </xdr:cNvPr>
        <xdr:cNvSpPr txBox="1"/>
      </xdr:nvSpPr>
      <xdr:spPr>
        <a:xfrm>
          <a:off x="5429250" y="2440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141</xdr:row>
      <xdr:rowOff>0</xdr:rowOff>
    </xdr:from>
    <xdr:ext cx="184731" cy="264560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49C8FEC3-B227-4380-A48A-4A3B7AB55C1A}"/>
            </a:ext>
          </a:extLst>
        </xdr:cNvPr>
        <xdr:cNvSpPr txBox="1"/>
      </xdr:nvSpPr>
      <xdr:spPr>
        <a:xfrm>
          <a:off x="5429250" y="2440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141</xdr:row>
      <xdr:rowOff>0</xdr:rowOff>
    </xdr:from>
    <xdr:ext cx="184731" cy="264560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07BA1D62-CB85-45AE-A110-D4205591703E}"/>
            </a:ext>
          </a:extLst>
        </xdr:cNvPr>
        <xdr:cNvSpPr txBox="1"/>
      </xdr:nvSpPr>
      <xdr:spPr>
        <a:xfrm>
          <a:off x="5429250" y="2440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47E447C7-251D-427B-B3CE-04BF19DB4FD4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DCA3138C-95F3-495C-9E32-7608E8C5B9CE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602E9946-2189-4A28-9684-95E7853A9C32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F29B5019-31FF-45EC-8FB9-BF9D82BAE708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DEFE2694-7532-45EE-946A-1C71EEEF23E9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A96B80D4-B816-48CB-862E-DE9535C9C327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77C6132C-5E60-42EC-A16E-AD9C6F689173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2D1E6F80-C7AC-4B4F-85F7-CA6196AB9A9F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147</xdr:row>
      <xdr:rowOff>0</xdr:rowOff>
    </xdr:from>
    <xdr:ext cx="184731" cy="264560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615DEA5D-6F2F-468A-A68C-AF910DC0153A}"/>
            </a:ext>
          </a:extLst>
        </xdr:cNvPr>
        <xdr:cNvSpPr txBox="1"/>
      </xdr:nvSpPr>
      <xdr:spPr>
        <a:xfrm>
          <a:off x="542925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147</xdr:row>
      <xdr:rowOff>0</xdr:rowOff>
    </xdr:from>
    <xdr:ext cx="184731" cy="264560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D5FDDD55-F564-42A5-BC40-0B2C4FEDFA0B}"/>
            </a:ext>
          </a:extLst>
        </xdr:cNvPr>
        <xdr:cNvSpPr txBox="1"/>
      </xdr:nvSpPr>
      <xdr:spPr>
        <a:xfrm>
          <a:off x="542925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147</xdr:row>
      <xdr:rowOff>0</xdr:rowOff>
    </xdr:from>
    <xdr:ext cx="184731" cy="264560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80076F57-02CF-4FB0-863B-FD8317A86F00}"/>
            </a:ext>
          </a:extLst>
        </xdr:cNvPr>
        <xdr:cNvSpPr txBox="1"/>
      </xdr:nvSpPr>
      <xdr:spPr>
        <a:xfrm>
          <a:off x="542925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147</xdr:row>
      <xdr:rowOff>0</xdr:rowOff>
    </xdr:from>
    <xdr:ext cx="184731" cy="264560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39989372-7195-4E90-BBEF-4D2CAA90EA63}"/>
            </a:ext>
          </a:extLst>
        </xdr:cNvPr>
        <xdr:cNvSpPr txBox="1"/>
      </xdr:nvSpPr>
      <xdr:spPr>
        <a:xfrm>
          <a:off x="542925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147</xdr:row>
      <xdr:rowOff>0</xdr:rowOff>
    </xdr:from>
    <xdr:ext cx="184731" cy="264560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95711931-F916-4650-9050-13EB586DD51C}"/>
            </a:ext>
          </a:extLst>
        </xdr:cNvPr>
        <xdr:cNvSpPr txBox="1"/>
      </xdr:nvSpPr>
      <xdr:spPr>
        <a:xfrm>
          <a:off x="542925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147</xdr:row>
      <xdr:rowOff>0</xdr:rowOff>
    </xdr:from>
    <xdr:ext cx="184731" cy="264560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88C8BC9C-8AE9-461D-BB66-38A18AFEF5BC}"/>
            </a:ext>
          </a:extLst>
        </xdr:cNvPr>
        <xdr:cNvSpPr txBox="1"/>
      </xdr:nvSpPr>
      <xdr:spPr>
        <a:xfrm>
          <a:off x="542925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144</xdr:row>
      <xdr:rowOff>0</xdr:rowOff>
    </xdr:from>
    <xdr:ext cx="184731" cy="264560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C3E8E2D9-B5E8-4E8B-B5E0-7A01BE22E044}"/>
            </a:ext>
          </a:extLst>
        </xdr:cNvPr>
        <xdr:cNvSpPr txBox="1"/>
      </xdr:nvSpPr>
      <xdr:spPr>
        <a:xfrm>
          <a:off x="542925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144</xdr:row>
      <xdr:rowOff>0</xdr:rowOff>
    </xdr:from>
    <xdr:ext cx="184731" cy="264560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5F95868D-4C80-4AA5-B529-7DD805B2D6E2}"/>
            </a:ext>
          </a:extLst>
        </xdr:cNvPr>
        <xdr:cNvSpPr txBox="1"/>
      </xdr:nvSpPr>
      <xdr:spPr>
        <a:xfrm>
          <a:off x="542925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144</xdr:row>
      <xdr:rowOff>0</xdr:rowOff>
    </xdr:from>
    <xdr:ext cx="184731" cy="264560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9E740EF4-E55D-41CF-8035-3B2D686587B2}"/>
            </a:ext>
          </a:extLst>
        </xdr:cNvPr>
        <xdr:cNvSpPr txBox="1"/>
      </xdr:nvSpPr>
      <xdr:spPr>
        <a:xfrm>
          <a:off x="542925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144</xdr:row>
      <xdr:rowOff>0</xdr:rowOff>
    </xdr:from>
    <xdr:ext cx="184731" cy="264560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96D2D0C1-60C4-4F07-9F45-2AB853712692}"/>
            </a:ext>
          </a:extLst>
        </xdr:cNvPr>
        <xdr:cNvSpPr txBox="1"/>
      </xdr:nvSpPr>
      <xdr:spPr>
        <a:xfrm>
          <a:off x="542925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144</xdr:row>
      <xdr:rowOff>0</xdr:rowOff>
    </xdr:from>
    <xdr:ext cx="184731" cy="264560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B0AEC896-D599-4699-BBB2-971F19D16034}"/>
            </a:ext>
          </a:extLst>
        </xdr:cNvPr>
        <xdr:cNvSpPr txBox="1"/>
      </xdr:nvSpPr>
      <xdr:spPr>
        <a:xfrm>
          <a:off x="542925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144</xdr:row>
      <xdr:rowOff>0</xdr:rowOff>
    </xdr:from>
    <xdr:ext cx="184731" cy="264560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94220054-7E41-45F7-907A-387D82C00067}"/>
            </a:ext>
          </a:extLst>
        </xdr:cNvPr>
        <xdr:cNvSpPr txBox="1"/>
      </xdr:nvSpPr>
      <xdr:spPr>
        <a:xfrm>
          <a:off x="542925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8F86B726-5072-46A8-AD63-1E57807093F3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505C66A5-C5E7-4920-B79D-B2A4533BA566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C82448AC-FE17-438C-8EFD-4FBE709FEE18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5BB6EE4F-1C58-4256-9A1B-3E02AC71548C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87B9B512-721C-467F-BA97-711FE8B57373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CA5A1B87-0B91-4C12-A11E-1F0DFF5DDCE9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146</xdr:row>
      <xdr:rowOff>0</xdr:rowOff>
    </xdr:from>
    <xdr:ext cx="184731" cy="264560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C504DEBC-A673-4B45-842D-97D55879DC84}"/>
            </a:ext>
          </a:extLst>
        </xdr:cNvPr>
        <xdr:cNvSpPr txBox="1"/>
      </xdr:nvSpPr>
      <xdr:spPr>
        <a:xfrm>
          <a:off x="542925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146</xdr:row>
      <xdr:rowOff>0</xdr:rowOff>
    </xdr:from>
    <xdr:ext cx="184731" cy="264560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3FA55FFB-973D-4C4D-A1F4-5FD069B522AE}"/>
            </a:ext>
          </a:extLst>
        </xdr:cNvPr>
        <xdr:cNvSpPr txBox="1"/>
      </xdr:nvSpPr>
      <xdr:spPr>
        <a:xfrm>
          <a:off x="542925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146</xdr:row>
      <xdr:rowOff>0</xdr:rowOff>
    </xdr:from>
    <xdr:ext cx="184731" cy="264560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90423BE1-3B6F-4010-8841-362D9865B7AD}"/>
            </a:ext>
          </a:extLst>
        </xdr:cNvPr>
        <xdr:cNvSpPr txBox="1"/>
      </xdr:nvSpPr>
      <xdr:spPr>
        <a:xfrm>
          <a:off x="542925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146</xdr:row>
      <xdr:rowOff>0</xdr:rowOff>
    </xdr:from>
    <xdr:ext cx="184731" cy="264560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BEE96A7A-085C-4966-8CC8-0940ADEED23F}"/>
            </a:ext>
          </a:extLst>
        </xdr:cNvPr>
        <xdr:cNvSpPr txBox="1"/>
      </xdr:nvSpPr>
      <xdr:spPr>
        <a:xfrm>
          <a:off x="542925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146</xdr:row>
      <xdr:rowOff>0</xdr:rowOff>
    </xdr:from>
    <xdr:ext cx="184731" cy="264560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1BDE9977-BE78-4F38-93E1-4DF8A9BA5E0A}"/>
            </a:ext>
          </a:extLst>
        </xdr:cNvPr>
        <xdr:cNvSpPr txBox="1"/>
      </xdr:nvSpPr>
      <xdr:spPr>
        <a:xfrm>
          <a:off x="542925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146</xdr:row>
      <xdr:rowOff>0</xdr:rowOff>
    </xdr:from>
    <xdr:ext cx="184731" cy="264560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6607424F-3632-4797-B3CE-FA445AC71C63}"/>
            </a:ext>
          </a:extLst>
        </xdr:cNvPr>
        <xdr:cNvSpPr txBox="1"/>
      </xdr:nvSpPr>
      <xdr:spPr>
        <a:xfrm>
          <a:off x="542925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147</xdr:row>
      <xdr:rowOff>0</xdr:rowOff>
    </xdr:from>
    <xdr:ext cx="184731" cy="264560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6918C5B9-9FCE-4C4F-9E0E-941D65177D2A}"/>
            </a:ext>
          </a:extLst>
        </xdr:cNvPr>
        <xdr:cNvSpPr txBox="1"/>
      </xdr:nvSpPr>
      <xdr:spPr>
        <a:xfrm>
          <a:off x="542925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147</xdr:row>
      <xdr:rowOff>0</xdr:rowOff>
    </xdr:from>
    <xdr:ext cx="184731" cy="264560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F4574B1C-970F-4A37-953C-F02F7ABFCDD5}"/>
            </a:ext>
          </a:extLst>
        </xdr:cNvPr>
        <xdr:cNvSpPr txBox="1"/>
      </xdr:nvSpPr>
      <xdr:spPr>
        <a:xfrm>
          <a:off x="542925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147</xdr:row>
      <xdr:rowOff>0</xdr:rowOff>
    </xdr:from>
    <xdr:ext cx="184731" cy="264560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841A3415-1782-4659-9EDA-C4939F0ED030}"/>
            </a:ext>
          </a:extLst>
        </xdr:cNvPr>
        <xdr:cNvSpPr txBox="1"/>
      </xdr:nvSpPr>
      <xdr:spPr>
        <a:xfrm>
          <a:off x="542925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147</xdr:row>
      <xdr:rowOff>0</xdr:rowOff>
    </xdr:from>
    <xdr:ext cx="184731" cy="264560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0E03A535-4FAF-472D-9F11-DCC4C475E132}"/>
            </a:ext>
          </a:extLst>
        </xdr:cNvPr>
        <xdr:cNvSpPr txBox="1"/>
      </xdr:nvSpPr>
      <xdr:spPr>
        <a:xfrm>
          <a:off x="542925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147</xdr:row>
      <xdr:rowOff>0</xdr:rowOff>
    </xdr:from>
    <xdr:ext cx="184731" cy="264560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0C4CDDA5-E12D-4D50-9D23-6573067BE060}"/>
            </a:ext>
          </a:extLst>
        </xdr:cNvPr>
        <xdr:cNvSpPr txBox="1"/>
      </xdr:nvSpPr>
      <xdr:spPr>
        <a:xfrm>
          <a:off x="542925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147</xdr:row>
      <xdr:rowOff>0</xdr:rowOff>
    </xdr:from>
    <xdr:ext cx="184731" cy="264560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9E4236E8-0BB6-43AA-AFC0-4FD23A1C462F}"/>
            </a:ext>
          </a:extLst>
        </xdr:cNvPr>
        <xdr:cNvSpPr txBox="1"/>
      </xdr:nvSpPr>
      <xdr:spPr>
        <a:xfrm>
          <a:off x="542925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148</xdr:row>
      <xdr:rowOff>0</xdr:rowOff>
    </xdr:from>
    <xdr:ext cx="184731" cy="264560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A579A4B0-DD7D-4C9E-9C8B-1E78DD15D945}"/>
            </a:ext>
          </a:extLst>
        </xdr:cNvPr>
        <xdr:cNvSpPr txBox="1"/>
      </xdr:nvSpPr>
      <xdr:spPr>
        <a:xfrm>
          <a:off x="542925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148</xdr:row>
      <xdr:rowOff>0</xdr:rowOff>
    </xdr:from>
    <xdr:ext cx="184731" cy="264560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0CC24FAD-7C24-43CC-B777-A05D114A8789}"/>
            </a:ext>
          </a:extLst>
        </xdr:cNvPr>
        <xdr:cNvSpPr txBox="1"/>
      </xdr:nvSpPr>
      <xdr:spPr>
        <a:xfrm>
          <a:off x="542925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148</xdr:row>
      <xdr:rowOff>0</xdr:rowOff>
    </xdr:from>
    <xdr:ext cx="184731" cy="264560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43947E07-5076-4EE7-9B14-B87BA53F3957}"/>
            </a:ext>
          </a:extLst>
        </xdr:cNvPr>
        <xdr:cNvSpPr txBox="1"/>
      </xdr:nvSpPr>
      <xdr:spPr>
        <a:xfrm>
          <a:off x="542925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148</xdr:row>
      <xdr:rowOff>0</xdr:rowOff>
    </xdr:from>
    <xdr:ext cx="184731" cy="264560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8FEE0632-3A7F-4077-BA78-2BB6E3B24BF2}"/>
            </a:ext>
          </a:extLst>
        </xdr:cNvPr>
        <xdr:cNvSpPr txBox="1"/>
      </xdr:nvSpPr>
      <xdr:spPr>
        <a:xfrm>
          <a:off x="542925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148</xdr:row>
      <xdr:rowOff>0</xdr:rowOff>
    </xdr:from>
    <xdr:ext cx="184731" cy="264560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417C9B34-8F4B-4878-BF9A-2EF9793168A4}"/>
            </a:ext>
          </a:extLst>
        </xdr:cNvPr>
        <xdr:cNvSpPr txBox="1"/>
      </xdr:nvSpPr>
      <xdr:spPr>
        <a:xfrm>
          <a:off x="542925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148</xdr:row>
      <xdr:rowOff>0</xdr:rowOff>
    </xdr:from>
    <xdr:ext cx="184731" cy="264560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17B7811A-8FDF-4418-B28A-2E8B43176D02}"/>
            </a:ext>
          </a:extLst>
        </xdr:cNvPr>
        <xdr:cNvSpPr txBox="1"/>
      </xdr:nvSpPr>
      <xdr:spPr>
        <a:xfrm>
          <a:off x="542925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CCAE851B-C3DE-4FC6-8BB1-7A6445622502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F417E91D-7F21-4AB6-9679-CE0649C9683B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5CC767CE-00ED-4FA1-8875-91DF2D9DA5CD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9E939444-A23A-406F-89DA-52FF1394B96E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13726D30-5D45-49ED-84E2-A4F2FAC91782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D2C55E87-940F-4DA5-8CD0-188A5988E41B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F90D5E25-7C66-44E5-A8C1-0E44C5CC9D61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02AAE628-134E-4D08-977C-607F6F9AB3A2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154</xdr:row>
      <xdr:rowOff>0</xdr:rowOff>
    </xdr:from>
    <xdr:ext cx="184731" cy="264560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BD1F5B0B-5573-4240-AD6C-71D7120BADAF}"/>
            </a:ext>
          </a:extLst>
        </xdr:cNvPr>
        <xdr:cNvSpPr txBox="1"/>
      </xdr:nvSpPr>
      <xdr:spPr>
        <a:xfrm>
          <a:off x="542925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154</xdr:row>
      <xdr:rowOff>0</xdr:rowOff>
    </xdr:from>
    <xdr:ext cx="184731" cy="264560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3EDBE5E7-EA75-4930-B44F-E47019DE73D2}"/>
            </a:ext>
          </a:extLst>
        </xdr:cNvPr>
        <xdr:cNvSpPr txBox="1"/>
      </xdr:nvSpPr>
      <xdr:spPr>
        <a:xfrm>
          <a:off x="542925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154</xdr:row>
      <xdr:rowOff>0</xdr:rowOff>
    </xdr:from>
    <xdr:ext cx="184731" cy="264560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AD7EADD8-1C33-4704-BB0D-45F97F891106}"/>
            </a:ext>
          </a:extLst>
        </xdr:cNvPr>
        <xdr:cNvSpPr txBox="1"/>
      </xdr:nvSpPr>
      <xdr:spPr>
        <a:xfrm>
          <a:off x="542925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154</xdr:row>
      <xdr:rowOff>0</xdr:rowOff>
    </xdr:from>
    <xdr:ext cx="184731" cy="264560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E669B4DE-15CD-42BB-963F-75DFB67208D4}"/>
            </a:ext>
          </a:extLst>
        </xdr:cNvPr>
        <xdr:cNvSpPr txBox="1"/>
      </xdr:nvSpPr>
      <xdr:spPr>
        <a:xfrm>
          <a:off x="542925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154</xdr:row>
      <xdr:rowOff>0</xdr:rowOff>
    </xdr:from>
    <xdr:ext cx="184731" cy="264560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0211D72F-CE10-4750-837E-C2B08DEE95AA}"/>
            </a:ext>
          </a:extLst>
        </xdr:cNvPr>
        <xdr:cNvSpPr txBox="1"/>
      </xdr:nvSpPr>
      <xdr:spPr>
        <a:xfrm>
          <a:off x="542925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154</xdr:row>
      <xdr:rowOff>0</xdr:rowOff>
    </xdr:from>
    <xdr:ext cx="184731" cy="264560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8F0599E5-ACF1-4168-9D02-15704227C2AF}"/>
            </a:ext>
          </a:extLst>
        </xdr:cNvPr>
        <xdr:cNvSpPr txBox="1"/>
      </xdr:nvSpPr>
      <xdr:spPr>
        <a:xfrm>
          <a:off x="542925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151</xdr:row>
      <xdr:rowOff>0</xdr:rowOff>
    </xdr:from>
    <xdr:ext cx="184731" cy="264560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1C8B8B86-E623-4632-BFAC-8ED8792E9EFA}"/>
            </a:ext>
          </a:extLst>
        </xdr:cNvPr>
        <xdr:cNvSpPr txBox="1"/>
      </xdr:nvSpPr>
      <xdr:spPr>
        <a:xfrm>
          <a:off x="542925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151</xdr:row>
      <xdr:rowOff>0</xdr:rowOff>
    </xdr:from>
    <xdr:ext cx="184731" cy="264560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0E6F54A3-4966-4DBD-8E50-872C0F6EAD2A}"/>
            </a:ext>
          </a:extLst>
        </xdr:cNvPr>
        <xdr:cNvSpPr txBox="1"/>
      </xdr:nvSpPr>
      <xdr:spPr>
        <a:xfrm>
          <a:off x="542925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151</xdr:row>
      <xdr:rowOff>0</xdr:rowOff>
    </xdr:from>
    <xdr:ext cx="184731" cy="264560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7F4B2492-E440-470C-848D-DADEB29E200B}"/>
            </a:ext>
          </a:extLst>
        </xdr:cNvPr>
        <xdr:cNvSpPr txBox="1"/>
      </xdr:nvSpPr>
      <xdr:spPr>
        <a:xfrm>
          <a:off x="542925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151</xdr:row>
      <xdr:rowOff>0</xdr:rowOff>
    </xdr:from>
    <xdr:ext cx="184731" cy="264560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A06A2F79-4313-485A-9A57-7040CAFD5208}"/>
            </a:ext>
          </a:extLst>
        </xdr:cNvPr>
        <xdr:cNvSpPr txBox="1"/>
      </xdr:nvSpPr>
      <xdr:spPr>
        <a:xfrm>
          <a:off x="542925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151</xdr:row>
      <xdr:rowOff>0</xdr:rowOff>
    </xdr:from>
    <xdr:ext cx="184731" cy="264560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2810B5B1-870E-42A6-A849-20CEC86A02F9}"/>
            </a:ext>
          </a:extLst>
        </xdr:cNvPr>
        <xdr:cNvSpPr txBox="1"/>
      </xdr:nvSpPr>
      <xdr:spPr>
        <a:xfrm>
          <a:off x="542925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151</xdr:row>
      <xdr:rowOff>0</xdr:rowOff>
    </xdr:from>
    <xdr:ext cx="184731" cy="264560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D8445072-C599-40F9-8374-EE70560EF918}"/>
            </a:ext>
          </a:extLst>
        </xdr:cNvPr>
        <xdr:cNvSpPr txBox="1"/>
      </xdr:nvSpPr>
      <xdr:spPr>
        <a:xfrm>
          <a:off x="542925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1D4ADDC2-9571-4F36-89BE-21CF6F8A3BE1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E66600EF-BA08-4EC9-AFF2-ABF2874BF378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B0DBA3EF-38C5-4BF1-8E52-05FF3D0883C5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BF031257-3961-4A3A-91C6-714004F087FE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F33FE56C-8DC5-4057-A434-120ED754495F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0858CDEE-1837-4C19-A760-099EE6C94D18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153</xdr:row>
      <xdr:rowOff>0</xdr:rowOff>
    </xdr:from>
    <xdr:ext cx="184731" cy="264560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5981ABE3-16DD-43B5-9229-472B1526F752}"/>
            </a:ext>
          </a:extLst>
        </xdr:cNvPr>
        <xdr:cNvSpPr txBox="1"/>
      </xdr:nvSpPr>
      <xdr:spPr>
        <a:xfrm>
          <a:off x="542925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153</xdr:row>
      <xdr:rowOff>0</xdr:rowOff>
    </xdr:from>
    <xdr:ext cx="184731" cy="264560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D2375885-F158-452F-B6CA-42380B682A16}"/>
            </a:ext>
          </a:extLst>
        </xdr:cNvPr>
        <xdr:cNvSpPr txBox="1"/>
      </xdr:nvSpPr>
      <xdr:spPr>
        <a:xfrm>
          <a:off x="542925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153</xdr:row>
      <xdr:rowOff>0</xdr:rowOff>
    </xdr:from>
    <xdr:ext cx="184731" cy="264560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56D9479F-ED8D-41DC-8B04-845035648ECE}"/>
            </a:ext>
          </a:extLst>
        </xdr:cNvPr>
        <xdr:cNvSpPr txBox="1"/>
      </xdr:nvSpPr>
      <xdr:spPr>
        <a:xfrm>
          <a:off x="542925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153</xdr:row>
      <xdr:rowOff>0</xdr:rowOff>
    </xdr:from>
    <xdr:ext cx="184731" cy="264560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8031E83A-A105-4344-8689-83A1733C4FE3}"/>
            </a:ext>
          </a:extLst>
        </xdr:cNvPr>
        <xdr:cNvSpPr txBox="1"/>
      </xdr:nvSpPr>
      <xdr:spPr>
        <a:xfrm>
          <a:off x="542925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153</xdr:row>
      <xdr:rowOff>0</xdr:rowOff>
    </xdr:from>
    <xdr:ext cx="184731" cy="264560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6C954BFB-E643-48B2-B5A7-A7DD0B253CE7}"/>
            </a:ext>
          </a:extLst>
        </xdr:cNvPr>
        <xdr:cNvSpPr txBox="1"/>
      </xdr:nvSpPr>
      <xdr:spPr>
        <a:xfrm>
          <a:off x="542925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153</xdr:row>
      <xdr:rowOff>0</xdr:rowOff>
    </xdr:from>
    <xdr:ext cx="184731" cy="264560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13A5C3D7-2960-4ECB-9440-739BA358763D}"/>
            </a:ext>
          </a:extLst>
        </xdr:cNvPr>
        <xdr:cNvSpPr txBox="1"/>
      </xdr:nvSpPr>
      <xdr:spPr>
        <a:xfrm>
          <a:off x="542925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154</xdr:row>
      <xdr:rowOff>0</xdr:rowOff>
    </xdr:from>
    <xdr:ext cx="184731" cy="264560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E2696A7D-34CB-4565-847F-5565F1703368}"/>
            </a:ext>
          </a:extLst>
        </xdr:cNvPr>
        <xdr:cNvSpPr txBox="1"/>
      </xdr:nvSpPr>
      <xdr:spPr>
        <a:xfrm>
          <a:off x="542925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154</xdr:row>
      <xdr:rowOff>0</xdr:rowOff>
    </xdr:from>
    <xdr:ext cx="184731" cy="264560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A969B6A4-A571-4ACB-9328-0DF71D979E14}"/>
            </a:ext>
          </a:extLst>
        </xdr:cNvPr>
        <xdr:cNvSpPr txBox="1"/>
      </xdr:nvSpPr>
      <xdr:spPr>
        <a:xfrm>
          <a:off x="542925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154</xdr:row>
      <xdr:rowOff>0</xdr:rowOff>
    </xdr:from>
    <xdr:ext cx="184731" cy="264560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018FD65D-DD19-4342-B5D8-E553CB8B6D48}"/>
            </a:ext>
          </a:extLst>
        </xdr:cNvPr>
        <xdr:cNvSpPr txBox="1"/>
      </xdr:nvSpPr>
      <xdr:spPr>
        <a:xfrm>
          <a:off x="542925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154</xdr:row>
      <xdr:rowOff>0</xdr:rowOff>
    </xdr:from>
    <xdr:ext cx="184731" cy="264560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775107D2-E79C-429A-8FDD-68243DC834B6}"/>
            </a:ext>
          </a:extLst>
        </xdr:cNvPr>
        <xdr:cNvSpPr txBox="1"/>
      </xdr:nvSpPr>
      <xdr:spPr>
        <a:xfrm>
          <a:off x="542925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154</xdr:row>
      <xdr:rowOff>0</xdr:rowOff>
    </xdr:from>
    <xdr:ext cx="184731" cy="264560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C85F76DB-4480-4B50-BBA7-41817E995A5E}"/>
            </a:ext>
          </a:extLst>
        </xdr:cNvPr>
        <xdr:cNvSpPr txBox="1"/>
      </xdr:nvSpPr>
      <xdr:spPr>
        <a:xfrm>
          <a:off x="542925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154</xdr:row>
      <xdr:rowOff>0</xdr:rowOff>
    </xdr:from>
    <xdr:ext cx="184731" cy="264560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6E2BB171-F2E3-4825-B9DE-1428A12FABCF}"/>
            </a:ext>
          </a:extLst>
        </xdr:cNvPr>
        <xdr:cNvSpPr txBox="1"/>
      </xdr:nvSpPr>
      <xdr:spPr>
        <a:xfrm>
          <a:off x="542925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76</xdr:row>
      <xdr:rowOff>0</xdr:rowOff>
    </xdr:from>
    <xdr:ext cx="184731" cy="264560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B560EFDD-F7BE-489A-8E42-D470B045930B}"/>
            </a:ext>
          </a:extLst>
        </xdr:cNvPr>
        <xdr:cNvSpPr txBox="1"/>
      </xdr:nvSpPr>
      <xdr:spPr>
        <a:xfrm>
          <a:off x="542925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76</xdr:row>
      <xdr:rowOff>0</xdr:rowOff>
    </xdr:from>
    <xdr:ext cx="184731" cy="264560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501C9B6E-F51F-412C-9998-CAEAF395793B}"/>
            </a:ext>
          </a:extLst>
        </xdr:cNvPr>
        <xdr:cNvSpPr txBox="1"/>
      </xdr:nvSpPr>
      <xdr:spPr>
        <a:xfrm>
          <a:off x="542925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76</xdr:row>
      <xdr:rowOff>0</xdr:rowOff>
    </xdr:from>
    <xdr:ext cx="184731" cy="264560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F3477686-2372-48BF-A667-1BF9B568BDAD}"/>
            </a:ext>
          </a:extLst>
        </xdr:cNvPr>
        <xdr:cNvSpPr txBox="1"/>
      </xdr:nvSpPr>
      <xdr:spPr>
        <a:xfrm>
          <a:off x="542925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76</xdr:row>
      <xdr:rowOff>0</xdr:rowOff>
    </xdr:from>
    <xdr:ext cx="184731" cy="264560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F8FB71E2-18FF-4E27-B484-DFE192876574}"/>
            </a:ext>
          </a:extLst>
        </xdr:cNvPr>
        <xdr:cNvSpPr txBox="1"/>
      </xdr:nvSpPr>
      <xdr:spPr>
        <a:xfrm>
          <a:off x="542925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76</xdr:row>
      <xdr:rowOff>0</xdr:rowOff>
    </xdr:from>
    <xdr:ext cx="184731" cy="264560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593BEB08-5154-4D5C-B826-B868B6E7CEC5}"/>
            </a:ext>
          </a:extLst>
        </xdr:cNvPr>
        <xdr:cNvSpPr txBox="1"/>
      </xdr:nvSpPr>
      <xdr:spPr>
        <a:xfrm>
          <a:off x="542925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76</xdr:row>
      <xdr:rowOff>0</xdr:rowOff>
    </xdr:from>
    <xdr:ext cx="184731" cy="264560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B548294B-18FD-4037-89D7-853F35C24264}"/>
            </a:ext>
          </a:extLst>
        </xdr:cNvPr>
        <xdr:cNvSpPr txBox="1"/>
      </xdr:nvSpPr>
      <xdr:spPr>
        <a:xfrm>
          <a:off x="542925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75</xdr:row>
      <xdr:rowOff>0</xdr:rowOff>
    </xdr:from>
    <xdr:ext cx="184731" cy="264560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6AD9A13D-0458-4E17-AA25-AA679E050E7B}"/>
            </a:ext>
          </a:extLst>
        </xdr:cNvPr>
        <xdr:cNvSpPr txBox="1"/>
      </xdr:nvSpPr>
      <xdr:spPr>
        <a:xfrm>
          <a:off x="542925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75</xdr:row>
      <xdr:rowOff>0</xdr:rowOff>
    </xdr:from>
    <xdr:ext cx="184731" cy="264560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7C9310E2-0589-447D-98A4-C68EAF72F2C3}"/>
            </a:ext>
          </a:extLst>
        </xdr:cNvPr>
        <xdr:cNvSpPr txBox="1"/>
      </xdr:nvSpPr>
      <xdr:spPr>
        <a:xfrm>
          <a:off x="542925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75</xdr:row>
      <xdr:rowOff>0</xdr:rowOff>
    </xdr:from>
    <xdr:ext cx="184731" cy="264560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2A6AD54B-DC2C-4F9A-858B-A7ACBDB5699E}"/>
            </a:ext>
          </a:extLst>
        </xdr:cNvPr>
        <xdr:cNvSpPr txBox="1"/>
      </xdr:nvSpPr>
      <xdr:spPr>
        <a:xfrm>
          <a:off x="542925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75</xdr:row>
      <xdr:rowOff>0</xdr:rowOff>
    </xdr:from>
    <xdr:ext cx="184731" cy="264560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D6611F18-053A-4F89-BA82-31B6F390110C}"/>
            </a:ext>
          </a:extLst>
        </xdr:cNvPr>
        <xdr:cNvSpPr txBox="1"/>
      </xdr:nvSpPr>
      <xdr:spPr>
        <a:xfrm>
          <a:off x="542925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75</xdr:row>
      <xdr:rowOff>0</xdr:rowOff>
    </xdr:from>
    <xdr:ext cx="184731" cy="264560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AF071B13-C8CF-49DA-A307-F733054FF63B}"/>
            </a:ext>
          </a:extLst>
        </xdr:cNvPr>
        <xdr:cNvSpPr txBox="1"/>
      </xdr:nvSpPr>
      <xdr:spPr>
        <a:xfrm>
          <a:off x="542925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75</xdr:row>
      <xdr:rowOff>0</xdr:rowOff>
    </xdr:from>
    <xdr:ext cx="184731" cy="264560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6D9BD4CF-5393-40A7-9CDB-E8528B66F639}"/>
            </a:ext>
          </a:extLst>
        </xdr:cNvPr>
        <xdr:cNvSpPr txBox="1"/>
      </xdr:nvSpPr>
      <xdr:spPr>
        <a:xfrm>
          <a:off x="542925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76</xdr:row>
      <xdr:rowOff>0</xdr:rowOff>
    </xdr:from>
    <xdr:ext cx="184731" cy="264560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8DA4D926-8EE8-40F8-8635-1E728C02DDEB}"/>
            </a:ext>
          </a:extLst>
        </xdr:cNvPr>
        <xdr:cNvSpPr txBox="1"/>
      </xdr:nvSpPr>
      <xdr:spPr>
        <a:xfrm>
          <a:off x="542925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76</xdr:row>
      <xdr:rowOff>0</xdr:rowOff>
    </xdr:from>
    <xdr:ext cx="184731" cy="264560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E627EA7B-9E36-4435-982A-9AC7F862B8A5}"/>
            </a:ext>
          </a:extLst>
        </xdr:cNvPr>
        <xdr:cNvSpPr txBox="1"/>
      </xdr:nvSpPr>
      <xdr:spPr>
        <a:xfrm>
          <a:off x="542925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76</xdr:row>
      <xdr:rowOff>0</xdr:rowOff>
    </xdr:from>
    <xdr:ext cx="184731" cy="264560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266E5EF5-4136-4DC8-861F-0C4D83FAE0EB}"/>
            </a:ext>
          </a:extLst>
        </xdr:cNvPr>
        <xdr:cNvSpPr txBox="1"/>
      </xdr:nvSpPr>
      <xdr:spPr>
        <a:xfrm>
          <a:off x="542925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76</xdr:row>
      <xdr:rowOff>0</xdr:rowOff>
    </xdr:from>
    <xdr:ext cx="184731" cy="264560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79A79C02-A8B0-4EC3-8CAC-A4F9F692887D}"/>
            </a:ext>
          </a:extLst>
        </xdr:cNvPr>
        <xdr:cNvSpPr txBox="1"/>
      </xdr:nvSpPr>
      <xdr:spPr>
        <a:xfrm>
          <a:off x="542925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76</xdr:row>
      <xdr:rowOff>0</xdr:rowOff>
    </xdr:from>
    <xdr:ext cx="184731" cy="264560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1F74C3EE-8005-47C4-B25F-301984AB30BF}"/>
            </a:ext>
          </a:extLst>
        </xdr:cNvPr>
        <xdr:cNvSpPr txBox="1"/>
      </xdr:nvSpPr>
      <xdr:spPr>
        <a:xfrm>
          <a:off x="542925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76</xdr:row>
      <xdr:rowOff>0</xdr:rowOff>
    </xdr:from>
    <xdr:ext cx="184731" cy="264560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EDD7BA84-931E-4E13-81E5-10DA1E85E72B}"/>
            </a:ext>
          </a:extLst>
        </xdr:cNvPr>
        <xdr:cNvSpPr txBox="1"/>
      </xdr:nvSpPr>
      <xdr:spPr>
        <a:xfrm>
          <a:off x="5429250" y="1322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75</xdr:row>
      <xdr:rowOff>0</xdr:rowOff>
    </xdr:from>
    <xdr:ext cx="184731" cy="264560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E8AD2E5B-AABD-437C-B487-42B110B56816}"/>
            </a:ext>
          </a:extLst>
        </xdr:cNvPr>
        <xdr:cNvSpPr txBox="1"/>
      </xdr:nvSpPr>
      <xdr:spPr>
        <a:xfrm>
          <a:off x="542925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75</xdr:row>
      <xdr:rowOff>0</xdr:rowOff>
    </xdr:from>
    <xdr:ext cx="184731" cy="264560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1F3A54CA-3C12-4128-9AC4-FC500E1146E9}"/>
            </a:ext>
          </a:extLst>
        </xdr:cNvPr>
        <xdr:cNvSpPr txBox="1"/>
      </xdr:nvSpPr>
      <xdr:spPr>
        <a:xfrm>
          <a:off x="542925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75</xdr:row>
      <xdr:rowOff>0</xdr:rowOff>
    </xdr:from>
    <xdr:ext cx="184731" cy="264560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9B4E1FE0-8DF2-49E3-94E5-1475A0CE65D8}"/>
            </a:ext>
          </a:extLst>
        </xdr:cNvPr>
        <xdr:cNvSpPr txBox="1"/>
      </xdr:nvSpPr>
      <xdr:spPr>
        <a:xfrm>
          <a:off x="542925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75</xdr:row>
      <xdr:rowOff>0</xdr:rowOff>
    </xdr:from>
    <xdr:ext cx="184731" cy="264560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2541BD6C-66B7-4295-9E05-AB2337697767}"/>
            </a:ext>
          </a:extLst>
        </xdr:cNvPr>
        <xdr:cNvSpPr txBox="1"/>
      </xdr:nvSpPr>
      <xdr:spPr>
        <a:xfrm>
          <a:off x="542925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75</xdr:row>
      <xdr:rowOff>0</xdr:rowOff>
    </xdr:from>
    <xdr:ext cx="184731" cy="264560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02865828-5C0D-4888-8D86-4DD5AE256F7A}"/>
            </a:ext>
          </a:extLst>
        </xdr:cNvPr>
        <xdr:cNvSpPr txBox="1"/>
      </xdr:nvSpPr>
      <xdr:spPr>
        <a:xfrm>
          <a:off x="542925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75</xdr:row>
      <xdr:rowOff>0</xdr:rowOff>
    </xdr:from>
    <xdr:ext cx="184731" cy="264560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2CA668EA-95BB-4EA1-8945-BAB543438C7A}"/>
            </a:ext>
          </a:extLst>
        </xdr:cNvPr>
        <xdr:cNvSpPr txBox="1"/>
      </xdr:nvSpPr>
      <xdr:spPr>
        <a:xfrm>
          <a:off x="5429250" y="130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90</xdr:row>
      <xdr:rowOff>0</xdr:rowOff>
    </xdr:from>
    <xdr:ext cx="184731" cy="264560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280E6541-61C1-4FE2-A2CB-2606EC8F3224}"/>
            </a:ext>
          </a:extLst>
        </xdr:cNvPr>
        <xdr:cNvSpPr txBox="1"/>
      </xdr:nvSpPr>
      <xdr:spPr>
        <a:xfrm>
          <a:off x="542925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90</xdr:row>
      <xdr:rowOff>0</xdr:rowOff>
    </xdr:from>
    <xdr:ext cx="184731" cy="264560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D12DB3D7-7514-4FBD-9B1E-C9A3C94D31FA}"/>
            </a:ext>
          </a:extLst>
        </xdr:cNvPr>
        <xdr:cNvSpPr txBox="1"/>
      </xdr:nvSpPr>
      <xdr:spPr>
        <a:xfrm>
          <a:off x="542925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90</xdr:row>
      <xdr:rowOff>0</xdr:rowOff>
    </xdr:from>
    <xdr:ext cx="184731" cy="264560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5DE21114-679E-49E3-8E13-0C0F2424201C}"/>
            </a:ext>
          </a:extLst>
        </xdr:cNvPr>
        <xdr:cNvSpPr txBox="1"/>
      </xdr:nvSpPr>
      <xdr:spPr>
        <a:xfrm>
          <a:off x="542925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90</xdr:row>
      <xdr:rowOff>0</xdr:rowOff>
    </xdr:from>
    <xdr:ext cx="184731" cy="264560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0528B9EB-E44C-4BDD-B6FE-CB474330E529}"/>
            </a:ext>
          </a:extLst>
        </xdr:cNvPr>
        <xdr:cNvSpPr txBox="1"/>
      </xdr:nvSpPr>
      <xdr:spPr>
        <a:xfrm>
          <a:off x="542925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90</xdr:row>
      <xdr:rowOff>0</xdr:rowOff>
    </xdr:from>
    <xdr:ext cx="184731" cy="264560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820C3B4A-D3BF-4BD8-99A8-21EC5FCB279E}"/>
            </a:ext>
          </a:extLst>
        </xdr:cNvPr>
        <xdr:cNvSpPr txBox="1"/>
      </xdr:nvSpPr>
      <xdr:spPr>
        <a:xfrm>
          <a:off x="542925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90</xdr:row>
      <xdr:rowOff>0</xdr:rowOff>
    </xdr:from>
    <xdr:ext cx="184731" cy="264560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A59578DB-E709-4F08-8280-B11CB6D253DD}"/>
            </a:ext>
          </a:extLst>
        </xdr:cNvPr>
        <xdr:cNvSpPr txBox="1"/>
      </xdr:nvSpPr>
      <xdr:spPr>
        <a:xfrm>
          <a:off x="5429250" y="1564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5249C700-0D4A-4603-A88E-1B4589B641AC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703DDCD8-1A56-44B3-B2E4-BD1F1A4D18BE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A5CD0808-A87A-4C27-9581-C672D905CB95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3D6768FC-AF71-403E-8ED1-909E92DE29DD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1E80D25D-73F7-405B-B038-0B44CA5F4EE9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9E35CC4A-6C1E-4F2B-80DE-55186682BB59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9897D684-BE8C-41D7-9C6B-B2E76DAF2E81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336605ED-4C4B-461C-BC3F-87786EB84D4B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C9BDD9ED-4435-4034-A2B1-072AB7DD8C7B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04C90F02-06F5-4616-9ECC-1D98BC56BA04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303989D0-822C-4A77-91BB-07A38B3AAD1E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81F2095F-CE83-4F0B-BD30-FD664CDC3F93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89</xdr:row>
      <xdr:rowOff>0</xdr:rowOff>
    </xdr:from>
    <xdr:ext cx="184731" cy="264560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563ABF12-9979-46AD-BF8F-FD48A1D289B3}"/>
            </a:ext>
          </a:extLst>
        </xdr:cNvPr>
        <xdr:cNvSpPr txBox="1"/>
      </xdr:nvSpPr>
      <xdr:spPr>
        <a:xfrm>
          <a:off x="5429250" y="1546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89</xdr:row>
      <xdr:rowOff>0</xdr:rowOff>
    </xdr:from>
    <xdr:ext cx="184731" cy="264560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3C9F6AAA-1070-48E9-8B34-F095558EB804}"/>
            </a:ext>
          </a:extLst>
        </xdr:cNvPr>
        <xdr:cNvSpPr txBox="1"/>
      </xdr:nvSpPr>
      <xdr:spPr>
        <a:xfrm>
          <a:off x="5429250" y="1546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89</xdr:row>
      <xdr:rowOff>0</xdr:rowOff>
    </xdr:from>
    <xdr:ext cx="184731" cy="264560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4B1DF225-4043-41C7-B9F7-1A67D9965391}"/>
            </a:ext>
          </a:extLst>
        </xdr:cNvPr>
        <xdr:cNvSpPr txBox="1"/>
      </xdr:nvSpPr>
      <xdr:spPr>
        <a:xfrm>
          <a:off x="5429250" y="1546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89</xdr:row>
      <xdr:rowOff>0</xdr:rowOff>
    </xdr:from>
    <xdr:ext cx="184731" cy="264560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D367697F-D5A4-490D-86D4-9CB343655DAF}"/>
            </a:ext>
          </a:extLst>
        </xdr:cNvPr>
        <xdr:cNvSpPr txBox="1"/>
      </xdr:nvSpPr>
      <xdr:spPr>
        <a:xfrm>
          <a:off x="5429250" y="1546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89</xdr:row>
      <xdr:rowOff>0</xdr:rowOff>
    </xdr:from>
    <xdr:ext cx="184731" cy="264560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C0A9E3E4-B676-4FC9-BCCB-4BA3DEC74098}"/>
            </a:ext>
          </a:extLst>
        </xdr:cNvPr>
        <xdr:cNvSpPr txBox="1"/>
      </xdr:nvSpPr>
      <xdr:spPr>
        <a:xfrm>
          <a:off x="5429250" y="1546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89</xdr:row>
      <xdr:rowOff>0</xdr:rowOff>
    </xdr:from>
    <xdr:ext cx="184731" cy="264560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A0EF637F-2D7C-4912-8349-2B79694C2CB0}"/>
            </a:ext>
          </a:extLst>
        </xdr:cNvPr>
        <xdr:cNvSpPr txBox="1"/>
      </xdr:nvSpPr>
      <xdr:spPr>
        <a:xfrm>
          <a:off x="5429250" y="1546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F97B74EB-7456-4A91-B85B-1FFF0EA5628F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E82484D4-E5CB-4C22-AE49-CF452DF1D9CA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9F366BF7-AEFB-464C-B139-9BC883CE2CF4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9209D484-C1DA-463F-8723-D907FD012F6A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B86F5D2C-740E-4642-B999-A6A43EA97CB5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32F807F2-3462-409F-8C52-FB942151D5CE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0FFE1505-6431-4005-B8D1-53C3B4FAE9CA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2F5E7805-2F5A-42AC-B01B-28055A3EFC09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F7C12FEF-D374-4DB9-A116-02D02872A5CB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C113A4DD-00F8-4557-A0BD-F111C357A088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CCEC9FF5-D535-4D3F-9B37-4FE3418850E5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938" name="TextBox 937">
          <a:extLst>
            <a:ext uri="{FF2B5EF4-FFF2-40B4-BE49-F238E27FC236}">
              <a16:creationId xmlns:a16="http://schemas.microsoft.com/office/drawing/2014/main" id="{50901AA7-721F-421B-8055-E5685F95AD80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9EB37897-91A9-4B55-9001-617E64727028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279C3C28-BB48-498F-872D-6B9DF610F482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E99C5EC3-3EF5-405E-A015-B0CE8269D980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54153B4C-53E2-453D-B9E0-BD799CA1F05B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87C2278B-783D-4BCE-89A5-88B194D846CA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88</xdr:row>
      <xdr:rowOff>0</xdr:rowOff>
    </xdr:from>
    <xdr:ext cx="184731" cy="264560"/>
    <xdr:sp macro="" textlink="">
      <xdr:nvSpPr>
        <xdr:cNvPr id="944" name="TextBox 943">
          <a:extLst>
            <a:ext uri="{FF2B5EF4-FFF2-40B4-BE49-F238E27FC236}">
              <a16:creationId xmlns:a16="http://schemas.microsoft.com/office/drawing/2014/main" id="{0CCABD17-93E1-4C0B-BD45-88E002B4F17B}"/>
            </a:ext>
          </a:extLst>
        </xdr:cNvPr>
        <xdr:cNvSpPr txBox="1"/>
      </xdr:nvSpPr>
      <xdr:spPr>
        <a:xfrm>
          <a:off x="5429250" y="1529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945" name="TextBox 944">
          <a:extLst>
            <a:ext uri="{FF2B5EF4-FFF2-40B4-BE49-F238E27FC236}">
              <a16:creationId xmlns:a16="http://schemas.microsoft.com/office/drawing/2014/main" id="{ECF1B639-AEE1-48D2-A5ED-9C6415306BCC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946" name="TextBox 945">
          <a:extLst>
            <a:ext uri="{FF2B5EF4-FFF2-40B4-BE49-F238E27FC236}">
              <a16:creationId xmlns:a16="http://schemas.microsoft.com/office/drawing/2014/main" id="{4B3C10A4-6AC2-4816-BCFC-47CC2E5ED126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947" name="TextBox 946">
          <a:extLst>
            <a:ext uri="{FF2B5EF4-FFF2-40B4-BE49-F238E27FC236}">
              <a16:creationId xmlns:a16="http://schemas.microsoft.com/office/drawing/2014/main" id="{404C9120-F3B6-475D-B908-6756C323ED6F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948" name="TextBox 947">
          <a:extLst>
            <a:ext uri="{FF2B5EF4-FFF2-40B4-BE49-F238E27FC236}">
              <a16:creationId xmlns:a16="http://schemas.microsoft.com/office/drawing/2014/main" id="{9AE0ABEB-3C5A-48A3-B2E4-A45CE7FA3C7C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949" name="TextBox 948">
          <a:extLst>
            <a:ext uri="{FF2B5EF4-FFF2-40B4-BE49-F238E27FC236}">
              <a16:creationId xmlns:a16="http://schemas.microsoft.com/office/drawing/2014/main" id="{C8304E90-DA39-4B79-9ED5-E3E6FEBDE361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87</xdr:row>
      <xdr:rowOff>0</xdr:rowOff>
    </xdr:from>
    <xdr:ext cx="184731" cy="264560"/>
    <xdr:sp macro="" textlink="">
      <xdr:nvSpPr>
        <xdr:cNvPr id="950" name="TextBox 949">
          <a:extLst>
            <a:ext uri="{FF2B5EF4-FFF2-40B4-BE49-F238E27FC236}">
              <a16:creationId xmlns:a16="http://schemas.microsoft.com/office/drawing/2014/main" id="{A65B62BC-2E2C-4A75-9B86-A3D6943A1075}"/>
            </a:ext>
          </a:extLst>
        </xdr:cNvPr>
        <xdr:cNvSpPr txBox="1"/>
      </xdr:nvSpPr>
      <xdr:spPr>
        <a:xfrm>
          <a:off x="5429250" y="151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94</xdr:row>
      <xdr:rowOff>0</xdr:rowOff>
    </xdr:from>
    <xdr:ext cx="184731" cy="264560"/>
    <xdr:sp macro="" textlink="">
      <xdr:nvSpPr>
        <xdr:cNvPr id="951" name="TextBox 950">
          <a:extLst>
            <a:ext uri="{FF2B5EF4-FFF2-40B4-BE49-F238E27FC236}">
              <a16:creationId xmlns:a16="http://schemas.microsoft.com/office/drawing/2014/main" id="{89F6126C-A481-42B2-91CD-4EAB1F1519FB}"/>
            </a:ext>
          </a:extLst>
        </xdr:cNvPr>
        <xdr:cNvSpPr txBox="1"/>
      </xdr:nvSpPr>
      <xdr:spPr>
        <a:xfrm>
          <a:off x="5429250" y="1632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94</xdr:row>
      <xdr:rowOff>0</xdr:rowOff>
    </xdr:from>
    <xdr:ext cx="184731" cy="264560"/>
    <xdr:sp macro="" textlink="">
      <xdr:nvSpPr>
        <xdr:cNvPr id="952" name="TextBox 951">
          <a:extLst>
            <a:ext uri="{FF2B5EF4-FFF2-40B4-BE49-F238E27FC236}">
              <a16:creationId xmlns:a16="http://schemas.microsoft.com/office/drawing/2014/main" id="{348F270B-8FE7-4BEB-9CF6-7D35B43FCFD3}"/>
            </a:ext>
          </a:extLst>
        </xdr:cNvPr>
        <xdr:cNvSpPr txBox="1"/>
      </xdr:nvSpPr>
      <xdr:spPr>
        <a:xfrm>
          <a:off x="5429250" y="1632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94</xdr:row>
      <xdr:rowOff>0</xdr:rowOff>
    </xdr:from>
    <xdr:ext cx="184731" cy="264560"/>
    <xdr:sp macro="" textlink="">
      <xdr:nvSpPr>
        <xdr:cNvPr id="953" name="TextBox 952">
          <a:extLst>
            <a:ext uri="{FF2B5EF4-FFF2-40B4-BE49-F238E27FC236}">
              <a16:creationId xmlns:a16="http://schemas.microsoft.com/office/drawing/2014/main" id="{079B8E34-146A-46F2-B766-3B8866825353}"/>
            </a:ext>
          </a:extLst>
        </xdr:cNvPr>
        <xdr:cNvSpPr txBox="1"/>
      </xdr:nvSpPr>
      <xdr:spPr>
        <a:xfrm>
          <a:off x="5429250" y="1632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94</xdr:row>
      <xdr:rowOff>0</xdr:rowOff>
    </xdr:from>
    <xdr:ext cx="184731" cy="264560"/>
    <xdr:sp macro="" textlink="">
      <xdr:nvSpPr>
        <xdr:cNvPr id="954" name="TextBox 953">
          <a:extLst>
            <a:ext uri="{FF2B5EF4-FFF2-40B4-BE49-F238E27FC236}">
              <a16:creationId xmlns:a16="http://schemas.microsoft.com/office/drawing/2014/main" id="{EC8A1563-743D-4131-9EF3-6174766CE262}"/>
            </a:ext>
          </a:extLst>
        </xdr:cNvPr>
        <xdr:cNvSpPr txBox="1"/>
      </xdr:nvSpPr>
      <xdr:spPr>
        <a:xfrm>
          <a:off x="5429250" y="1632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94</xdr:row>
      <xdr:rowOff>0</xdr:rowOff>
    </xdr:from>
    <xdr:ext cx="184731" cy="264560"/>
    <xdr:sp macro="" textlink="">
      <xdr:nvSpPr>
        <xdr:cNvPr id="955" name="TextBox 954">
          <a:extLst>
            <a:ext uri="{FF2B5EF4-FFF2-40B4-BE49-F238E27FC236}">
              <a16:creationId xmlns:a16="http://schemas.microsoft.com/office/drawing/2014/main" id="{89557060-F1A2-4DA5-95C9-710F241D8282}"/>
            </a:ext>
          </a:extLst>
        </xdr:cNvPr>
        <xdr:cNvSpPr txBox="1"/>
      </xdr:nvSpPr>
      <xdr:spPr>
        <a:xfrm>
          <a:off x="5429250" y="1632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94</xdr:row>
      <xdr:rowOff>0</xdr:rowOff>
    </xdr:from>
    <xdr:ext cx="184731" cy="264560"/>
    <xdr:sp macro="" textlink="">
      <xdr:nvSpPr>
        <xdr:cNvPr id="956" name="TextBox 955">
          <a:extLst>
            <a:ext uri="{FF2B5EF4-FFF2-40B4-BE49-F238E27FC236}">
              <a16:creationId xmlns:a16="http://schemas.microsoft.com/office/drawing/2014/main" id="{E831A181-9BA6-4D05-AEB2-12C8D37BA5A1}"/>
            </a:ext>
          </a:extLst>
        </xdr:cNvPr>
        <xdr:cNvSpPr txBox="1"/>
      </xdr:nvSpPr>
      <xdr:spPr>
        <a:xfrm>
          <a:off x="5429250" y="1632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95</xdr:row>
      <xdr:rowOff>0</xdr:rowOff>
    </xdr:from>
    <xdr:ext cx="184731" cy="264560"/>
    <xdr:sp macro="" textlink="">
      <xdr:nvSpPr>
        <xdr:cNvPr id="957" name="TextBox 956">
          <a:extLst>
            <a:ext uri="{FF2B5EF4-FFF2-40B4-BE49-F238E27FC236}">
              <a16:creationId xmlns:a16="http://schemas.microsoft.com/office/drawing/2014/main" id="{38F0AD63-7077-4444-BF07-85B201A74EBB}"/>
            </a:ext>
          </a:extLst>
        </xdr:cNvPr>
        <xdr:cNvSpPr txBox="1"/>
      </xdr:nvSpPr>
      <xdr:spPr>
        <a:xfrm>
          <a:off x="542925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95</xdr:row>
      <xdr:rowOff>0</xdr:rowOff>
    </xdr:from>
    <xdr:ext cx="184731" cy="264560"/>
    <xdr:sp macro="" textlink="">
      <xdr:nvSpPr>
        <xdr:cNvPr id="958" name="TextBox 957">
          <a:extLst>
            <a:ext uri="{FF2B5EF4-FFF2-40B4-BE49-F238E27FC236}">
              <a16:creationId xmlns:a16="http://schemas.microsoft.com/office/drawing/2014/main" id="{F25C5AAB-0FB9-4D7A-8411-89FE675A6800}"/>
            </a:ext>
          </a:extLst>
        </xdr:cNvPr>
        <xdr:cNvSpPr txBox="1"/>
      </xdr:nvSpPr>
      <xdr:spPr>
        <a:xfrm>
          <a:off x="542925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94</xdr:row>
      <xdr:rowOff>0</xdr:rowOff>
    </xdr:from>
    <xdr:ext cx="184731" cy="264560"/>
    <xdr:sp macro="" textlink="">
      <xdr:nvSpPr>
        <xdr:cNvPr id="959" name="TextBox 958">
          <a:extLst>
            <a:ext uri="{FF2B5EF4-FFF2-40B4-BE49-F238E27FC236}">
              <a16:creationId xmlns:a16="http://schemas.microsoft.com/office/drawing/2014/main" id="{A821FDF8-B983-4E94-A9BC-FEB630FAD1C0}"/>
            </a:ext>
          </a:extLst>
        </xdr:cNvPr>
        <xdr:cNvSpPr txBox="1"/>
      </xdr:nvSpPr>
      <xdr:spPr>
        <a:xfrm>
          <a:off x="5429250" y="1632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94</xdr:row>
      <xdr:rowOff>0</xdr:rowOff>
    </xdr:from>
    <xdr:ext cx="184731" cy="264560"/>
    <xdr:sp macro="" textlink="">
      <xdr:nvSpPr>
        <xdr:cNvPr id="960" name="TextBox 959">
          <a:extLst>
            <a:ext uri="{FF2B5EF4-FFF2-40B4-BE49-F238E27FC236}">
              <a16:creationId xmlns:a16="http://schemas.microsoft.com/office/drawing/2014/main" id="{22DE27E1-BC72-4F5B-9163-764FE3CBDBC3}"/>
            </a:ext>
          </a:extLst>
        </xdr:cNvPr>
        <xdr:cNvSpPr txBox="1"/>
      </xdr:nvSpPr>
      <xdr:spPr>
        <a:xfrm>
          <a:off x="5429250" y="1632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94</xdr:row>
      <xdr:rowOff>0</xdr:rowOff>
    </xdr:from>
    <xdr:ext cx="184731" cy="264560"/>
    <xdr:sp macro="" textlink="">
      <xdr:nvSpPr>
        <xdr:cNvPr id="961" name="TextBox 960">
          <a:extLst>
            <a:ext uri="{FF2B5EF4-FFF2-40B4-BE49-F238E27FC236}">
              <a16:creationId xmlns:a16="http://schemas.microsoft.com/office/drawing/2014/main" id="{6E9D6FCB-5B69-4784-82ED-166486AA4F90}"/>
            </a:ext>
          </a:extLst>
        </xdr:cNvPr>
        <xdr:cNvSpPr txBox="1"/>
      </xdr:nvSpPr>
      <xdr:spPr>
        <a:xfrm>
          <a:off x="5429250" y="1632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94</xdr:row>
      <xdr:rowOff>0</xdr:rowOff>
    </xdr:from>
    <xdr:ext cx="184731" cy="264560"/>
    <xdr:sp macro="" textlink="">
      <xdr:nvSpPr>
        <xdr:cNvPr id="962" name="TextBox 961">
          <a:extLst>
            <a:ext uri="{FF2B5EF4-FFF2-40B4-BE49-F238E27FC236}">
              <a16:creationId xmlns:a16="http://schemas.microsoft.com/office/drawing/2014/main" id="{2E9765F6-913A-456E-A1B5-91C986C09BEE}"/>
            </a:ext>
          </a:extLst>
        </xdr:cNvPr>
        <xdr:cNvSpPr txBox="1"/>
      </xdr:nvSpPr>
      <xdr:spPr>
        <a:xfrm>
          <a:off x="5429250" y="1632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94</xdr:row>
      <xdr:rowOff>0</xdr:rowOff>
    </xdr:from>
    <xdr:ext cx="184731" cy="264560"/>
    <xdr:sp macro="" textlink="">
      <xdr:nvSpPr>
        <xdr:cNvPr id="963" name="TextBox 962">
          <a:extLst>
            <a:ext uri="{FF2B5EF4-FFF2-40B4-BE49-F238E27FC236}">
              <a16:creationId xmlns:a16="http://schemas.microsoft.com/office/drawing/2014/main" id="{F43E90BB-A87F-47CD-9B49-44CCD0C57DD6}"/>
            </a:ext>
          </a:extLst>
        </xdr:cNvPr>
        <xdr:cNvSpPr txBox="1"/>
      </xdr:nvSpPr>
      <xdr:spPr>
        <a:xfrm>
          <a:off x="5429250" y="1632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94</xdr:row>
      <xdr:rowOff>0</xdr:rowOff>
    </xdr:from>
    <xdr:ext cx="184731" cy="264560"/>
    <xdr:sp macro="" textlink="">
      <xdr:nvSpPr>
        <xdr:cNvPr id="964" name="TextBox 963">
          <a:extLst>
            <a:ext uri="{FF2B5EF4-FFF2-40B4-BE49-F238E27FC236}">
              <a16:creationId xmlns:a16="http://schemas.microsoft.com/office/drawing/2014/main" id="{F4C11397-67D2-4E3E-B99A-9CFF2204A8B1}"/>
            </a:ext>
          </a:extLst>
        </xdr:cNvPr>
        <xdr:cNvSpPr txBox="1"/>
      </xdr:nvSpPr>
      <xdr:spPr>
        <a:xfrm>
          <a:off x="5429250" y="1632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95</xdr:row>
      <xdr:rowOff>0</xdr:rowOff>
    </xdr:from>
    <xdr:ext cx="184731" cy="264560"/>
    <xdr:sp macro="" textlink="">
      <xdr:nvSpPr>
        <xdr:cNvPr id="965" name="TextBox 964">
          <a:extLst>
            <a:ext uri="{FF2B5EF4-FFF2-40B4-BE49-F238E27FC236}">
              <a16:creationId xmlns:a16="http://schemas.microsoft.com/office/drawing/2014/main" id="{B04504A3-13D6-4ABF-9A3C-1CC8CA41F31B}"/>
            </a:ext>
          </a:extLst>
        </xdr:cNvPr>
        <xdr:cNvSpPr txBox="1"/>
      </xdr:nvSpPr>
      <xdr:spPr>
        <a:xfrm>
          <a:off x="542925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95</xdr:row>
      <xdr:rowOff>0</xdr:rowOff>
    </xdr:from>
    <xdr:ext cx="184731" cy="264560"/>
    <xdr:sp macro="" textlink="">
      <xdr:nvSpPr>
        <xdr:cNvPr id="966" name="TextBox 965">
          <a:extLst>
            <a:ext uri="{FF2B5EF4-FFF2-40B4-BE49-F238E27FC236}">
              <a16:creationId xmlns:a16="http://schemas.microsoft.com/office/drawing/2014/main" id="{80257C11-9DBA-4AD4-86E4-31A74628C1BB}"/>
            </a:ext>
          </a:extLst>
        </xdr:cNvPr>
        <xdr:cNvSpPr txBox="1"/>
      </xdr:nvSpPr>
      <xdr:spPr>
        <a:xfrm>
          <a:off x="542925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95</xdr:row>
      <xdr:rowOff>0</xdr:rowOff>
    </xdr:from>
    <xdr:ext cx="184731" cy="264560"/>
    <xdr:sp macro="" textlink="">
      <xdr:nvSpPr>
        <xdr:cNvPr id="967" name="TextBox 966">
          <a:extLst>
            <a:ext uri="{FF2B5EF4-FFF2-40B4-BE49-F238E27FC236}">
              <a16:creationId xmlns:a16="http://schemas.microsoft.com/office/drawing/2014/main" id="{1F934E05-7468-4651-AC6D-DDBFFB7E1D79}"/>
            </a:ext>
          </a:extLst>
        </xdr:cNvPr>
        <xdr:cNvSpPr txBox="1"/>
      </xdr:nvSpPr>
      <xdr:spPr>
        <a:xfrm>
          <a:off x="542925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95</xdr:row>
      <xdr:rowOff>0</xdr:rowOff>
    </xdr:from>
    <xdr:ext cx="184731" cy="264560"/>
    <xdr:sp macro="" textlink="">
      <xdr:nvSpPr>
        <xdr:cNvPr id="968" name="TextBox 967">
          <a:extLst>
            <a:ext uri="{FF2B5EF4-FFF2-40B4-BE49-F238E27FC236}">
              <a16:creationId xmlns:a16="http://schemas.microsoft.com/office/drawing/2014/main" id="{D9B077A9-B151-45BC-8F0E-F60420972D1C}"/>
            </a:ext>
          </a:extLst>
        </xdr:cNvPr>
        <xdr:cNvSpPr txBox="1"/>
      </xdr:nvSpPr>
      <xdr:spPr>
        <a:xfrm>
          <a:off x="542925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95</xdr:row>
      <xdr:rowOff>0</xdr:rowOff>
    </xdr:from>
    <xdr:ext cx="184731" cy="264560"/>
    <xdr:sp macro="" textlink="">
      <xdr:nvSpPr>
        <xdr:cNvPr id="969" name="TextBox 968">
          <a:extLst>
            <a:ext uri="{FF2B5EF4-FFF2-40B4-BE49-F238E27FC236}">
              <a16:creationId xmlns:a16="http://schemas.microsoft.com/office/drawing/2014/main" id="{3FA0535F-9E7B-4C2C-AE42-83238D4196C5}"/>
            </a:ext>
          </a:extLst>
        </xdr:cNvPr>
        <xdr:cNvSpPr txBox="1"/>
      </xdr:nvSpPr>
      <xdr:spPr>
        <a:xfrm>
          <a:off x="542925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95</xdr:row>
      <xdr:rowOff>0</xdr:rowOff>
    </xdr:from>
    <xdr:ext cx="184731" cy="264560"/>
    <xdr:sp macro="" textlink="">
      <xdr:nvSpPr>
        <xdr:cNvPr id="970" name="TextBox 969">
          <a:extLst>
            <a:ext uri="{FF2B5EF4-FFF2-40B4-BE49-F238E27FC236}">
              <a16:creationId xmlns:a16="http://schemas.microsoft.com/office/drawing/2014/main" id="{50D158C6-01EA-4119-B511-D7706B823F9B}"/>
            </a:ext>
          </a:extLst>
        </xdr:cNvPr>
        <xdr:cNvSpPr txBox="1"/>
      </xdr:nvSpPr>
      <xdr:spPr>
        <a:xfrm>
          <a:off x="542925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94</xdr:row>
      <xdr:rowOff>0</xdr:rowOff>
    </xdr:from>
    <xdr:ext cx="184731" cy="264560"/>
    <xdr:sp macro="" textlink="">
      <xdr:nvSpPr>
        <xdr:cNvPr id="971" name="TextBox 970">
          <a:extLst>
            <a:ext uri="{FF2B5EF4-FFF2-40B4-BE49-F238E27FC236}">
              <a16:creationId xmlns:a16="http://schemas.microsoft.com/office/drawing/2014/main" id="{67EE343A-8558-4F2B-9549-2C888212190D}"/>
            </a:ext>
          </a:extLst>
        </xdr:cNvPr>
        <xdr:cNvSpPr txBox="1"/>
      </xdr:nvSpPr>
      <xdr:spPr>
        <a:xfrm>
          <a:off x="5429250" y="1632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94</xdr:row>
      <xdr:rowOff>0</xdr:rowOff>
    </xdr:from>
    <xdr:ext cx="184731" cy="264560"/>
    <xdr:sp macro="" textlink="">
      <xdr:nvSpPr>
        <xdr:cNvPr id="972" name="TextBox 971">
          <a:extLst>
            <a:ext uri="{FF2B5EF4-FFF2-40B4-BE49-F238E27FC236}">
              <a16:creationId xmlns:a16="http://schemas.microsoft.com/office/drawing/2014/main" id="{A4E46C4C-ACF1-46AD-918F-D7B7E1AC46C4}"/>
            </a:ext>
          </a:extLst>
        </xdr:cNvPr>
        <xdr:cNvSpPr txBox="1"/>
      </xdr:nvSpPr>
      <xdr:spPr>
        <a:xfrm>
          <a:off x="5429250" y="1632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94</xdr:row>
      <xdr:rowOff>0</xdr:rowOff>
    </xdr:from>
    <xdr:ext cx="184731" cy="264560"/>
    <xdr:sp macro="" textlink="">
      <xdr:nvSpPr>
        <xdr:cNvPr id="973" name="TextBox 972">
          <a:extLst>
            <a:ext uri="{FF2B5EF4-FFF2-40B4-BE49-F238E27FC236}">
              <a16:creationId xmlns:a16="http://schemas.microsoft.com/office/drawing/2014/main" id="{EB6EB90F-4AAC-4CC0-948C-D2693E9EDEA4}"/>
            </a:ext>
          </a:extLst>
        </xdr:cNvPr>
        <xdr:cNvSpPr txBox="1"/>
      </xdr:nvSpPr>
      <xdr:spPr>
        <a:xfrm>
          <a:off x="5429250" y="1632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94</xdr:row>
      <xdr:rowOff>0</xdr:rowOff>
    </xdr:from>
    <xdr:ext cx="184731" cy="264560"/>
    <xdr:sp macro="" textlink="">
      <xdr:nvSpPr>
        <xdr:cNvPr id="974" name="TextBox 973">
          <a:extLst>
            <a:ext uri="{FF2B5EF4-FFF2-40B4-BE49-F238E27FC236}">
              <a16:creationId xmlns:a16="http://schemas.microsoft.com/office/drawing/2014/main" id="{4D89D503-EDC3-4085-82D2-D37A55FF6001}"/>
            </a:ext>
          </a:extLst>
        </xdr:cNvPr>
        <xdr:cNvSpPr txBox="1"/>
      </xdr:nvSpPr>
      <xdr:spPr>
        <a:xfrm>
          <a:off x="5429250" y="1632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94</xdr:row>
      <xdr:rowOff>0</xdr:rowOff>
    </xdr:from>
    <xdr:ext cx="184731" cy="264560"/>
    <xdr:sp macro="" textlink="">
      <xdr:nvSpPr>
        <xdr:cNvPr id="975" name="TextBox 974">
          <a:extLst>
            <a:ext uri="{FF2B5EF4-FFF2-40B4-BE49-F238E27FC236}">
              <a16:creationId xmlns:a16="http://schemas.microsoft.com/office/drawing/2014/main" id="{07BADF34-F487-448E-9A85-0F16FB50EA59}"/>
            </a:ext>
          </a:extLst>
        </xdr:cNvPr>
        <xdr:cNvSpPr txBox="1"/>
      </xdr:nvSpPr>
      <xdr:spPr>
        <a:xfrm>
          <a:off x="5429250" y="1632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94</xdr:row>
      <xdr:rowOff>0</xdr:rowOff>
    </xdr:from>
    <xdr:ext cx="184731" cy="264560"/>
    <xdr:sp macro="" textlink="">
      <xdr:nvSpPr>
        <xdr:cNvPr id="976" name="TextBox 975">
          <a:extLst>
            <a:ext uri="{FF2B5EF4-FFF2-40B4-BE49-F238E27FC236}">
              <a16:creationId xmlns:a16="http://schemas.microsoft.com/office/drawing/2014/main" id="{F7FD4EE2-F4DA-4BFF-B906-4267F75778FA}"/>
            </a:ext>
          </a:extLst>
        </xdr:cNvPr>
        <xdr:cNvSpPr txBox="1"/>
      </xdr:nvSpPr>
      <xdr:spPr>
        <a:xfrm>
          <a:off x="5429250" y="1632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132</xdr:row>
      <xdr:rowOff>0</xdr:rowOff>
    </xdr:from>
    <xdr:ext cx="184731" cy="264560"/>
    <xdr:sp macro="" textlink="">
      <xdr:nvSpPr>
        <xdr:cNvPr id="977" name="TextBox 976">
          <a:extLst>
            <a:ext uri="{FF2B5EF4-FFF2-40B4-BE49-F238E27FC236}">
              <a16:creationId xmlns:a16="http://schemas.microsoft.com/office/drawing/2014/main" id="{1A8BDB68-3B47-4635-A439-99F87B3354CA}"/>
            </a:ext>
          </a:extLst>
        </xdr:cNvPr>
        <xdr:cNvSpPr txBox="1"/>
      </xdr:nvSpPr>
      <xdr:spPr>
        <a:xfrm>
          <a:off x="542925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132</xdr:row>
      <xdr:rowOff>0</xdr:rowOff>
    </xdr:from>
    <xdr:ext cx="184731" cy="264560"/>
    <xdr:sp macro="" textlink="">
      <xdr:nvSpPr>
        <xdr:cNvPr id="978" name="TextBox 977">
          <a:extLst>
            <a:ext uri="{FF2B5EF4-FFF2-40B4-BE49-F238E27FC236}">
              <a16:creationId xmlns:a16="http://schemas.microsoft.com/office/drawing/2014/main" id="{ED2791F1-8B83-46C1-B336-9B2266EA9EAC}"/>
            </a:ext>
          </a:extLst>
        </xdr:cNvPr>
        <xdr:cNvSpPr txBox="1"/>
      </xdr:nvSpPr>
      <xdr:spPr>
        <a:xfrm>
          <a:off x="542925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132</xdr:row>
      <xdr:rowOff>0</xdr:rowOff>
    </xdr:from>
    <xdr:ext cx="184731" cy="264560"/>
    <xdr:sp macro="" textlink="">
      <xdr:nvSpPr>
        <xdr:cNvPr id="979" name="TextBox 978">
          <a:extLst>
            <a:ext uri="{FF2B5EF4-FFF2-40B4-BE49-F238E27FC236}">
              <a16:creationId xmlns:a16="http://schemas.microsoft.com/office/drawing/2014/main" id="{F586B25A-0305-4E4E-AECE-F40215E99AE1}"/>
            </a:ext>
          </a:extLst>
        </xdr:cNvPr>
        <xdr:cNvSpPr txBox="1"/>
      </xdr:nvSpPr>
      <xdr:spPr>
        <a:xfrm>
          <a:off x="542925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132</xdr:row>
      <xdr:rowOff>0</xdr:rowOff>
    </xdr:from>
    <xdr:ext cx="184731" cy="264560"/>
    <xdr:sp macro="" textlink="">
      <xdr:nvSpPr>
        <xdr:cNvPr id="980" name="TextBox 979">
          <a:extLst>
            <a:ext uri="{FF2B5EF4-FFF2-40B4-BE49-F238E27FC236}">
              <a16:creationId xmlns:a16="http://schemas.microsoft.com/office/drawing/2014/main" id="{79F4D140-C514-4E7F-85DC-7989C8949790}"/>
            </a:ext>
          </a:extLst>
        </xdr:cNvPr>
        <xdr:cNvSpPr txBox="1"/>
      </xdr:nvSpPr>
      <xdr:spPr>
        <a:xfrm>
          <a:off x="542925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132</xdr:row>
      <xdr:rowOff>0</xdr:rowOff>
    </xdr:from>
    <xdr:ext cx="184731" cy="264560"/>
    <xdr:sp macro="" textlink="">
      <xdr:nvSpPr>
        <xdr:cNvPr id="981" name="TextBox 980">
          <a:extLst>
            <a:ext uri="{FF2B5EF4-FFF2-40B4-BE49-F238E27FC236}">
              <a16:creationId xmlns:a16="http://schemas.microsoft.com/office/drawing/2014/main" id="{C8F6810C-06A1-469A-9478-F5E333998309}"/>
            </a:ext>
          </a:extLst>
        </xdr:cNvPr>
        <xdr:cNvSpPr txBox="1"/>
      </xdr:nvSpPr>
      <xdr:spPr>
        <a:xfrm>
          <a:off x="542925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132</xdr:row>
      <xdr:rowOff>0</xdr:rowOff>
    </xdr:from>
    <xdr:ext cx="184731" cy="264560"/>
    <xdr:sp macro="" textlink="">
      <xdr:nvSpPr>
        <xdr:cNvPr id="982" name="TextBox 981">
          <a:extLst>
            <a:ext uri="{FF2B5EF4-FFF2-40B4-BE49-F238E27FC236}">
              <a16:creationId xmlns:a16="http://schemas.microsoft.com/office/drawing/2014/main" id="{096F2DCB-DCF8-4A42-AAD1-5A107D409D6A}"/>
            </a:ext>
          </a:extLst>
        </xdr:cNvPr>
        <xdr:cNvSpPr txBox="1"/>
      </xdr:nvSpPr>
      <xdr:spPr>
        <a:xfrm>
          <a:off x="5429250" y="2286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983" name="TextBox 982">
          <a:extLst>
            <a:ext uri="{FF2B5EF4-FFF2-40B4-BE49-F238E27FC236}">
              <a16:creationId xmlns:a16="http://schemas.microsoft.com/office/drawing/2014/main" id="{A6096D97-A43E-4B75-B847-A93C6908FC97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984" name="TextBox 983">
          <a:extLst>
            <a:ext uri="{FF2B5EF4-FFF2-40B4-BE49-F238E27FC236}">
              <a16:creationId xmlns:a16="http://schemas.microsoft.com/office/drawing/2014/main" id="{74E6F021-F063-4D5E-A505-7FCD24C32285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985" name="TextBox 984">
          <a:extLst>
            <a:ext uri="{FF2B5EF4-FFF2-40B4-BE49-F238E27FC236}">
              <a16:creationId xmlns:a16="http://schemas.microsoft.com/office/drawing/2014/main" id="{BC38B76A-BE5B-407D-B291-2A1ACB6DC8C3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986" name="TextBox 985">
          <a:extLst>
            <a:ext uri="{FF2B5EF4-FFF2-40B4-BE49-F238E27FC236}">
              <a16:creationId xmlns:a16="http://schemas.microsoft.com/office/drawing/2014/main" id="{FC907D31-E5CD-41FD-A0BE-213F2214022F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987" name="TextBox 986">
          <a:extLst>
            <a:ext uri="{FF2B5EF4-FFF2-40B4-BE49-F238E27FC236}">
              <a16:creationId xmlns:a16="http://schemas.microsoft.com/office/drawing/2014/main" id="{C23EA5AE-CCFF-4702-B8D8-4E2F49926F4F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988" name="TextBox 987">
          <a:extLst>
            <a:ext uri="{FF2B5EF4-FFF2-40B4-BE49-F238E27FC236}">
              <a16:creationId xmlns:a16="http://schemas.microsoft.com/office/drawing/2014/main" id="{5D1AA3D7-0DF9-4BAA-BAE0-B024D52D7F52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989" name="TextBox 988">
          <a:extLst>
            <a:ext uri="{FF2B5EF4-FFF2-40B4-BE49-F238E27FC236}">
              <a16:creationId xmlns:a16="http://schemas.microsoft.com/office/drawing/2014/main" id="{CD1D6DF4-37CD-440A-B339-14DFAC2B11B4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990" name="TextBox 989">
          <a:extLst>
            <a:ext uri="{FF2B5EF4-FFF2-40B4-BE49-F238E27FC236}">
              <a16:creationId xmlns:a16="http://schemas.microsoft.com/office/drawing/2014/main" id="{9E22FD58-8706-408B-B2A0-7810482F6F86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991" name="TextBox 990">
          <a:extLst>
            <a:ext uri="{FF2B5EF4-FFF2-40B4-BE49-F238E27FC236}">
              <a16:creationId xmlns:a16="http://schemas.microsoft.com/office/drawing/2014/main" id="{16247E2E-B793-4E60-8621-E0F8B48738FD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992" name="TextBox 991">
          <a:extLst>
            <a:ext uri="{FF2B5EF4-FFF2-40B4-BE49-F238E27FC236}">
              <a16:creationId xmlns:a16="http://schemas.microsoft.com/office/drawing/2014/main" id="{03C344C6-15FE-4706-AF05-088830F62B86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993" name="TextBox 992">
          <a:extLst>
            <a:ext uri="{FF2B5EF4-FFF2-40B4-BE49-F238E27FC236}">
              <a16:creationId xmlns:a16="http://schemas.microsoft.com/office/drawing/2014/main" id="{7D695CA5-2673-448F-80BE-CCF9C021C5D6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994" name="TextBox 993">
          <a:extLst>
            <a:ext uri="{FF2B5EF4-FFF2-40B4-BE49-F238E27FC236}">
              <a16:creationId xmlns:a16="http://schemas.microsoft.com/office/drawing/2014/main" id="{86BF035A-8A66-4B83-92D0-9D2BBA15C201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131</xdr:row>
      <xdr:rowOff>0</xdr:rowOff>
    </xdr:from>
    <xdr:ext cx="184731" cy="264560"/>
    <xdr:sp macro="" textlink="">
      <xdr:nvSpPr>
        <xdr:cNvPr id="995" name="TextBox 994">
          <a:extLst>
            <a:ext uri="{FF2B5EF4-FFF2-40B4-BE49-F238E27FC236}">
              <a16:creationId xmlns:a16="http://schemas.microsoft.com/office/drawing/2014/main" id="{923F2B96-8AEE-436C-BDA3-26B49348579E}"/>
            </a:ext>
          </a:extLst>
        </xdr:cNvPr>
        <xdr:cNvSpPr txBox="1"/>
      </xdr:nvSpPr>
      <xdr:spPr>
        <a:xfrm>
          <a:off x="5429250" y="2268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131</xdr:row>
      <xdr:rowOff>0</xdr:rowOff>
    </xdr:from>
    <xdr:ext cx="184731" cy="264560"/>
    <xdr:sp macro="" textlink="">
      <xdr:nvSpPr>
        <xdr:cNvPr id="996" name="TextBox 995">
          <a:extLst>
            <a:ext uri="{FF2B5EF4-FFF2-40B4-BE49-F238E27FC236}">
              <a16:creationId xmlns:a16="http://schemas.microsoft.com/office/drawing/2014/main" id="{BA1CEB6C-9876-41AE-8CFE-7E689A7BC8AF}"/>
            </a:ext>
          </a:extLst>
        </xdr:cNvPr>
        <xdr:cNvSpPr txBox="1"/>
      </xdr:nvSpPr>
      <xdr:spPr>
        <a:xfrm>
          <a:off x="5429250" y="2268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131</xdr:row>
      <xdr:rowOff>0</xdr:rowOff>
    </xdr:from>
    <xdr:ext cx="184731" cy="264560"/>
    <xdr:sp macro="" textlink="">
      <xdr:nvSpPr>
        <xdr:cNvPr id="997" name="TextBox 996">
          <a:extLst>
            <a:ext uri="{FF2B5EF4-FFF2-40B4-BE49-F238E27FC236}">
              <a16:creationId xmlns:a16="http://schemas.microsoft.com/office/drawing/2014/main" id="{E91C7E15-68C8-45D4-9886-5216BDEE9A99}"/>
            </a:ext>
          </a:extLst>
        </xdr:cNvPr>
        <xdr:cNvSpPr txBox="1"/>
      </xdr:nvSpPr>
      <xdr:spPr>
        <a:xfrm>
          <a:off x="5429250" y="2268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131</xdr:row>
      <xdr:rowOff>0</xdr:rowOff>
    </xdr:from>
    <xdr:ext cx="184731" cy="264560"/>
    <xdr:sp macro="" textlink="">
      <xdr:nvSpPr>
        <xdr:cNvPr id="998" name="TextBox 997">
          <a:extLst>
            <a:ext uri="{FF2B5EF4-FFF2-40B4-BE49-F238E27FC236}">
              <a16:creationId xmlns:a16="http://schemas.microsoft.com/office/drawing/2014/main" id="{5282E79B-0F7F-4029-B962-AEF676BF2F7F}"/>
            </a:ext>
          </a:extLst>
        </xdr:cNvPr>
        <xdr:cNvSpPr txBox="1"/>
      </xdr:nvSpPr>
      <xdr:spPr>
        <a:xfrm>
          <a:off x="5429250" y="2268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131</xdr:row>
      <xdr:rowOff>0</xdr:rowOff>
    </xdr:from>
    <xdr:ext cx="184731" cy="264560"/>
    <xdr:sp macro="" textlink="">
      <xdr:nvSpPr>
        <xdr:cNvPr id="999" name="TextBox 998">
          <a:extLst>
            <a:ext uri="{FF2B5EF4-FFF2-40B4-BE49-F238E27FC236}">
              <a16:creationId xmlns:a16="http://schemas.microsoft.com/office/drawing/2014/main" id="{F4B4FF52-03B6-40C3-A301-CA6D75D6AA2B}"/>
            </a:ext>
          </a:extLst>
        </xdr:cNvPr>
        <xdr:cNvSpPr txBox="1"/>
      </xdr:nvSpPr>
      <xdr:spPr>
        <a:xfrm>
          <a:off x="5429250" y="2268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131</xdr:row>
      <xdr:rowOff>0</xdr:rowOff>
    </xdr:from>
    <xdr:ext cx="184731" cy="264560"/>
    <xdr:sp macro="" textlink="">
      <xdr:nvSpPr>
        <xdr:cNvPr id="1000" name="TextBox 999">
          <a:extLst>
            <a:ext uri="{FF2B5EF4-FFF2-40B4-BE49-F238E27FC236}">
              <a16:creationId xmlns:a16="http://schemas.microsoft.com/office/drawing/2014/main" id="{7DC47BB9-B967-41E3-86F4-1DEA099E619C}"/>
            </a:ext>
          </a:extLst>
        </xdr:cNvPr>
        <xdr:cNvSpPr txBox="1"/>
      </xdr:nvSpPr>
      <xdr:spPr>
        <a:xfrm>
          <a:off x="5429250" y="2268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1001" name="TextBox 1000">
          <a:extLst>
            <a:ext uri="{FF2B5EF4-FFF2-40B4-BE49-F238E27FC236}">
              <a16:creationId xmlns:a16="http://schemas.microsoft.com/office/drawing/2014/main" id="{F9A9E03B-9DDA-42C0-A775-F86F6C34D527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1002" name="TextBox 1001">
          <a:extLst>
            <a:ext uri="{FF2B5EF4-FFF2-40B4-BE49-F238E27FC236}">
              <a16:creationId xmlns:a16="http://schemas.microsoft.com/office/drawing/2014/main" id="{E765BD79-846D-42EF-BD2E-F6B14C047460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1003" name="TextBox 1002">
          <a:extLst>
            <a:ext uri="{FF2B5EF4-FFF2-40B4-BE49-F238E27FC236}">
              <a16:creationId xmlns:a16="http://schemas.microsoft.com/office/drawing/2014/main" id="{26AB1189-0EF4-4488-B036-FA44C3268522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1004" name="TextBox 1003">
          <a:extLst>
            <a:ext uri="{FF2B5EF4-FFF2-40B4-BE49-F238E27FC236}">
              <a16:creationId xmlns:a16="http://schemas.microsoft.com/office/drawing/2014/main" id="{7EA02281-2676-408D-A60B-D9F1069E3434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1005" name="TextBox 1004">
          <a:extLst>
            <a:ext uri="{FF2B5EF4-FFF2-40B4-BE49-F238E27FC236}">
              <a16:creationId xmlns:a16="http://schemas.microsoft.com/office/drawing/2014/main" id="{75436C25-ECAF-49D5-9D9F-460C1F702D1F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1006" name="TextBox 1005">
          <a:extLst>
            <a:ext uri="{FF2B5EF4-FFF2-40B4-BE49-F238E27FC236}">
              <a16:creationId xmlns:a16="http://schemas.microsoft.com/office/drawing/2014/main" id="{F5423C0D-AF53-4323-8BA3-E90A0E234EAD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1007" name="TextBox 1006">
          <a:extLst>
            <a:ext uri="{FF2B5EF4-FFF2-40B4-BE49-F238E27FC236}">
              <a16:creationId xmlns:a16="http://schemas.microsoft.com/office/drawing/2014/main" id="{AF16D8FA-29CC-412F-A9E6-B871B242A967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1008" name="TextBox 1007">
          <a:extLst>
            <a:ext uri="{FF2B5EF4-FFF2-40B4-BE49-F238E27FC236}">
              <a16:creationId xmlns:a16="http://schemas.microsoft.com/office/drawing/2014/main" id="{A7052A83-00D8-4A65-A620-CD8596766E5B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1009" name="TextBox 1008">
          <a:extLst>
            <a:ext uri="{FF2B5EF4-FFF2-40B4-BE49-F238E27FC236}">
              <a16:creationId xmlns:a16="http://schemas.microsoft.com/office/drawing/2014/main" id="{FE1F0592-37E0-4E7E-B29A-2EE63A8D0D0A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1010" name="TextBox 1009">
          <a:extLst>
            <a:ext uri="{FF2B5EF4-FFF2-40B4-BE49-F238E27FC236}">
              <a16:creationId xmlns:a16="http://schemas.microsoft.com/office/drawing/2014/main" id="{4E4E1D99-765B-474E-A981-13CACD6E3376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1011" name="TextBox 1010">
          <a:extLst>
            <a:ext uri="{FF2B5EF4-FFF2-40B4-BE49-F238E27FC236}">
              <a16:creationId xmlns:a16="http://schemas.microsoft.com/office/drawing/2014/main" id="{A147BC71-A34E-4C46-8DBB-DA429C25EAE5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1012" name="TextBox 1011">
          <a:extLst>
            <a:ext uri="{FF2B5EF4-FFF2-40B4-BE49-F238E27FC236}">
              <a16:creationId xmlns:a16="http://schemas.microsoft.com/office/drawing/2014/main" id="{9DA84398-6110-45B8-A369-F9A9FD039D3C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1013" name="TextBox 1012">
          <a:extLst>
            <a:ext uri="{FF2B5EF4-FFF2-40B4-BE49-F238E27FC236}">
              <a16:creationId xmlns:a16="http://schemas.microsoft.com/office/drawing/2014/main" id="{54575775-6E5A-47D9-A9B2-3EA32303F9B6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1014" name="TextBox 1013">
          <a:extLst>
            <a:ext uri="{FF2B5EF4-FFF2-40B4-BE49-F238E27FC236}">
              <a16:creationId xmlns:a16="http://schemas.microsoft.com/office/drawing/2014/main" id="{8420246D-EDF3-4951-98DA-80F6B7BE4898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1015" name="TextBox 1014">
          <a:extLst>
            <a:ext uri="{FF2B5EF4-FFF2-40B4-BE49-F238E27FC236}">
              <a16:creationId xmlns:a16="http://schemas.microsoft.com/office/drawing/2014/main" id="{C8F70ABE-34FF-43DC-BF21-EA7321C7D9F7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1016" name="TextBox 1015">
          <a:extLst>
            <a:ext uri="{FF2B5EF4-FFF2-40B4-BE49-F238E27FC236}">
              <a16:creationId xmlns:a16="http://schemas.microsoft.com/office/drawing/2014/main" id="{97989457-BA58-48E2-9892-5AFA9346C4AC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1017" name="TextBox 1016">
          <a:extLst>
            <a:ext uri="{FF2B5EF4-FFF2-40B4-BE49-F238E27FC236}">
              <a16:creationId xmlns:a16="http://schemas.microsoft.com/office/drawing/2014/main" id="{5A8A66C3-190F-4D62-8D79-A5A26BADEBE6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130</xdr:row>
      <xdr:rowOff>0</xdr:rowOff>
    </xdr:from>
    <xdr:ext cx="184731" cy="264560"/>
    <xdr:sp macro="" textlink="">
      <xdr:nvSpPr>
        <xdr:cNvPr id="1018" name="TextBox 1017">
          <a:extLst>
            <a:ext uri="{FF2B5EF4-FFF2-40B4-BE49-F238E27FC236}">
              <a16:creationId xmlns:a16="http://schemas.microsoft.com/office/drawing/2014/main" id="{4273BAAD-D318-4CAF-A9AF-5DD0C8F3A818}"/>
            </a:ext>
          </a:extLst>
        </xdr:cNvPr>
        <xdr:cNvSpPr txBox="1"/>
      </xdr:nvSpPr>
      <xdr:spPr>
        <a:xfrm>
          <a:off x="542925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1019" name="TextBox 1018">
          <a:extLst>
            <a:ext uri="{FF2B5EF4-FFF2-40B4-BE49-F238E27FC236}">
              <a16:creationId xmlns:a16="http://schemas.microsoft.com/office/drawing/2014/main" id="{D992AB82-B273-401A-80D7-86629A617B80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1020" name="TextBox 1019">
          <a:extLst>
            <a:ext uri="{FF2B5EF4-FFF2-40B4-BE49-F238E27FC236}">
              <a16:creationId xmlns:a16="http://schemas.microsoft.com/office/drawing/2014/main" id="{428E2BD9-036C-4F95-B880-B802B911EF20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1021" name="TextBox 1020">
          <a:extLst>
            <a:ext uri="{FF2B5EF4-FFF2-40B4-BE49-F238E27FC236}">
              <a16:creationId xmlns:a16="http://schemas.microsoft.com/office/drawing/2014/main" id="{0C84988F-49F8-4701-9212-83F56AC5A126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1022" name="TextBox 1021">
          <a:extLst>
            <a:ext uri="{FF2B5EF4-FFF2-40B4-BE49-F238E27FC236}">
              <a16:creationId xmlns:a16="http://schemas.microsoft.com/office/drawing/2014/main" id="{4B6EEE75-1403-4678-AB85-209CD30EE880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1023" name="TextBox 1022">
          <a:extLst>
            <a:ext uri="{FF2B5EF4-FFF2-40B4-BE49-F238E27FC236}">
              <a16:creationId xmlns:a16="http://schemas.microsoft.com/office/drawing/2014/main" id="{2FEC37B6-05EB-451D-9904-5BA9ED395B37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129</xdr:row>
      <xdr:rowOff>0</xdr:rowOff>
    </xdr:from>
    <xdr:ext cx="184731" cy="264560"/>
    <xdr:sp macro="" textlink="">
      <xdr:nvSpPr>
        <xdr:cNvPr id="1024" name="TextBox 1023">
          <a:extLst>
            <a:ext uri="{FF2B5EF4-FFF2-40B4-BE49-F238E27FC236}">
              <a16:creationId xmlns:a16="http://schemas.microsoft.com/office/drawing/2014/main" id="{002BC2BD-120C-4AD2-9474-45E140AF997E}"/>
            </a:ext>
          </a:extLst>
        </xdr:cNvPr>
        <xdr:cNvSpPr txBox="1"/>
      </xdr:nvSpPr>
      <xdr:spPr>
        <a:xfrm>
          <a:off x="5429250" y="2234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1025" name="TextBox 1024">
          <a:extLst>
            <a:ext uri="{FF2B5EF4-FFF2-40B4-BE49-F238E27FC236}">
              <a16:creationId xmlns:a16="http://schemas.microsoft.com/office/drawing/2014/main" id="{0F1FA785-761B-4142-8BA5-04C02854399C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1026" name="TextBox 1025">
          <a:extLst>
            <a:ext uri="{FF2B5EF4-FFF2-40B4-BE49-F238E27FC236}">
              <a16:creationId xmlns:a16="http://schemas.microsoft.com/office/drawing/2014/main" id="{2F24CA3B-89B7-482A-B4C9-B107E088DAEA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C0FBE9B5-99B7-4D17-A8D1-8918566BCCA0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1028" name="TextBox 1027">
          <a:extLst>
            <a:ext uri="{FF2B5EF4-FFF2-40B4-BE49-F238E27FC236}">
              <a16:creationId xmlns:a16="http://schemas.microsoft.com/office/drawing/2014/main" id="{ADCE6631-FBB8-4EAE-AF5C-6CE5C730AAD7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144</xdr:row>
      <xdr:rowOff>0</xdr:rowOff>
    </xdr:from>
    <xdr:ext cx="184731" cy="264560"/>
    <xdr:sp macro="" textlink="">
      <xdr:nvSpPr>
        <xdr:cNvPr id="1029" name="TextBox 1028">
          <a:extLst>
            <a:ext uri="{FF2B5EF4-FFF2-40B4-BE49-F238E27FC236}">
              <a16:creationId xmlns:a16="http://schemas.microsoft.com/office/drawing/2014/main" id="{0E617100-017E-48F0-892B-A4D190A92DD9}"/>
            </a:ext>
          </a:extLst>
        </xdr:cNvPr>
        <xdr:cNvSpPr txBox="1"/>
      </xdr:nvSpPr>
      <xdr:spPr>
        <a:xfrm>
          <a:off x="542925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144</xdr:row>
      <xdr:rowOff>0</xdr:rowOff>
    </xdr:from>
    <xdr:ext cx="184731" cy="264560"/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12725D9E-A248-456C-99D3-187D4DB1FB5F}"/>
            </a:ext>
          </a:extLst>
        </xdr:cNvPr>
        <xdr:cNvSpPr txBox="1"/>
      </xdr:nvSpPr>
      <xdr:spPr>
        <a:xfrm>
          <a:off x="542925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144</xdr:row>
      <xdr:rowOff>0</xdr:rowOff>
    </xdr:from>
    <xdr:ext cx="184731" cy="264560"/>
    <xdr:sp macro="" textlink="">
      <xdr:nvSpPr>
        <xdr:cNvPr id="1031" name="TextBox 1030">
          <a:extLst>
            <a:ext uri="{FF2B5EF4-FFF2-40B4-BE49-F238E27FC236}">
              <a16:creationId xmlns:a16="http://schemas.microsoft.com/office/drawing/2014/main" id="{B339A51D-FB63-43D6-AF56-4A155AE6A0CE}"/>
            </a:ext>
          </a:extLst>
        </xdr:cNvPr>
        <xdr:cNvSpPr txBox="1"/>
      </xdr:nvSpPr>
      <xdr:spPr>
        <a:xfrm>
          <a:off x="542925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144</xdr:row>
      <xdr:rowOff>0</xdr:rowOff>
    </xdr:from>
    <xdr:ext cx="184731" cy="264560"/>
    <xdr:sp macro="" textlink="">
      <xdr:nvSpPr>
        <xdr:cNvPr id="1032" name="TextBox 1031">
          <a:extLst>
            <a:ext uri="{FF2B5EF4-FFF2-40B4-BE49-F238E27FC236}">
              <a16:creationId xmlns:a16="http://schemas.microsoft.com/office/drawing/2014/main" id="{D3D3386A-3E7A-4B93-80A5-13B0E1292AED}"/>
            </a:ext>
          </a:extLst>
        </xdr:cNvPr>
        <xdr:cNvSpPr txBox="1"/>
      </xdr:nvSpPr>
      <xdr:spPr>
        <a:xfrm>
          <a:off x="542925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144</xdr:row>
      <xdr:rowOff>0</xdr:rowOff>
    </xdr:from>
    <xdr:ext cx="184731" cy="264560"/>
    <xdr:sp macro="" textlink="">
      <xdr:nvSpPr>
        <xdr:cNvPr id="1033" name="TextBox 1032">
          <a:extLst>
            <a:ext uri="{FF2B5EF4-FFF2-40B4-BE49-F238E27FC236}">
              <a16:creationId xmlns:a16="http://schemas.microsoft.com/office/drawing/2014/main" id="{AAF472B8-A34E-429B-BAA9-F86868E3D024}"/>
            </a:ext>
          </a:extLst>
        </xdr:cNvPr>
        <xdr:cNvSpPr txBox="1"/>
      </xdr:nvSpPr>
      <xdr:spPr>
        <a:xfrm>
          <a:off x="542925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144</xdr:row>
      <xdr:rowOff>0</xdr:rowOff>
    </xdr:from>
    <xdr:ext cx="184731" cy="264560"/>
    <xdr:sp macro="" textlink="">
      <xdr:nvSpPr>
        <xdr:cNvPr id="1034" name="TextBox 1033">
          <a:extLst>
            <a:ext uri="{FF2B5EF4-FFF2-40B4-BE49-F238E27FC236}">
              <a16:creationId xmlns:a16="http://schemas.microsoft.com/office/drawing/2014/main" id="{50B38652-B430-4393-9BA1-EA57602BA80D}"/>
            </a:ext>
          </a:extLst>
        </xdr:cNvPr>
        <xdr:cNvSpPr txBox="1"/>
      </xdr:nvSpPr>
      <xdr:spPr>
        <a:xfrm>
          <a:off x="542925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144</xdr:row>
      <xdr:rowOff>0</xdr:rowOff>
    </xdr:from>
    <xdr:ext cx="184731" cy="264560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9364924E-FEBE-4C5D-A6FF-FF4B323A12E6}"/>
            </a:ext>
          </a:extLst>
        </xdr:cNvPr>
        <xdr:cNvSpPr txBox="1"/>
      </xdr:nvSpPr>
      <xdr:spPr>
        <a:xfrm>
          <a:off x="542925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144</xdr:row>
      <xdr:rowOff>0</xdr:rowOff>
    </xdr:from>
    <xdr:ext cx="184731" cy="264560"/>
    <xdr:sp macro="" textlink="">
      <xdr:nvSpPr>
        <xdr:cNvPr id="1036" name="TextBox 1035">
          <a:extLst>
            <a:ext uri="{FF2B5EF4-FFF2-40B4-BE49-F238E27FC236}">
              <a16:creationId xmlns:a16="http://schemas.microsoft.com/office/drawing/2014/main" id="{48C4C43E-709F-46FC-A900-400ABE8C5430}"/>
            </a:ext>
          </a:extLst>
        </xdr:cNvPr>
        <xdr:cNvSpPr txBox="1"/>
      </xdr:nvSpPr>
      <xdr:spPr>
        <a:xfrm>
          <a:off x="542925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144</xdr:row>
      <xdr:rowOff>0</xdr:rowOff>
    </xdr:from>
    <xdr:ext cx="184731" cy="264560"/>
    <xdr:sp macro="" textlink="">
      <xdr:nvSpPr>
        <xdr:cNvPr id="1037" name="TextBox 1036">
          <a:extLst>
            <a:ext uri="{FF2B5EF4-FFF2-40B4-BE49-F238E27FC236}">
              <a16:creationId xmlns:a16="http://schemas.microsoft.com/office/drawing/2014/main" id="{7F4A5562-AB90-41A8-97B1-3235439B6DC3}"/>
            </a:ext>
          </a:extLst>
        </xdr:cNvPr>
        <xdr:cNvSpPr txBox="1"/>
      </xdr:nvSpPr>
      <xdr:spPr>
        <a:xfrm>
          <a:off x="542925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144</xdr:row>
      <xdr:rowOff>0</xdr:rowOff>
    </xdr:from>
    <xdr:ext cx="184731" cy="264560"/>
    <xdr:sp macro="" textlink="">
      <xdr:nvSpPr>
        <xdr:cNvPr id="1038" name="TextBox 1037">
          <a:extLst>
            <a:ext uri="{FF2B5EF4-FFF2-40B4-BE49-F238E27FC236}">
              <a16:creationId xmlns:a16="http://schemas.microsoft.com/office/drawing/2014/main" id="{B0CE0A97-46C4-4597-9B59-A68660A6E9B6}"/>
            </a:ext>
          </a:extLst>
        </xdr:cNvPr>
        <xdr:cNvSpPr txBox="1"/>
      </xdr:nvSpPr>
      <xdr:spPr>
        <a:xfrm>
          <a:off x="542925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144</xdr:row>
      <xdr:rowOff>0</xdr:rowOff>
    </xdr:from>
    <xdr:ext cx="184731" cy="264560"/>
    <xdr:sp macro="" textlink="">
      <xdr:nvSpPr>
        <xdr:cNvPr id="1039" name="TextBox 1038">
          <a:extLst>
            <a:ext uri="{FF2B5EF4-FFF2-40B4-BE49-F238E27FC236}">
              <a16:creationId xmlns:a16="http://schemas.microsoft.com/office/drawing/2014/main" id="{D87FD675-C300-4992-9FA0-44A3FF42B757}"/>
            </a:ext>
          </a:extLst>
        </xdr:cNvPr>
        <xdr:cNvSpPr txBox="1"/>
      </xdr:nvSpPr>
      <xdr:spPr>
        <a:xfrm>
          <a:off x="542925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144</xdr:row>
      <xdr:rowOff>0</xdr:rowOff>
    </xdr:from>
    <xdr:ext cx="184731" cy="264560"/>
    <xdr:sp macro="" textlink="">
      <xdr:nvSpPr>
        <xdr:cNvPr id="1040" name="TextBox 1039">
          <a:extLst>
            <a:ext uri="{FF2B5EF4-FFF2-40B4-BE49-F238E27FC236}">
              <a16:creationId xmlns:a16="http://schemas.microsoft.com/office/drawing/2014/main" id="{F7CD6DCC-CF1E-4D7F-A9C4-ABFC2792AF3B}"/>
            </a:ext>
          </a:extLst>
        </xdr:cNvPr>
        <xdr:cNvSpPr txBox="1"/>
      </xdr:nvSpPr>
      <xdr:spPr>
        <a:xfrm>
          <a:off x="5429250" y="249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146</xdr:row>
      <xdr:rowOff>0</xdr:rowOff>
    </xdr:from>
    <xdr:ext cx="184731" cy="264560"/>
    <xdr:sp macro="" textlink="">
      <xdr:nvSpPr>
        <xdr:cNvPr id="1041" name="TextBox 1040">
          <a:extLst>
            <a:ext uri="{FF2B5EF4-FFF2-40B4-BE49-F238E27FC236}">
              <a16:creationId xmlns:a16="http://schemas.microsoft.com/office/drawing/2014/main" id="{AD1BE6BA-ECDF-49AF-A722-F27BE0B05034}"/>
            </a:ext>
          </a:extLst>
        </xdr:cNvPr>
        <xdr:cNvSpPr txBox="1"/>
      </xdr:nvSpPr>
      <xdr:spPr>
        <a:xfrm>
          <a:off x="542925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146</xdr:row>
      <xdr:rowOff>0</xdr:rowOff>
    </xdr:from>
    <xdr:ext cx="184731" cy="264560"/>
    <xdr:sp macro="" textlink="">
      <xdr:nvSpPr>
        <xdr:cNvPr id="1042" name="TextBox 1041">
          <a:extLst>
            <a:ext uri="{FF2B5EF4-FFF2-40B4-BE49-F238E27FC236}">
              <a16:creationId xmlns:a16="http://schemas.microsoft.com/office/drawing/2014/main" id="{F5725B63-BB7A-4234-9E89-1E0C43B8E7D0}"/>
            </a:ext>
          </a:extLst>
        </xdr:cNvPr>
        <xdr:cNvSpPr txBox="1"/>
      </xdr:nvSpPr>
      <xdr:spPr>
        <a:xfrm>
          <a:off x="542925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146</xdr:row>
      <xdr:rowOff>0</xdr:rowOff>
    </xdr:from>
    <xdr:ext cx="184731" cy="264560"/>
    <xdr:sp macro="" textlink="">
      <xdr:nvSpPr>
        <xdr:cNvPr id="1043" name="TextBox 1042">
          <a:extLst>
            <a:ext uri="{FF2B5EF4-FFF2-40B4-BE49-F238E27FC236}">
              <a16:creationId xmlns:a16="http://schemas.microsoft.com/office/drawing/2014/main" id="{B60F3F9D-5505-4E4B-B890-006B5CF6E600}"/>
            </a:ext>
          </a:extLst>
        </xdr:cNvPr>
        <xdr:cNvSpPr txBox="1"/>
      </xdr:nvSpPr>
      <xdr:spPr>
        <a:xfrm>
          <a:off x="542925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146</xdr:row>
      <xdr:rowOff>0</xdr:rowOff>
    </xdr:from>
    <xdr:ext cx="184731" cy="264560"/>
    <xdr:sp macro="" textlink="">
      <xdr:nvSpPr>
        <xdr:cNvPr id="1044" name="TextBox 1043">
          <a:extLst>
            <a:ext uri="{FF2B5EF4-FFF2-40B4-BE49-F238E27FC236}">
              <a16:creationId xmlns:a16="http://schemas.microsoft.com/office/drawing/2014/main" id="{7F4FF9D3-C38F-4535-B9E7-9C207BDE185D}"/>
            </a:ext>
          </a:extLst>
        </xdr:cNvPr>
        <xdr:cNvSpPr txBox="1"/>
      </xdr:nvSpPr>
      <xdr:spPr>
        <a:xfrm>
          <a:off x="542925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146</xdr:row>
      <xdr:rowOff>0</xdr:rowOff>
    </xdr:from>
    <xdr:ext cx="184731" cy="264560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1C7B8D12-FEBA-4790-928E-5C8D13B03C84}"/>
            </a:ext>
          </a:extLst>
        </xdr:cNvPr>
        <xdr:cNvSpPr txBox="1"/>
      </xdr:nvSpPr>
      <xdr:spPr>
        <a:xfrm>
          <a:off x="542925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146</xdr:row>
      <xdr:rowOff>0</xdr:rowOff>
    </xdr:from>
    <xdr:ext cx="184731" cy="264560"/>
    <xdr:sp macro="" textlink="">
      <xdr:nvSpPr>
        <xdr:cNvPr id="1046" name="TextBox 1045">
          <a:extLst>
            <a:ext uri="{FF2B5EF4-FFF2-40B4-BE49-F238E27FC236}">
              <a16:creationId xmlns:a16="http://schemas.microsoft.com/office/drawing/2014/main" id="{9A440876-1967-42C5-9C52-3037ACB097F6}"/>
            </a:ext>
          </a:extLst>
        </xdr:cNvPr>
        <xdr:cNvSpPr txBox="1"/>
      </xdr:nvSpPr>
      <xdr:spPr>
        <a:xfrm>
          <a:off x="542925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146</xdr:row>
      <xdr:rowOff>0</xdr:rowOff>
    </xdr:from>
    <xdr:ext cx="184731" cy="264560"/>
    <xdr:sp macro="" textlink="">
      <xdr:nvSpPr>
        <xdr:cNvPr id="1047" name="TextBox 1046">
          <a:extLst>
            <a:ext uri="{FF2B5EF4-FFF2-40B4-BE49-F238E27FC236}">
              <a16:creationId xmlns:a16="http://schemas.microsoft.com/office/drawing/2014/main" id="{96826848-4F43-4C85-918D-741F90C4B1DF}"/>
            </a:ext>
          </a:extLst>
        </xdr:cNvPr>
        <xdr:cNvSpPr txBox="1"/>
      </xdr:nvSpPr>
      <xdr:spPr>
        <a:xfrm>
          <a:off x="542925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146</xdr:row>
      <xdr:rowOff>0</xdr:rowOff>
    </xdr:from>
    <xdr:ext cx="184731" cy="264560"/>
    <xdr:sp macro="" textlink="">
      <xdr:nvSpPr>
        <xdr:cNvPr id="1048" name="TextBox 1047">
          <a:extLst>
            <a:ext uri="{FF2B5EF4-FFF2-40B4-BE49-F238E27FC236}">
              <a16:creationId xmlns:a16="http://schemas.microsoft.com/office/drawing/2014/main" id="{F3FB123E-BEF5-48CA-99E3-299EAB05AF6D}"/>
            </a:ext>
          </a:extLst>
        </xdr:cNvPr>
        <xdr:cNvSpPr txBox="1"/>
      </xdr:nvSpPr>
      <xdr:spPr>
        <a:xfrm>
          <a:off x="542925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148</xdr:row>
      <xdr:rowOff>0</xdr:rowOff>
    </xdr:from>
    <xdr:ext cx="184731" cy="264560"/>
    <xdr:sp macro="" textlink="">
      <xdr:nvSpPr>
        <xdr:cNvPr id="1049" name="TextBox 1048">
          <a:extLst>
            <a:ext uri="{FF2B5EF4-FFF2-40B4-BE49-F238E27FC236}">
              <a16:creationId xmlns:a16="http://schemas.microsoft.com/office/drawing/2014/main" id="{EA5D5AE5-9AE0-427B-9952-EF685DDD26BF}"/>
            </a:ext>
          </a:extLst>
        </xdr:cNvPr>
        <xdr:cNvSpPr txBox="1"/>
      </xdr:nvSpPr>
      <xdr:spPr>
        <a:xfrm>
          <a:off x="542925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148</xdr:row>
      <xdr:rowOff>0</xdr:rowOff>
    </xdr:from>
    <xdr:ext cx="184731" cy="264560"/>
    <xdr:sp macro="" textlink="">
      <xdr:nvSpPr>
        <xdr:cNvPr id="1050" name="TextBox 1049">
          <a:extLst>
            <a:ext uri="{FF2B5EF4-FFF2-40B4-BE49-F238E27FC236}">
              <a16:creationId xmlns:a16="http://schemas.microsoft.com/office/drawing/2014/main" id="{B7940CA7-FAB2-4EE0-B2D9-9B46D1B905FE}"/>
            </a:ext>
          </a:extLst>
        </xdr:cNvPr>
        <xdr:cNvSpPr txBox="1"/>
      </xdr:nvSpPr>
      <xdr:spPr>
        <a:xfrm>
          <a:off x="542925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148</xdr:row>
      <xdr:rowOff>0</xdr:rowOff>
    </xdr:from>
    <xdr:ext cx="184731" cy="264560"/>
    <xdr:sp macro="" textlink="">
      <xdr:nvSpPr>
        <xdr:cNvPr id="1051" name="TextBox 1050">
          <a:extLst>
            <a:ext uri="{FF2B5EF4-FFF2-40B4-BE49-F238E27FC236}">
              <a16:creationId xmlns:a16="http://schemas.microsoft.com/office/drawing/2014/main" id="{44DBDA69-ADF2-46E2-83D3-1BA304B860FA}"/>
            </a:ext>
          </a:extLst>
        </xdr:cNvPr>
        <xdr:cNvSpPr txBox="1"/>
      </xdr:nvSpPr>
      <xdr:spPr>
        <a:xfrm>
          <a:off x="542925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148</xdr:row>
      <xdr:rowOff>0</xdr:rowOff>
    </xdr:from>
    <xdr:ext cx="184731" cy="264560"/>
    <xdr:sp macro="" textlink="">
      <xdr:nvSpPr>
        <xdr:cNvPr id="1052" name="TextBox 1051">
          <a:extLst>
            <a:ext uri="{FF2B5EF4-FFF2-40B4-BE49-F238E27FC236}">
              <a16:creationId xmlns:a16="http://schemas.microsoft.com/office/drawing/2014/main" id="{546B85FD-6DA2-4ACC-B9F4-16539A08CEC5}"/>
            </a:ext>
          </a:extLst>
        </xdr:cNvPr>
        <xdr:cNvSpPr txBox="1"/>
      </xdr:nvSpPr>
      <xdr:spPr>
        <a:xfrm>
          <a:off x="542925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148</xdr:row>
      <xdr:rowOff>0</xdr:rowOff>
    </xdr:from>
    <xdr:ext cx="184731" cy="264560"/>
    <xdr:sp macro="" textlink="">
      <xdr:nvSpPr>
        <xdr:cNvPr id="1053" name="TextBox 1052">
          <a:extLst>
            <a:ext uri="{FF2B5EF4-FFF2-40B4-BE49-F238E27FC236}">
              <a16:creationId xmlns:a16="http://schemas.microsoft.com/office/drawing/2014/main" id="{548C1729-3F80-4504-98B7-D00E6D4393E2}"/>
            </a:ext>
          </a:extLst>
        </xdr:cNvPr>
        <xdr:cNvSpPr txBox="1"/>
      </xdr:nvSpPr>
      <xdr:spPr>
        <a:xfrm>
          <a:off x="542925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148</xdr:row>
      <xdr:rowOff>0</xdr:rowOff>
    </xdr:from>
    <xdr:ext cx="184731" cy="264560"/>
    <xdr:sp macro="" textlink="">
      <xdr:nvSpPr>
        <xdr:cNvPr id="1054" name="TextBox 1053">
          <a:extLst>
            <a:ext uri="{FF2B5EF4-FFF2-40B4-BE49-F238E27FC236}">
              <a16:creationId xmlns:a16="http://schemas.microsoft.com/office/drawing/2014/main" id="{8AC579C4-3C5D-4441-BD57-1F9142E8BB46}"/>
            </a:ext>
          </a:extLst>
        </xdr:cNvPr>
        <xdr:cNvSpPr txBox="1"/>
      </xdr:nvSpPr>
      <xdr:spPr>
        <a:xfrm>
          <a:off x="542925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1055" name="TextBox 1054">
          <a:extLst>
            <a:ext uri="{FF2B5EF4-FFF2-40B4-BE49-F238E27FC236}">
              <a16:creationId xmlns:a16="http://schemas.microsoft.com/office/drawing/2014/main" id="{2C34A8F2-8426-4AF9-B3FB-EB7C47CCC869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1056" name="TextBox 1055">
          <a:extLst>
            <a:ext uri="{FF2B5EF4-FFF2-40B4-BE49-F238E27FC236}">
              <a16:creationId xmlns:a16="http://schemas.microsoft.com/office/drawing/2014/main" id="{B3234816-6FE6-4DEF-ADDB-1AF001670A14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1057" name="TextBox 1056">
          <a:extLst>
            <a:ext uri="{FF2B5EF4-FFF2-40B4-BE49-F238E27FC236}">
              <a16:creationId xmlns:a16="http://schemas.microsoft.com/office/drawing/2014/main" id="{EB6A75E5-3B80-493E-A174-0DAA0AC652CC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1058" name="TextBox 1057">
          <a:extLst>
            <a:ext uri="{FF2B5EF4-FFF2-40B4-BE49-F238E27FC236}">
              <a16:creationId xmlns:a16="http://schemas.microsoft.com/office/drawing/2014/main" id="{1D5B3ACC-957D-4465-AE80-CAB3B1645575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1059" name="TextBox 1058">
          <a:extLst>
            <a:ext uri="{FF2B5EF4-FFF2-40B4-BE49-F238E27FC236}">
              <a16:creationId xmlns:a16="http://schemas.microsoft.com/office/drawing/2014/main" id="{682CD9BE-41E5-4E5E-902E-DAA671F8024B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145</xdr:row>
      <xdr:rowOff>0</xdr:rowOff>
    </xdr:from>
    <xdr:ext cx="184731" cy="264560"/>
    <xdr:sp macro="" textlink="">
      <xdr:nvSpPr>
        <xdr:cNvPr id="1060" name="TextBox 1059">
          <a:extLst>
            <a:ext uri="{FF2B5EF4-FFF2-40B4-BE49-F238E27FC236}">
              <a16:creationId xmlns:a16="http://schemas.microsoft.com/office/drawing/2014/main" id="{824019F6-70BF-4B4B-964F-09DF61C723BA}"/>
            </a:ext>
          </a:extLst>
        </xdr:cNvPr>
        <xdr:cNvSpPr txBox="1"/>
      </xdr:nvSpPr>
      <xdr:spPr>
        <a:xfrm>
          <a:off x="5429250" y="2508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146</xdr:row>
      <xdr:rowOff>0</xdr:rowOff>
    </xdr:from>
    <xdr:ext cx="184731" cy="264560"/>
    <xdr:sp macro="" textlink="">
      <xdr:nvSpPr>
        <xdr:cNvPr id="1061" name="TextBox 1060">
          <a:extLst>
            <a:ext uri="{FF2B5EF4-FFF2-40B4-BE49-F238E27FC236}">
              <a16:creationId xmlns:a16="http://schemas.microsoft.com/office/drawing/2014/main" id="{1AE73F24-D542-451D-8F46-5AE4A7D1DDEB}"/>
            </a:ext>
          </a:extLst>
        </xdr:cNvPr>
        <xdr:cNvSpPr txBox="1"/>
      </xdr:nvSpPr>
      <xdr:spPr>
        <a:xfrm>
          <a:off x="542925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146</xdr:row>
      <xdr:rowOff>0</xdr:rowOff>
    </xdr:from>
    <xdr:ext cx="184731" cy="264560"/>
    <xdr:sp macro="" textlink="">
      <xdr:nvSpPr>
        <xdr:cNvPr id="1062" name="TextBox 1061">
          <a:extLst>
            <a:ext uri="{FF2B5EF4-FFF2-40B4-BE49-F238E27FC236}">
              <a16:creationId xmlns:a16="http://schemas.microsoft.com/office/drawing/2014/main" id="{1320E535-0800-47EF-A2B9-1048C9BCC431}"/>
            </a:ext>
          </a:extLst>
        </xdr:cNvPr>
        <xdr:cNvSpPr txBox="1"/>
      </xdr:nvSpPr>
      <xdr:spPr>
        <a:xfrm>
          <a:off x="542925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146</xdr:row>
      <xdr:rowOff>0</xdr:rowOff>
    </xdr:from>
    <xdr:ext cx="184731" cy="264560"/>
    <xdr:sp macro="" textlink="">
      <xdr:nvSpPr>
        <xdr:cNvPr id="1063" name="TextBox 1062">
          <a:extLst>
            <a:ext uri="{FF2B5EF4-FFF2-40B4-BE49-F238E27FC236}">
              <a16:creationId xmlns:a16="http://schemas.microsoft.com/office/drawing/2014/main" id="{7855E6E0-897D-4636-A307-59DE9A8AE161}"/>
            </a:ext>
          </a:extLst>
        </xdr:cNvPr>
        <xdr:cNvSpPr txBox="1"/>
      </xdr:nvSpPr>
      <xdr:spPr>
        <a:xfrm>
          <a:off x="542925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146</xdr:row>
      <xdr:rowOff>0</xdr:rowOff>
    </xdr:from>
    <xdr:ext cx="184731" cy="264560"/>
    <xdr:sp macro="" textlink="">
      <xdr:nvSpPr>
        <xdr:cNvPr id="1064" name="TextBox 1063">
          <a:extLst>
            <a:ext uri="{FF2B5EF4-FFF2-40B4-BE49-F238E27FC236}">
              <a16:creationId xmlns:a16="http://schemas.microsoft.com/office/drawing/2014/main" id="{9D30D539-6154-4A41-B2FF-2C6805725908}"/>
            </a:ext>
          </a:extLst>
        </xdr:cNvPr>
        <xdr:cNvSpPr txBox="1"/>
      </xdr:nvSpPr>
      <xdr:spPr>
        <a:xfrm>
          <a:off x="542925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146</xdr:row>
      <xdr:rowOff>0</xdr:rowOff>
    </xdr:from>
    <xdr:ext cx="184731" cy="264560"/>
    <xdr:sp macro="" textlink="">
      <xdr:nvSpPr>
        <xdr:cNvPr id="1065" name="TextBox 1064">
          <a:extLst>
            <a:ext uri="{FF2B5EF4-FFF2-40B4-BE49-F238E27FC236}">
              <a16:creationId xmlns:a16="http://schemas.microsoft.com/office/drawing/2014/main" id="{70E8B3FB-597F-4EAB-B776-34BB74F38410}"/>
            </a:ext>
          </a:extLst>
        </xdr:cNvPr>
        <xdr:cNvSpPr txBox="1"/>
      </xdr:nvSpPr>
      <xdr:spPr>
        <a:xfrm>
          <a:off x="542925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146</xdr:row>
      <xdr:rowOff>0</xdr:rowOff>
    </xdr:from>
    <xdr:ext cx="184731" cy="264560"/>
    <xdr:sp macro="" textlink="">
      <xdr:nvSpPr>
        <xdr:cNvPr id="1066" name="TextBox 1065">
          <a:extLst>
            <a:ext uri="{FF2B5EF4-FFF2-40B4-BE49-F238E27FC236}">
              <a16:creationId xmlns:a16="http://schemas.microsoft.com/office/drawing/2014/main" id="{8B2DCFA9-F004-4EB6-B2DA-8BA1CC997FA5}"/>
            </a:ext>
          </a:extLst>
        </xdr:cNvPr>
        <xdr:cNvSpPr txBox="1"/>
      </xdr:nvSpPr>
      <xdr:spPr>
        <a:xfrm>
          <a:off x="5429250" y="2526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147</xdr:row>
      <xdr:rowOff>0</xdr:rowOff>
    </xdr:from>
    <xdr:ext cx="184731" cy="264560"/>
    <xdr:sp macro="" textlink="">
      <xdr:nvSpPr>
        <xdr:cNvPr id="1067" name="TextBox 1066">
          <a:extLst>
            <a:ext uri="{FF2B5EF4-FFF2-40B4-BE49-F238E27FC236}">
              <a16:creationId xmlns:a16="http://schemas.microsoft.com/office/drawing/2014/main" id="{9693274F-A09B-421C-8926-8CE2B05BF840}"/>
            </a:ext>
          </a:extLst>
        </xdr:cNvPr>
        <xdr:cNvSpPr txBox="1"/>
      </xdr:nvSpPr>
      <xdr:spPr>
        <a:xfrm>
          <a:off x="542925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147</xdr:row>
      <xdr:rowOff>0</xdr:rowOff>
    </xdr:from>
    <xdr:ext cx="184731" cy="264560"/>
    <xdr:sp macro="" textlink="">
      <xdr:nvSpPr>
        <xdr:cNvPr id="1068" name="TextBox 1067">
          <a:extLst>
            <a:ext uri="{FF2B5EF4-FFF2-40B4-BE49-F238E27FC236}">
              <a16:creationId xmlns:a16="http://schemas.microsoft.com/office/drawing/2014/main" id="{4BA2D5C0-027A-4150-B921-EC2C48944932}"/>
            </a:ext>
          </a:extLst>
        </xdr:cNvPr>
        <xdr:cNvSpPr txBox="1"/>
      </xdr:nvSpPr>
      <xdr:spPr>
        <a:xfrm>
          <a:off x="542925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147</xdr:row>
      <xdr:rowOff>0</xdr:rowOff>
    </xdr:from>
    <xdr:ext cx="184731" cy="264560"/>
    <xdr:sp macro="" textlink="">
      <xdr:nvSpPr>
        <xdr:cNvPr id="1069" name="TextBox 1068">
          <a:extLst>
            <a:ext uri="{FF2B5EF4-FFF2-40B4-BE49-F238E27FC236}">
              <a16:creationId xmlns:a16="http://schemas.microsoft.com/office/drawing/2014/main" id="{BA2F86D9-77A8-4F9B-8F44-0E756454C8A6}"/>
            </a:ext>
          </a:extLst>
        </xdr:cNvPr>
        <xdr:cNvSpPr txBox="1"/>
      </xdr:nvSpPr>
      <xdr:spPr>
        <a:xfrm>
          <a:off x="542925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147</xdr:row>
      <xdr:rowOff>0</xdr:rowOff>
    </xdr:from>
    <xdr:ext cx="184731" cy="264560"/>
    <xdr:sp macro="" textlink="">
      <xdr:nvSpPr>
        <xdr:cNvPr id="1070" name="TextBox 1069">
          <a:extLst>
            <a:ext uri="{FF2B5EF4-FFF2-40B4-BE49-F238E27FC236}">
              <a16:creationId xmlns:a16="http://schemas.microsoft.com/office/drawing/2014/main" id="{273A95A7-05E7-4905-818A-344B881EF495}"/>
            </a:ext>
          </a:extLst>
        </xdr:cNvPr>
        <xdr:cNvSpPr txBox="1"/>
      </xdr:nvSpPr>
      <xdr:spPr>
        <a:xfrm>
          <a:off x="542925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147</xdr:row>
      <xdr:rowOff>0</xdr:rowOff>
    </xdr:from>
    <xdr:ext cx="184731" cy="264560"/>
    <xdr:sp macro="" textlink="">
      <xdr:nvSpPr>
        <xdr:cNvPr id="1071" name="TextBox 1070">
          <a:extLst>
            <a:ext uri="{FF2B5EF4-FFF2-40B4-BE49-F238E27FC236}">
              <a16:creationId xmlns:a16="http://schemas.microsoft.com/office/drawing/2014/main" id="{C1688BB7-C1F3-4CB3-9916-B66D6D43B5D9}"/>
            </a:ext>
          </a:extLst>
        </xdr:cNvPr>
        <xdr:cNvSpPr txBox="1"/>
      </xdr:nvSpPr>
      <xdr:spPr>
        <a:xfrm>
          <a:off x="542925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147</xdr:row>
      <xdr:rowOff>0</xdr:rowOff>
    </xdr:from>
    <xdr:ext cx="184731" cy="264560"/>
    <xdr:sp macro="" textlink="">
      <xdr:nvSpPr>
        <xdr:cNvPr id="1072" name="TextBox 1071">
          <a:extLst>
            <a:ext uri="{FF2B5EF4-FFF2-40B4-BE49-F238E27FC236}">
              <a16:creationId xmlns:a16="http://schemas.microsoft.com/office/drawing/2014/main" id="{D643092B-7209-494B-896A-5487D8BA9E6D}"/>
            </a:ext>
          </a:extLst>
        </xdr:cNvPr>
        <xdr:cNvSpPr txBox="1"/>
      </xdr:nvSpPr>
      <xdr:spPr>
        <a:xfrm>
          <a:off x="5429250" y="2543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148</xdr:row>
      <xdr:rowOff>0</xdr:rowOff>
    </xdr:from>
    <xdr:ext cx="184731" cy="264560"/>
    <xdr:sp macro="" textlink="">
      <xdr:nvSpPr>
        <xdr:cNvPr id="1073" name="TextBox 1072">
          <a:extLst>
            <a:ext uri="{FF2B5EF4-FFF2-40B4-BE49-F238E27FC236}">
              <a16:creationId xmlns:a16="http://schemas.microsoft.com/office/drawing/2014/main" id="{B1548F04-22DE-46DC-9927-ECA19D9EA9FA}"/>
            </a:ext>
          </a:extLst>
        </xdr:cNvPr>
        <xdr:cNvSpPr txBox="1"/>
      </xdr:nvSpPr>
      <xdr:spPr>
        <a:xfrm>
          <a:off x="542925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148</xdr:row>
      <xdr:rowOff>0</xdr:rowOff>
    </xdr:from>
    <xdr:ext cx="184731" cy="264560"/>
    <xdr:sp macro="" textlink="">
      <xdr:nvSpPr>
        <xdr:cNvPr id="1074" name="TextBox 1073">
          <a:extLst>
            <a:ext uri="{FF2B5EF4-FFF2-40B4-BE49-F238E27FC236}">
              <a16:creationId xmlns:a16="http://schemas.microsoft.com/office/drawing/2014/main" id="{5B6738C9-E7A8-4C60-B95E-B45E3F931C30}"/>
            </a:ext>
          </a:extLst>
        </xdr:cNvPr>
        <xdr:cNvSpPr txBox="1"/>
      </xdr:nvSpPr>
      <xdr:spPr>
        <a:xfrm>
          <a:off x="542925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148</xdr:row>
      <xdr:rowOff>0</xdr:rowOff>
    </xdr:from>
    <xdr:ext cx="184731" cy="264560"/>
    <xdr:sp macro="" textlink="">
      <xdr:nvSpPr>
        <xdr:cNvPr id="1075" name="TextBox 1074">
          <a:extLst>
            <a:ext uri="{FF2B5EF4-FFF2-40B4-BE49-F238E27FC236}">
              <a16:creationId xmlns:a16="http://schemas.microsoft.com/office/drawing/2014/main" id="{DB511831-869A-4592-ADDC-BD241B8B550D}"/>
            </a:ext>
          </a:extLst>
        </xdr:cNvPr>
        <xdr:cNvSpPr txBox="1"/>
      </xdr:nvSpPr>
      <xdr:spPr>
        <a:xfrm>
          <a:off x="542925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148</xdr:row>
      <xdr:rowOff>0</xdr:rowOff>
    </xdr:from>
    <xdr:ext cx="184731" cy="264560"/>
    <xdr:sp macro="" textlink="">
      <xdr:nvSpPr>
        <xdr:cNvPr id="1076" name="TextBox 1075">
          <a:extLst>
            <a:ext uri="{FF2B5EF4-FFF2-40B4-BE49-F238E27FC236}">
              <a16:creationId xmlns:a16="http://schemas.microsoft.com/office/drawing/2014/main" id="{3BC16E04-FE16-41B1-B266-5B8FC526BA7F}"/>
            </a:ext>
          </a:extLst>
        </xdr:cNvPr>
        <xdr:cNvSpPr txBox="1"/>
      </xdr:nvSpPr>
      <xdr:spPr>
        <a:xfrm>
          <a:off x="542925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148</xdr:row>
      <xdr:rowOff>0</xdr:rowOff>
    </xdr:from>
    <xdr:ext cx="184731" cy="264560"/>
    <xdr:sp macro="" textlink="">
      <xdr:nvSpPr>
        <xdr:cNvPr id="1077" name="TextBox 1076">
          <a:extLst>
            <a:ext uri="{FF2B5EF4-FFF2-40B4-BE49-F238E27FC236}">
              <a16:creationId xmlns:a16="http://schemas.microsoft.com/office/drawing/2014/main" id="{94B4BEDB-06AF-4813-8A5F-A7364B00B7AC}"/>
            </a:ext>
          </a:extLst>
        </xdr:cNvPr>
        <xdr:cNvSpPr txBox="1"/>
      </xdr:nvSpPr>
      <xdr:spPr>
        <a:xfrm>
          <a:off x="542925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148</xdr:row>
      <xdr:rowOff>0</xdr:rowOff>
    </xdr:from>
    <xdr:ext cx="184731" cy="264560"/>
    <xdr:sp macro="" textlink="">
      <xdr:nvSpPr>
        <xdr:cNvPr id="1078" name="TextBox 1077">
          <a:extLst>
            <a:ext uri="{FF2B5EF4-FFF2-40B4-BE49-F238E27FC236}">
              <a16:creationId xmlns:a16="http://schemas.microsoft.com/office/drawing/2014/main" id="{4639FB0F-CF72-4095-A3E0-97009E0C30AC}"/>
            </a:ext>
          </a:extLst>
        </xdr:cNvPr>
        <xdr:cNvSpPr txBox="1"/>
      </xdr:nvSpPr>
      <xdr:spPr>
        <a:xfrm>
          <a:off x="5429250" y="2560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1079" name="TextBox 1078">
          <a:extLst>
            <a:ext uri="{FF2B5EF4-FFF2-40B4-BE49-F238E27FC236}">
              <a16:creationId xmlns:a16="http://schemas.microsoft.com/office/drawing/2014/main" id="{C8BCA30B-3856-4A0E-B397-E8181C000F08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1080" name="TextBox 1079">
          <a:extLst>
            <a:ext uri="{FF2B5EF4-FFF2-40B4-BE49-F238E27FC236}">
              <a16:creationId xmlns:a16="http://schemas.microsoft.com/office/drawing/2014/main" id="{FB8D379F-D658-435A-AC57-BB5B55359ED0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1081" name="TextBox 1080">
          <a:extLst>
            <a:ext uri="{FF2B5EF4-FFF2-40B4-BE49-F238E27FC236}">
              <a16:creationId xmlns:a16="http://schemas.microsoft.com/office/drawing/2014/main" id="{2EC2D4FA-C5AE-40F7-8F50-E031071972AC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1082" name="TextBox 1081">
          <a:extLst>
            <a:ext uri="{FF2B5EF4-FFF2-40B4-BE49-F238E27FC236}">
              <a16:creationId xmlns:a16="http://schemas.microsoft.com/office/drawing/2014/main" id="{0C54B157-A5D4-46EB-9A14-A1779BABB59A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151</xdr:row>
      <xdr:rowOff>0</xdr:rowOff>
    </xdr:from>
    <xdr:ext cx="184731" cy="264560"/>
    <xdr:sp macro="" textlink="">
      <xdr:nvSpPr>
        <xdr:cNvPr id="1083" name="TextBox 1082">
          <a:extLst>
            <a:ext uri="{FF2B5EF4-FFF2-40B4-BE49-F238E27FC236}">
              <a16:creationId xmlns:a16="http://schemas.microsoft.com/office/drawing/2014/main" id="{3009F263-C9A2-4135-AA45-1425C406BA8A}"/>
            </a:ext>
          </a:extLst>
        </xdr:cNvPr>
        <xdr:cNvSpPr txBox="1"/>
      </xdr:nvSpPr>
      <xdr:spPr>
        <a:xfrm>
          <a:off x="542925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151</xdr:row>
      <xdr:rowOff>0</xdr:rowOff>
    </xdr:from>
    <xdr:ext cx="184731" cy="264560"/>
    <xdr:sp macro="" textlink="">
      <xdr:nvSpPr>
        <xdr:cNvPr id="1084" name="TextBox 1083">
          <a:extLst>
            <a:ext uri="{FF2B5EF4-FFF2-40B4-BE49-F238E27FC236}">
              <a16:creationId xmlns:a16="http://schemas.microsoft.com/office/drawing/2014/main" id="{F844DDEF-1CFC-44A6-85D3-1805812072AD}"/>
            </a:ext>
          </a:extLst>
        </xdr:cNvPr>
        <xdr:cNvSpPr txBox="1"/>
      </xdr:nvSpPr>
      <xdr:spPr>
        <a:xfrm>
          <a:off x="542925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151</xdr:row>
      <xdr:rowOff>0</xdr:rowOff>
    </xdr:from>
    <xdr:ext cx="184731" cy="264560"/>
    <xdr:sp macro="" textlink="">
      <xdr:nvSpPr>
        <xdr:cNvPr id="1085" name="TextBox 1084">
          <a:extLst>
            <a:ext uri="{FF2B5EF4-FFF2-40B4-BE49-F238E27FC236}">
              <a16:creationId xmlns:a16="http://schemas.microsoft.com/office/drawing/2014/main" id="{850026CA-B817-4330-AE5B-1DE34F8D8794}"/>
            </a:ext>
          </a:extLst>
        </xdr:cNvPr>
        <xdr:cNvSpPr txBox="1"/>
      </xdr:nvSpPr>
      <xdr:spPr>
        <a:xfrm>
          <a:off x="542925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151</xdr:row>
      <xdr:rowOff>0</xdr:rowOff>
    </xdr:from>
    <xdr:ext cx="184731" cy="264560"/>
    <xdr:sp macro="" textlink="">
      <xdr:nvSpPr>
        <xdr:cNvPr id="1086" name="TextBox 1085">
          <a:extLst>
            <a:ext uri="{FF2B5EF4-FFF2-40B4-BE49-F238E27FC236}">
              <a16:creationId xmlns:a16="http://schemas.microsoft.com/office/drawing/2014/main" id="{EA46FFAF-0275-4128-B8D6-B951185BC5A5}"/>
            </a:ext>
          </a:extLst>
        </xdr:cNvPr>
        <xdr:cNvSpPr txBox="1"/>
      </xdr:nvSpPr>
      <xdr:spPr>
        <a:xfrm>
          <a:off x="542925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151</xdr:row>
      <xdr:rowOff>0</xdr:rowOff>
    </xdr:from>
    <xdr:ext cx="184731" cy="264560"/>
    <xdr:sp macro="" textlink="">
      <xdr:nvSpPr>
        <xdr:cNvPr id="1087" name="TextBox 1086">
          <a:extLst>
            <a:ext uri="{FF2B5EF4-FFF2-40B4-BE49-F238E27FC236}">
              <a16:creationId xmlns:a16="http://schemas.microsoft.com/office/drawing/2014/main" id="{90AF71C7-4BF1-44E4-A1E7-59EC80C58B3D}"/>
            </a:ext>
          </a:extLst>
        </xdr:cNvPr>
        <xdr:cNvSpPr txBox="1"/>
      </xdr:nvSpPr>
      <xdr:spPr>
        <a:xfrm>
          <a:off x="542925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151</xdr:row>
      <xdr:rowOff>0</xdr:rowOff>
    </xdr:from>
    <xdr:ext cx="184731" cy="264560"/>
    <xdr:sp macro="" textlink="">
      <xdr:nvSpPr>
        <xdr:cNvPr id="1088" name="TextBox 1087">
          <a:extLst>
            <a:ext uri="{FF2B5EF4-FFF2-40B4-BE49-F238E27FC236}">
              <a16:creationId xmlns:a16="http://schemas.microsoft.com/office/drawing/2014/main" id="{619385DF-39D2-44A2-8F20-B615C47D9836}"/>
            </a:ext>
          </a:extLst>
        </xdr:cNvPr>
        <xdr:cNvSpPr txBox="1"/>
      </xdr:nvSpPr>
      <xdr:spPr>
        <a:xfrm>
          <a:off x="542925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151</xdr:row>
      <xdr:rowOff>0</xdr:rowOff>
    </xdr:from>
    <xdr:ext cx="184731" cy="264560"/>
    <xdr:sp macro="" textlink="">
      <xdr:nvSpPr>
        <xdr:cNvPr id="1089" name="TextBox 1088">
          <a:extLst>
            <a:ext uri="{FF2B5EF4-FFF2-40B4-BE49-F238E27FC236}">
              <a16:creationId xmlns:a16="http://schemas.microsoft.com/office/drawing/2014/main" id="{C249211A-7A89-43D8-85F7-7F1BC6240F9B}"/>
            </a:ext>
          </a:extLst>
        </xdr:cNvPr>
        <xdr:cNvSpPr txBox="1"/>
      </xdr:nvSpPr>
      <xdr:spPr>
        <a:xfrm>
          <a:off x="542925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151</xdr:row>
      <xdr:rowOff>0</xdr:rowOff>
    </xdr:from>
    <xdr:ext cx="184731" cy="264560"/>
    <xdr:sp macro="" textlink="">
      <xdr:nvSpPr>
        <xdr:cNvPr id="1090" name="TextBox 1089">
          <a:extLst>
            <a:ext uri="{FF2B5EF4-FFF2-40B4-BE49-F238E27FC236}">
              <a16:creationId xmlns:a16="http://schemas.microsoft.com/office/drawing/2014/main" id="{12DC3A6C-8429-4459-A149-EBA58FEFEE9B}"/>
            </a:ext>
          </a:extLst>
        </xdr:cNvPr>
        <xdr:cNvSpPr txBox="1"/>
      </xdr:nvSpPr>
      <xdr:spPr>
        <a:xfrm>
          <a:off x="542925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151</xdr:row>
      <xdr:rowOff>0</xdr:rowOff>
    </xdr:from>
    <xdr:ext cx="184731" cy="264560"/>
    <xdr:sp macro="" textlink="">
      <xdr:nvSpPr>
        <xdr:cNvPr id="1091" name="TextBox 1090">
          <a:extLst>
            <a:ext uri="{FF2B5EF4-FFF2-40B4-BE49-F238E27FC236}">
              <a16:creationId xmlns:a16="http://schemas.microsoft.com/office/drawing/2014/main" id="{A71F9BBC-1DAF-4F09-B1CA-CE46198D667C}"/>
            </a:ext>
          </a:extLst>
        </xdr:cNvPr>
        <xdr:cNvSpPr txBox="1"/>
      </xdr:nvSpPr>
      <xdr:spPr>
        <a:xfrm>
          <a:off x="542925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151</xdr:row>
      <xdr:rowOff>0</xdr:rowOff>
    </xdr:from>
    <xdr:ext cx="184731" cy="264560"/>
    <xdr:sp macro="" textlink="">
      <xdr:nvSpPr>
        <xdr:cNvPr id="1092" name="TextBox 1091">
          <a:extLst>
            <a:ext uri="{FF2B5EF4-FFF2-40B4-BE49-F238E27FC236}">
              <a16:creationId xmlns:a16="http://schemas.microsoft.com/office/drawing/2014/main" id="{38A682DF-81F6-4A31-B639-0FE3C92798AF}"/>
            </a:ext>
          </a:extLst>
        </xdr:cNvPr>
        <xdr:cNvSpPr txBox="1"/>
      </xdr:nvSpPr>
      <xdr:spPr>
        <a:xfrm>
          <a:off x="542925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151</xdr:row>
      <xdr:rowOff>0</xdr:rowOff>
    </xdr:from>
    <xdr:ext cx="184731" cy="264560"/>
    <xdr:sp macro="" textlink="">
      <xdr:nvSpPr>
        <xdr:cNvPr id="1093" name="TextBox 1092">
          <a:extLst>
            <a:ext uri="{FF2B5EF4-FFF2-40B4-BE49-F238E27FC236}">
              <a16:creationId xmlns:a16="http://schemas.microsoft.com/office/drawing/2014/main" id="{99D0EB75-E752-4D60-852E-41565B2D593A}"/>
            </a:ext>
          </a:extLst>
        </xdr:cNvPr>
        <xdr:cNvSpPr txBox="1"/>
      </xdr:nvSpPr>
      <xdr:spPr>
        <a:xfrm>
          <a:off x="542925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151</xdr:row>
      <xdr:rowOff>0</xdr:rowOff>
    </xdr:from>
    <xdr:ext cx="184731" cy="264560"/>
    <xdr:sp macro="" textlink="">
      <xdr:nvSpPr>
        <xdr:cNvPr id="1094" name="TextBox 1093">
          <a:extLst>
            <a:ext uri="{FF2B5EF4-FFF2-40B4-BE49-F238E27FC236}">
              <a16:creationId xmlns:a16="http://schemas.microsoft.com/office/drawing/2014/main" id="{9C0940BB-A6B8-4C39-9E2B-A1DF7611E011}"/>
            </a:ext>
          </a:extLst>
        </xdr:cNvPr>
        <xdr:cNvSpPr txBox="1"/>
      </xdr:nvSpPr>
      <xdr:spPr>
        <a:xfrm>
          <a:off x="5429250" y="2611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153</xdr:row>
      <xdr:rowOff>0</xdr:rowOff>
    </xdr:from>
    <xdr:ext cx="184731" cy="264560"/>
    <xdr:sp macro="" textlink="">
      <xdr:nvSpPr>
        <xdr:cNvPr id="1095" name="TextBox 1094">
          <a:extLst>
            <a:ext uri="{FF2B5EF4-FFF2-40B4-BE49-F238E27FC236}">
              <a16:creationId xmlns:a16="http://schemas.microsoft.com/office/drawing/2014/main" id="{62278067-63BC-4B72-8F99-5103201EA9D7}"/>
            </a:ext>
          </a:extLst>
        </xdr:cNvPr>
        <xdr:cNvSpPr txBox="1"/>
      </xdr:nvSpPr>
      <xdr:spPr>
        <a:xfrm>
          <a:off x="542925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153</xdr:row>
      <xdr:rowOff>0</xdr:rowOff>
    </xdr:from>
    <xdr:ext cx="184731" cy="264560"/>
    <xdr:sp macro="" textlink="">
      <xdr:nvSpPr>
        <xdr:cNvPr id="1096" name="TextBox 1095">
          <a:extLst>
            <a:ext uri="{FF2B5EF4-FFF2-40B4-BE49-F238E27FC236}">
              <a16:creationId xmlns:a16="http://schemas.microsoft.com/office/drawing/2014/main" id="{D64126E5-5FCD-42D3-A429-B1CC35F29D27}"/>
            </a:ext>
          </a:extLst>
        </xdr:cNvPr>
        <xdr:cNvSpPr txBox="1"/>
      </xdr:nvSpPr>
      <xdr:spPr>
        <a:xfrm>
          <a:off x="542925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153</xdr:row>
      <xdr:rowOff>0</xdr:rowOff>
    </xdr:from>
    <xdr:ext cx="184731" cy="264560"/>
    <xdr:sp macro="" textlink="">
      <xdr:nvSpPr>
        <xdr:cNvPr id="1097" name="TextBox 1096">
          <a:extLst>
            <a:ext uri="{FF2B5EF4-FFF2-40B4-BE49-F238E27FC236}">
              <a16:creationId xmlns:a16="http://schemas.microsoft.com/office/drawing/2014/main" id="{B41924E4-A270-40AB-B4BA-7177A195E1F5}"/>
            </a:ext>
          </a:extLst>
        </xdr:cNvPr>
        <xdr:cNvSpPr txBox="1"/>
      </xdr:nvSpPr>
      <xdr:spPr>
        <a:xfrm>
          <a:off x="542925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153</xdr:row>
      <xdr:rowOff>0</xdr:rowOff>
    </xdr:from>
    <xdr:ext cx="184731" cy="264560"/>
    <xdr:sp macro="" textlink="">
      <xdr:nvSpPr>
        <xdr:cNvPr id="1098" name="TextBox 1097">
          <a:extLst>
            <a:ext uri="{FF2B5EF4-FFF2-40B4-BE49-F238E27FC236}">
              <a16:creationId xmlns:a16="http://schemas.microsoft.com/office/drawing/2014/main" id="{1E0A0218-AF89-46AE-92E0-7B11AE7081E7}"/>
            </a:ext>
          </a:extLst>
        </xdr:cNvPr>
        <xdr:cNvSpPr txBox="1"/>
      </xdr:nvSpPr>
      <xdr:spPr>
        <a:xfrm>
          <a:off x="542925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153</xdr:row>
      <xdr:rowOff>0</xdr:rowOff>
    </xdr:from>
    <xdr:ext cx="184731" cy="264560"/>
    <xdr:sp macro="" textlink="">
      <xdr:nvSpPr>
        <xdr:cNvPr id="1099" name="TextBox 1098">
          <a:extLst>
            <a:ext uri="{FF2B5EF4-FFF2-40B4-BE49-F238E27FC236}">
              <a16:creationId xmlns:a16="http://schemas.microsoft.com/office/drawing/2014/main" id="{4EB695C8-86F4-4926-B3CF-6DE743274287}"/>
            </a:ext>
          </a:extLst>
        </xdr:cNvPr>
        <xdr:cNvSpPr txBox="1"/>
      </xdr:nvSpPr>
      <xdr:spPr>
        <a:xfrm>
          <a:off x="542925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153</xdr:row>
      <xdr:rowOff>0</xdr:rowOff>
    </xdr:from>
    <xdr:ext cx="184731" cy="264560"/>
    <xdr:sp macro="" textlink="">
      <xdr:nvSpPr>
        <xdr:cNvPr id="1100" name="TextBox 1099">
          <a:extLst>
            <a:ext uri="{FF2B5EF4-FFF2-40B4-BE49-F238E27FC236}">
              <a16:creationId xmlns:a16="http://schemas.microsoft.com/office/drawing/2014/main" id="{E00043DE-A4E3-4F81-B8FE-277CFAB54555}"/>
            </a:ext>
          </a:extLst>
        </xdr:cNvPr>
        <xdr:cNvSpPr txBox="1"/>
      </xdr:nvSpPr>
      <xdr:spPr>
        <a:xfrm>
          <a:off x="542925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153</xdr:row>
      <xdr:rowOff>0</xdr:rowOff>
    </xdr:from>
    <xdr:ext cx="184731" cy="264560"/>
    <xdr:sp macro="" textlink="">
      <xdr:nvSpPr>
        <xdr:cNvPr id="1101" name="TextBox 1100">
          <a:extLst>
            <a:ext uri="{FF2B5EF4-FFF2-40B4-BE49-F238E27FC236}">
              <a16:creationId xmlns:a16="http://schemas.microsoft.com/office/drawing/2014/main" id="{2E1C32AF-E639-4FE4-9613-192A65CF24D0}"/>
            </a:ext>
          </a:extLst>
        </xdr:cNvPr>
        <xdr:cNvSpPr txBox="1"/>
      </xdr:nvSpPr>
      <xdr:spPr>
        <a:xfrm>
          <a:off x="542925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153</xdr:row>
      <xdr:rowOff>0</xdr:rowOff>
    </xdr:from>
    <xdr:ext cx="184731" cy="264560"/>
    <xdr:sp macro="" textlink="">
      <xdr:nvSpPr>
        <xdr:cNvPr id="1102" name="TextBox 1101">
          <a:extLst>
            <a:ext uri="{FF2B5EF4-FFF2-40B4-BE49-F238E27FC236}">
              <a16:creationId xmlns:a16="http://schemas.microsoft.com/office/drawing/2014/main" id="{58D31096-99D5-4821-81B6-21D28732D2FA}"/>
            </a:ext>
          </a:extLst>
        </xdr:cNvPr>
        <xdr:cNvSpPr txBox="1"/>
      </xdr:nvSpPr>
      <xdr:spPr>
        <a:xfrm>
          <a:off x="542925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1103" name="TextBox 1102">
          <a:extLst>
            <a:ext uri="{FF2B5EF4-FFF2-40B4-BE49-F238E27FC236}">
              <a16:creationId xmlns:a16="http://schemas.microsoft.com/office/drawing/2014/main" id="{0E8EDCDF-4573-4842-895B-78F62CB396F3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1104" name="TextBox 1103">
          <a:extLst>
            <a:ext uri="{FF2B5EF4-FFF2-40B4-BE49-F238E27FC236}">
              <a16:creationId xmlns:a16="http://schemas.microsoft.com/office/drawing/2014/main" id="{F96EF1C5-EBCA-4357-A369-4C6D2508969A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1105" name="TextBox 1104">
          <a:extLst>
            <a:ext uri="{FF2B5EF4-FFF2-40B4-BE49-F238E27FC236}">
              <a16:creationId xmlns:a16="http://schemas.microsoft.com/office/drawing/2014/main" id="{404EE269-B924-4DBD-B118-C023EEAA4953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1106" name="TextBox 1105">
          <a:extLst>
            <a:ext uri="{FF2B5EF4-FFF2-40B4-BE49-F238E27FC236}">
              <a16:creationId xmlns:a16="http://schemas.microsoft.com/office/drawing/2014/main" id="{AC9DBD91-CD1F-4D89-A6AB-E999BAE3CBCC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1107" name="TextBox 1106">
          <a:extLst>
            <a:ext uri="{FF2B5EF4-FFF2-40B4-BE49-F238E27FC236}">
              <a16:creationId xmlns:a16="http://schemas.microsoft.com/office/drawing/2014/main" id="{151E20CA-7664-42AE-9A64-B33E94B7B499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152</xdr:row>
      <xdr:rowOff>0</xdr:rowOff>
    </xdr:from>
    <xdr:ext cx="184731" cy="264560"/>
    <xdr:sp macro="" textlink="">
      <xdr:nvSpPr>
        <xdr:cNvPr id="1108" name="TextBox 1107">
          <a:extLst>
            <a:ext uri="{FF2B5EF4-FFF2-40B4-BE49-F238E27FC236}">
              <a16:creationId xmlns:a16="http://schemas.microsoft.com/office/drawing/2014/main" id="{05FE3DEB-A45D-4727-80D0-C558C64C7FC4}"/>
            </a:ext>
          </a:extLst>
        </xdr:cNvPr>
        <xdr:cNvSpPr txBox="1"/>
      </xdr:nvSpPr>
      <xdr:spPr>
        <a:xfrm>
          <a:off x="5429250" y="262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153</xdr:row>
      <xdr:rowOff>0</xdr:rowOff>
    </xdr:from>
    <xdr:ext cx="184731" cy="264560"/>
    <xdr:sp macro="" textlink="">
      <xdr:nvSpPr>
        <xdr:cNvPr id="1109" name="TextBox 1108">
          <a:extLst>
            <a:ext uri="{FF2B5EF4-FFF2-40B4-BE49-F238E27FC236}">
              <a16:creationId xmlns:a16="http://schemas.microsoft.com/office/drawing/2014/main" id="{812490D8-FA84-403A-B120-2454D94A77C9}"/>
            </a:ext>
          </a:extLst>
        </xdr:cNvPr>
        <xdr:cNvSpPr txBox="1"/>
      </xdr:nvSpPr>
      <xdr:spPr>
        <a:xfrm>
          <a:off x="542925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153</xdr:row>
      <xdr:rowOff>0</xdr:rowOff>
    </xdr:from>
    <xdr:ext cx="184731" cy="264560"/>
    <xdr:sp macro="" textlink="">
      <xdr:nvSpPr>
        <xdr:cNvPr id="1110" name="TextBox 1109">
          <a:extLst>
            <a:ext uri="{FF2B5EF4-FFF2-40B4-BE49-F238E27FC236}">
              <a16:creationId xmlns:a16="http://schemas.microsoft.com/office/drawing/2014/main" id="{07210DF1-8D7D-47CF-A14E-BA244B9B4C84}"/>
            </a:ext>
          </a:extLst>
        </xdr:cNvPr>
        <xdr:cNvSpPr txBox="1"/>
      </xdr:nvSpPr>
      <xdr:spPr>
        <a:xfrm>
          <a:off x="542925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153</xdr:row>
      <xdr:rowOff>0</xdr:rowOff>
    </xdr:from>
    <xdr:ext cx="184731" cy="264560"/>
    <xdr:sp macro="" textlink="">
      <xdr:nvSpPr>
        <xdr:cNvPr id="1111" name="TextBox 1110">
          <a:extLst>
            <a:ext uri="{FF2B5EF4-FFF2-40B4-BE49-F238E27FC236}">
              <a16:creationId xmlns:a16="http://schemas.microsoft.com/office/drawing/2014/main" id="{C0D161C9-E520-452B-A2C6-0650652DE100}"/>
            </a:ext>
          </a:extLst>
        </xdr:cNvPr>
        <xdr:cNvSpPr txBox="1"/>
      </xdr:nvSpPr>
      <xdr:spPr>
        <a:xfrm>
          <a:off x="542925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153</xdr:row>
      <xdr:rowOff>0</xdr:rowOff>
    </xdr:from>
    <xdr:ext cx="184731" cy="264560"/>
    <xdr:sp macro="" textlink="">
      <xdr:nvSpPr>
        <xdr:cNvPr id="1112" name="TextBox 1111">
          <a:extLst>
            <a:ext uri="{FF2B5EF4-FFF2-40B4-BE49-F238E27FC236}">
              <a16:creationId xmlns:a16="http://schemas.microsoft.com/office/drawing/2014/main" id="{9CFE38DA-E0B2-4165-976E-48F562B9E48C}"/>
            </a:ext>
          </a:extLst>
        </xdr:cNvPr>
        <xdr:cNvSpPr txBox="1"/>
      </xdr:nvSpPr>
      <xdr:spPr>
        <a:xfrm>
          <a:off x="542925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153</xdr:row>
      <xdr:rowOff>0</xdr:rowOff>
    </xdr:from>
    <xdr:ext cx="184731" cy="264560"/>
    <xdr:sp macro="" textlink="">
      <xdr:nvSpPr>
        <xdr:cNvPr id="1113" name="TextBox 1112">
          <a:extLst>
            <a:ext uri="{FF2B5EF4-FFF2-40B4-BE49-F238E27FC236}">
              <a16:creationId xmlns:a16="http://schemas.microsoft.com/office/drawing/2014/main" id="{3D2C3239-7792-47F4-99C6-C3E9A7EBA8D7}"/>
            </a:ext>
          </a:extLst>
        </xdr:cNvPr>
        <xdr:cNvSpPr txBox="1"/>
      </xdr:nvSpPr>
      <xdr:spPr>
        <a:xfrm>
          <a:off x="542925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153</xdr:row>
      <xdr:rowOff>0</xdr:rowOff>
    </xdr:from>
    <xdr:ext cx="184731" cy="264560"/>
    <xdr:sp macro="" textlink="">
      <xdr:nvSpPr>
        <xdr:cNvPr id="1114" name="TextBox 1113">
          <a:extLst>
            <a:ext uri="{FF2B5EF4-FFF2-40B4-BE49-F238E27FC236}">
              <a16:creationId xmlns:a16="http://schemas.microsoft.com/office/drawing/2014/main" id="{FA2AE429-7C29-438F-90D9-37018F5E5763}"/>
            </a:ext>
          </a:extLst>
        </xdr:cNvPr>
        <xdr:cNvSpPr txBox="1"/>
      </xdr:nvSpPr>
      <xdr:spPr>
        <a:xfrm>
          <a:off x="5429250" y="264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154</xdr:row>
      <xdr:rowOff>0</xdr:rowOff>
    </xdr:from>
    <xdr:ext cx="184731" cy="264560"/>
    <xdr:sp macro="" textlink="">
      <xdr:nvSpPr>
        <xdr:cNvPr id="1115" name="TextBox 1114">
          <a:extLst>
            <a:ext uri="{FF2B5EF4-FFF2-40B4-BE49-F238E27FC236}">
              <a16:creationId xmlns:a16="http://schemas.microsoft.com/office/drawing/2014/main" id="{0E31E601-3BEF-40DF-998B-7FAC1FB03971}"/>
            </a:ext>
          </a:extLst>
        </xdr:cNvPr>
        <xdr:cNvSpPr txBox="1"/>
      </xdr:nvSpPr>
      <xdr:spPr>
        <a:xfrm>
          <a:off x="542925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154</xdr:row>
      <xdr:rowOff>0</xdr:rowOff>
    </xdr:from>
    <xdr:ext cx="184731" cy="264560"/>
    <xdr:sp macro="" textlink="">
      <xdr:nvSpPr>
        <xdr:cNvPr id="1116" name="TextBox 1115">
          <a:extLst>
            <a:ext uri="{FF2B5EF4-FFF2-40B4-BE49-F238E27FC236}">
              <a16:creationId xmlns:a16="http://schemas.microsoft.com/office/drawing/2014/main" id="{11DC6D83-6DF0-47FF-AA23-26EC8084EAE6}"/>
            </a:ext>
          </a:extLst>
        </xdr:cNvPr>
        <xdr:cNvSpPr txBox="1"/>
      </xdr:nvSpPr>
      <xdr:spPr>
        <a:xfrm>
          <a:off x="542925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154</xdr:row>
      <xdr:rowOff>0</xdr:rowOff>
    </xdr:from>
    <xdr:ext cx="184731" cy="264560"/>
    <xdr:sp macro="" textlink="">
      <xdr:nvSpPr>
        <xdr:cNvPr id="1117" name="TextBox 1116">
          <a:extLst>
            <a:ext uri="{FF2B5EF4-FFF2-40B4-BE49-F238E27FC236}">
              <a16:creationId xmlns:a16="http://schemas.microsoft.com/office/drawing/2014/main" id="{F58A22BC-F23D-442D-80EA-CC41FEFAD994}"/>
            </a:ext>
          </a:extLst>
        </xdr:cNvPr>
        <xdr:cNvSpPr txBox="1"/>
      </xdr:nvSpPr>
      <xdr:spPr>
        <a:xfrm>
          <a:off x="542925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154</xdr:row>
      <xdr:rowOff>0</xdr:rowOff>
    </xdr:from>
    <xdr:ext cx="184731" cy="264560"/>
    <xdr:sp macro="" textlink="">
      <xdr:nvSpPr>
        <xdr:cNvPr id="1118" name="TextBox 1117">
          <a:extLst>
            <a:ext uri="{FF2B5EF4-FFF2-40B4-BE49-F238E27FC236}">
              <a16:creationId xmlns:a16="http://schemas.microsoft.com/office/drawing/2014/main" id="{53972380-424B-4994-8BE2-8629C62C3034}"/>
            </a:ext>
          </a:extLst>
        </xdr:cNvPr>
        <xdr:cNvSpPr txBox="1"/>
      </xdr:nvSpPr>
      <xdr:spPr>
        <a:xfrm>
          <a:off x="542925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154</xdr:row>
      <xdr:rowOff>0</xdr:rowOff>
    </xdr:from>
    <xdr:ext cx="184731" cy="264560"/>
    <xdr:sp macro="" textlink="">
      <xdr:nvSpPr>
        <xdr:cNvPr id="1119" name="TextBox 1118">
          <a:extLst>
            <a:ext uri="{FF2B5EF4-FFF2-40B4-BE49-F238E27FC236}">
              <a16:creationId xmlns:a16="http://schemas.microsoft.com/office/drawing/2014/main" id="{4DA6F39E-013D-4898-98DE-DD4DFA692F20}"/>
            </a:ext>
          </a:extLst>
        </xdr:cNvPr>
        <xdr:cNvSpPr txBox="1"/>
      </xdr:nvSpPr>
      <xdr:spPr>
        <a:xfrm>
          <a:off x="542925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154</xdr:row>
      <xdr:rowOff>0</xdr:rowOff>
    </xdr:from>
    <xdr:ext cx="184731" cy="264560"/>
    <xdr:sp macro="" textlink="">
      <xdr:nvSpPr>
        <xdr:cNvPr id="1120" name="TextBox 1119">
          <a:extLst>
            <a:ext uri="{FF2B5EF4-FFF2-40B4-BE49-F238E27FC236}">
              <a16:creationId xmlns:a16="http://schemas.microsoft.com/office/drawing/2014/main" id="{6BA03BCA-E944-4E49-B01E-8A8F503EA537}"/>
            </a:ext>
          </a:extLst>
        </xdr:cNvPr>
        <xdr:cNvSpPr txBox="1"/>
      </xdr:nvSpPr>
      <xdr:spPr>
        <a:xfrm>
          <a:off x="5429250" y="266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21" name="TextBox 1120">
          <a:extLst>
            <a:ext uri="{FF2B5EF4-FFF2-40B4-BE49-F238E27FC236}">
              <a16:creationId xmlns:a16="http://schemas.microsoft.com/office/drawing/2014/main" id="{616523AA-29F7-43B5-8DC5-8A215ADFF7BB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22" name="TextBox 1121">
          <a:extLst>
            <a:ext uri="{FF2B5EF4-FFF2-40B4-BE49-F238E27FC236}">
              <a16:creationId xmlns:a16="http://schemas.microsoft.com/office/drawing/2014/main" id="{C58BF84A-A537-4075-B7BB-097B5197A288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23" name="TextBox 1122">
          <a:extLst>
            <a:ext uri="{FF2B5EF4-FFF2-40B4-BE49-F238E27FC236}">
              <a16:creationId xmlns:a16="http://schemas.microsoft.com/office/drawing/2014/main" id="{62E5AEF4-0E17-45CF-A388-AC13CBC0F668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24" name="TextBox 1123">
          <a:extLst>
            <a:ext uri="{FF2B5EF4-FFF2-40B4-BE49-F238E27FC236}">
              <a16:creationId xmlns:a16="http://schemas.microsoft.com/office/drawing/2014/main" id="{E313D45D-CBB8-48EE-AB01-DF55C9A14D5E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25" name="TextBox 1124">
          <a:extLst>
            <a:ext uri="{FF2B5EF4-FFF2-40B4-BE49-F238E27FC236}">
              <a16:creationId xmlns:a16="http://schemas.microsoft.com/office/drawing/2014/main" id="{B3E7DE65-41E7-4298-948D-FAC4F279AA7E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26" name="TextBox 1125">
          <a:extLst>
            <a:ext uri="{FF2B5EF4-FFF2-40B4-BE49-F238E27FC236}">
              <a16:creationId xmlns:a16="http://schemas.microsoft.com/office/drawing/2014/main" id="{7A6A30DD-D6C8-4389-AE6F-F2BF8B2A6F36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27" name="TextBox 1126">
          <a:extLst>
            <a:ext uri="{FF2B5EF4-FFF2-40B4-BE49-F238E27FC236}">
              <a16:creationId xmlns:a16="http://schemas.microsoft.com/office/drawing/2014/main" id="{8353E133-1F25-463C-9CD5-84DBB584F058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28" name="TextBox 1127">
          <a:extLst>
            <a:ext uri="{FF2B5EF4-FFF2-40B4-BE49-F238E27FC236}">
              <a16:creationId xmlns:a16="http://schemas.microsoft.com/office/drawing/2014/main" id="{B4735184-99D3-426D-98C0-F87463747AC7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29" name="TextBox 1128">
          <a:extLst>
            <a:ext uri="{FF2B5EF4-FFF2-40B4-BE49-F238E27FC236}">
              <a16:creationId xmlns:a16="http://schemas.microsoft.com/office/drawing/2014/main" id="{23EFD7F8-D944-437C-9790-F2ADB635AB9C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30" name="TextBox 1129">
          <a:extLst>
            <a:ext uri="{FF2B5EF4-FFF2-40B4-BE49-F238E27FC236}">
              <a16:creationId xmlns:a16="http://schemas.microsoft.com/office/drawing/2014/main" id="{DEF9FD21-9F5F-4650-A8DF-AB3D960C389D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31" name="TextBox 1130">
          <a:extLst>
            <a:ext uri="{FF2B5EF4-FFF2-40B4-BE49-F238E27FC236}">
              <a16:creationId xmlns:a16="http://schemas.microsoft.com/office/drawing/2014/main" id="{90FE3BB1-E6DF-4ACB-B7AB-927DCD219308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32" name="TextBox 1131">
          <a:extLst>
            <a:ext uri="{FF2B5EF4-FFF2-40B4-BE49-F238E27FC236}">
              <a16:creationId xmlns:a16="http://schemas.microsoft.com/office/drawing/2014/main" id="{E5B5A56D-48E3-43BF-B0D6-C9F65F54008E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33" name="TextBox 1132">
          <a:extLst>
            <a:ext uri="{FF2B5EF4-FFF2-40B4-BE49-F238E27FC236}">
              <a16:creationId xmlns:a16="http://schemas.microsoft.com/office/drawing/2014/main" id="{CEED3A21-CD9A-4EFA-8B5B-8F2A3187ACDA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34" name="TextBox 1133">
          <a:extLst>
            <a:ext uri="{FF2B5EF4-FFF2-40B4-BE49-F238E27FC236}">
              <a16:creationId xmlns:a16="http://schemas.microsoft.com/office/drawing/2014/main" id="{6D779A20-3A75-47E5-B4F4-D37B20E38FE1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1135" name="TextBox 1134">
          <a:extLst>
            <a:ext uri="{FF2B5EF4-FFF2-40B4-BE49-F238E27FC236}">
              <a16:creationId xmlns:a16="http://schemas.microsoft.com/office/drawing/2014/main" id="{09EC1CAF-0CC8-4AB3-81EA-E693BDC4E5AF}"/>
            </a:ext>
          </a:extLst>
        </xdr:cNvPr>
        <xdr:cNvSpPr txBox="1"/>
      </xdr:nvSpPr>
      <xdr:spPr>
        <a:xfrm>
          <a:off x="5429250" y="18012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1136" name="TextBox 1135">
          <a:extLst>
            <a:ext uri="{FF2B5EF4-FFF2-40B4-BE49-F238E27FC236}">
              <a16:creationId xmlns:a16="http://schemas.microsoft.com/office/drawing/2014/main" id="{944E1189-C992-4786-9D25-372B03425D15}"/>
            </a:ext>
          </a:extLst>
        </xdr:cNvPr>
        <xdr:cNvSpPr txBox="1"/>
      </xdr:nvSpPr>
      <xdr:spPr>
        <a:xfrm>
          <a:off x="5429250" y="18012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1137" name="TextBox 1136">
          <a:extLst>
            <a:ext uri="{FF2B5EF4-FFF2-40B4-BE49-F238E27FC236}">
              <a16:creationId xmlns:a16="http://schemas.microsoft.com/office/drawing/2014/main" id="{820AC3D7-F8EC-43BD-A49F-54E302FF1FE6}"/>
            </a:ext>
          </a:extLst>
        </xdr:cNvPr>
        <xdr:cNvSpPr txBox="1"/>
      </xdr:nvSpPr>
      <xdr:spPr>
        <a:xfrm>
          <a:off x="5429250" y="18012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1138" name="TextBox 1137">
          <a:extLst>
            <a:ext uri="{FF2B5EF4-FFF2-40B4-BE49-F238E27FC236}">
              <a16:creationId xmlns:a16="http://schemas.microsoft.com/office/drawing/2014/main" id="{210A2C4F-0593-42AC-808C-B25767DD889C}"/>
            </a:ext>
          </a:extLst>
        </xdr:cNvPr>
        <xdr:cNvSpPr txBox="1"/>
      </xdr:nvSpPr>
      <xdr:spPr>
        <a:xfrm>
          <a:off x="5429250" y="18012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1139" name="TextBox 1138">
          <a:extLst>
            <a:ext uri="{FF2B5EF4-FFF2-40B4-BE49-F238E27FC236}">
              <a16:creationId xmlns:a16="http://schemas.microsoft.com/office/drawing/2014/main" id="{BD9A12D9-704E-40A2-9509-8ED522C0FCF1}"/>
            </a:ext>
          </a:extLst>
        </xdr:cNvPr>
        <xdr:cNvSpPr txBox="1"/>
      </xdr:nvSpPr>
      <xdr:spPr>
        <a:xfrm>
          <a:off x="5429250" y="18012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106</xdr:row>
      <xdr:rowOff>0</xdr:rowOff>
    </xdr:from>
    <xdr:ext cx="184731" cy="264560"/>
    <xdr:sp macro="" textlink="">
      <xdr:nvSpPr>
        <xdr:cNvPr id="1140" name="TextBox 1139">
          <a:extLst>
            <a:ext uri="{FF2B5EF4-FFF2-40B4-BE49-F238E27FC236}">
              <a16:creationId xmlns:a16="http://schemas.microsoft.com/office/drawing/2014/main" id="{0C0E27C0-F1CE-446F-9074-44D24D424C6A}"/>
            </a:ext>
          </a:extLst>
        </xdr:cNvPr>
        <xdr:cNvSpPr txBox="1"/>
      </xdr:nvSpPr>
      <xdr:spPr>
        <a:xfrm>
          <a:off x="5429250" y="18012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41" name="TextBox 1140">
          <a:extLst>
            <a:ext uri="{FF2B5EF4-FFF2-40B4-BE49-F238E27FC236}">
              <a16:creationId xmlns:a16="http://schemas.microsoft.com/office/drawing/2014/main" id="{8885624D-395F-4205-8507-00DBFCA59A69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42" name="TextBox 1141">
          <a:extLst>
            <a:ext uri="{FF2B5EF4-FFF2-40B4-BE49-F238E27FC236}">
              <a16:creationId xmlns:a16="http://schemas.microsoft.com/office/drawing/2014/main" id="{71E63AEB-3281-49A9-8FA9-66A5D298F9CA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43" name="TextBox 1142">
          <a:extLst>
            <a:ext uri="{FF2B5EF4-FFF2-40B4-BE49-F238E27FC236}">
              <a16:creationId xmlns:a16="http://schemas.microsoft.com/office/drawing/2014/main" id="{B09DAA86-CD4E-4B8D-B829-C583CE4DA7A2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44" name="TextBox 1143">
          <a:extLst>
            <a:ext uri="{FF2B5EF4-FFF2-40B4-BE49-F238E27FC236}">
              <a16:creationId xmlns:a16="http://schemas.microsoft.com/office/drawing/2014/main" id="{8F0B2035-5CF0-44A6-A0D9-40F11F4603F5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45" name="TextBox 1144">
          <a:extLst>
            <a:ext uri="{FF2B5EF4-FFF2-40B4-BE49-F238E27FC236}">
              <a16:creationId xmlns:a16="http://schemas.microsoft.com/office/drawing/2014/main" id="{26517783-A1DD-4ED7-93EC-299E5D68311A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46" name="TextBox 1145">
          <a:extLst>
            <a:ext uri="{FF2B5EF4-FFF2-40B4-BE49-F238E27FC236}">
              <a16:creationId xmlns:a16="http://schemas.microsoft.com/office/drawing/2014/main" id="{1D09F888-F607-45B5-A223-CC422E91D590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47" name="TextBox 1146">
          <a:extLst>
            <a:ext uri="{FF2B5EF4-FFF2-40B4-BE49-F238E27FC236}">
              <a16:creationId xmlns:a16="http://schemas.microsoft.com/office/drawing/2014/main" id="{1DFBE095-0466-4C13-8A78-CB26F47F213F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48" name="TextBox 1147">
          <a:extLst>
            <a:ext uri="{FF2B5EF4-FFF2-40B4-BE49-F238E27FC236}">
              <a16:creationId xmlns:a16="http://schemas.microsoft.com/office/drawing/2014/main" id="{29D44592-05A2-47FD-908B-D3CAA460FBC7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49" name="TextBox 1148">
          <a:extLst>
            <a:ext uri="{FF2B5EF4-FFF2-40B4-BE49-F238E27FC236}">
              <a16:creationId xmlns:a16="http://schemas.microsoft.com/office/drawing/2014/main" id="{AE782C30-EB78-4504-BAE3-9584352FD462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50" name="TextBox 1149">
          <a:extLst>
            <a:ext uri="{FF2B5EF4-FFF2-40B4-BE49-F238E27FC236}">
              <a16:creationId xmlns:a16="http://schemas.microsoft.com/office/drawing/2014/main" id="{6C2D0C3F-7213-443D-A0E1-E670BCF968ED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51" name="TextBox 1150">
          <a:extLst>
            <a:ext uri="{FF2B5EF4-FFF2-40B4-BE49-F238E27FC236}">
              <a16:creationId xmlns:a16="http://schemas.microsoft.com/office/drawing/2014/main" id="{48C90890-CCFC-4072-972F-0C5550CDE354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52" name="TextBox 1151">
          <a:extLst>
            <a:ext uri="{FF2B5EF4-FFF2-40B4-BE49-F238E27FC236}">
              <a16:creationId xmlns:a16="http://schemas.microsoft.com/office/drawing/2014/main" id="{9998882D-5235-4E5E-A546-93BFAE902A15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53" name="TextBox 1152">
          <a:extLst>
            <a:ext uri="{FF2B5EF4-FFF2-40B4-BE49-F238E27FC236}">
              <a16:creationId xmlns:a16="http://schemas.microsoft.com/office/drawing/2014/main" id="{CC84CE1E-3C6F-4CF3-BB34-1D07A5DF9AC7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54" name="TextBox 1153">
          <a:extLst>
            <a:ext uri="{FF2B5EF4-FFF2-40B4-BE49-F238E27FC236}">
              <a16:creationId xmlns:a16="http://schemas.microsoft.com/office/drawing/2014/main" id="{5545C2FF-48D4-4DA0-B4AC-8169D0ADFD17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55" name="TextBox 1154">
          <a:extLst>
            <a:ext uri="{FF2B5EF4-FFF2-40B4-BE49-F238E27FC236}">
              <a16:creationId xmlns:a16="http://schemas.microsoft.com/office/drawing/2014/main" id="{750F259C-306B-4D7B-B87C-7DDFBEAE3820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56" name="TextBox 1155">
          <a:extLst>
            <a:ext uri="{FF2B5EF4-FFF2-40B4-BE49-F238E27FC236}">
              <a16:creationId xmlns:a16="http://schemas.microsoft.com/office/drawing/2014/main" id="{228CAF9F-AA81-48FB-ACA2-230B26B06E05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57" name="TextBox 1156">
          <a:extLst>
            <a:ext uri="{FF2B5EF4-FFF2-40B4-BE49-F238E27FC236}">
              <a16:creationId xmlns:a16="http://schemas.microsoft.com/office/drawing/2014/main" id="{F039F848-9BE8-4547-990E-208454182469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58" name="TextBox 1157">
          <a:extLst>
            <a:ext uri="{FF2B5EF4-FFF2-40B4-BE49-F238E27FC236}">
              <a16:creationId xmlns:a16="http://schemas.microsoft.com/office/drawing/2014/main" id="{FDCA563E-6123-4073-BF33-77D718163742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59" name="TextBox 1158">
          <a:extLst>
            <a:ext uri="{FF2B5EF4-FFF2-40B4-BE49-F238E27FC236}">
              <a16:creationId xmlns:a16="http://schemas.microsoft.com/office/drawing/2014/main" id="{6D713BB6-AC18-4366-B916-508A1FA4A5B4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60" name="TextBox 1159">
          <a:extLst>
            <a:ext uri="{FF2B5EF4-FFF2-40B4-BE49-F238E27FC236}">
              <a16:creationId xmlns:a16="http://schemas.microsoft.com/office/drawing/2014/main" id="{06DE6D24-DACC-451D-800D-5C1E17BDC2E8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61" name="TextBox 1160">
          <a:extLst>
            <a:ext uri="{FF2B5EF4-FFF2-40B4-BE49-F238E27FC236}">
              <a16:creationId xmlns:a16="http://schemas.microsoft.com/office/drawing/2014/main" id="{9C35EC3D-78D8-4383-9A48-4EB410697789}"/>
            </a:ext>
          </a:extLst>
        </xdr:cNvPr>
        <xdr:cNvSpPr txBox="1"/>
      </xdr:nvSpPr>
      <xdr:spPr>
        <a:xfrm>
          <a:off x="5429250" y="18012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62" name="TextBox 1161">
          <a:extLst>
            <a:ext uri="{FF2B5EF4-FFF2-40B4-BE49-F238E27FC236}">
              <a16:creationId xmlns:a16="http://schemas.microsoft.com/office/drawing/2014/main" id="{7D58EA5E-02CD-4CAD-A36F-6484E66736D6}"/>
            </a:ext>
          </a:extLst>
        </xdr:cNvPr>
        <xdr:cNvSpPr txBox="1"/>
      </xdr:nvSpPr>
      <xdr:spPr>
        <a:xfrm>
          <a:off x="5429250" y="18012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63" name="TextBox 1162">
          <a:extLst>
            <a:ext uri="{FF2B5EF4-FFF2-40B4-BE49-F238E27FC236}">
              <a16:creationId xmlns:a16="http://schemas.microsoft.com/office/drawing/2014/main" id="{A636A653-A452-4E59-BACA-3F3FDAB39B11}"/>
            </a:ext>
          </a:extLst>
        </xdr:cNvPr>
        <xdr:cNvSpPr txBox="1"/>
      </xdr:nvSpPr>
      <xdr:spPr>
        <a:xfrm>
          <a:off x="5429250" y="18012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64" name="TextBox 1163">
          <a:extLst>
            <a:ext uri="{FF2B5EF4-FFF2-40B4-BE49-F238E27FC236}">
              <a16:creationId xmlns:a16="http://schemas.microsoft.com/office/drawing/2014/main" id="{B8A90A41-ADCA-49CC-AEBD-68B294A97DCF}"/>
            </a:ext>
          </a:extLst>
        </xdr:cNvPr>
        <xdr:cNvSpPr txBox="1"/>
      </xdr:nvSpPr>
      <xdr:spPr>
        <a:xfrm>
          <a:off x="5429250" y="18012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65" name="TextBox 1164">
          <a:extLst>
            <a:ext uri="{FF2B5EF4-FFF2-40B4-BE49-F238E27FC236}">
              <a16:creationId xmlns:a16="http://schemas.microsoft.com/office/drawing/2014/main" id="{638B9EFF-7CBB-4B1F-B629-4B640B9AB601}"/>
            </a:ext>
          </a:extLst>
        </xdr:cNvPr>
        <xdr:cNvSpPr txBox="1"/>
      </xdr:nvSpPr>
      <xdr:spPr>
        <a:xfrm>
          <a:off x="5429250" y="18012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107</xdr:row>
      <xdr:rowOff>0</xdr:rowOff>
    </xdr:from>
    <xdr:ext cx="184731" cy="264560"/>
    <xdr:sp macro="" textlink="">
      <xdr:nvSpPr>
        <xdr:cNvPr id="1166" name="TextBox 1165">
          <a:extLst>
            <a:ext uri="{FF2B5EF4-FFF2-40B4-BE49-F238E27FC236}">
              <a16:creationId xmlns:a16="http://schemas.microsoft.com/office/drawing/2014/main" id="{F6A4FFB3-01F6-466C-88E7-EE0A002AF5B0}"/>
            </a:ext>
          </a:extLst>
        </xdr:cNvPr>
        <xdr:cNvSpPr txBox="1"/>
      </xdr:nvSpPr>
      <xdr:spPr>
        <a:xfrm>
          <a:off x="5429250" y="18012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67" name="TextBox 1166">
          <a:extLst>
            <a:ext uri="{FF2B5EF4-FFF2-40B4-BE49-F238E27FC236}">
              <a16:creationId xmlns:a16="http://schemas.microsoft.com/office/drawing/2014/main" id="{7C4AB59E-A161-446A-A25A-41FF80B0A105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68" name="TextBox 1167">
          <a:extLst>
            <a:ext uri="{FF2B5EF4-FFF2-40B4-BE49-F238E27FC236}">
              <a16:creationId xmlns:a16="http://schemas.microsoft.com/office/drawing/2014/main" id="{983E49B4-1926-4D95-8BC5-1FC79AD2289D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69" name="TextBox 1168">
          <a:extLst>
            <a:ext uri="{FF2B5EF4-FFF2-40B4-BE49-F238E27FC236}">
              <a16:creationId xmlns:a16="http://schemas.microsoft.com/office/drawing/2014/main" id="{8DBACFA5-D2F8-4938-9BC1-C45B75E22F01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70" name="TextBox 1169">
          <a:extLst>
            <a:ext uri="{FF2B5EF4-FFF2-40B4-BE49-F238E27FC236}">
              <a16:creationId xmlns:a16="http://schemas.microsoft.com/office/drawing/2014/main" id="{4CBB393D-715A-41B9-AB67-DAC257FE41BD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71" name="TextBox 1170">
          <a:extLst>
            <a:ext uri="{FF2B5EF4-FFF2-40B4-BE49-F238E27FC236}">
              <a16:creationId xmlns:a16="http://schemas.microsoft.com/office/drawing/2014/main" id="{91EAE8FF-8953-4364-9F63-CACE072FA081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72" name="TextBox 1171">
          <a:extLst>
            <a:ext uri="{FF2B5EF4-FFF2-40B4-BE49-F238E27FC236}">
              <a16:creationId xmlns:a16="http://schemas.microsoft.com/office/drawing/2014/main" id="{B94DDEA5-0FFC-46AB-8D9A-012E30299993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73" name="TextBox 1172">
          <a:extLst>
            <a:ext uri="{FF2B5EF4-FFF2-40B4-BE49-F238E27FC236}">
              <a16:creationId xmlns:a16="http://schemas.microsoft.com/office/drawing/2014/main" id="{588FD0AB-68FB-4642-946B-0ABB2DCA5CE8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74" name="TextBox 1173">
          <a:extLst>
            <a:ext uri="{FF2B5EF4-FFF2-40B4-BE49-F238E27FC236}">
              <a16:creationId xmlns:a16="http://schemas.microsoft.com/office/drawing/2014/main" id="{BF7F1C25-78F0-45DA-AA6F-0A2BF85E24B2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75" name="TextBox 1174">
          <a:extLst>
            <a:ext uri="{FF2B5EF4-FFF2-40B4-BE49-F238E27FC236}">
              <a16:creationId xmlns:a16="http://schemas.microsoft.com/office/drawing/2014/main" id="{F46A6BAC-AD2E-4AD1-B288-A35FECCC5CA2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76" name="TextBox 1175">
          <a:extLst>
            <a:ext uri="{FF2B5EF4-FFF2-40B4-BE49-F238E27FC236}">
              <a16:creationId xmlns:a16="http://schemas.microsoft.com/office/drawing/2014/main" id="{46435358-4034-4DB1-94EF-61C908A0FDE8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77" name="TextBox 1176">
          <a:extLst>
            <a:ext uri="{FF2B5EF4-FFF2-40B4-BE49-F238E27FC236}">
              <a16:creationId xmlns:a16="http://schemas.microsoft.com/office/drawing/2014/main" id="{8D061D5F-F5C2-489E-821F-A3516A76FC65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78" name="TextBox 1177">
          <a:extLst>
            <a:ext uri="{FF2B5EF4-FFF2-40B4-BE49-F238E27FC236}">
              <a16:creationId xmlns:a16="http://schemas.microsoft.com/office/drawing/2014/main" id="{C9A85645-5AFE-41F3-9372-442EC3785174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179" name="TextBox 1178">
          <a:extLst>
            <a:ext uri="{FF2B5EF4-FFF2-40B4-BE49-F238E27FC236}">
              <a16:creationId xmlns:a16="http://schemas.microsoft.com/office/drawing/2014/main" id="{8BF42014-6584-40A3-9254-436099AB38DB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180" name="TextBox 1179">
          <a:extLst>
            <a:ext uri="{FF2B5EF4-FFF2-40B4-BE49-F238E27FC236}">
              <a16:creationId xmlns:a16="http://schemas.microsoft.com/office/drawing/2014/main" id="{D15213CF-6AA6-4AC8-B20C-5713DCCC94D2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181" name="TextBox 1180">
          <a:extLst>
            <a:ext uri="{FF2B5EF4-FFF2-40B4-BE49-F238E27FC236}">
              <a16:creationId xmlns:a16="http://schemas.microsoft.com/office/drawing/2014/main" id="{E1CDE2DD-EF8C-4189-84FC-53B00FE9BD78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182" name="TextBox 1181">
          <a:extLst>
            <a:ext uri="{FF2B5EF4-FFF2-40B4-BE49-F238E27FC236}">
              <a16:creationId xmlns:a16="http://schemas.microsoft.com/office/drawing/2014/main" id="{A7CB7291-A583-40E9-9A6D-BBA188C16E21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183" name="TextBox 1182">
          <a:extLst>
            <a:ext uri="{FF2B5EF4-FFF2-40B4-BE49-F238E27FC236}">
              <a16:creationId xmlns:a16="http://schemas.microsoft.com/office/drawing/2014/main" id="{48951850-CB97-4EB2-8FCB-9DC80EA4D6FC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184" name="TextBox 1183">
          <a:extLst>
            <a:ext uri="{FF2B5EF4-FFF2-40B4-BE49-F238E27FC236}">
              <a16:creationId xmlns:a16="http://schemas.microsoft.com/office/drawing/2014/main" id="{0884636B-4A00-44B1-B256-D34CC46421B3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185" name="TextBox 1184">
          <a:extLst>
            <a:ext uri="{FF2B5EF4-FFF2-40B4-BE49-F238E27FC236}">
              <a16:creationId xmlns:a16="http://schemas.microsoft.com/office/drawing/2014/main" id="{762108FA-FC8E-4A87-86AE-2C35F3E67B6E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186" name="TextBox 1185">
          <a:extLst>
            <a:ext uri="{FF2B5EF4-FFF2-40B4-BE49-F238E27FC236}">
              <a16:creationId xmlns:a16="http://schemas.microsoft.com/office/drawing/2014/main" id="{096B5BCA-4961-48E2-B0F8-8E72F084145D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187" name="TextBox 1186">
          <a:extLst>
            <a:ext uri="{FF2B5EF4-FFF2-40B4-BE49-F238E27FC236}">
              <a16:creationId xmlns:a16="http://schemas.microsoft.com/office/drawing/2014/main" id="{49936E10-09F6-48BA-96B7-7C76A85A3D93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188" name="TextBox 1187">
          <a:extLst>
            <a:ext uri="{FF2B5EF4-FFF2-40B4-BE49-F238E27FC236}">
              <a16:creationId xmlns:a16="http://schemas.microsoft.com/office/drawing/2014/main" id="{D5D5950A-F0C2-4E9F-80F4-4DF851FAB732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189" name="TextBox 1188">
          <a:extLst>
            <a:ext uri="{FF2B5EF4-FFF2-40B4-BE49-F238E27FC236}">
              <a16:creationId xmlns:a16="http://schemas.microsoft.com/office/drawing/2014/main" id="{6D7B5E4A-5DCA-47A9-AC8B-235F0F31B2CD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190" name="TextBox 1189">
          <a:extLst>
            <a:ext uri="{FF2B5EF4-FFF2-40B4-BE49-F238E27FC236}">
              <a16:creationId xmlns:a16="http://schemas.microsoft.com/office/drawing/2014/main" id="{E3950053-307D-4237-9291-FAF11773387A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191" name="TextBox 1190">
          <a:extLst>
            <a:ext uri="{FF2B5EF4-FFF2-40B4-BE49-F238E27FC236}">
              <a16:creationId xmlns:a16="http://schemas.microsoft.com/office/drawing/2014/main" id="{7EFFEFB9-EE88-4898-827F-F1FED1DD09D1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192" name="TextBox 1191">
          <a:extLst>
            <a:ext uri="{FF2B5EF4-FFF2-40B4-BE49-F238E27FC236}">
              <a16:creationId xmlns:a16="http://schemas.microsoft.com/office/drawing/2014/main" id="{EE9A7004-8777-46AD-9195-39A469F8E3A4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93" name="TextBox 1192">
          <a:extLst>
            <a:ext uri="{FF2B5EF4-FFF2-40B4-BE49-F238E27FC236}">
              <a16:creationId xmlns:a16="http://schemas.microsoft.com/office/drawing/2014/main" id="{4D0D27E7-E32B-434D-917A-56F7AAE7BA2A}"/>
            </a:ext>
          </a:extLst>
        </xdr:cNvPr>
        <xdr:cNvSpPr txBox="1"/>
      </xdr:nvSpPr>
      <xdr:spPr>
        <a:xfrm>
          <a:off x="5429250" y="18012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94" name="TextBox 1193">
          <a:extLst>
            <a:ext uri="{FF2B5EF4-FFF2-40B4-BE49-F238E27FC236}">
              <a16:creationId xmlns:a16="http://schemas.microsoft.com/office/drawing/2014/main" id="{BCD0DC85-A52C-4F44-9D27-777E08A366E9}"/>
            </a:ext>
          </a:extLst>
        </xdr:cNvPr>
        <xdr:cNvSpPr txBox="1"/>
      </xdr:nvSpPr>
      <xdr:spPr>
        <a:xfrm>
          <a:off x="5429250" y="18012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95" name="TextBox 1194">
          <a:extLst>
            <a:ext uri="{FF2B5EF4-FFF2-40B4-BE49-F238E27FC236}">
              <a16:creationId xmlns:a16="http://schemas.microsoft.com/office/drawing/2014/main" id="{C0BAD471-4DC2-49EA-ADA2-45E1CC85EE52}"/>
            </a:ext>
          </a:extLst>
        </xdr:cNvPr>
        <xdr:cNvSpPr txBox="1"/>
      </xdr:nvSpPr>
      <xdr:spPr>
        <a:xfrm>
          <a:off x="5429250" y="18012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96" name="TextBox 1195">
          <a:extLst>
            <a:ext uri="{FF2B5EF4-FFF2-40B4-BE49-F238E27FC236}">
              <a16:creationId xmlns:a16="http://schemas.microsoft.com/office/drawing/2014/main" id="{907A35A2-CBCD-49BD-931D-D122133F62BA}"/>
            </a:ext>
          </a:extLst>
        </xdr:cNvPr>
        <xdr:cNvSpPr txBox="1"/>
      </xdr:nvSpPr>
      <xdr:spPr>
        <a:xfrm>
          <a:off x="5429250" y="18012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97" name="TextBox 1196">
          <a:extLst>
            <a:ext uri="{FF2B5EF4-FFF2-40B4-BE49-F238E27FC236}">
              <a16:creationId xmlns:a16="http://schemas.microsoft.com/office/drawing/2014/main" id="{7B79A36E-6838-48D3-87D5-AA14D2CCD3EF}"/>
            </a:ext>
          </a:extLst>
        </xdr:cNvPr>
        <xdr:cNvSpPr txBox="1"/>
      </xdr:nvSpPr>
      <xdr:spPr>
        <a:xfrm>
          <a:off x="5429250" y="18012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4731" cy="264560"/>
    <xdr:sp macro="" textlink="">
      <xdr:nvSpPr>
        <xdr:cNvPr id="1198" name="TextBox 1197">
          <a:extLst>
            <a:ext uri="{FF2B5EF4-FFF2-40B4-BE49-F238E27FC236}">
              <a16:creationId xmlns:a16="http://schemas.microsoft.com/office/drawing/2014/main" id="{FB617EFE-CBB9-48C6-AE2A-E655641ECB62}"/>
            </a:ext>
          </a:extLst>
        </xdr:cNvPr>
        <xdr:cNvSpPr txBox="1"/>
      </xdr:nvSpPr>
      <xdr:spPr>
        <a:xfrm>
          <a:off x="5429250" y="18012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199" name="TextBox 1198">
          <a:extLst>
            <a:ext uri="{FF2B5EF4-FFF2-40B4-BE49-F238E27FC236}">
              <a16:creationId xmlns:a16="http://schemas.microsoft.com/office/drawing/2014/main" id="{04C2B779-F95D-4913-ABDA-F2F2FE6DBE24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200" name="TextBox 1199">
          <a:extLst>
            <a:ext uri="{FF2B5EF4-FFF2-40B4-BE49-F238E27FC236}">
              <a16:creationId xmlns:a16="http://schemas.microsoft.com/office/drawing/2014/main" id="{C873799B-053A-432B-BF1C-CCD5C9492807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201" name="TextBox 1200">
          <a:extLst>
            <a:ext uri="{FF2B5EF4-FFF2-40B4-BE49-F238E27FC236}">
              <a16:creationId xmlns:a16="http://schemas.microsoft.com/office/drawing/2014/main" id="{EAD32AC6-3EB2-4876-B3A5-B6DDDAA143B1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202" name="TextBox 1201">
          <a:extLst>
            <a:ext uri="{FF2B5EF4-FFF2-40B4-BE49-F238E27FC236}">
              <a16:creationId xmlns:a16="http://schemas.microsoft.com/office/drawing/2014/main" id="{8DE2148E-12A3-45BD-9908-E12A1B6DE371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203" name="TextBox 1202">
          <a:extLst>
            <a:ext uri="{FF2B5EF4-FFF2-40B4-BE49-F238E27FC236}">
              <a16:creationId xmlns:a16="http://schemas.microsoft.com/office/drawing/2014/main" id="{6B45E177-7E28-45EA-BA73-8203401C401E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204" name="TextBox 1203">
          <a:extLst>
            <a:ext uri="{FF2B5EF4-FFF2-40B4-BE49-F238E27FC236}">
              <a16:creationId xmlns:a16="http://schemas.microsoft.com/office/drawing/2014/main" id="{EB8C74A6-0A1C-42C0-AF6C-9C23ABA35553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205" name="TextBox 1204">
          <a:extLst>
            <a:ext uri="{FF2B5EF4-FFF2-40B4-BE49-F238E27FC236}">
              <a16:creationId xmlns:a16="http://schemas.microsoft.com/office/drawing/2014/main" id="{BA2DC373-0975-4579-AD45-1B9C20044C60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206" name="TextBox 1205">
          <a:extLst>
            <a:ext uri="{FF2B5EF4-FFF2-40B4-BE49-F238E27FC236}">
              <a16:creationId xmlns:a16="http://schemas.microsoft.com/office/drawing/2014/main" id="{B8B4E812-A0D4-4302-A855-B235C7853EF8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207" name="TextBox 1206">
          <a:extLst>
            <a:ext uri="{FF2B5EF4-FFF2-40B4-BE49-F238E27FC236}">
              <a16:creationId xmlns:a16="http://schemas.microsoft.com/office/drawing/2014/main" id="{A64A8DFC-B4D4-4B3B-B4D6-276E3363C4D9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208" name="TextBox 1207">
          <a:extLst>
            <a:ext uri="{FF2B5EF4-FFF2-40B4-BE49-F238E27FC236}">
              <a16:creationId xmlns:a16="http://schemas.microsoft.com/office/drawing/2014/main" id="{7E427AC9-5ACD-41E2-AD4F-DDB205A5FF01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209" name="TextBox 1208">
          <a:extLst>
            <a:ext uri="{FF2B5EF4-FFF2-40B4-BE49-F238E27FC236}">
              <a16:creationId xmlns:a16="http://schemas.microsoft.com/office/drawing/2014/main" id="{79A89823-9B93-4FB7-8893-65D99B5584C5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109</xdr:row>
      <xdr:rowOff>0</xdr:rowOff>
    </xdr:from>
    <xdr:ext cx="184731" cy="264560"/>
    <xdr:sp macro="" textlink="">
      <xdr:nvSpPr>
        <xdr:cNvPr id="1210" name="TextBox 1209">
          <a:extLst>
            <a:ext uri="{FF2B5EF4-FFF2-40B4-BE49-F238E27FC236}">
              <a16:creationId xmlns:a16="http://schemas.microsoft.com/office/drawing/2014/main" id="{B329087E-E5C6-4C35-82D0-B6D916C4C86A}"/>
            </a:ext>
          </a:extLst>
        </xdr:cNvPr>
        <xdr:cNvSpPr txBox="1"/>
      </xdr:nvSpPr>
      <xdr:spPr>
        <a:xfrm>
          <a:off x="5429250" y="181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30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9F28E1F-4F1A-4B2D-BE3F-C3869CB0DF7E}"/>
            </a:ext>
          </a:extLst>
        </xdr:cNvPr>
        <xdr:cNvSpPr txBox="1"/>
      </xdr:nvSpPr>
      <xdr:spPr>
        <a:xfrm>
          <a:off x="13373100" y="4972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0909A60-1680-4BBF-A03B-223E0D60CE48}"/>
            </a:ext>
          </a:extLst>
        </xdr:cNvPr>
        <xdr:cNvSpPr txBox="1"/>
      </xdr:nvSpPr>
      <xdr:spPr>
        <a:xfrm>
          <a:off x="13373100" y="788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99BDCA5-C230-459B-8305-1F352CBEE463}"/>
            </a:ext>
          </a:extLst>
        </xdr:cNvPr>
        <xdr:cNvSpPr txBox="1"/>
      </xdr:nvSpPr>
      <xdr:spPr>
        <a:xfrm>
          <a:off x="13373100" y="788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A9A61A5-7309-40D5-8C0E-A85960BEFB55}"/>
            </a:ext>
          </a:extLst>
        </xdr:cNvPr>
        <xdr:cNvSpPr txBox="1"/>
      </xdr:nvSpPr>
      <xdr:spPr>
        <a:xfrm>
          <a:off x="13373100" y="788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88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20EFDCD-513F-4909-9303-7ECC51167384}"/>
            </a:ext>
          </a:extLst>
        </xdr:cNvPr>
        <xdr:cNvSpPr txBox="1"/>
      </xdr:nvSpPr>
      <xdr:spPr>
        <a:xfrm>
          <a:off x="13373100" y="1438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1F3FD64-057B-41A7-8E66-E081A784737D}"/>
            </a:ext>
          </a:extLst>
        </xdr:cNvPr>
        <xdr:cNvSpPr txBox="1"/>
      </xdr:nvSpPr>
      <xdr:spPr>
        <a:xfrm>
          <a:off x="1337310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90A19C5-1B30-4670-8FCE-F10C49C24F13}"/>
            </a:ext>
          </a:extLst>
        </xdr:cNvPr>
        <xdr:cNvSpPr txBox="1"/>
      </xdr:nvSpPr>
      <xdr:spPr>
        <a:xfrm>
          <a:off x="1337310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D131BFF-1121-4F2B-8E0F-E47FD28FA290}"/>
            </a:ext>
          </a:extLst>
        </xdr:cNvPr>
        <xdr:cNvSpPr txBox="1"/>
      </xdr:nvSpPr>
      <xdr:spPr>
        <a:xfrm>
          <a:off x="1337310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CA25585-B353-4DC0-91A4-A9DC6063B20C}"/>
            </a:ext>
          </a:extLst>
        </xdr:cNvPr>
        <xdr:cNvSpPr txBox="1"/>
      </xdr:nvSpPr>
      <xdr:spPr>
        <a:xfrm>
          <a:off x="13373100" y="24260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167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26423B3-A4EF-4793-ABCA-CB6A8EA2B889}"/>
            </a:ext>
          </a:extLst>
        </xdr:cNvPr>
        <xdr:cNvSpPr txBox="1"/>
      </xdr:nvSpPr>
      <xdr:spPr>
        <a:xfrm>
          <a:off x="13373100" y="2733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167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BE3C0F9-F318-45A8-9126-EC105C5C1067}"/>
            </a:ext>
          </a:extLst>
        </xdr:cNvPr>
        <xdr:cNvSpPr txBox="1"/>
      </xdr:nvSpPr>
      <xdr:spPr>
        <a:xfrm>
          <a:off x="13373100" y="2733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167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CC08F41-DCBA-4B61-B637-C4ACA92611B8}"/>
            </a:ext>
          </a:extLst>
        </xdr:cNvPr>
        <xdr:cNvSpPr txBox="1"/>
      </xdr:nvSpPr>
      <xdr:spPr>
        <a:xfrm>
          <a:off x="13373100" y="2733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170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B49019B2-3174-4DB2-9B2E-47BFCF3F267F}"/>
            </a:ext>
          </a:extLst>
        </xdr:cNvPr>
        <xdr:cNvSpPr txBox="1"/>
      </xdr:nvSpPr>
      <xdr:spPr>
        <a:xfrm>
          <a:off x="13373100" y="2881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170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048EEB4-9DD2-4B4D-B7C6-F41801B20DDB}"/>
            </a:ext>
          </a:extLst>
        </xdr:cNvPr>
        <xdr:cNvSpPr txBox="1"/>
      </xdr:nvSpPr>
      <xdr:spPr>
        <a:xfrm>
          <a:off x="13373100" y="2881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170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53158920-6142-4948-8D76-A105E956AD6B}"/>
            </a:ext>
          </a:extLst>
        </xdr:cNvPr>
        <xdr:cNvSpPr txBox="1"/>
      </xdr:nvSpPr>
      <xdr:spPr>
        <a:xfrm>
          <a:off x="13373100" y="2881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170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DD07C03C-8F76-4F2E-923B-10A75CA999A3}"/>
            </a:ext>
          </a:extLst>
        </xdr:cNvPr>
        <xdr:cNvSpPr txBox="1"/>
      </xdr:nvSpPr>
      <xdr:spPr>
        <a:xfrm>
          <a:off x="13373100" y="2881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30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B0A04448-B2F9-4DFB-A15D-FC82376A9825}"/>
            </a:ext>
          </a:extLst>
        </xdr:cNvPr>
        <xdr:cNvSpPr txBox="1"/>
      </xdr:nvSpPr>
      <xdr:spPr>
        <a:xfrm>
          <a:off x="13373100" y="4972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8390868E-F535-4D10-BF39-B807E8E95CFD}"/>
            </a:ext>
          </a:extLst>
        </xdr:cNvPr>
        <xdr:cNvSpPr txBox="1"/>
      </xdr:nvSpPr>
      <xdr:spPr>
        <a:xfrm>
          <a:off x="13373100" y="788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295573BB-0290-45A1-AC83-9181D1E6CC59}"/>
            </a:ext>
          </a:extLst>
        </xdr:cNvPr>
        <xdr:cNvSpPr txBox="1"/>
      </xdr:nvSpPr>
      <xdr:spPr>
        <a:xfrm>
          <a:off x="13373100" y="788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C0D5112-F2E2-404C-A517-CFAE395B9243}"/>
            </a:ext>
          </a:extLst>
        </xdr:cNvPr>
        <xdr:cNvSpPr txBox="1"/>
      </xdr:nvSpPr>
      <xdr:spPr>
        <a:xfrm>
          <a:off x="13373100" y="788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88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2C1CCF52-8529-4414-B2A8-B908065025DD}"/>
            </a:ext>
          </a:extLst>
        </xdr:cNvPr>
        <xdr:cNvSpPr txBox="1"/>
      </xdr:nvSpPr>
      <xdr:spPr>
        <a:xfrm>
          <a:off x="13373100" y="1438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C5282565-B30F-45CA-B3BC-5F1430010DD4}"/>
            </a:ext>
          </a:extLst>
        </xdr:cNvPr>
        <xdr:cNvSpPr txBox="1"/>
      </xdr:nvSpPr>
      <xdr:spPr>
        <a:xfrm>
          <a:off x="1337310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CFB75228-220D-4703-83E1-454C67D301C2}"/>
            </a:ext>
          </a:extLst>
        </xdr:cNvPr>
        <xdr:cNvSpPr txBox="1"/>
      </xdr:nvSpPr>
      <xdr:spPr>
        <a:xfrm>
          <a:off x="1337310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24A6BC8F-8FAE-4130-9020-874E5FA74FE3}"/>
            </a:ext>
          </a:extLst>
        </xdr:cNvPr>
        <xdr:cNvSpPr txBox="1"/>
      </xdr:nvSpPr>
      <xdr:spPr>
        <a:xfrm>
          <a:off x="1337310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A85CFF3-9F53-484A-AD35-B769B1A67F3F}"/>
            </a:ext>
          </a:extLst>
        </xdr:cNvPr>
        <xdr:cNvSpPr txBox="1"/>
      </xdr:nvSpPr>
      <xdr:spPr>
        <a:xfrm>
          <a:off x="13373100" y="24260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30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EB7ADE65-17A3-475A-B5B2-22E39F6C03B7}"/>
            </a:ext>
          </a:extLst>
        </xdr:cNvPr>
        <xdr:cNvSpPr txBox="1"/>
      </xdr:nvSpPr>
      <xdr:spPr>
        <a:xfrm>
          <a:off x="13373100" y="4972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DB66A7F-C3B0-4716-970B-92E67123CE46}"/>
            </a:ext>
          </a:extLst>
        </xdr:cNvPr>
        <xdr:cNvSpPr txBox="1"/>
      </xdr:nvSpPr>
      <xdr:spPr>
        <a:xfrm>
          <a:off x="13373100" y="85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B089F068-280A-4EC3-A8C1-E4359AB061F9}"/>
            </a:ext>
          </a:extLst>
        </xdr:cNvPr>
        <xdr:cNvSpPr txBox="1"/>
      </xdr:nvSpPr>
      <xdr:spPr>
        <a:xfrm>
          <a:off x="13373100" y="85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E112D08A-FE34-4C98-A2A9-81D96E7BAD1B}"/>
            </a:ext>
          </a:extLst>
        </xdr:cNvPr>
        <xdr:cNvSpPr txBox="1"/>
      </xdr:nvSpPr>
      <xdr:spPr>
        <a:xfrm>
          <a:off x="13373100" y="85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92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7A223D44-B544-4A83-BD82-2593AC7E9A2A}"/>
            </a:ext>
          </a:extLst>
        </xdr:cNvPr>
        <xdr:cNvSpPr txBox="1"/>
      </xdr:nvSpPr>
      <xdr:spPr>
        <a:xfrm>
          <a:off x="13373100" y="1504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6EC7A2BD-8898-434B-8E52-73D83DF91D86}"/>
            </a:ext>
          </a:extLst>
        </xdr:cNvPr>
        <xdr:cNvSpPr txBox="1"/>
      </xdr:nvSpPr>
      <xdr:spPr>
        <a:xfrm>
          <a:off x="13373100" y="181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F2ECF243-2904-4F11-9273-8A37DA8E462B}"/>
            </a:ext>
          </a:extLst>
        </xdr:cNvPr>
        <xdr:cNvSpPr txBox="1"/>
      </xdr:nvSpPr>
      <xdr:spPr>
        <a:xfrm>
          <a:off x="13373100" y="181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A01B0CA-D7D1-4852-A799-53334DEB877D}"/>
            </a:ext>
          </a:extLst>
        </xdr:cNvPr>
        <xdr:cNvSpPr txBox="1"/>
      </xdr:nvSpPr>
      <xdr:spPr>
        <a:xfrm>
          <a:off x="13373100" y="181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12CD0A00-4B6A-4377-AEF8-65632AD5AD5E}"/>
            </a:ext>
          </a:extLst>
        </xdr:cNvPr>
        <xdr:cNvSpPr txBox="1"/>
      </xdr:nvSpPr>
      <xdr:spPr>
        <a:xfrm>
          <a:off x="13373100" y="2506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170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CC58EFC8-79F2-41F0-BCEE-771873A2AB02}"/>
            </a:ext>
          </a:extLst>
        </xdr:cNvPr>
        <xdr:cNvSpPr txBox="1"/>
      </xdr:nvSpPr>
      <xdr:spPr>
        <a:xfrm>
          <a:off x="13373100" y="2816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170</xdr:row>
      <xdr:rowOff>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F130B728-4AB3-4D0D-B658-8AE39641F578}"/>
            </a:ext>
          </a:extLst>
        </xdr:cNvPr>
        <xdr:cNvSpPr txBox="1"/>
      </xdr:nvSpPr>
      <xdr:spPr>
        <a:xfrm>
          <a:off x="13373100" y="2816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170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C053F000-3144-450C-946E-56264C14D5E5}"/>
            </a:ext>
          </a:extLst>
        </xdr:cNvPr>
        <xdr:cNvSpPr txBox="1"/>
      </xdr:nvSpPr>
      <xdr:spPr>
        <a:xfrm>
          <a:off x="13373100" y="2816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187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F841754F-014A-4664-97C5-D61DDD6D9A84}"/>
            </a:ext>
          </a:extLst>
        </xdr:cNvPr>
        <xdr:cNvSpPr txBox="1"/>
      </xdr:nvSpPr>
      <xdr:spPr>
        <a:xfrm>
          <a:off x="13373100" y="3084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187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5047FDDC-18B0-414A-9547-5710D84723CD}"/>
            </a:ext>
          </a:extLst>
        </xdr:cNvPr>
        <xdr:cNvSpPr txBox="1"/>
      </xdr:nvSpPr>
      <xdr:spPr>
        <a:xfrm>
          <a:off x="13373100" y="3084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187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688FBA41-7C34-490D-8ACA-CBCFB2F604BB}"/>
            </a:ext>
          </a:extLst>
        </xdr:cNvPr>
        <xdr:cNvSpPr txBox="1"/>
      </xdr:nvSpPr>
      <xdr:spPr>
        <a:xfrm>
          <a:off x="13373100" y="3084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187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8FE9F498-0119-4807-AC7B-5BB2491DBC58}"/>
            </a:ext>
          </a:extLst>
        </xdr:cNvPr>
        <xdr:cNvSpPr txBox="1"/>
      </xdr:nvSpPr>
      <xdr:spPr>
        <a:xfrm>
          <a:off x="13373100" y="3084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F2BAEA72-0E87-4AA4-B608-89E02B478F9D}"/>
            </a:ext>
          </a:extLst>
        </xdr:cNvPr>
        <xdr:cNvSpPr txBox="1"/>
      </xdr:nvSpPr>
      <xdr:spPr>
        <a:xfrm>
          <a:off x="13373100" y="85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345933D2-4168-4A39-8FF5-086A4CEADF7B}"/>
            </a:ext>
          </a:extLst>
        </xdr:cNvPr>
        <xdr:cNvSpPr txBox="1"/>
      </xdr:nvSpPr>
      <xdr:spPr>
        <a:xfrm>
          <a:off x="13373100" y="85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D11A19E-16CF-4557-B2E3-792E6C6EA769}"/>
            </a:ext>
          </a:extLst>
        </xdr:cNvPr>
        <xdr:cNvSpPr txBox="1"/>
      </xdr:nvSpPr>
      <xdr:spPr>
        <a:xfrm>
          <a:off x="13373100" y="85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92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D5B7FF4-9F20-4ED1-A562-963A93E3F95E}"/>
            </a:ext>
          </a:extLst>
        </xdr:cNvPr>
        <xdr:cNvSpPr txBox="1"/>
      </xdr:nvSpPr>
      <xdr:spPr>
        <a:xfrm>
          <a:off x="13373100" y="1504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6E56C8FB-55CD-4AE8-A523-3A9E8209431B}"/>
            </a:ext>
          </a:extLst>
        </xdr:cNvPr>
        <xdr:cNvSpPr txBox="1"/>
      </xdr:nvSpPr>
      <xdr:spPr>
        <a:xfrm>
          <a:off x="13373100" y="181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B7959FA-7262-4C27-9941-C125BBE2209B}"/>
            </a:ext>
          </a:extLst>
        </xdr:cNvPr>
        <xdr:cNvSpPr txBox="1"/>
      </xdr:nvSpPr>
      <xdr:spPr>
        <a:xfrm>
          <a:off x="13373100" y="181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5EA2056E-D5E1-4507-849C-313F917B4332}"/>
            </a:ext>
          </a:extLst>
        </xdr:cNvPr>
        <xdr:cNvSpPr txBox="1"/>
      </xdr:nvSpPr>
      <xdr:spPr>
        <a:xfrm>
          <a:off x="13373100" y="181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9E8DE06-6475-43DE-B79B-86E9755C88B6}"/>
            </a:ext>
          </a:extLst>
        </xdr:cNvPr>
        <xdr:cNvSpPr txBox="1"/>
      </xdr:nvSpPr>
      <xdr:spPr>
        <a:xfrm>
          <a:off x="13373100" y="2506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1CC24B8E-0794-4DF9-991A-544043C791C0}"/>
            </a:ext>
          </a:extLst>
        </xdr:cNvPr>
        <xdr:cNvSpPr txBox="1"/>
      </xdr:nvSpPr>
      <xdr:spPr>
        <a:xfrm>
          <a:off x="13373100" y="804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BE2033F-1E2D-469C-9379-7C97CC29C6F3}"/>
            </a:ext>
          </a:extLst>
        </xdr:cNvPr>
        <xdr:cNvSpPr txBox="1"/>
      </xdr:nvSpPr>
      <xdr:spPr>
        <a:xfrm>
          <a:off x="13373100" y="804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D80127B-F2A2-448D-A652-7BDF74E86C61}"/>
            </a:ext>
          </a:extLst>
        </xdr:cNvPr>
        <xdr:cNvSpPr txBox="1"/>
      </xdr:nvSpPr>
      <xdr:spPr>
        <a:xfrm>
          <a:off x="13373100" y="804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72CF71BD-E716-4EFC-A562-DF1980673151}"/>
            </a:ext>
          </a:extLst>
        </xdr:cNvPr>
        <xdr:cNvSpPr txBox="1"/>
      </xdr:nvSpPr>
      <xdr:spPr>
        <a:xfrm>
          <a:off x="13373100" y="804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1F27A136-896A-40BF-8CCB-FC538A1CA41B}"/>
            </a:ext>
          </a:extLst>
        </xdr:cNvPr>
        <xdr:cNvSpPr txBox="1"/>
      </xdr:nvSpPr>
      <xdr:spPr>
        <a:xfrm>
          <a:off x="13373100" y="804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3D83FD59-6EDE-49C6-A97A-1D89A4ED172A}"/>
            </a:ext>
          </a:extLst>
        </xdr:cNvPr>
        <xdr:cNvSpPr txBox="1"/>
      </xdr:nvSpPr>
      <xdr:spPr>
        <a:xfrm>
          <a:off x="13373100" y="804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57F727FA-1AB8-44D4-897D-8F2D5821B208}"/>
            </a:ext>
          </a:extLst>
        </xdr:cNvPr>
        <xdr:cNvSpPr txBox="1"/>
      </xdr:nvSpPr>
      <xdr:spPr>
        <a:xfrm>
          <a:off x="13373100" y="82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604169C6-E36F-4E90-8951-21B5F884E1E5}"/>
            </a:ext>
          </a:extLst>
        </xdr:cNvPr>
        <xdr:cNvSpPr txBox="1"/>
      </xdr:nvSpPr>
      <xdr:spPr>
        <a:xfrm>
          <a:off x="13373100" y="82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51FC3334-C085-45A6-AD35-3AE6340FA66E}"/>
            </a:ext>
          </a:extLst>
        </xdr:cNvPr>
        <xdr:cNvSpPr txBox="1"/>
      </xdr:nvSpPr>
      <xdr:spPr>
        <a:xfrm>
          <a:off x="13373100" y="82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1C1E6B3A-65A2-4374-9D33-3E661133F173}"/>
            </a:ext>
          </a:extLst>
        </xdr:cNvPr>
        <xdr:cNvSpPr txBox="1"/>
      </xdr:nvSpPr>
      <xdr:spPr>
        <a:xfrm>
          <a:off x="13373100" y="82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8EBB60FE-FD3E-4978-B672-EDD9124F85A6}"/>
            </a:ext>
          </a:extLst>
        </xdr:cNvPr>
        <xdr:cNvSpPr txBox="1"/>
      </xdr:nvSpPr>
      <xdr:spPr>
        <a:xfrm>
          <a:off x="13373100" y="82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B597407C-4CCE-45FD-A85D-EC24091E3F8E}"/>
            </a:ext>
          </a:extLst>
        </xdr:cNvPr>
        <xdr:cNvSpPr txBox="1"/>
      </xdr:nvSpPr>
      <xdr:spPr>
        <a:xfrm>
          <a:off x="13373100" y="82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5DDC6E37-3EB2-4F00-8431-E7FF10F3B865}"/>
            </a:ext>
          </a:extLst>
        </xdr:cNvPr>
        <xdr:cNvSpPr txBox="1"/>
      </xdr:nvSpPr>
      <xdr:spPr>
        <a:xfrm>
          <a:off x="13373100" y="837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E829D898-FE59-49FC-93D0-7A37FF212A3A}"/>
            </a:ext>
          </a:extLst>
        </xdr:cNvPr>
        <xdr:cNvSpPr txBox="1"/>
      </xdr:nvSpPr>
      <xdr:spPr>
        <a:xfrm>
          <a:off x="13373100" y="837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8BB6AEB7-79BA-4462-937B-68D63AB9E361}"/>
            </a:ext>
          </a:extLst>
        </xdr:cNvPr>
        <xdr:cNvSpPr txBox="1"/>
      </xdr:nvSpPr>
      <xdr:spPr>
        <a:xfrm>
          <a:off x="13373100" y="837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A51ABE0D-097C-4F7C-B159-DA2EDCAE01EF}"/>
            </a:ext>
          </a:extLst>
        </xdr:cNvPr>
        <xdr:cNvSpPr txBox="1"/>
      </xdr:nvSpPr>
      <xdr:spPr>
        <a:xfrm>
          <a:off x="13373100" y="837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86277ADA-1AB1-4CD3-BB5E-D1AD99EA38DF}"/>
            </a:ext>
          </a:extLst>
        </xdr:cNvPr>
        <xdr:cNvSpPr txBox="1"/>
      </xdr:nvSpPr>
      <xdr:spPr>
        <a:xfrm>
          <a:off x="13373100" y="837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D848C97D-8B85-483D-AB63-A7D265125E77}"/>
            </a:ext>
          </a:extLst>
        </xdr:cNvPr>
        <xdr:cNvSpPr txBox="1"/>
      </xdr:nvSpPr>
      <xdr:spPr>
        <a:xfrm>
          <a:off x="13373100" y="837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30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3AED062-F008-43E2-82F7-8C954AE7FF7E}"/>
            </a:ext>
          </a:extLst>
        </xdr:cNvPr>
        <xdr:cNvSpPr txBox="1"/>
      </xdr:nvSpPr>
      <xdr:spPr>
        <a:xfrm>
          <a:off x="13373100" y="495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B4DC0F4-5F8E-4E1E-8EAA-B08FADD53113}"/>
            </a:ext>
          </a:extLst>
        </xdr:cNvPr>
        <xdr:cNvSpPr txBox="1"/>
      </xdr:nvSpPr>
      <xdr:spPr>
        <a:xfrm>
          <a:off x="13373100" y="786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71702AE-F639-46FC-8B58-4A9295A56B3B}"/>
            </a:ext>
          </a:extLst>
        </xdr:cNvPr>
        <xdr:cNvSpPr txBox="1"/>
      </xdr:nvSpPr>
      <xdr:spPr>
        <a:xfrm>
          <a:off x="13373100" y="786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CAFDBC2-CF3E-4161-8D62-803ECFCC19E9}"/>
            </a:ext>
          </a:extLst>
        </xdr:cNvPr>
        <xdr:cNvSpPr txBox="1"/>
      </xdr:nvSpPr>
      <xdr:spPr>
        <a:xfrm>
          <a:off x="13373100" y="786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88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76FCA36-EE14-41DB-8561-3C59F651E207}"/>
            </a:ext>
          </a:extLst>
        </xdr:cNvPr>
        <xdr:cNvSpPr txBox="1"/>
      </xdr:nvSpPr>
      <xdr:spPr>
        <a:xfrm>
          <a:off x="13373100" y="143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27C362D-1358-4AD4-839E-01F3D0C88286}"/>
            </a:ext>
          </a:extLst>
        </xdr:cNvPr>
        <xdr:cNvSpPr txBox="1"/>
      </xdr:nvSpPr>
      <xdr:spPr>
        <a:xfrm>
          <a:off x="13373100" y="172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DC5A280-77D7-44C3-8FA4-F6981192A2D2}"/>
            </a:ext>
          </a:extLst>
        </xdr:cNvPr>
        <xdr:cNvSpPr txBox="1"/>
      </xdr:nvSpPr>
      <xdr:spPr>
        <a:xfrm>
          <a:off x="13373100" y="172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FFC80FC-F52C-4202-815B-9D2C78FEA6B1}"/>
            </a:ext>
          </a:extLst>
        </xdr:cNvPr>
        <xdr:cNvSpPr txBox="1"/>
      </xdr:nvSpPr>
      <xdr:spPr>
        <a:xfrm>
          <a:off x="13373100" y="172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94C2F00F-0D27-4AD9-9BEB-60622093AC30}"/>
            </a:ext>
          </a:extLst>
        </xdr:cNvPr>
        <xdr:cNvSpPr txBox="1"/>
      </xdr:nvSpPr>
      <xdr:spPr>
        <a:xfrm>
          <a:off x="13373100" y="2424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167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593ACA7-34D7-4B8E-9035-65DDDB26829E}"/>
            </a:ext>
          </a:extLst>
        </xdr:cNvPr>
        <xdr:cNvSpPr txBox="1"/>
      </xdr:nvSpPr>
      <xdr:spPr>
        <a:xfrm>
          <a:off x="13373100" y="27317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167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9E113A5-D4FD-4EA8-B5A5-2E04150114C6}"/>
            </a:ext>
          </a:extLst>
        </xdr:cNvPr>
        <xdr:cNvSpPr txBox="1"/>
      </xdr:nvSpPr>
      <xdr:spPr>
        <a:xfrm>
          <a:off x="13373100" y="27317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167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3B89D45-01BC-49E1-9D8D-7DCCB8472A91}"/>
            </a:ext>
          </a:extLst>
        </xdr:cNvPr>
        <xdr:cNvSpPr txBox="1"/>
      </xdr:nvSpPr>
      <xdr:spPr>
        <a:xfrm>
          <a:off x="13373100" y="27317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171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198571D7-6D4D-4F6D-8B01-B057A0D1BC47}"/>
            </a:ext>
          </a:extLst>
        </xdr:cNvPr>
        <xdr:cNvSpPr txBox="1"/>
      </xdr:nvSpPr>
      <xdr:spPr>
        <a:xfrm>
          <a:off x="13373100" y="28794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171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D3E6253-83A1-4A55-B2B1-5F26F8DCAE9D}"/>
            </a:ext>
          </a:extLst>
        </xdr:cNvPr>
        <xdr:cNvSpPr txBox="1"/>
      </xdr:nvSpPr>
      <xdr:spPr>
        <a:xfrm>
          <a:off x="13373100" y="28794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171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79CC3E6-E991-445C-9C94-B8E6F67E9CA2}"/>
            </a:ext>
          </a:extLst>
        </xdr:cNvPr>
        <xdr:cNvSpPr txBox="1"/>
      </xdr:nvSpPr>
      <xdr:spPr>
        <a:xfrm>
          <a:off x="13373100" y="28794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171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5D42C812-6323-41A6-A16D-2BF87F2FE5A6}"/>
            </a:ext>
          </a:extLst>
        </xdr:cNvPr>
        <xdr:cNvSpPr txBox="1"/>
      </xdr:nvSpPr>
      <xdr:spPr>
        <a:xfrm>
          <a:off x="13373100" y="28794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30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DCF6AC7-53B6-4E8D-92FF-7429B326BCBB}"/>
            </a:ext>
          </a:extLst>
        </xdr:cNvPr>
        <xdr:cNvSpPr txBox="1"/>
      </xdr:nvSpPr>
      <xdr:spPr>
        <a:xfrm>
          <a:off x="13373100" y="495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8667E390-54BC-4B01-8080-E40B37499E72}"/>
            </a:ext>
          </a:extLst>
        </xdr:cNvPr>
        <xdr:cNvSpPr txBox="1"/>
      </xdr:nvSpPr>
      <xdr:spPr>
        <a:xfrm>
          <a:off x="13373100" y="786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3ECEB288-D6AA-4C87-ACAE-8278D01697CC}"/>
            </a:ext>
          </a:extLst>
        </xdr:cNvPr>
        <xdr:cNvSpPr txBox="1"/>
      </xdr:nvSpPr>
      <xdr:spPr>
        <a:xfrm>
          <a:off x="13373100" y="786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2EE3B086-119F-4CD2-BC90-54DD4CDA69BF}"/>
            </a:ext>
          </a:extLst>
        </xdr:cNvPr>
        <xdr:cNvSpPr txBox="1"/>
      </xdr:nvSpPr>
      <xdr:spPr>
        <a:xfrm>
          <a:off x="13373100" y="786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88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A6289F8D-EB49-4711-B9BC-8B58BC7DD831}"/>
            </a:ext>
          </a:extLst>
        </xdr:cNvPr>
        <xdr:cNvSpPr txBox="1"/>
      </xdr:nvSpPr>
      <xdr:spPr>
        <a:xfrm>
          <a:off x="13373100" y="143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F5554766-1D8D-4F99-90DB-EBF88FA8356D}"/>
            </a:ext>
          </a:extLst>
        </xdr:cNvPr>
        <xdr:cNvSpPr txBox="1"/>
      </xdr:nvSpPr>
      <xdr:spPr>
        <a:xfrm>
          <a:off x="13373100" y="172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284BCA7-0386-4FC8-8694-05C86C52C32C}"/>
            </a:ext>
          </a:extLst>
        </xdr:cNvPr>
        <xdr:cNvSpPr txBox="1"/>
      </xdr:nvSpPr>
      <xdr:spPr>
        <a:xfrm>
          <a:off x="13373100" y="172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83CF9FC-2062-4722-9782-D71A7577C472}"/>
            </a:ext>
          </a:extLst>
        </xdr:cNvPr>
        <xdr:cNvSpPr txBox="1"/>
      </xdr:nvSpPr>
      <xdr:spPr>
        <a:xfrm>
          <a:off x="13373100" y="172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68B4877-0761-46B4-B710-E9CC1949C89E}"/>
            </a:ext>
          </a:extLst>
        </xdr:cNvPr>
        <xdr:cNvSpPr txBox="1"/>
      </xdr:nvSpPr>
      <xdr:spPr>
        <a:xfrm>
          <a:off x="13373100" y="2424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30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63361D42-0C8B-47C6-ABBB-FE182E8C2666}"/>
            </a:ext>
          </a:extLst>
        </xdr:cNvPr>
        <xdr:cNvSpPr txBox="1"/>
      </xdr:nvSpPr>
      <xdr:spPr>
        <a:xfrm>
          <a:off x="13373100" y="495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45B1BA06-CFA3-4918-A7F9-68B97D18B78A}"/>
            </a:ext>
          </a:extLst>
        </xdr:cNvPr>
        <xdr:cNvSpPr txBox="1"/>
      </xdr:nvSpPr>
      <xdr:spPr>
        <a:xfrm>
          <a:off x="13373100" y="851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270E7942-EE4B-4E8D-815D-4594C0893717}"/>
            </a:ext>
          </a:extLst>
        </xdr:cNvPr>
        <xdr:cNvSpPr txBox="1"/>
      </xdr:nvSpPr>
      <xdr:spPr>
        <a:xfrm>
          <a:off x="13373100" y="851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54DFABD-5BC8-4430-8FD3-50D59C118DA1}"/>
            </a:ext>
          </a:extLst>
        </xdr:cNvPr>
        <xdr:cNvSpPr txBox="1"/>
      </xdr:nvSpPr>
      <xdr:spPr>
        <a:xfrm>
          <a:off x="13373100" y="851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92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41EAD20E-FE42-441E-AE9C-8EF02A197950}"/>
            </a:ext>
          </a:extLst>
        </xdr:cNvPr>
        <xdr:cNvSpPr txBox="1"/>
      </xdr:nvSpPr>
      <xdr:spPr>
        <a:xfrm>
          <a:off x="13373100" y="1503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CA00B66C-DA3C-4BC8-848A-C0F4AC180F85}"/>
            </a:ext>
          </a:extLst>
        </xdr:cNvPr>
        <xdr:cNvSpPr txBox="1"/>
      </xdr:nvSpPr>
      <xdr:spPr>
        <a:xfrm>
          <a:off x="13373100" y="1810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3EC135B9-D370-4252-9762-3DC567B0DD26}"/>
            </a:ext>
          </a:extLst>
        </xdr:cNvPr>
        <xdr:cNvSpPr txBox="1"/>
      </xdr:nvSpPr>
      <xdr:spPr>
        <a:xfrm>
          <a:off x="13373100" y="1810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53DACBFF-A1FC-4D80-AC33-4FC108D44EF6}"/>
            </a:ext>
          </a:extLst>
        </xdr:cNvPr>
        <xdr:cNvSpPr txBox="1"/>
      </xdr:nvSpPr>
      <xdr:spPr>
        <a:xfrm>
          <a:off x="13373100" y="1810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270C9990-56D6-4260-88FF-643AA605A119}"/>
            </a:ext>
          </a:extLst>
        </xdr:cNvPr>
        <xdr:cNvSpPr txBox="1"/>
      </xdr:nvSpPr>
      <xdr:spPr>
        <a:xfrm>
          <a:off x="13373100" y="25050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171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BF400A27-6C45-4DB1-8DE3-B1C68ED1A095}"/>
            </a:ext>
          </a:extLst>
        </xdr:cNvPr>
        <xdr:cNvSpPr txBox="1"/>
      </xdr:nvSpPr>
      <xdr:spPr>
        <a:xfrm>
          <a:off x="13373100" y="2814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171</xdr:row>
      <xdr:rowOff>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DFCEB623-5C70-48D7-B1B2-E480FD551B70}"/>
            </a:ext>
          </a:extLst>
        </xdr:cNvPr>
        <xdr:cNvSpPr txBox="1"/>
      </xdr:nvSpPr>
      <xdr:spPr>
        <a:xfrm>
          <a:off x="13373100" y="2814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171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69D79DBE-FC83-4595-938D-1EB45AC2744F}"/>
            </a:ext>
          </a:extLst>
        </xdr:cNvPr>
        <xdr:cNvSpPr txBox="1"/>
      </xdr:nvSpPr>
      <xdr:spPr>
        <a:xfrm>
          <a:off x="13373100" y="2814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187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FD3855A4-C5EF-4E8C-A84E-00E7A123FDD5}"/>
            </a:ext>
          </a:extLst>
        </xdr:cNvPr>
        <xdr:cNvSpPr txBox="1"/>
      </xdr:nvSpPr>
      <xdr:spPr>
        <a:xfrm>
          <a:off x="13373100" y="308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187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8DB9B517-5A58-4CC7-AA91-EFF2C65703AC}"/>
            </a:ext>
          </a:extLst>
        </xdr:cNvPr>
        <xdr:cNvSpPr txBox="1"/>
      </xdr:nvSpPr>
      <xdr:spPr>
        <a:xfrm>
          <a:off x="13373100" y="308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187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22B9D900-CE93-4D0D-8643-102CDFF8E5D2}"/>
            </a:ext>
          </a:extLst>
        </xdr:cNvPr>
        <xdr:cNvSpPr txBox="1"/>
      </xdr:nvSpPr>
      <xdr:spPr>
        <a:xfrm>
          <a:off x="13373100" y="308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187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1B2DC2E3-735B-4A00-9928-E4CCDF77BE90}"/>
            </a:ext>
          </a:extLst>
        </xdr:cNvPr>
        <xdr:cNvSpPr txBox="1"/>
      </xdr:nvSpPr>
      <xdr:spPr>
        <a:xfrm>
          <a:off x="13373100" y="308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ABCB4361-DF8A-4A09-A154-171F1D3AB4C3}"/>
            </a:ext>
          </a:extLst>
        </xdr:cNvPr>
        <xdr:cNvSpPr txBox="1"/>
      </xdr:nvSpPr>
      <xdr:spPr>
        <a:xfrm>
          <a:off x="13373100" y="851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A9CFD18B-A2C5-449A-A25C-51386E5EAF2E}"/>
            </a:ext>
          </a:extLst>
        </xdr:cNvPr>
        <xdr:cNvSpPr txBox="1"/>
      </xdr:nvSpPr>
      <xdr:spPr>
        <a:xfrm>
          <a:off x="13373100" y="851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3401B96A-6A40-479A-918C-4A588E15599B}"/>
            </a:ext>
          </a:extLst>
        </xdr:cNvPr>
        <xdr:cNvSpPr txBox="1"/>
      </xdr:nvSpPr>
      <xdr:spPr>
        <a:xfrm>
          <a:off x="13373100" y="851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92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9F5789DC-4C71-4CC6-9F89-D35F48D9C558}"/>
            </a:ext>
          </a:extLst>
        </xdr:cNvPr>
        <xdr:cNvSpPr txBox="1"/>
      </xdr:nvSpPr>
      <xdr:spPr>
        <a:xfrm>
          <a:off x="13373100" y="1503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C737149F-E0D6-4441-B54D-8CD54C790941}"/>
            </a:ext>
          </a:extLst>
        </xdr:cNvPr>
        <xdr:cNvSpPr txBox="1"/>
      </xdr:nvSpPr>
      <xdr:spPr>
        <a:xfrm>
          <a:off x="13373100" y="1810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BA50DEF-D949-4BD9-9591-57DAB0130375}"/>
            </a:ext>
          </a:extLst>
        </xdr:cNvPr>
        <xdr:cNvSpPr txBox="1"/>
      </xdr:nvSpPr>
      <xdr:spPr>
        <a:xfrm>
          <a:off x="13373100" y="1810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4B8833D7-735F-44B0-8D24-7ED16FA7BB5B}"/>
            </a:ext>
          </a:extLst>
        </xdr:cNvPr>
        <xdr:cNvSpPr txBox="1"/>
      </xdr:nvSpPr>
      <xdr:spPr>
        <a:xfrm>
          <a:off x="13373100" y="1810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1ABE2FB1-F155-42BC-B314-0A491F8785A8}"/>
            </a:ext>
          </a:extLst>
        </xdr:cNvPr>
        <xdr:cNvSpPr txBox="1"/>
      </xdr:nvSpPr>
      <xdr:spPr>
        <a:xfrm>
          <a:off x="13373100" y="25050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2AD61D17-047C-4240-BFFB-8CC07ED35A5E}"/>
            </a:ext>
          </a:extLst>
        </xdr:cNvPr>
        <xdr:cNvSpPr txBox="1"/>
      </xdr:nvSpPr>
      <xdr:spPr>
        <a:xfrm>
          <a:off x="1337310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B8A0780B-749E-4C05-BC7B-4D99586349EA}"/>
            </a:ext>
          </a:extLst>
        </xdr:cNvPr>
        <xdr:cNvSpPr txBox="1"/>
      </xdr:nvSpPr>
      <xdr:spPr>
        <a:xfrm>
          <a:off x="1337310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C2B3CB88-A724-46BF-8879-F6665BE2D159}"/>
            </a:ext>
          </a:extLst>
        </xdr:cNvPr>
        <xdr:cNvSpPr txBox="1"/>
      </xdr:nvSpPr>
      <xdr:spPr>
        <a:xfrm>
          <a:off x="1337310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89DA516F-E554-447C-A4E4-F126E7C225D9}"/>
            </a:ext>
          </a:extLst>
        </xdr:cNvPr>
        <xdr:cNvSpPr txBox="1"/>
      </xdr:nvSpPr>
      <xdr:spPr>
        <a:xfrm>
          <a:off x="1337310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E557DE15-4682-4543-9444-8EA132D67BD4}"/>
            </a:ext>
          </a:extLst>
        </xdr:cNvPr>
        <xdr:cNvSpPr txBox="1"/>
      </xdr:nvSpPr>
      <xdr:spPr>
        <a:xfrm>
          <a:off x="1337310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CE2DC6FE-D40B-48D9-A070-FCD9ECBA7451}"/>
            </a:ext>
          </a:extLst>
        </xdr:cNvPr>
        <xdr:cNvSpPr txBox="1"/>
      </xdr:nvSpPr>
      <xdr:spPr>
        <a:xfrm>
          <a:off x="1337310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27F5DA94-6B22-475E-A388-602FD73CB0CB}"/>
            </a:ext>
          </a:extLst>
        </xdr:cNvPr>
        <xdr:cNvSpPr txBox="1"/>
      </xdr:nvSpPr>
      <xdr:spPr>
        <a:xfrm>
          <a:off x="13373100" y="819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FE04DDE2-4A78-4DC9-8D0F-C56C7BA6495E}"/>
            </a:ext>
          </a:extLst>
        </xdr:cNvPr>
        <xdr:cNvSpPr txBox="1"/>
      </xdr:nvSpPr>
      <xdr:spPr>
        <a:xfrm>
          <a:off x="13373100" y="819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1112DB4F-EAF7-4B89-BC45-78346DE8A272}"/>
            </a:ext>
          </a:extLst>
        </xdr:cNvPr>
        <xdr:cNvSpPr txBox="1"/>
      </xdr:nvSpPr>
      <xdr:spPr>
        <a:xfrm>
          <a:off x="13373100" y="819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D2491A50-3056-41A5-A576-D41C70709133}"/>
            </a:ext>
          </a:extLst>
        </xdr:cNvPr>
        <xdr:cNvSpPr txBox="1"/>
      </xdr:nvSpPr>
      <xdr:spPr>
        <a:xfrm>
          <a:off x="13373100" y="819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9BA0F803-49CC-465E-A718-D3BA7356D90C}"/>
            </a:ext>
          </a:extLst>
        </xdr:cNvPr>
        <xdr:cNvSpPr txBox="1"/>
      </xdr:nvSpPr>
      <xdr:spPr>
        <a:xfrm>
          <a:off x="13373100" y="819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F7BC006B-7008-461D-9568-535D7C5CD2D7}"/>
            </a:ext>
          </a:extLst>
        </xdr:cNvPr>
        <xdr:cNvSpPr txBox="1"/>
      </xdr:nvSpPr>
      <xdr:spPr>
        <a:xfrm>
          <a:off x="13373100" y="819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5EDF4D07-787D-472D-AA19-D8EE86B34450}"/>
            </a:ext>
          </a:extLst>
        </xdr:cNvPr>
        <xdr:cNvSpPr txBox="1"/>
      </xdr:nvSpPr>
      <xdr:spPr>
        <a:xfrm>
          <a:off x="13373100" y="835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E17502B-2810-4E7B-B9AC-9FCB6A520C65}"/>
            </a:ext>
          </a:extLst>
        </xdr:cNvPr>
        <xdr:cNvSpPr txBox="1"/>
      </xdr:nvSpPr>
      <xdr:spPr>
        <a:xfrm>
          <a:off x="13373100" y="835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5EFF77E-AEA4-4CD0-8605-F3B187D63DD6}"/>
            </a:ext>
          </a:extLst>
        </xdr:cNvPr>
        <xdr:cNvSpPr txBox="1"/>
      </xdr:nvSpPr>
      <xdr:spPr>
        <a:xfrm>
          <a:off x="13373100" y="835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FC6075B7-ABDA-4407-A2BF-456770DDA0E6}"/>
            </a:ext>
          </a:extLst>
        </xdr:cNvPr>
        <xdr:cNvSpPr txBox="1"/>
      </xdr:nvSpPr>
      <xdr:spPr>
        <a:xfrm>
          <a:off x="13373100" y="835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4B6C3E08-8BA6-41E0-87CB-6FE8AB3F0B6F}"/>
            </a:ext>
          </a:extLst>
        </xdr:cNvPr>
        <xdr:cNvSpPr txBox="1"/>
      </xdr:nvSpPr>
      <xdr:spPr>
        <a:xfrm>
          <a:off x="13373100" y="835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84304953-899B-4646-BFB1-C91F032679FC}"/>
            </a:ext>
          </a:extLst>
        </xdr:cNvPr>
        <xdr:cNvSpPr txBox="1"/>
      </xdr:nvSpPr>
      <xdr:spPr>
        <a:xfrm>
          <a:off x="13373100" y="835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30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B681891-A270-4A03-96F4-F4C3884317E3}"/>
            </a:ext>
          </a:extLst>
        </xdr:cNvPr>
        <xdr:cNvSpPr txBox="1"/>
      </xdr:nvSpPr>
      <xdr:spPr>
        <a:xfrm>
          <a:off x="13373100" y="495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B76E008-32A6-424B-A2F8-1B9590F69481}"/>
            </a:ext>
          </a:extLst>
        </xdr:cNvPr>
        <xdr:cNvSpPr txBox="1"/>
      </xdr:nvSpPr>
      <xdr:spPr>
        <a:xfrm>
          <a:off x="13373100" y="786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EBB3FFF-B102-4409-9802-0B3CC79919A5}"/>
            </a:ext>
          </a:extLst>
        </xdr:cNvPr>
        <xdr:cNvSpPr txBox="1"/>
      </xdr:nvSpPr>
      <xdr:spPr>
        <a:xfrm>
          <a:off x="13373100" y="786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FDB0000-E4F0-48F6-99C7-1D880DE3E29A}"/>
            </a:ext>
          </a:extLst>
        </xdr:cNvPr>
        <xdr:cNvSpPr txBox="1"/>
      </xdr:nvSpPr>
      <xdr:spPr>
        <a:xfrm>
          <a:off x="13373100" y="786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88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9E7D049-4518-4406-9587-72AD769147EA}"/>
            </a:ext>
          </a:extLst>
        </xdr:cNvPr>
        <xdr:cNvSpPr txBox="1"/>
      </xdr:nvSpPr>
      <xdr:spPr>
        <a:xfrm>
          <a:off x="13373100" y="143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2D67E19-F5DD-4515-9BF9-4330196B4F18}"/>
            </a:ext>
          </a:extLst>
        </xdr:cNvPr>
        <xdr:cNvSpPr txBox="1"/>
      </xdr:nvSpPr>
      <xdr:spPr>
        <a:xfrm>
          <a:off x="13373100" y="172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4FE2711-40F2-41A3-ADA9-0AA45A1F5B39}"/>
            </a:ext>
          </a:extLst>
        </xdr:cNvPr>
        <xdr:cNvSpPr txBox="1"/>
      </xdr:nvSpPr>
      <xdr:spPr>
        <a:xfrm>
          <a:off x="13373100" y="172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72AD319-BF1F-41D9-A6A5-BC145C8D837B}"/>
            </a:ext>
          </a:extLst>
        </xdr:cNvPr>
        <xdr:cNvSpPr txBox="1"/>
      </xdr:nvSpPr>
      <xdr:spPr>
        <a:xfrm>
          <a:off x="13373100" y="172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38CB701C-8038-47A8-A0BC-6B4E82E3CA33}"/>
            </a:ext>
          </a:extLst>
        </xdr:cNvPr>
        <xdr:cNvSpPr txBox="1"/>
      </xdr:nvSpPr>
      <xdr:spPr>
        <a:xfrm>
          <a:off x="13373100" y="2424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167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335DC33-FF6F-4F92-8FEC-9BE435754B71}"/>
            </a:ext>
          </a:extLst>
        </xdr:cNvPr>
        <xdr:cNvSpPr txBox="1"/>
      </xdr:nvSpPr>
      <xdr:spPr>
        <a:xfrm>
          <a:off x="13373100" y="27317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167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11F60AA-EC6A-42B8-A288-D0F42915CAF2}"/>
            </a:ext>
          </a:extLst>
        </xdr:cNvPr>
        <xdr:cNvSpPr txBox="1"/>
      </xdr:nvSpPr>
      <xdr:spPr>
        <a:xfrm>
          <a:off x="13373100" y="27317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167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ED4C6FA1-8E06-4250-A054-D557AA5DC4F8}"/>
            </a:ext>
          </a:extLst>
        </xdr:cNvPr>
        <xdr:cNvSpPr txBox="1"/>
      </xdr:nvSpPr>
      <xdr:spPr>
        <a:xfrm>
          <a:off x="13373100" y="27317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171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7A6E4675-F0A9-40A7-BA09-12B1D1A89C9D}"/>
            </a:ext>
          </a:extLst>
        </xdr:cNvPr>
        <xdr:cNvSpPr txBox="1"/>
      </xdr:nvSpPr>
      <xdr:spPr>
        <a:xfrm>
          <a:off x="13373100" y="28794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171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3686C956-7BAB-4AB1-9CCE-A66D1BB4A101}"/>
            </a:ext>
          </a:extLst>
        </xdr:cNvPr>
        <xdr:cNvSpPr txBox="1"/>
      </xdr:nvSpPr>
      <xdr:spPr>
        <a:xfrm>
          <a:off x="13373100" y="28794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171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7D5BFC9E-6828-4993-A106-989A93E0356B}"/>
            </a:ext>
          </a:extLst>
        </xdr:cNvPr>
        <xdr:cNvSpPr txBox="1"/>
      </xdr:nvSpPr>
      <xdr:spPr>
        <a:xfrm>
          <a:off x="13373100" y="28794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171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53B6CBA8-E16C-42C7-8A6C-34F39A042B5C}"/>
            </a:ext>
          </a:extLst>
        </xdr:cNvPr>
        <xdr:cNvSpPr txBox="1"/>
      </xdr:nvSpPr>
      <xdr:spPr>
        <a:xfrm>
          <a:off x="13373100" y="28794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30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4F7D375F-C581-4A5A-A190-C4A54EF15DCD}"/>
            </a:ext>
          </a:extLst>
        </xdr:cNvPr>
        <xdr:cNvSpPr txBox="1"/>
      </xdr:nvSpPr>
      <xdr:spPr>
        <a:xfrm>
          <a:off x="13373100" y="495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99965C4-A74E-4BE0-9B66-BE9D2861E803}"/>
            </a:ext>
          </a:extLst>
        </xdr:cNvPr>
        <xdr:cNvSpPr txBox="1"/>
      </xdr:nvSpPr>
      <xdr:spPr>
        <a:xfrm>
          <a:off x="13373100" y="786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6F20FA67-10C2-485B-B1A2-F384F5938099}"/>
            </a:ext>
          </a:extLst>
        </xdr:cNvPr>
        <xdr:cNvSpPr txBox="1"/>
      </xdr:nvSpPr>
      <xdr:spPr>
        <a:xfrm>
          <a:off x="13373100" y="786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E804A0A8-7147-43C5-9E00-FD461EAEBF40}"/>
            </a:ext>
          </a:extLst>
        </xdr:cNvPr>
        <xdr:cNvSpPr txBox="1"/>
      </xdr:nvSpPr>
      <xdr:spPr>
        <a:xfrm>
          <a:off x="13373100" y="786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88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604F5199-E27C-4722-9445-9CF100C9113E}"/>
            </a:ext>
          </a:extLst>
        </xdr:cNvPr>
        <xdr:cNvSpPr txBox="1"/>
      </xdr:nvSpPr>
      <xdr:spPr>
        <a:xfrm>
          <a:off x="13373100" y="143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D93AF095-12D5-4884-8E24-6160C5AA7CEF}"/>
            </a:ext>
          </a:extLst>
        </xdr:cNvPr>
        <xdr:cNvSpPr txBox="1"/>
      </xdr:nvSpPr>
      <xdr:spPr>
        <a:xfrm>
          <a:off x="13373100" y="172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99DFD707-A895-4800-821C-EC55FC569410}"/>
            </a:ext>
          </a:extLst>
        </xdr:cNvPr>
        <xdr:cNvSpPr txBox="1"/>
      </xdr:nvSpPr>
      <xdr:spPr>
        <a:xfrm>
          <a:off x="13373100" y="172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57D286C4-3A3E-4BE0-BD29-CF879DF9F485}"/>
            </a:ext>
          </a:extLst>
        </xdr:cNvPr>
        <xdr:cNvSpPr txBox="1"/>
      </xdr:nvSpPr>
      <xdr:spPr>
        <a:xfrm>
          <a:off x="13373100" y="172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490D96E6-863E-464A-8A59-C02EFB8EB869}"/>
            </a:ext>
          </a:extLst>
        </xdr:cNvPr>
        <xdr:cNvSpPr txBox="1"/>
      </xdr:nvSpPr>
      <xdr:spPr>
        <a:xfrm>
          <a:off x="13373100" y="2424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30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F21393F-018E-4902-AA2E-D32D60506422}"/>
            </a:ext>
          </a:extLst>
        </xdr:cNvPr>
        <xdr:cNvSpPr txBox="1"/>
      </xdr:nvSpPr>
      <xdr:spPr>
        <a:xfrm>
          <a:off x="13373100" y="495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5F8D66A9-B584-4FF6-9A49-2806B5F5A9CA}"/>
            </a:ext>
          </a:extLst>
        </xdr:cNvPr>
        <xdr:cNvSpPr txBox="1"/>
      </xdr:nvSpPr>
      <xdr:spPr>
        <a:xfrm>
          <a:off x="13373100" y="851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74A1115E-D66C-49F9-89CC-FB21AECB949E}"/>
            </a:ext>
          </a:extLst>
        </xdr:cNvPr>
        <xdr:cNvSpPr txBox="1"/>
      </xdr:nvSpPr>
      <xdr:spPr>
        <a:xfrm>
          <a:off x="13373100" y="851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5E401297-E7F8-432C-AFF2-883524070B90}"/>
            </a:ext>
          </a:extLst>
        </xdr:cNvPr>
        <xdr:cNvSpPr txBox="1"/>
      </xdr:nvSpPr>
      <xdr:spPr>
        <a:xfrm>
          <a:off x="13373100" y="851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92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42CF56F6-777F-4E2B-A308-6CA3EEEE504C}"/>
            </a:ext>
          </a:extLst>
        </xdr:cNvPr>
        <xdr:cNvSpPr txBox="1"/>
      </xdr:nvSpPr>
      <xdr:spPr>
        <a:xfrm>
          <a:off x="13373100" y="1503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7CD4202B-15D9-4A64-9642-41375F6D7F22}"/>
            </a:ext>
          </a:extLst>
        </xdr:cNvPr>
        <xdr:cNvSpPr txBox="1"/>
      </xdr:nvSpPr>
      <xdr:spPr>
        <a:xfrm>
          <a:off x="13373100" y="1810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2DC03154-E48C-47D2-8E84-37990EA19147}"/>
            </a:ext>
          </a:extLst>
        </xdr:cNvPr>
        <xdr:cNvSpPr txBox="1"/>
      </xdr:nvSpPr>
      <xdr:spPr>
        <a:xfrm>
          <a:off x="13373100" y="1810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C5E76353-025E-480B-B4FA-DB92AD05EE12}"/>
            </a:ext>
          </a:extLst>
        </xdr:cNvPr>
        <xdr:cNvSpPr txBox="1"/>
      </xdr:nvSpPr>
      <xdr:spPr>
        <a:xfrm>
          <a:off x="13373100" y="1810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27796355-1232-4A9A-ADB4-DEFCF969FA7D}"/>
            </a:ext>
          </a:extLst>
        </xdr:cNvPr>
        <xdr:cNvSpPr txBox="1"/>
      </xdr:nvSpPr>
      <xdr:spPr>
        <a:xfrm>
          <a:off x="13373100" y="25050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171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50FE56FC-6740-4D16-AB3D-3EA99CAFB909}"/>
            </a:ext>
          </a:extLst>
        </xdr:cNvPr>
        <xdr:cNvSpPr txBox="1"/>
      </xdr:nvSpPr>
      <xdr:spPr>
        <a:xfrm>
          <a:off x="13373100" y="2814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171</xdr:row>
      <xdr:rowOff>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B5D00179-8410-4BE0-B5D7-7E292A29BBE0}"/>
            </a:ext>
          </a:extLst>
        </xdr:cNvPr>
        <xdr:cNvSpPr txBox="1"/>
      </xdr:nvSpPr>
      <xdr:spPr>
        <a:xfrm>
          <a:off x="13373100" y="2814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171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D9B0E11C-1950-4A1A-A1D7-295DCBF61112}"/>
            </a:ext>
          </a:extLst>
        </xdr:cNvPr>
        <xdr:cNvSpPr txBox="1"/>
      </xdr:nvSpPr>
      <xdr:spPr>
        <a:xfrm>
          <a:off x="13373100" y="2814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187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F77669CE-F2DF-4213-87FE-D4C561212D10}"/>
            </a:ext>
          </a:extLst>
        </xdr:cNvPr>
        <xdr:cNvSpPr txBox="1"/>
      </xdr:nvSpPr>
      <xdr:spPr>
        <a:xfrm>
          <a:off x="13373100" y="308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187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6518BEA3-A55D-4F8B-8334-7F0B9FFB90A8}"/>
            </a:ext>
          </a:extLst>
        </xdr:cNvPr>
        <xdr:cNvSpPr txBox="1"/>
      </xdr:nvSpPr>
      <xdr:spPr>
        <a:xfrm>
          <a:off x="13373100" y="308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187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ABA94C6D-4359-4032-9FD2-841D8EE98FCC}"/>
            </a:ext>
          </a:extLst>
        </xdr:cNvPr>
        <xdr:cNvSpPr txBox="1"/>
      </xdr:nvSpPr>
      <xdr:spPr>
        <a:xfrm>
          <a:off x="13373100" y="308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187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8E0AFF63-FEA0-4B6F-90B3-7B7A14B22560}"/>
            </a:ext>
          </a:extLst>
        </xdr:cNvPr>
        <xdr:cNvSpPr txBox="1"/>
      </xdr:nvSpPr>
      <xdr:spPr>
        <a:xfrm>
          <a:off x="13373100" y="308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87913C9-AB13-4F64-B5C5-176AC101BCEE}"/>
            </a:ext>
          </a:extLst>
        </xdr:cNvPr>
        <xdr:cNvSpPr txBox="1"/>
      </xdr:nvSpPr>
      <xdr:spPr>
        <a:xfrm>
          <a:off x="13373100" y="851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454F7A40-D0ED-426A-B2C6-DAFE420009E6}"/>
            </a:ext>
          </a:extLst>
        </xdr:cNvPr>
        <xdr:cNvSpPr txBox="1"/>
      </xdr:nvSpPr>
      <xdr:spPr>
        <a:xfrm>
          <a:off x="13373100" y="851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EB873C55-4262-4375-96D9-4668C5AE851C}"/>
            </a:ext>
          </a:extLst>
        </xdr:cNvPr>
        <xdr:cNvSpPr txBox="1"/>
      </xdr:nvSpPr>
      <xdr:spPr>
        <a:xfrm>
          <a:off x="13373100" y="851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92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7D3C01AE-D649-4FB4-80ED-20D8D1E9992A}"/>
            </a:ext>
          </a:extLst>
        </xdr:cNvPr>
        <xdr:cNvSpPr txBox="1"/>
      </xdr:nvSpPr>
      <xdr:spPr>
        <a:xfrm>
          <a:off x="13373100" y="1503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D4A076D8-A881-44F2-9C39-57CC51266621}"/>
            </a:ext>
          </a:extLst>
        </xdr:cNvPr>
        <xdr:cNvSpPr txBox="1"/>
      </xdr:nvSpPr>
      <xdr:spPr>
        <a:xfrm>
          <a:off x="13373100" y="1810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A746C8A7-987E-4E6B-A274-422A51354DA8}"/>
            </a:ext>
          </a:extLst>
        </xdr:cNvPr>
        <xdr:cNvSpPr txBox="1"/>
      </xdr:nvSpPr>
      <xdr:spPr>
        <a:xfrm>
          <a:off x="13373100" y="1810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24CA9830-3F57-41CB-873F-C8ED12106D3B}"/>
            </a:ext>
          </a:extLst>
        </xdr:cNvPr>
        <xdr:cNvSpPr txBox="1"/>
      </xdr:nvSpPr>
      <xdr:spPr>
        <a:xfrm>
          <a:off x="13373100" y="1810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245B929B-3C30-46D3-B163-AB0CF13EF9B3}"/>
            </a:ext>
          </a:extLst>
        </xdr:cNvPr>
        <xdr:cNvSpPr txBox="1"/>
      </xdr:nvSpPr>
      <xdr:spPr>
        <a:xfrm>
          <a:off x="13373100" y="25050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C3915698-6FBD-4BC8-9EEB-B6B62BAAA008}"/>
            </a:ext>
          </a:extLst>
        </xdr:cNvPr>
        <xdr:cNvSpPr txBox="1"/>
      </xdr:nvSpPr>
      <xdr:spPr>
        <a:xfrm>
          <a:off x="1337310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27972511-475E-41EC-9C73-8F7D737147DD}"/>
            </a:ext>
          </a:extLst>
        </xdr:cNvPr>
        <xdr:cNvSpPr txBox="1"/>
      </xdr:nvSpPr>
      <xdr:spPr>
        <a:xfrm>
          <a:off x="1337310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5CFA3B7D-6BE9-4744-B2F4-48BA29933059}"/>
            </a:ext>
          </a:extLst>
        </xdr:cNvPr>
        <xdr:cNvSpPr txBox="1"/>
      </xdr:nvSpPr>
      <xdr:spPr>
        <a:xfrm>
          <a:off x="1337310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FCC48376-9101-4309-BFD8-7D396F62D3DF}"/>
            </a:ext>
          </a:extLst>
        </xdr:cNvPr>
        <xdr:cNvSpPr txBox="1"/>
      </xdr:nvSpPr>
      <xdr:spPr>
        <a:xfrm>
          <a:off x="1337310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E59F3E2D-416A-4CF4-BCCB-08023F41B7C7}"/>
            </a:ext>
          </a:extLst>
        </xdr:cNvPr>
        <xdr:cNvSpPr txBox="1"/>
      </xdr:nvSpPr>
      <xdr:spPr>
        <a:xfrm>
          <a:off x="1337310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9DEDBC77-F56C-4830-89BA-F96778B2D6E0}"/>
            </a:ext>
          </a:extLst>
        </xdr:cNvPr>
        <xdr:cNvSpPr txBox="1"/>
      </xdr:nvSpPr>
      <xdr:spPr>
        <a:xfrm>
          <a:off x="1337310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AD5E4A2D-F8FC-43B1-8CFD-14A64FD94FEF}"/>
            </a:ext>
          </a:extLst>
        </xdr:cNvPr>
        <xdr:cNvSpPr txBox="1"/>
      </xdr:nvSpPr>
      <xdr:spPr>
        <a:xfrm>
          <a:off x="13373100" y="819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97D71F68-6E51-4C43-AFC7-6606F0DFC39C}"/>
            </a:ext>
          </a:extLst>
        </xdr:cNvPr>
        <xdr:cNvSpPr txBox="1"/>
      </xdr:nvSpPr>
      <xdr:spPr>
        <a:xfrm>
          <a:off x="13373100" y="819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27574D20-05E1-44C0-A5DB-BD7601FB66D2}"/>
            </a:ext>
          </a:extLst>
        </xdr:cNvPr>
        <xdr:cNvSpPr txBox="1"/>
      </xdr:nvSpPr>
      <xdr:spPr>
        <a:xfrm>
          <a:off x="13373100" y="819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44CD50D0-CFB1-4778-BC7E-E04AB83C5D99}"/>
            </a:ext>
          </a:extLst>
        </xdr:cNvPr>
        <xdr:cNvSpPr txBox="1"/>
      </xdr:nvSpPr>
      <xdr:spPr>
        <a:xfrm>
          <a:off x="13373100" y="819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7D37FC29-95B3-46D5-B91B-DA5A0EF8570E}"/>
            </a:ext>
          </a:extLst>
        </xdr:cNvPr>
        <xdr:cNvSpPr txBox="1"/>
      </xdr:nvSpPr>
      <xdr:spPr>
        <a:xfrm>
          <a:off x="13373100" y="819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1F7D2CEA-9945-495D-BB54-787DC4F6FA64}"/>
            </a:ext>
          </a:extLst>
        </xdr:cNvPr>
        <xdr:cNvSpPr txBox="1"/>
      </xdr:nvSpPr>
      <xdr:spPr>
        <a:xfrm>
          <a:off x="13373100" y="819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75740A31-BD68-4034-AC97-BE529789AE8B}"/>
            </a:ext>
          </a:extLst>
        </xdr:cNvPr>
        <xdr:cNvSpPr txBox="1"/>
      </xdr:nvSpPr>
      <xdr:spPr>
        <a:xfrm>
          <a:off x="13373100" y="835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E6DDF72-36F2-43CE-846C-189FD3DCC5CB}"/>
            </a:ext>
          </a:extLst>
        </xdr:cNvPr>
        <xdr:cNvSpPr txBox="1"/>
      </xdr:nvSpPr>
      <xdr:spPr>
        <a:xfrm>
          <a:off x="13373100" y="835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4EC947CD-10C3-420B-A457-5C74B184C385}"/>
            </a:ext>
          </a:extLst>
        </xdr:cNvPr>
        <xdr:cNvSpPr txBox="1"/>
      </xdr:nvSpPr>
      <xdr:spPr>
        <a:xfrm>
          <a:off x="13373100" y="835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91BD1F8C-8397-4970-88AC-153C3799ACD8}"/>
            </a:ext>
          </a:extLst>
        </xdr:cNvPr>
        <xdr:cNvSpPr txBox="1"/>
      </xdr:nvSpPr>
      <xdr:spPr>
        <a:xfrm>
          <a:off x="13373100" y="835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7EA3ABA5-A6C8-4609-AEB0-71E7BAF82EEC}"/>
            </a:ext>
          </a:extLst>
        </xdr:cNvPr>
        <xdr:cNvSpPr txBox="1"/>
      </xdr:nvSpPr>
      <xdr:spPr>
        <a:xfrm>
          <a:off x="13373100" y="835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F90A43DA-333F-4B63-91BE-5068FAE96AED}"/>
            </a:ext>
          </a:extLst>
        </xdr:cNvPr>
        <xdr:cNvSpPr txBox="1"/>
      </xdr:nvSpPr>
      <xdr:spPr>
        <a:xfrm>
          <a:off x="13373100" y="835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30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DF16AFB-5788-4743-AD05-BF9B258D166A}"/>
            </a:ext>
          </a:extLst>
        </xdr:cNvPr>
        <xdr:cNvSpPr txBox="1"/>
      </xdr:nvSpPr>
      <xdr:spPr>
        <a:xfrm>
          <a:off x="11950700" y="441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B3262F4-B50A-4912-B876-F5E41F4C85EE}"/>
            </a:ext>
          </a:extLst>
        </xdr:cNvPr>
        <xdr:cNvSpPr txBox="1"/>
      </xdr:nvSpPr>
      <xdr:spPr>
        <a:xfrm>
          <a:off x="11950700" y="73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6B3C0A5-2AC9-4FB6-9DF4-D70583D46382}"/>
            </a:ext>
          </a:extLst>
        </xdr:cNvPr>
        <xdr:cNvSpPr txBox="1"/>
      </xdr:nvSpPr>
      <xdr:spPr>
        <a:xfrm>
          <a:off x="11950700" y="73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0228DB4-25EE-4C07-B273-99DE7BA794ED}"/>
            </a:ext>
          </a:extLst>
        </xdr:cNvPr>
        <xdr:cNvSpPr txBox="1"/>
      </xdr:nvSpPr>
      <xdr:spPr>
        <a:xfrm>
          <a:off x="11950700" y="73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89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CD561CB-61E3-4D87-98B3-6C0F142EA632}"/>
            </a:ext>
          </a:extLst>
        </xdr:cNvPr>
        <xdr:cNvSpPr txBox="1"/>
      </xdr:nvSpPr>
      <xdr:spPr>
        <a:xfrm>
          <a:off x="11950700" y="1330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A549358-BC91-494F-8373-FB3F0FC98C85}"/>
            </a:ext>
          </a:extLst>
        </xdr:cNvPr>
        <xdr:cNvSpPr txBox="1"/>
      </xdr:nvSpPr>
      <xdr:spPr>
        <a:xfrm>
          <a:off x="11950700" y="1627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55440A4-E15D-4255-B699-AB9C467B0101}"/>
            </a:ext>
          </a:extLst>
        </xdr:cNvPr>
        <xdr:cNvSpPr txBox="1"/>
      </xdr:nvSpPr>
      <xdr:spPr>
        <a:xfrm>
          <a:off x="11950700" y="1627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92ED2AEB-6005-4F9E-8B60-7EF27307FCBF}"/>
            </a:ext>
          </a:extLst>
        </xdr:cNvPr>
        <xdr:cNvSpPr txBox="1"/>
      </xdr:nvSpPr>
      <xdr:spPr>
        <a:xfrm>
          <a:off x="11950700" y="1627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039F357-4282-469C-9DC6-78FCC818B418}"/>
            </a:ext>
          </a:extLst>
        </xdr:cNvPr>
        <xdr:cNvSpPr txBox="1"/>
      </xdr:nvSpPr>
      <xdr:spPr>
        <a:xfrm>
          <a:off x="11950700" y="221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168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DEADC378-5867-4CD4-8D74-3426E2A0C3DF}"/>
            </a:ext>
          </a:extLst>
        </xdr:cNvPr>
        <xdr:cNvSpPr txBox="1"/>
      </xdr:nvSpPr>
      <xdr:spPr>
        <a:xfrm>
          <a:off x="11950700" y="2515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168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FDFB3F6F-BC6E-42B5-87DB-22C9892C039C}"/>
            </a:ext>
          </a:extLst>
        </xdr:cNvPr>
        <xdr:cNvSpPr txBox="1"/>
      </xdr:nvSpPr>
      <xdr:spPr>
        <a:xfrm>
          <a:off x="11950700" y="2515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168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80F3DFE2-8C2E-493D-8660-17580B36FDDC}"/>
            </a:ext>
          </a:extLst>
        </xdr:cNvPr>
        <xdr:cNvSpPr txBox="1"/>
      </xdr:nvSpPr>
      <xdr:spPr>
        <a:xfrm>
          <a:off x="11950700" y="2515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172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1C225D2C-3204-49AF-A7B8-E946905920F1}"/>
            </a:ext>
          </a:extLst>
        </xdr:cNvPr>
        <xdr:cNvSpPr txBox="1"/>
      </xdr:nvSpPr>
      <xdr:spPr>
        <a:xfrm>
          <a:off x="11950700" y="3107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172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6699CD6A-3680-4B0A-ABD1-2B4A6FBB7BAE}"/>
            </a:ext>
          </a:extLst>
        </xdr:cNvPr>
        <xdr:cNvSpPr txBox="1"/>
      </xdr:nvSpPr>
      <xdr:spPr>
        <a:xfrm>
          <a:off x="11950700" y="34042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172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F64F4F2E-D12C-40FA-9598-4C6AA1A037B9}"/>
            </a:ext>
          </a:extLst>
        </xdr:cNvPr>
        <xdr:cNvSpPr txBox="1"/>
      </xdr:nvSpPr>
      <xdr:spPr>
        <a:xfrm>
          <a:off x="11950700" y="34042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172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4A9BA22-CF18-4A4B-AFE6-7AB66445A27F}"/>
            </a:ext>
          </a:extLst>
        </xdr:cNvPr>
        <xdr:cNvSpPr txBox="1"/>
      </xdr:nvSpPr>
      <xdr:spPr>
        <a:xfrm>
          <a:off x="11950700" y="34042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30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B3253F0-2E3C-4799-881C-96A17D5B8CAA}"/>
            </a:ext>
          </a:extLst>
        </xdr:cNvPr>
        <xdr:cNvSpPr txBox="1"/>
      </xdr:nvSpPr>
      <xdr:spPr>
        <a:xfrm>
          <a:off x="11887200" y="437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448F12E-B662-456D-A9BE-FE78E4EA2265}"/>
            </a:ext>
          </a:extLst>
        </xdr:cNvPr>
        <xdr:cNvSpPr txBox="1"/>
      </xdr:nvSpPr>
      <xdr:spPr>
        <a:xfrm>
          <a:off x="11887200" y="728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3843FC4B-F656-4475-B6E8-79710CB1C900}"/>
            </a:ext>
          </a:extLst>
        </xdr:cNvPr>
        <xdr:cNvSpPr txBox="1"/>
      </xdr:nvSpPr>
      <xdr:spPr>
        <a:xfrm>
          <a:off x="11887200" y="728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2A291908-65E0-4254-80D7-645EA04D6F25}"/>
            </a:ext>
          </a:extLst>
        </xdr:cNvPr>
        <xdr:cNvSpPr txBox="1"/>
      </xdr:nvSpPr>
      <xdr:spPr>
        <a:xfrm>
          <a:off x="11887200" y="728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89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A78F5D1C-C996-4180-8749-2AB644F10B74}"/>
            </a:ext>
          </a:extLst>
        </xdr:cNvPr>
        <xdr:cNvSpPr txBox="1"/>
      </xdr:nvSpPr>
      <xdr:spPr>
        <a:xfrm>
          <a:off x="11915775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8AB11698-77C2-4911-9E1B-FC88F55DDFD3}"/>
            </a:ext>
          </a:extLst>
        </xdr:cNvPr>
        <xdr:cNvSpPr txBox="1"/>
      </xdr:nvSpPr>
      <xdr:spPr>
        <a:xfrm>
          <a:off x="11915775" y="1605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72ABB8B-47A9-4D39-B302-B2780F82702F}"/>
            </a:ext>
          </a:extLst>
        </xdr:cNvPr>
        <xdr:cNvSpPr txBox="1"/>
      </xdr:nvSpPr>
      <xdr:spPr>
        <a:xfrm>
          <a:off x="11915775" y="1605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7BE38114-4AED-4458-B81C-BF061AAFFAD4}"/>
            </a:ext>
          </a:extLst>
        </xdr:cNvPr>
        <xdr:cNvSpPr txBox="1"/>
      </xdr:nvSpPr>
      <xdr:spPr>
        <a:xfrm>
          <a:off x="11915775" y="1605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EFBDB545-4AE4-4C59-8607-3FAA01F6A29D}"/>
            </a:ext>
          </a:extLst>
        </xdr:cNvPr>
        <xdr:cNvSpPr txBox="1"/>
      </xdr:nvSpPr>
      <xdr:spPr>
        <a:xfrm>
          <a:off x="11915775" y="2189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30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8AA07D3B-7361-4B34-B610-CE8D1C199198}"/>
            </a:ext>
          </a:extLst>
        </xdr:cNvPr>
        <xdr:cNvSpPr txBox="1"/>
      </xdr:nvSpPr>
      <xdr:spPr>
        <a:xfrm>
          <a:off x="14478000" y="4777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22773595-51CA-4042-BDD1-638B651A75F5}"/>
            </a:ext>
          </a:extLst>
        </xdr:cNvPr>
        <xdr:cNvSpPr txBox="1"/>
      </xdr:nvSpPr>
      <xdr:spPr>
        <a:xfrm>
          <a:off x="14478000" y="8633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8C4C1234-5833-41DC-9F07-41544F40F16B}"/>
            </a:ext>
          </a:extLst>
        </xdr:cNvPr>
        <xdr:cNvSpPr txBox="1"/>
      </xdr:nvSpPr>
      <xdr:spPr>
        <a:xfrm>
          <a:off x="14478000" y="8633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E399DD52-093C-4B57-B446-9A121613A293}"/>
            </a:ext>
          </a:extLst>
        </xdr:cNvPr>
        <xdr:cNvSpPr txBox="1"/>
      </xdr:nvSpPr>
      <xdr:spPr>
        <a:xfrm>
          <a:off x="14478000" y="8633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93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3C79488-3C22-42F0-9942-EDB43734E21E}"/>
            </a:ext>
          </a:extLst>
        </xdr:cNvPr>
        <xdr:cNvSpPr txBox="1"/>
      </xdr:nvSpPr>
      <xdr:spPr>
        <a:xfrm>
          <a:off x="14478000" y="156057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6A0300B4-F9A9-4804-8759-059835EA6F68}"/>
            </a:ext>
          </a:extLst>
        </xdr:cNvPr>
        <xdr:cNvSpPr txBox="1"/>
      </xdr:nvSpPr>
      <xdr:spPr>
        <a:xfrm>
          <a:off x="14478000" y="189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C634BB5A-D2F1-45EB-A7AB-C0D22E57A9F6}"/>
            </a:ext>
          </a:extLst>
        </xdr:cNvPr>
        <xdr:cNvSpPr txBox="1"/>
      </xdr:nvSpPr>
      <xdr:spPr>
        <a:xfrm>
          <a:off x="14478000" y="189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EA066579-B1C5-4A5A-82C6-ED0111668334}"/>
            </a:ext>
          </a:extLst>
        </xdr:cNvPr>
        <xdr:cNvSpPr txBox="1"/>
      </xdr:nvSpPr>
      <xdr:spPr>
        <a:xfrm>
          <a:off x="14478000" y="189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154</xdr:row>
      <xdr:rowOff>0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B57C8CED-EF2D-436A-8B08-62E77FD28EB9}"/>
            </a:ext>
          </a:extLst>
        </xdr:cNvPr>
        <xdr:cNvSpPr txBox="1"/>
      </xdr:nvSpPr>
      <xdr:spPr>
        <a:xfrm>
          <a:off x="14478000" y="2631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172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B8F5E5CA-94E7-421B-B66A-586E78E6FE4A}"/>
            </a:ext>
          </a:extLst>
        </xdr:cNvPr>
        <xdr:cNvSpPr txBox="1"/>
      </xdr:nvSpPr>
      <xdr:spPr>
        <a:xfrm>
          <a:off x="14478000" y="296570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172</xdr:row>
      <xdr:rowOff>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B371EFBC-335D-46AE-97FF-2BC9724D84FC}"/>
            </a:ext>
          </a:extLst>
        </xdr:cNvPr>
        <xdr:cNvSpPr txBox="1"/>
      </xdr:nvSpPr>
      <xdr:spPr>
        <a:xfrm>
          <a:off x="14478000" y="296570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172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107C9007-9E56-451C-AD92-0F0DBACE9E0B}"/>
            </a:ext>
          </a:extLst>
        </xdr:cNvPr>
        <xdr:cNvSpPr txBox="1"/>
      </xdr:nvSpPr>
      <xdr:spPr>
        <a:xfrm>
          <a:off x="14478000" y="296570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188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888CA32D-F6DD-4C1C-B8C6-0C607D785EAB}"/>
            </a:ext>
          </a:extLst>
        </xdr:cNvPr>
        <xdr:cNvSpPr txBox="1"/>
      </xdr:nvSpPr>
      <xdr:spPr>
        <a:xfrm>
          <a:off x="14478000" y="32445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188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C171A919-D2FE-42F3-9EB1-99E74739F9F0}"/>
            </a:ext>
          </a:extLst>
        </xdr:cNvPr>
        <xdr:cNvSpPr txBox="1"/>
      </xdr:nvSpPr>
      <xdr:spPr>
        <a:xfrm>
          <a:off x="14478000" y="32445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188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25B2CD89-DC52-4745-B95E-73A6D6B35BF7}"/>
            </a:ext>
          </a:extLst>
        </xdr:cNvPr>
        <xdr:cNvSpPr txBox="1"/>
      </xdr:nvSpPr>
      <xdr:spPr>
        <a:xfrm>
          <a:off x="14478000" y="32445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188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4DA68DB6-FCCB-4AB4-B077-E2D29DC669F2}"/>
            </a:ext>
          </a:extLst>
        </xdr:cNvPr>
        <xdr:cNvSpPr txBox="1"/>
      </xdr:nvSpPr>
      <xdr:spPr>
        <a:xfrm>
          <a:off x="14478000" y="32445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534CEA7-215D-47CD-B1FF-82A76745C403}"/>
            </a:ext>
          </a:extLst>
        </xdr:cNvPr>
        <xdr:cNvSpPr txBox="1"/>
      </xdr:nvSpPr>
      <xdr:spPr>
        <a:xfrm>
          <a:off x="14478000" y="8633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A9E7D77F-0FE2-4431-B8CC-81914F8D57AF}"/>
            </a:ext>
          </a:extLst>
        </xdr:cNvPr>
        <xdr:cNvSpPr txBox="1"/>
      </xdr:nvSpPr>
      <xdr:spPr>
        <a:xfrm>
          <a:off x="14478000" y="8633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3353202A-F040-4068-AAF0-CCF835F0E349}"/>
            </a:ext>
          </a:extLst>
        </xdr:cNvPr>
        <xdr:cNvSpPr txBox="1"/>
      </xdr:nvSpPr>
      <xdr:spPr>
        <a:xfrm>
          <a:off x="14478000" y="8633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93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41542EF4-0EF0-416A-A190-4DE33E3FE6A2}"/>
            </a:ext>
          </a:extLst>
        </xdr:cNvPr>
        <xdr:cNvSpPr txBox="1"/>
      </xdr:nvSpPr>
      <xdr:spPr>
        <a:xfrm>
          <a:off x="14478000" y="156057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68184373-0D8C-4E58-B44C-D8FDB60E7C33}"/>
            </a:ext>
          </a:extLst>
        </xdr:cNvPr>
        <xdr:cNvSpPr txBox="1"/>
      </xdr:nvSpPr>
      <xdr:spPr>
        <a:xfrm>
          <a:off x="14478000" y="189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3B800B31-1CE8-4AE0-A83D-60EF5AE1F734}"/>
            </a:ext>
          </a:extLst>
        </xdr:cNvPr>
        <xdr:cNvSpPr txBox="1"/>
      </xdr:nvSpPr>
      <xdr:spPr>
        <a:xfrm>
          <a:off x="14478000" y="189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77CDE80C-BCA8-4C87-A92B-A8FB49A9EC7A}"/>
            </a:ext>
          </a:extLst>
        </xdr:cNvPr>
        <xdr:cNvSpPr txBox="1"/>
      </xdr:nvSpPr>
      <xdr:spPr>
        <a:xfrm>
          <a:off x="14478000" y="189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154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74986DBA-F0F6-4E12-BC67-3D2567A76938}"/>
            </a:ext>
          </a:extLst>
        </xdr:cNvPr>
        <xdr:cNvSpPr txBox="1"/>
      </xdr:nvSpPr>
      <xdr:spPr>
        <a:xfrm>
          <a:off x="14478000" y="2631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629878E4-1B21-4EB5-8839-B33E3F1B3D75}"/>
            </a:ext>
          </a:extLst>
        </xdr:cNvPr>
        <xdr:cNvSpPr txBox="1"/>
      </xdr:nvSpPr>
      <xdr:spPr>
        <a:xfrm>
          <a:off x="14478000" y="81076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212C2DCC-398C-4DC6-8BDF-1EE41D166B28}"/>
            </a:ext>
          </a:extLst>
        </xdr:cNvPr>
        <xdr:cNvSpPr txBox="1"/>
      </xdr:nvSpPr>
      <xdr:spPr>
        <a:xfrm>
          <a:off x="14478000" y="81076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13FAE22F-0CC1-4F6C-8D5F-34EABE7C844A}"/>
            </a:ext>
          </a:extLst>
        </xdr:cNvPr>
        <xdr:cNvSpPr txBox="1"/>
      </xdr:nvSpPr>
      <xdr:spPr>
        <a:xfrm>
          <a:off x="14478000" y="81076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5E358ABD-F584-4506-846B-D241E03FA153}"/>
            </a:ext>
          </a:extLst>
        </xdr:cNvPr>
        <xdr:cNvSpPr txBox="1"/>
      </xdr:nvSpPr>
      <xdr:spPr>
        <a:xfrm>
          <a:off x="14478000" y="81076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C88C957E-6CA4-458D-ABF5-594A98727042}"/>
            </a:ext>
          </a:extLst>
        </xdr:cNvPr>
        <xdr:cNvSpPr txBox="1"/>
      </xdr:nvSpPr>
      <xdr:spPr>
        <a:xfrm>
          <a:off x="14478000" y="81076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E3911E4C-9C37-40DD-863F-BBAA97F5A7EE}"/>
            </a:ext>
          </a:extLst>
        </xdr:cNvPr>
        <xdr:cNvSpPr txBox="1"/>
      </xdr:nvSpPr>
      <xdr:spPr>
        <a:xfrm>
          <a:off x="14478000" y="81076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38C62679-425E-4F39-8911-A5481893F9B8}"/>
            </a:ext>
          </a:extLst>
        </xdr:cNvPr>
        <xdr:cNvSpPr txBox="1"/>
      </xdr:nvSpPr>
      <xdr:spPr>
        <a:xfrm>
          <a:off x="14478000" y="8282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EEC69809-A582-4AEA-9A90-2034BE04A529}"/>
            </a:ext>
          </a:extLst>
        </xdr:cNvPr>
        <xdr:cNvSpPr txBox="1"/>
      </xdr:nvSpPr>
      <xdr:spPr>
        <a:xfrm>
          <a:off x="14478000" y="8282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924F04A7-833A-44F9-B14E-2EDA9E9249F3}"/>
            </a:ext>
          </a:extLst>
        </xdr:cNvPr>
        <xdr:cNvSpPr txBox="1"/>
      </xdr:nvSpPr>
      <xdr:spPr>
        <a:xfrm>
          <a:off x="14478000" y="8282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BB2286DB-B6AE-455A-9C1B-AB6944130C82}"/>
            </a:ext>
          </a:extLst>
        </xdr:cNvPr>
        <xdr:cNvSpPr txBox="1"/>
      </xdr:nvSpPr>
      <xdr:spPr>
        <a:xfrm>
          <a:off x="14478000" y="8282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C44602BE-C2FB-4490-8395-82D5275EEF6A}"/>
            </a:ext>
          </a:extLst>
        </xdr:cNvPr>
        <xdr:cNvSpPr txBox="1"/>
      </xdr:nvSpPr>
      <xdr:spPr>
        <a:xfrm>
          <a:off x="14478000" y="8282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CFA5DF97-3D2A-4880-A157-F4708DE739A5}"/>
            </a:ext>
          </a:extLst>
        </xdr:cNvPr>
        <xdr:cNvSpPr txBox="1"/>
      </xdr:nvSpPr>
      <xdr:spPr>
        <a:xfrm>
          <a:off x="14478000" y="8282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2B13FF7-F4D2-4253-B498-1D0EAAF38E6C}"/>
            </a:ext>
          </a:extLst>
        </xdr:cNvPr>
        <xdr:cNvSpPr txBox="1"/>
      </xdr:nvSpPr>
      <xdr:spPr>
        <a:xfrm>
          <a:off x="14478000" y="845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1E865EA2-99CE-497C-A160-EAE82BA4EB77}"/>
            </a:ext>
          </a:extLst>
        </xdr:cNvPr>
        <xdr:cNvSpPr txBox="1"/>
      </xdr:nvSpPr>
      <xdr:spPr>
        <a:xfrm>
          <a:off x="14478000" y="845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E087479B-16BF-4292-8B53-0B352DC7AD21}"/>
            </a:ext>
          </a:extLst>
        </xdr:cNvPr>
        <xdr:cNvSpPr txBox="1"/>
      </xdr:nvSpPr>
      <xdr:spPr>
        <a:xfrm>
          <a:off x="14478000" y="845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83F95B50-6BE9-4575-AD9E-9523569CF01F}"/>
            </a:ext>
          </a:extLst>
        </xdr:cNvPr>
        <xdr:cNvSpPr txBox="1"/>
      </xdr:nvSpPr>
      <xdr:spPr>
        <a:xfrm>
          <a:off x="14478000" y="845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A409975D-66CB-461C-A6F3-9C66D7D98868}"/>
            </a:ext>
          </a:extLst>
        </xdr:cNvPr>
        <xdr:cNvSpPr txBox="1"/>
      </xdr:nvSpPr>
      <xdr:spPr>
        <a:xfrm>
          <a:off x="14478000" y="845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2B975F80-F442-4C6F-A5ED-FA4C2390A5F5}"/>
            </a:ext>
          </a:extLst>
        </xdr:cNvPr>
        <xdr:cNvSpPr txBox="1"/>
      </xdr:nvSpPr>
      <xdr:spPr>
        <a:xfrm>
          <a:off x="14478000" y="845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30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8B47B2C-15C1-477A-A93A-D471E1360855}"/>
            </a:ext>
          </a:extLst>
        </xdr:cNvPr>
        <xdr:cNvSpPr txBox="1"/>
      </xdr:nvSpPr>
      <xdr:spPr>
        <a:xfrm>
          <a:off x="16792575" y="5210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5C5FA92-F597-4FEC-88D3-5B05A45B8FDD}"/>
            </a:ext>
          </a:extLst>
        </xdr:cNvPr>
        <xdr:cNvSpPr txBox="1"/>
      </xdr:nvSpPr>
      <xdr:spPr>
        <a:xfrm>
          <a:off x="16792575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718E3B6-4367-45C2-B4C3-B91131D382F7}"/>
            </a:ext>
          </a:extLst>
        </xdr:cNvPr>
        <xdr:cNvSpPr txBox="1"/>
      </xdr:nvSpPr>
      <xdr:spPr>
        <a:xfrm>
          <a:off x="16792575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8DEE2BBB-A955-4171-8A60-5C2E2813C7F5}"/>
            </a:ext>
          </a:extLst>
        </xdr:cNvPr>
        <xdr:cNvSpPr txBox="1"/>
      </xdr:nvSpPr>
      <xdr:spPr>
        <a:xfrm>
          <a:off x="16792575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89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1539C2A-51F6-40CF-AF05-98FC87976936}"/>
            </a:ext>
          </a:extLst>
        </xdr:cNvPr>
        <xdr:cNvSpPr txBox="1"/>
      </xdr:nvSpPr>
      <xdr:spPr>
        <a:xfrm>
          <a:off x="16792575" y="1454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1B20B3D-6C8E-44AA-9C46-24823752E507}"/>
            </a:ext>
          </a:extLst>
        </xdr:cNvPr>
        <xdr:cNvSpPr txBox="1"/>
      </xdr:nvSpPr>
      <xdr:spPr>
        <a:xfrm>
          <a:off x="1679257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D81B927-2203-4FB2-BEF2-9AF657ACF2FE}"/>
            </a:ext>
          </a:extLst>
        </xdr:cNvPr>
        <xdr:cNvSpPr txBox="1"/>
      </xdr:nvSpPr>
      <xdr:spPr>
        <a:xfrm>
          <a:off x="1679257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70FD2E10-1FEF-49AC-B0D4-422D24DCA15C}"/>
            </a:ext>
          </a:extLst>
        </xdr:cNvPr>
        <xdr:cNvSpPr txBox="1"/>
      </xdr:nvSpPr>
      <xdr:spPr>
        <a:xfrm>
          <a:off x="1679257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20CD2CB-B9D8-4EF0-A2AF-E5D48BBA99C5}"/>
            </a:ext>
          </a:extLst>
        </xdr:cNvPr>
        <xdr:cNvSpPr txBox="1"/>
      </xdr:nvSpPr>
      <xdr:spPr>
        <a:xfrm>
          <a:off x="16792575" y="2372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168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1E660C9A-D172-4945-9C1D-E6419059D015}"/>
            </a:ext>
          </a:extLst>
        </xdr:cNvPr>
        <xdr:cNvSpPr txBox="1"/>
      </xdr:nvSpPr>
      <xdr:spPr>
        <a:xfrm>
          <a:off x="16792575" y="26984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168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971696A-51C8-43A8-AAF3-61FD1877DC92}"/>
            </a:ext>
          </a:extLst>
        </xdr:cNvPr>
        <xdr:cNvSpPr txBox="1"/>
      </xdr:nvSpPr>
      <xdr:spPr>
        <a:xfrm>
          <a:off x="16792575" y="26984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168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251E63BB-C805-4337-ACCF-01023719315C}"/>
            </a:ext>
          </a:extLst>
        </xdr:cNvPr>
        <xdr:cNvSpPr txBox="1"/>
      </xdr:nvSpPr>
      <xdr:spPr>
        <a:xfrm>
          <a:off x="16792575" y="26984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174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8AB21E06-AB41-4701-B17A-A75CF05658B7}"/>
            </a:ext>
          </a:extLst>
        </xdr:cNvPr>
        <xdr:cNvSpPr txBox="1"/>
      </xdr:nvSpPr>
      <xdr:spPr>
        <a:xfrm>
          <a:off x="16792575" y="2854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174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4EDE514A-160B-434A-B91C-D378CFF9EF7E}"/>
            </a:ext>
          </a:extLst>
        </xdr:cNvPr>
        <xdr:cNvSpPr txBox="1"/>
      </xdr:nvSpPr>
      <xdr:spPr>
        <a:xfrm>
          <a:off x="16792575" y="2854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174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E3C992CB-2AB1-4E43-985A-89493D3EB5FB}"/>
            </a:ext>
          </a:extLst>
        </xdr:cNvPr>
        <xdr:cNvSpPr txBox="1"/>
      </xdr:nvSpPr>
      <xdr:spPr>
        <a:xfrm>
          <a:off x="16792575" y="2854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174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C57A4855-2064-4372-B57B-64FD3E187628}"/>
            </a:ext>
          </a:extLst>
        </xdr:cNvPr>
        <xdr:cNvSpPr txBox="1"/>
      </xdr:nvSpPr>
      <xdr:spPr>
        <a:xfrm>
          <a:off x="16792575" y="2854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30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8050BE8-DD73-4C19-B162-76A3E979B07E}"/>
            </a:ext>
          </a:extLst>
        </xdr:cNvPr>
        <xdr:cNvSpPr txBox="1"/>
      </xdr:nvSpPr>
      <xdr:spPr>
        <a:xfrm>
          <a:off x="16792575" y="5210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FB580E1-8981-40B9-90D9-F91C9BB537A7}"/>
            </a:ext>
          </a:extLst>
        </xdr:cNvPr>
        <xdr:cNvSpPr txBox="1"/>
      </xdr:nvSpPr>
      <xdr:spPr>
        <a:xfrm>
          <a:off x="16792575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13016755-ABB6-44AA-8777-CF27615CC5CE}"/>
            </a:ext>
          </a:extLst>
        </xdr:cNvPr>
        <xdr:cNvSpPr txBox="1"/>
      </xdr:nvSpPr>
      <xdr:spPr>
        <a:xfrm>
          <a:off x="16792575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135F82E2-E9CD-406E-8DA5-33EDA2587617}"/>
            </a:ext>
          </a:extLst>
        </xdr:cNvPr>
        <xdr:cNvSpPr txBox="1"/>
      </xdr:nvSpPr>
      <xdr:spPr>
        <a:xfrm>
          <a:off x="16792575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89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B3F0E419-973A-4950-A6BA-8496D1C6792D}"/>
            </a:ext>
          </a:extLst>
        </xdr:cNvPr>
        <xdr:cNvSpPr txBox="1"/>
      </xdr:nvSpPr>
      <xdr:spPr>
        <a:xfrm>
          <a:off x="16792575" y="1454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F11EC497-9213-4440-8622-F9A8A7106D9E}"/>
            </a:ext>
          </a:extLst>
        </xdr:cNvPr>
        <xdr:cNvSpPr txBox="1"/>
      </xdr:nvSpPr>
      <xdr:spPr>
        <a:xfrm>
          <a:off x="1679257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568EC537-A0E0-4786-808B-5617A1093644}"/>
            </a:ext>
          </a:extLst>
        </xdr:cNvPr>
        <xdr:cNvSpPr txBox="1"/>
      </xdr:nvSpPr>
      <xdr:spPr>
        <a:xfrm>
          <a:off x="1679257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4D20E9FE-A313-4960-B514-B160CE654B76}"/>
            </a:ext>
          </a:extLst>
        </xdr:cNvPr>
        <xdr:cNvSpPr txBox="1"/>
      </xdr:nvSpPr>
      <xdr:spPr>
        <a:xfrm>
          <a:off x="1679257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8BE7FB78-467D-4929-98BD-66DDF508A50C}"/>
            </a:ext>
          </a:extLst>
        </xdr:cNvPr>
        <xdr:cNvSpPr txBox="1"/>
      </xdr:nvSpPr>
      <xdr:spPr>
        <a:xfrm>
          <a:off x="16792575" y="2372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30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8EE709C-A5E1-4F19-9F09-2BBD0C6132E8}"/>
            </a:ext>
          </a:extLst>
        </xdr:cNvPr>
        <xdr:cNvSpPr txBox="1"/>
      </xdr:nvSpPr>
      <xdr:spPr>
        <a:xfrm>
          <a:off x="16792575" y="5210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A4D4C45F-9A06-4D94-94EE-77D13593A231}"/>
            </a:ext>
          </a:extLst>
        </xdr:cNvPr>
        <xdr:cNvSpPr txBox="1"/>
      </xdr:nvSpPr>
      <xdr:spPr>
        <a:xfrm>
          <a:off x="16792575" y="8982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39E5357C-02AE-4F4B-A86C-D7920F4DC90C}"/>
            </a:ext>
          </a:extLst>
        </xdr:cNvPr>
        <xdr:cNvSpPr txBox="1"/>
      </xdr:nvSpPr>
      <xdr:spPr>
        <a:xfrm>
          <a:off x="16792575" y="8982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938AF29F-B07A-43AD-A64C-63FA4F0AC012}"/>
            </a:ext>
          </a:extLst>
        </xdr:cNvPr>
        <xdr:cNvSpPr txBox="1"/>
      </xdr:nvSpPr>
      <xdr:spPr>
        <a:xfrm>
          <a:off x="16792575" y="8982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93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209EAC5F-381F-4D4C-99BF-A9ECAD19EEC2}"/>
            </a:ext>
          </a:extLst>
        </xdr:cNvPr>
        <xdr:cNvSpPr txBox="1"/>
      </xdr:nvSpPr>
      <xdr:spPr>
        <a:xfrm>
          <a:off x="16792575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2368344F-B100-4BB0-A6BF-14D7EA0DF044}"/>
            </a:ext>
          </a:extLst>
        </xdr:cNvPr>
        <xdr:cNvSpPr txBox="1"/>
      </xdr:nvSpPr>
      <xdr:spPr>
        <a:xfrm>
          <a:off x="16792575" y="1833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A27D742B-98DB-41E9-BCC7-CFF61AD2630E}"/>
            </a:ext>
          </a:extLst>
        </xdr:cNvPr>
        <xdr:cNvSpPr txBox="1"/>
      </xdr:nvSpPr>
      <xdr:spPr>
        <a:xfrm>
          <a:off x="16792575" y="1833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349A4A0B-0CF4-43DF-B020-C9CF309B3DB2}"/>
            </a:ext>
          </a:extLst>
        </xdr:cNvPr>
        <xdr:cNvSpPr txBox="1"/>
      </xdr:nvSpPr>
      <xdr:spPr>
        <a:xfrm>
          <a:off x="16792575" y="1833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154</xdr:row>
      <xdr:rowOff>0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EBB6702A-F527-4C62-A6C3-1F254145EA6A}"/>
            </a:ext>
          </a:extLst>
        </xdr:cNvPr>
        <xdr:cNvSpPr txBox="1"/>
      </xdr:nvSpPr>
      <xdr:spPr>
        <a:xfrm>
          <a:off x="16792575" y="2458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173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124C98D6-1E22-4174-BE12-B559CFF865E8}"/>
            </a:ext>
          </a:extLst>
        </xdr:cNvPr>
        <xdr:cNvSpPr txBox="1"/>
      </xdr:nvSpPr>
      <xdr:spPr>
        <a:xfrm>
          <a:off x="16792575" y="2786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173</xdr:row>
      <xdr:rowOff>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1FE64932-A5BA-4FD2-BF10-C5B77607AC2E}"/>
            </a:ext>
          </a:extLst>
        </xdr:cNvPr>
        <xdr:cNvSpPr txBox="1"/>
      </xdr:nvSpPr>
      <xdr:spPr>
        <a:xfrm>
          <a:off x="16792575" y="2786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173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BBAE8725-3E78-4D8F-8660-7B5DE392B216}"/>
            </a:ext>
          </a:extLst>
        </xdr:cNvPr>
        <xdr:cNvSpPr txBox="1"/>
      </xdr:nvSpPr>
      <xdr:spPr>
        <a:xfrm>
          <a:off x="16792575" y="2786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187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366D2D82-D152-4881-8FCC-53EA6205FC0E}"/>
            </a:ext>
          </a:extLst>
        </xdr:cNvPr>
        <xdr:cNvSpPr txBox="1"/>
      </xdr:nvSpPr>
      <xdr:spPr>
        <a:xfrm>
          <a:off x="16792575" y="29460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187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61629E76-80A0-435D-B79C-5F4B42093B98}"/>
            </a:ext>
          </a:extLst>
        </xdr:cNvPr>
        <xdr:cNvSpPr txBox="1"/>
      </xdr:nvSpPr>
      <xdr:spPr>
        <a:xfrm>
          <a:off x="16792575" y="29460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187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558CFC4E-C0DD-4C42-96FE-06DAD910104A}"/>
            </a:ext>
          </a:extLst>
        </xdr:cNvPr>
        <xdr:cNvSpPr txBox="1"/>
      </xdr:nvSpPr>
      <xdr:spPr>
        <a:xfrm>
          <a:off x="16792575" y="29460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187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1F45EBAC-CA9A-4D92-A0F0-E5734C885E97}"/>
            </a:ext>
          </a:extLst>
        </xdr:cNvPr>
        <xdr:cNvSpPr txBox="1"/>
      </xdr:nvSpPr>
      <xdr:spPr>
        <a:xfrm>
          <a:off x="16792575" y="29460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30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B366DE3C-B761-4EB7-9117-C7E0FDE388ED}"/>
            </a:ext>
          </a:extLst>
        </xdr:cNvPr>
        <xdr:cNvSpPr txBox="1"/>
      </xdr:nvSpPr>
      <xdr:spPr>
        <a:xfrm>
          <a:off x="16792575" y="5210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F267AC22-ADF9-49B8-B4C4-1D9A18A10EEF}"/>
            </a:ext>
          </a:extLst>
        </xdr:cNvPr>
        <xdr:cNvSpPr txBox="1"/>
      </xdr:nvSpPr>
      <xdr:spPr>
        <a:xfrm>
          <a:off x="16792575" y="8982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22F4E82C-1AC5-4241-BBF0-292650A5EAAC}"/>
            </a:ext>
          </a:extLst>
        </xdr:cNvPr>
        <xdr:cNvSpPr txBox="1"/>
      </xdr:nvSpPr>
      <xdr:spPr>
        <a:xfrm>
          <a:off x="16792575" y="8982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16288A6-85A3-42AD-8861-6BD288BAA783}"/>
            </a:ext>
          </a:extLst>
        </xdr:cNvPr>
        <xdr:cNvSpPr txBox="1"/>
      </xdr:nvSpPr>
      <xdr:spPr>
        <a:xfrm>
          <a:off x="16792575" y="8982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93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43344D68-8562-4310-B9EE-E78BB0203CA5}"/>
            </a:ext>
          </a:extLst>
        </xdr:cNvPr>
        <xdr:cNvSpPr txBox="1"/>
      </xdr:nvSpPr>
      <xdr:spPr>
        <a:xfrm>
          <a:off x="16792575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E98D6E19-8806-41B6-A1A0-9F5E298370D0}"/>
            </a:ext>
          </a:extLst>
        </xdr:cNvPr>
        <xdr:cNvSpPr txBox="1"/>
      </xdr:nvSpPr>
      <xdr:spPr>
        <a:xfrm>
          <a:off x="16792575" y="1833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439EF72A-1441-4ECC-8F2C-C2E40E5E659E}"/>
            </a:ext>
          </a:extLst>
        </xdr:cNvPr>
        <xdr:cNvSpPr txBox="1"/>
      </xdr:nvSpPr>
      <xdr:spPr>
        <a:xfrm>
          <a:off x="16792575" y="1833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3DC280F2-F790-4960-9841-2E43FD9F7B0C}"/>
            </a:ext>
          </a:extLst>
        </xdr:cNvPr>
        <xdr:cNvSpPr txBox="1"/>
      </xdr:nvSpPr>
      <xdr:spPr>
        <a:xfrm>
          <a:off x="16792575" y="1833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154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153E1262-7FF4-4AF9-83B2-8B4E9F627774}"/>
            </a:ext>
          </a:extLst>
        </xdr:cNvPr>
        <xdr:cNvSpPr txBox="1"/>
      </xdr:nvSpPr>
      <xdr:spPr>
        <a:xfrm>
          <a:off x="16792575" y="2458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FA5B4E67-F169-4A8A-99EA-FB4F154CCE23}"/>
            </a:ext>
          </a:extLst>
        </xdr:cNvPr>
        <xdr:cNvSpPr txBox="1"/>
      </xdr:nvSpPr>
      <xdr:spPr>
        <a:xfrm>
          <a:off x="16792575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B9479DE-89B1-45E0-A080-3A0FE9479B04}"/>
            </a:ext>
          </a:extLst>
        </xdr:cNvPr>
        <xdr:cNvSpPr txBox="1"/>
      </xdr:nvSpPr>
      <xdr:spPr>
        <a:xfrm>
          <a:off x="16792575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2C712286-4847-4F33-B838-D3FA501BF1E5}"/>
            </a:ext>
          </a:extLst>
        </xdr:cNvPr>
        <xdr:cNvSpPr txBox="1"/>
      </xdr:nvSpPr>
      <xdr:spPr>
        <a:xfrm>
          <a:off x="16792575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CBD89932-285D-4318-BCEF-61C5F423DC98}"/>
            </a:ext>
          </a:extLst>
        </xdr:cNvPr>
        <xdr:cNvSpPr txBox="1"/>
      </xdr:nvSpPr>
      <xdr:spPr>
        <a:xfrm>
          <a:off x="16792575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9CF77E8-3819-4E47-B5A0-419437298EA2}"/>
            </a:ext>
          </a:extLst>
        </xdr:cNvPr>
        <xdr:cNvSpPr txBox="1"/>
      </xdr:nvSpPr>
      <xdr:spPr>
        <a:xfrm>
          <a:off x="16792575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D1464518-1E07-41AC-9521-B66EE7E9A64B}"/>
            </a:ext>
          </a:extLst>
        </xdr:cNvPr>
        <xdr:cNvSpPr txBox="1"/>
      </xdr:nvSpPr>
      <xdr:spPr>
        <a:xfrm>
          <a:off x="16792575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D80F79C-CFDB-499F-A436-4FA23D458811}"/>
            </a:ext>
          </a:extLst>
        </xdr:cNvPr>
        <xdr:cNvSpPr txBox="1"/>
      </xdr:nvSpPr>
      <xdr:spPr>
        <a:xfrm>
          <a:off x="16792575" y="863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31A110B0-FCAB-4291-A200-5ECB1B4A8F5A}"/>
            </a:ext>
          </a:extLst>
        </xdr:cNvPr>
        <xdr:cNvSpPr txBox="1"/>
      </xdr:nvSpPr>
      <xdr:spPr>
        <a:xfrm>
          <a:off x="16792575" y="863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C2044097-3E96-4DD1-948B-B3A024EAA751}"/>
            </a:ext>
          </a:extLst>
        </xdr:cNvPr>
        <xdr:cNvSpPr txBox="1"/>
      </xdr:nvSpPr>
      <xdr:spPr>
        <a:xfrm>
          <a:off x="16792575" y="863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7A4D29E-9C49-46B1-BBAF-892DA5D8CD7B}"/>
            </a:ext>
          </a:extLst>
        </xdr:cNvPr>
        <xdr:cNvSpPr txBox="1"/>
      </xdr:nvSpPr>
      <xdr:spPr>
        <a:xfrm>
          <a:off x="16792575" y="863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EFCD4D2F-B7B7-41BB-A4F3-F5AAF3585545}"/>
            </a:ext>
          </a:extLst>
        </xdr:cNvPr>
        <xdr:cNvSpPr txBox="1"/>
      </xdr:nvSpPr>
      <xdr:spPr>
        <a:xfrm>
          <a:off x="16792575" y="863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9720DF4D-0AC0-43A3-9A91-E18F5D86DA78}"/>
            </a:ext>
          </a:extLst>
        </xdr:cNvPr>
        <xdr:cNvSpPr txBox="1"/>
      </xdr:nvSpPr>
      <xdr:spPr>
        <a:xfrm>
          <a:off x="16792575" y="863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4A48456A-9E60-4B66-88A6-649D6044DCD2}"/>
            </a:ext>
          </a:extLst>
        </xdr:cNvPr>
        <xdr:cNvSpPr txBox="1"/>
      </xdr:nvSpPr>
      <xdr:spPr>
        <a:xfrm>
          <a:off x="16792575" y="881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535D4C20-45B2-42EA-ABE9-25782B094C93}"/>
            </a:ext>
          </a:extLst>
        </xdr:cNvPr>
        <xdr:cNvSpPr txBox="1"/>
      </xdr:nvSpPr>
      <xdr:spPr>
        <a:xfrm>
          <a:off x="16792575" y="881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3DABEC96-D809-4308-9253-293C71A7C347}"/>
            </a:ext>
          </a:extLst>
        </xdr:cNvPr>
        <xdr:cNvSpPr txBox="1"/>
      </xdr:nvSpPr>
      <xdr:spPr>
        <a:xfrm>
          <a:off x="16792575" y="881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A25B48B0-E71A-49BB-AC30-AE0E1747E35C}"/>
            </a:ext>
          </a:extLst>
        </xdr:cNvPr>
        <xdr:cNvSpPr txBox="1"/>
      </xdr:nvSpPr>
      <xdr:spPr>
        <a:xfrm>
          <a:off x="16792575" y="881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95ED2865-F54E-48F3-B95C-4A9008C16B71}"/>
            </a:ext>
          </a:extLst>
        </xdr:cNvPr>
        <xdr:cNvSpPr txBox="1"/>
      </xdr:nvSpPr>
      <xdr:spPr>
        <a:xfrm>
          <a:off x="16792575" y="881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F34FAABE-546B-4776-BFFF-24CDD5022E48}"/>
            </a:ext>
          </a:extLst>
        </xdr:cNvPr>
        <xdr:cNvSpPr txBox="1"/>
      </xdr:nvSpPr>
      <xdr:spPr>
        <a:xfrm>
          <a:off x="16792575" y="881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100</xdr:row>
      <xdr:rowOff>0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4BBEB5A-44B9-439C-8E01-B03AFA128206}"/>
            </a:ext>
          </a:extLst>
        </xdr:cNvPr>
        <xdr:cNvSpPr txBox="1"/>
      </xdr:nvSpPr>
      <xdr:spPr>
        <a:xfrm>
          <a:off x="16792575" y="1644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100</xdr:row>
      <xdr:rowOff>0</xdr:rowOff>
    </xdr:from>
    <xdr:ext cx="184731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E1C4415B-9B06-4617-B55B-B0857BA46E13}"/>
            </a:ext>
          </a:extLst>
        </xdr:cNvPr>
        <xdr:cNvSpPr txBox="1"/>
      </xdr:nvSpPr>
      <xdr:spPr>
        <a:xfrm>
          <a:off x="16792575" y="1644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3548EBBB-001C-4D8A-9A79-9C3C950AA34C}"/>
            </a:ext>
          </a:extLst>
        </xdr:cNvPr>
        <xdr:cNvSpPr txBox="1"/>
      </xdr:nvSpPr>
      <xdr:spPr>
        <a:xfrm>
          <a:off x="16792575" y="1713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3F13DE97-B8E6-4CD5-A1BA-EE62821B3F48}"/>
            </a:ext>
          </a:extLst>
        </xdr:cNvPr>
        <xdr:cNvSpPr txBox="1"/>
      </xdr:nvSpPr>
      <xdr:spPr>
        <a:xfrm>
          <a:off x="16792575" y="1713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DD6B5760-FC3E-4733-90F9-D5214BD8DEED}"/>
            </a:ext>
          </a:extLst>
        </xdr:cNvPr>
        <xdr:cNvSpPr txBox="1"/>
      </xdr:nvSpPr>
      <xdr:spPr>
        <a:xfrm>
          <a:off x="16792575" y="1730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582EFFBE-571D-4AC7-BF87-30A13643EA51}"/>
            </a:ext>
          </a:extLst>
        </xdr:cNvPr>
        <xdr:cNvSpPr txBox="1"/>
      </xdr:nvSpPr>
      <xdr:spPr>
        <a:xfrm>
          <a:off x="16792575" y="1730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CC6E4F67-31AF-4B45-AE59-1CDB378F0C7B}"/>
            </a:ext>
          </a:extLst>
        </xdr:cNvPr>
        <xdr:cNvSpPr txBox="1"/>
      </xdr:nvSpPr>
      <xdr:spPr>
        <a:xfrm>
          <a:off x="1679257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781F2B83-FA2C-458F-AB22-CA3FFE023ABA}"/>
            </a:ext>
          </a:extLst>
        </xdr:cNvPr>
        <xdr:cNvSpPr txBox="1"/>
      </xdr:nvSpPr>
      <xdr:spPr>
        <a:xfrm>
          <a:off x="1679257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94</xdr:row>
      <xdr:rowOff>0</xdr:rowOff>
    </xdr:from>
    <xdr:ext cx="184731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1498F74B-BA8D-4304-BB47-B908B2D2F622}"/>
            </a:ext>
          </a:extLst>
        </xdr:cNvPr>
        <xdr:cNvSpPr txBox="1"/>
      </xdr:nvSpPr>
      <xdr:spPr>
        <a:xfrm>
          <a:off x="16792575" y="1542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94</xdr:row>
      <xdr:rowOff>0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199A664C-FAB2-4718-9C6D-DA2E40C7D9E0}"/>
            </a:ext>
          </a:extLst>
        </xdr:cNvPr>
        <xdr:cNvSpPr txBox="1"/>
      </xdr:nvSpPr>
      <xdr:spPr>
        <a:xfrm>
          <a:off x="16792575" y="1542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95</xdr:row>
      <xdr:rowOff>0</xdr:rowOff>
    </xdr:from>
    <xdr:ext cx="184731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3AF5A6EE-6EA5-49E6-88F9-34854168881E}"/>
            </a:ext>
          </a:extLst>
        </xdr:cNvPr>
        <xdr:cNvSpPr txBox="1"/>
      </xdr:nvSpPr>
      <xdr:spPr>
        <a:xfrm>
          <a:off x="16792575" y="1559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95</xdr:row>
      <xdr:rowOff>0</xdr:rowOff>
    </xdr:from>
    <xdr:ext cx="184731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84750F47-B1EB-4184-BDEF-FD0A8213EB5F}"/>
            </a:ext>
          </a:extLst>
        </xdr:cNvPr>
        <xdr:cNvSpPr txBox="1"/>
      </xdr:nvSpPr>
      <xdr:spPr>
        <a:xfrm>
          <a:off x="16792575" y="1559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6217888D-1131-4B4F-883D-09B08B335492}"/>
            </a:ext>
          </a:extLst>
        </xdr:cNvPr>
        <xdr:cNvSpPr txBox="1"/>
      </xdr:nvSpPr>
      <xdr:spPr>
        <a:xfrm>
          <a:off x="16792575" y="1576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E752C261-B135-474A-A2BD-151E117037BB}"/>
            </a:ext>
          </a:extLst>
        </xdr:cNvPr>
        <xdr:cNvSpPr txBox="1"/>
      </xdr:nvSpPr>
      <xdr:spPr>
        <a:xfrm>
          <a:off x="16792575" y="1576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EA10BF6-30D6-4722-AC88-53CB8D593BD6}"/>
            </a:ext>
          </a:extLst>
        </xdr:cNvPr>
        <xdr:cNvSpPr txBox="1"/>
      </xdr:nvSpPr>
      <xdr:spPr>
        <a:xfrm>
          <a:off x="16792575" y="1576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745EE582-3624-4A6A-A4DF-43B5D15D3625}"/>
            </a:ext>
          </a:extLst>
        </xdr:cNvPr>
        <xdr:cNvSpPr txBox="1"/>
      </xdr:nvSpPr>
      <xdr:spPr>
        <a:xfrm>
          <a:off x="16792575" y="1576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97</xdr:row>
      <xdr:rowOff>0</xdr:rowOff>
    </xdr:from>
    <xdr:ext cx="184731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5EFC369-82D7-4C74-839E-9F1C37C9F512}"/>
            </a:ext>
          </a:extLst>
        </xdr:cNvPr>
        <xdr:cNvSpPr txBox="1"/>
      </xdr:nvSpPr>
      <xdr:spPr>
        <a:xfrm>
          <a:off x="16792575" y="1593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98</xdr:row>
      <xdr:rowOff>0</xdr:rowOff>
    </xdr:from>
    <xdr:ext cx="18473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F8F21BB7-8D15-4B3B-871F-199684796000}"/>
            </a:ext>
          </a:extLst>
        </xdr:cNvPr>
        <xdr:cNvSpPr txBox="1"/>
      </xdr:nvSpPr>
      <xdr:spPr>
        <a:xfrm>
          <a:off x="16792575" y="1610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98</xdr:row>
      <xdr:rowOff>0</xdr:rowOff>
    </xdr:from>
    <xdr:ext cx="184731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F8196DAB-C7ED-4ECC-B88E-8AF86E0EF9A2}"/>
            </a:ext>
          </a:extLst>
        </xdr:cNvPr>
        <xdr:cNvSpPr txBox="1"/>
      </xdr:nvSpPr>
      <xdr:spPr>
        <a:xfrm>
          <a:off x="16792575" y="1610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99</xdr:row>
      <xdr:rowOff>0</xdr:rowOff>
    </xdr:from>
    <xdr:ext cx="184731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FF4F8D05-E68D-460D-8882-EAB0A43F7BF5}"/>
            </a:ext>
          </a:extLst>
        </xdr:cNvPr>
        <xdr:cNvSpPr txBox="1"/>
      </xdr:nvSpPr>
      <xdr:spPr>
        <a:xfrm>
          <a:off x="16792575" y="1627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99</xdr:row>
      <xdr:rowOff>0</xdr:rowOff>
    </xdr:from>
    <xdr:ext cx="184731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9D5C99D-7B15-4DBC-B151-9ED74803B1A2}"/>
            </a:ext>
          </a:extLst>
        </xdr:cNvPr>
        <xdr:cNvSpPr txBox="1"/>
      </xdr:nvSpPr>
      <xdr:spPr>
        <a:xfrm>
          <a:off x="16792575" y="1627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100</xdr:row>
      <xdr:rowOff>0</xdr:rowOff>
    </xdr:from>
    <xdr:ext cx="184731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AD60D3BA-849B-4EAB-BEA5-49347C4E80A9}"/>
            </a:ext>
          </a:extLst>
        </xdr:cNvPr>
        <xdr:cNvSpPr txBox="1"/>
      </xdr:nvSpPr>
      <xdr:spPr>
        <a:xfrm>
          <a:off x="16792575" y="1644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100</xdr:row>
      <xdr:rowOff>0</xdr:rowOff>
    </xdr:from>
    <xdr:ext cx="184731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6455E856-F29A-470B-B0F1-0BD0D5BCF731}"/>
            </a:ext>
          </a:extLst>
        </xdr:cNvPr>
        <xdr:cNvSpPr txBox="1"/>
      </xdr:nvSpPr>
      <xdr:spPr>
        <a:xfrm>
          <a:off x="16792575" y="1644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103</xdr:row>
      <xdr:rowOff>0</xdr:rowOff>
    </xdr:from>
    <xdr:ext cx="184731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DB495895-AA47-471B-BD7F-D7FEA464FF6F}"/>
            </a:ext>
          </a:extLst>
        </xdr:cNvPr>
        <xdr:cNvSpPr txBox="1"/>
      </xdr:nvSpPr>
      <xdr:spPr>
        <a:xfrm>
          <a:off x="16792575" y="1696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103</xdr:row>
      <xdr:rowOff>0</xdr:rowOff>
    </xdr:from>
    <xdr:ext cx="184731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DF58E29E-FBB1-4114-9424-93763A0905DA}"/>
            </a:ext>
          </a:extLst>
        </xdr:cNvPr>
        <xdr:cNvSpPr txBox="1"/>
      </xdr:nvSpPr>
      <xdr:spPr>
        <a:xfrm>
          <a:off x="16792575" y="1696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55E0AC80-6F07-4D75-930B-029053345C1A}"/>
            </a:ext>
          </a:extLst>
        </xdr:cNvPr>
        <xdr:cNvSpPr txBox="1"/>
      </xdr:nvSpPr>
      <xdr:spPr>
        <a:xfrm>
          <a:off x="16792575" y="1713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1B3A31A0-5F93-4AD2-9894-47D96A4B8A22}"/>
            </a:ext>
          </a:extLst>
        </xdr:cNvPr>
        <xdr:cNvSpPr txBox="1"/>
      </xdr:nvSpPr>
      <xdr:spPr>
        <a:xfrm>
          <a:off x="16792575" y="1713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C6ED2B10-2900-4386-86CA-C8C709F32D50}"/>
            </a:ext>
          </a:extLst>
        </xdr:cNvPr>
        <xdr:cNvSpPr txBox="1"/>
      </xdr:nvSpPr>
      <xdr:spPr>
        <a:xfrm>
          <a:off x="16792575" y="1730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8803FBD7-88EE-43B3-9FED-2EF837184827}"/>
            </a:ext>
          </a:extLst>
        </xdr:cNvPr>
        <xdr:cNvSpPr txBox="1"/>
      </xdr:nvSpPr>
      <xdr:spPr>
        <a:xfrm>
          <a:off x="16792575" y="1730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F765B08B-DF06-4CF6-AE76-AF05FE912285}"/>
            </a:ext>
          </a:extLst>
        </xdr:cNvPr>
        <xdr:cNvSpPr txBox="1"/>
      </xdr:nvSpPr>
      <xdr:spPr>
        <a:xfrm>
          <a:off x="16792575" y="1713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267FEC54-4FED-4237-B2AA-276AC400B34E}"/>
            </a:ext>
          </a:extLst>
        </xdr:cNvPr>
        <xdr:cNvSpPr txBox="1"/>
      </xdr:nvSpPr>
      <xdr:spPr>
        <a:xfrm>
          <a:off x="16792575" y="1713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B266E8FC-D85C-43F7-BDF4-C2C88E301190}"/>
            </a:ext>
          </a:extLst>
        </xdr:cNvPr>
        <xdr:cNvSpPr txBox="1"/>
      </xdr:nvSpPr>
      <xdr:spPr>
        <a:xfrm>
          <a:off x="16792575" y="1730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B5EE98D8-6DAA-429E-A283-2AA50F75E1BE}"/>
            </a:ext>
          </a:extLst>
        </xdr:cNvPr>
        <xdr:cNvSpPr txBox="1"/>
      </xdr:nvSpPr>
      <xdr:spPr>
        <a:xfrm>
          <a:off x="16792575" y="1730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1A1577E1-3CFF-4670-ACA7-BC2AFF43C63D}"/>
            </a:ext>
          </a:extLst>
        </xdr:cNvPr>
        <xdr:cNvSpPr txBox="1"/>
      </xdr:nvSpPr>
      <xdr:spPr>
        <a:xfrm>
          <a:off x="1679257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CAC78F6A-89ED-41B5-95E5-EAF8EF26F101}"/>
            </a:ext>
          </a:extLst>
        </xdr:cNvPr>
        <xdr:cNvSpPr txBox="1"/>
      </xdr:nvSpPr>
      <xdr:spPr>
        <a:xfrm>
          <a:off x="1679257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4C362D75-E7C0-4018-8A33-4312E2D6F36A}"/>
            </a:ext>
          </a:extLst>
        </xdr:cNvPr>
        <xdr:cNvSpPr txBox="1"/>
      </xdr:nvSpPr>
      <xdr:spPr>
        <a:xfrm>
          <a:off x="16792575" y="1730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CFB4DFBB-8649-433D-A2F3-3CA5E15EFD54}"/>
            </a:ext>
          </a:extLst>
        </xdr:cNvPr>
        <xdr:cNvSpPr txBox="1"/>
      </xdr:nvSpPr>
      <xdr:spPr>
        <a:xfrm>
          <a:off x="1679257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E730AA76-5C0D-4DA4-BB7C-9FC281C56E24}"/>
            </a:ext>
          </a:extLst>
        </xdr:cNvPr>
        <xdr:cNvSpPr txBox="1"/>
      </xdr:nvSpPr>
      <xdr:spPr>
        <a:xfrm>
          <a:off x="1679257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64A2BDA7-4BF1-4498-84AE-B4990129A993}"/>
            </a:ext>
          </a:extLst>
        </xdr:cNvPr>
        <xdr:cNvSpPr txBox="1"/>
      </xdr:nvSpPr>
      <xdr:spPr>
        <a:xfrm>
          <a:off x="1679257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36D9343A-C641-4EC6-AFD3-002B35845519}"/>
            </a:ext>
          </a:extLst>
        </xdr:cNvPr>
        <xdr:cNvSpPr txBox="1"/>
      </xdr:nvSpPr>
      <xdr:spPr>
        <a:xfrm>
          <a:off x="1679257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A2B00A4B-3FA6-461C-BE2C-6B39448452BC}"/>
            </a:ext>
          </a:extLst>
        </xdr:cNvPr>
        <xdr:cNvSpPr txBox="1"/>
      </xdr:nvSpPr>
      <xdr:spPr>
        <a:xfrm>
          <a:off x="16792575" y="1833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85E22012-E1CF-4381-94E8-19C4309771C6}"/>
            </a:ext>
          </a:extLst>
        </xdr:cNvPr>
        <xdr:cNvSpPr txBox="1"/>
      </xdr:nvSpPr>
      <xdr:spPr>
        <a:xfrm>
          <a:off x="16792575" y="1833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25FE27C9-118A-4B3F-AACA-3797FD03A1DB}"/>
            </a:ext>
          </a:extLst>
        </xdr:cNvPr>
        <xdr:cNvSpPr txBox="1"/>
      </xdr:nvSpPr>
      <xdr:spPr>
        <a:xfrm>
          <a:off x="16792575" y="1816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A8B3DD4D-3177-4073-A79A-F9B0BE0E6D17}"/>
            </a:ext>
          </a:extLst>
        </xdr:cNvPr>
        <xdr:cNvSpPr txBox="1"/>
      </xdr:nvSpPr>
      <xdr:spPr>
        <a:xfrm>
          <a:off x="16792575" y="1816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376B43B7-32AA-49DE-9416-B24683152D1A}"/>
            </a:ext>
          </a:extLst>
        </xdr:cNvPr>
        <xdr:cNvSpPr txBox="1"/>
      </xdr:nvSpPr>
      <xdr:spPr>
        <a:xfrm>
          <a:off x="16792575" y="1833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14B881A4-E438-4899-88DF-B30FF38A8328}"/>
            </a:ext>
          </a:extLst>
        </xdr:cNvPr>
        <xdr:cNvSpPr txBox="1"/>
      </xdr:nvSpPr>
      <xdr:spPr>
        <a:xfrm>
          <a:off x="16792575" y="1833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6C73A6A9-B9BC-4A34-9F72-844C8AFA5C73}"/>
            </a:ext>
          </a:extLst>
        </xdr:cNvPr>
        <xdr:cNvSpPr txBox="1"/>
      </xdr:nvSpPr>
      <xdr:spPr>
        <a:xfrm>
          <a:off x="16792575" y="1833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8F8709B4-C819-48F2-B895-F7BA2AD51AA9}"/>
            </a:ext>
          </a:extLst>
        </xdr:cNvPr>
        <xdr:cNvSpPr txBox="1"/>
      </xdr:nvSpPr>
      <xdr:spPr>
        <a:xfrm>
          <a:off x="16792575" y="1833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A53E30A4-D1F5-4E1E-A7AE-1111FC242D76}"/>
            </a:ext>
          </a:extLst>
        </xdr:cNvPr>
        <xdr:cNvSpPr txBox="1"/>
      </xdr:nvSpPr>
      <xdr:spPr>
        <a:xfrm>
          <a:off x="16792575" y="1850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8538FE33-CBE0-44A1-B1CE-A2ACA416297A}"/>
            </a:ext>
          </a:extLst>
        </xdr:cNvPr>
        <xdr:cNvSpPr txBox="1"/>
      </xdr:nvSpPr>
      <xdr:spPr>
        <a:xfrm>
          <a:off x="16792575" y="1850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F617A3B9-C08D-4D25-A139-6E0779C5C778}"/>
            </a:ext>
          </a:extLst>
        </xdr:cNvPr>
        <xdr:cNvSpPr txBox="1"/>
      </xdr:nvSpPr>
      <xdr:spPr>
        <a:xfrm>
          <a:off x="16792575" y="1850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B4609950-6AEA-432E-8E7D-95DFEC53FDFE}"/>
            </a:ext>
          </a:extLst>
        </xdr:cNvPr>
        <xdr:cNvSpPr txBox="1"/>
      </xdr:nvSpPr>
      <xdr:spPr>
        <a:xfrm>
          <a:off x="16792575" y="1850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40D2B698-8F8C-44C7-82DD-20A54DE73329}"/>
            </a:ext>
          </a:extLst>
        </xdr:cNvPr>
        <xdr:cNvSpPr txBox="1"/>
      </xdr:nvSpPr>
      <xdr:spPr>
        <a:xfrm>
          <a:off x="16792575" y="1850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B276E5DB-EEA7-4C40-AA50-24C5918F0945}"/>
            </a:ext>
          </a:extLst>
        </xdr:cNvPr>
        <xdr:cNvSpPr txBox="1"/>
      </xdr:nvSpPr>
      <xdr:spPr>
        <a:xfrm>
          <a:off x="16792575" y="1850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19F0E710-5D8A-4F4D-ABAB-6C41EE26E9FA}"/>
            </a:ext>
          </a:extLst>
        </xdr:cNvPr>
        <xdr:cNvSpPr txBox="1"/>
      </xdr:nvSpPr>
      <xdr:spPr>
        <a:xfrm>
          <a:off x="16792575" y="1850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DB3307D4-EC0D-4F4B-A71E-B8B7FD1F1F01}"/>
            </a:ext>
          </a:extLst>
        </xdr:cNvPr>
        <xdr:cNvSpPr txBox="1"/>
      </xdr:nvSpPr>
      <xdr:spPr>
        <a:xfrm>
          <a:off x="16792575" y="1850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A52BAD57-7237-4C00-B7A2-34E76AD66AFB}"/>
            </a:ext>
          </a:extLst>
        </xdr:cNvPr>
        <xdr:cNvSpPr txBox="1"/>
      </xdr:nvSpPr>
      <xdr:spPr>
        <a:xfrm>
          <a:off x="16792575" y="1833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8D094E62-A562-497F-A776-C7C0C8A5D6F5}"/>
            </a:ext>
          </a:extLst>
        </xdr:cNvPr>
        <xdr:cNvSpPr txBox="1"/>
      </xdr:nvSpPr>
      <xdr:spPr>
        <a:xfrm>
          <a:off x="16792575" y="1850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451F306C-582F-4E60-87DF-B5C54F166A4A}"/>
            </a:ext>
          </a:extLst>
        </xdr:cNvPr>
        <xdr:cNvSpPr txBox="1"/>
      </xdr:nvSpPr>
      <xdr:spPr>
        <a:xfrm>
          <a:off x="16792575" y="1850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5B4ED031-8481-4B49-99DF-0DA314EC85D2}"/>
            </a:ext>
          </a:extLst>
        </xdr:cNvPr>
        <xdr:cNvSpPr txBox="1"/>
      </xdr:nvSpPr>
      <xdr:spPr>
        <a:xfrm>
          <a:off x="16792575" y="1850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79742553-D33A-44DE-BE4E-01046DBFA85A}"/>
            </a:ext>
          </a:extLst>
        </xdr:cNvPr>
        <xdr:cNvSpPr txBox="1"/>
      </xdr:nvSpPr>
      <xdr:spPr>
        <a:xfrm>
          <a:off x="16792575" y="1850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BE91404F-D290-4F38-A2C1-BE9542C42F3D}"/>
            </a:ext>
          </a:extLst>
        </xdr:cNvPr>
        <xdr:cNvSpPr txBox="1"/>
      </xdr:nvSpPr>
      <xdr:spPr>
        <a:xfrm>
          <a:off x="16792575" y="1867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130426D5-D8A4-4ADB-AE61-350ECAE06EE5}"/>
            </a:ext>
          </a:extLst>
        </xdr:cNvPr>
        <xdr:cNvSpPr txBox="1"/>
      </xdr:nvSpPr>
      <xdr:spPr>
        <a:xfrm>
          <a:off x="16792575" y="1867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BCA69460-0047-445F-B0DE-5E3F0716F2B7}"/>
            </a:ext>
          </a:extLst>
        </xdr:cNvPr>
        <xdr:cNvSpPr txBox="1"/>
      </xdr:nvSpPr>
      <xdr:spPr>
        <a:xfrm>
          <a:off x="16792575" y="1867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EADD41F5-C238-46D2-9C45-1140304EEDF9}"/>
            </a:ext>
          </a:extLst>
        </xdr:cNvPr>
        <xdr:cNvSpPr txBox="1"/>
      </xdr:nvSpPr>
      <xdr:spPr>
        <a:xfrm>
          <a:off x="16792575" y="1867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4CFD92F8-C84F-4F63-94D7-F4B2CDD51837}"/>
            </a:ext>
          </a:extLst>
        </xdr:cNvPr>
        <xdr:cNvSpPr txBox="1"/>
      </xdr:nvSpPr>
      <xdr:spPr>
        <a:xfrm>
          <a:off x="16792575" y="1867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38488ADE-D88C-43BF-AD60-B5E9C59ECAFA}"/>
            </a:ext>
          </a:extLst>
        </xdr:cNvPr>
        <xdr:cNvSpPr txBox="1"/>
      </xdr:nvSpPr>
      <xdr:spPr>
        <a:xfrm>
          <a:off x="16792575" y="1867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D8703311-65CD-4B27-B5EE-71977C402530}"/>
            </a:ext>
          </a:extLst>
        </xdr:cNvPr>
        <xdr:cNvSpPr txBox="1"/>
      </xdr:nvSpPr>
      <xdr:spPr>
        <a:xfrm>
          <a:off x="16792575" y="1867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7D6FB8E6-671D-4D87-9082-989917FFA363}"/>
            </a:ext>
          </a:extLst>
        </xdr:cNvPr>
        <xdr:cNvSpPr txBox="1"/>
      </xdr:nvSpPr>
      <xdr:spPr>
        <a:xfrm>
          <a:off x="16792575" y="1867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414BB9E4-8D94-4420-8762-3AE7FB4FEB7C}"/>
            </a:ext>
          </a:extLst>
        </xdr:cNvPr>
        <xdr:cNvSpPr txBox="1"/>
      </xdr:nvSpPr>
      <xdr:spPr>
        <a:xfrm>
          <a:off x="16792575" y="1850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A354E7F5-B58E-4A37-BD97-35870BE28AB0}"/>
            </a:ext>
          </a:extLst>
        </xdr:cNvPr>
        <xdr:cNvSpPr txBox="1"/>
      </xdr:nvSpPr>
      <xdr:spPr>
        <a:xfrm>
          <a:off x="16792575" y="1850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3BDF5ADD-9A1C-4F5A-8476-B492A5F93910}"/>
            </a:ext>
          </a:extLst>
        </xdr:cNvPr>
        <xdr:cNvSpPr txBox="1"/>
      </xdr:nvSpPr>
      <xdr:spPr>
        <a:xfrm>
          <a:off x="16792575" y="1867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49CEFB38-7D5B-48DC-AD2D-8E5AA087B286}"/>
            </a:ext>
          </a:extLst>
        </xdr:cNvPr>
        <xdr:cNvSpPr txBox="1"/>
      </xdr:nvSpPr>
      <xdr:spPr>
        <a:xfrm>
          <a:off x="16792575" y="1867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6DC4227C-0D67-4328-9F3E-39D68CEEE9F4}"/>
            </a:ext>
          </a:extLst>
        </xdr:cNvPr>
        <xdr:cNvSpPr txBox="1"/>
      </xdr:nvSpPr>
      <xdr:spPr>
        <a:xfrm>
          <a:off x="16792575" y="1867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3EA393EB-98D1-41E4-9DBF-354E92987F2A}"/>
            </a:ext>
          </a:extLst>
        </xdr:cNvPr>
        <xdr:cNvSpPr txBox="1"/>
      </xdr:nvSpPr>
      <xdr:spPr>
        <a:xfrm>
          <a:off x="16792575" y="1867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ADA0FED1-9A1A-4722-80A1-C87F50D6CD0E}"/>
            </a:ext>
          </a:extLst>
        </xdr:cNvPr>
        <xdr:cNvSpPr txBox="1"/>
      </xdr:nvSpPr>
      <xdr:spPr>
        <a:xfrm>
          <a:off x="16792575" y="1867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BA5AC856-C6B0-494A-8C70-F6742E23E229}"/>
            </a:ext>
          </a:extLst>
        </xdr:cNvPr>
        <xdr:cNvSpPr txBox="1"/>
      </xdr:nvSpPr>
      <xdr:spPr>
        <a:xfrm>
          <a:off x="16792575" y="1867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076CEB34-21BB-4553-B6AF-0848460CF435}"/>
            </a:ext>
          </a:extLst>
        </xdr:cNvPr>
        <xdr:cNvSpPr txBox="1"/>
      </xdr:nvSpPr>
      <xdr:spPr>
        <a:xfrm>
          <a:off x="16792575" y="1884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C229CD90-2715-4AA6-A5EA-FD3AEC093E19}"/>
            </a:ext>
          </a:extLst>
        </xdr:cNvPr>
        <xdr:cNvSpPr txBox="1"/>
      </xdr:nvSpPr>
      <xdr:spPr>
        <a:xfrm>
          <a:off x="16792575" y="1884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A6C9079C-DDE4-4D15-9C84-1DFC8F0BB14E}"/>
            </a:ext>
          </a:extLst>
        </xdr:cNvPr>
        <xdr:cNvSpPr txBox="1"/>
      </xdr:nvSpPr>
      <xdr:spPr>
        <a:xfrm>
          <a:off x="16792575" y="1884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2C5D46E9-0BBC-40E3-A95B-89938483F2E5}"/>
            </a:ext>
          </a:extLst>
        </xdr:cNvPr>
        <xdr:cNvSpPr txBox="1"/>
      </xdr:nvSpPr>
      <xdr:spPr>
        <a:xfrm>
          <a:off x="16792575" y="1884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CCAC6C50-F271-45FD-B84C-CCB8600AC700}"/>
            </a:ext>
          </a:extLst>
        </xdr:cNvPr>
        <xdr:cNvSpPr txBox="1"/>
      </xdr:nvSpPr>
      <xdr:spPr>
        <a:xfrm>
          <a:off x="16792575" y="1884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67FC092D-77AA-4AC1-A47F-11BBEE9EF7BC}"/>
            </a:ext>
          </a:extLst>
        </xdr:cNvPr>
        <xdr:cNvSpPr txBox="1"/>
      </xdr:nvSpPr>
      <xdr:spPr>
        <a:xfrm>
          <a:off x="16792575" y="1884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153CFE8B-8BC3-4B56-8433-E8222ADDE972}"/>
            </a:ext>
          </a:extLst>
        </xdr:cNvPr>
        <xdr:cNvSpPr txBox="1"/>
      </xdr:nvSpPr>
      <xdr:spPr>
        <a:xfrm>
          <a:off x="16792575" y="1884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FAAB8680-921F-4B25-B367-AF35499B9F13}"/>
            </a:ext>
          </a:extLst>
        </xdr:cNvPr>
        <xdr:cNvSpPr txBox="1"/>
      </xdr:nvSpPr>
      <xdr:spPr>
        <a:xfrm>
          <a:off x="16792575" y="1884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234532F-B57F-4F2E-9A7F-0FD06C67AA30}"/>
            </a:ext>
          </a:extLst>
        </xdr:cNvPr>
        <xdr:cNvSpPr txBox="1"/>
      </xdr:nvSpPr>
      <xdr:spPr>
        <a:xfrm>
          <a:off x="16792575" y="1867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7D7AF134-64EF-4BC1-BA41-610FD880CD1D}"/>
            </a:ext>
          </a:extLst>
        </xdr:cNvPr>
        <xdr:cNvSpPr txBox="1"/>
      </xdr:nvSpPr>
      <xdr:spPr>
        <a:xfrm>
          <a:off x="16792575" y="1867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235A05C5-5C13-4D7A-9576-054380B2CA7D}"/>
            </a:ext>
          </a:extLst>
        </xdr:cNvPr>
        <xdr:cNvSpPr txBox="1"/>
      </xdr:nvSpPr>
      <xdr:spPr>
        <a:xfrm>
          <a:off x="16792575" y="1884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D4DAC3C1-396F-4AC9-B554-6D29FE19217A}"/>
            </a:ext>
          </a:extLst>
        </xdr:cNvPr>
        <xdr:cNvSpPr txBox="1"/>
      </xdr:nvSpPr>
      <xdr:spPr>
        <a:xfrm>
          <a:off x="16792575" y="1884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12A9B243-49B9-45C0-AB46-21D6EB2DD431}"/>
            </a:ext>
          </a:extLst>
        </xdr:cNvPr>
        <xdr:cNvSpPr txBox="1"/>
      </xdr:nvSpPr>
      <xdr:spPr>
        <a:xfrm>
          <a:off x="16792575" y="1884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7DDD1BB8-BDA0-43F2-ABEB-DB3CF4920300}"/>
            </a:ext>
          </a:extLst>
        </xdr:cNvPr>
        <xdr:cNvSpPr txBox="1"/>
      </xdr:nvSpPr>
      <xdr:spPr>
        <a:xfrm>
          <a:off x="16792575" y="1884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BB1EBCDF-CAAB-4C40-9FEA-93F386730953}"/>
            </a:ext>
          </a:extLst>
        </xdr:cNvPr>
        <xdr:cNvSpPr txBox="1"/>
      </xdr:nvSpPr>
      <xdr:spPr>
        <a:xfrm>
          <a:off x="16792575" y="1884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6F4DDE6F-6E56-43F0-B197-E477646A5A39}"/>
            </a:ext>
          </a:extLst>
        </xdr:cNvPr>
        <xdr:cNvSpPr txBox="1"/>
      </xdr:nvSpPr>
      <xdr:spPr>
        <a:xfrm>
          <a:off x="16792575" y="1884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20079BEA-F5C0-4DBE-8AE9-95D2FF2ACBA9}"/>
            </a:ext>
          </a:extLst>
        </xdr:cNvPr>
        <xdr:cNvSpPr txBox="1"/>
      </xdr:nvSpPr>
      <xdr:spPr>
        <a:xfrm>
          <a:off x="16792575" y="2252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858E7B80-F650-4EC8-952F-C2BCC7857792}"/>
            </a:ext>
          </a:extLst>
        </xdr:cNvPr>
        <xdr:cNvSpPr txBox="1"/>
      </xdr:nvSpPr>
      <xdr:spPr>
        <a:xfrm>
          <a:off x="16792575" y="2252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A36C6DE2-D50A-491C-AB42-FEA3C91A34BB}"/>
            </a:ext>
          </a:extLst>
        </xdr:cNvPr>
        <xdr:cNvSpPr txBox="1"/>
      </xdr:nvSpPr>
      <xdr:spPr>
        <a:xfrm>
          <a:off x="16792575" y="2252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C74CAEEE-2F79-45EE-8092-2AE22915B14B}"/>
            </a:ext>
          </a:extLst>
        </xdr:cNvPr>
        <xdr:cNvSpPr txBox="1"/>
      </xdr:nvSpPr>
      <xdr:spPr>
        <a:xfrm>
          <a:off x="16792575" y="2252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58F19183-5117-4078-8C6A-92C394D7D0A1}"/>
            </a:ext>
          </a:extLst>
        </xdr:cNvPr>
        <xdr:cNvSpPr txBox="1"/>
      </xdr:nvSpPr>
      <xdr:spPr>
        <a:xfrm>
          <a:off x="16792575" y="2252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CCD0E01F-BEFC-4E72-879D-6D2D4D7CCA81}"/>
            </a:ext>
          </a:extLst>
        </xdr:cNvPr>
        <xdr:cNvSpPr txBox="1"/>
      </xdr:nvSpPr>
      <xdr:spPr>
        <a:xfrm>
          <a:off x="16792575" y="2252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3C8EC146-9688-4FC8-B614-6E945DC9C09B}"/>
            </a:ext>
          </a:extLst>
        </xdr:cNvPr>
        <xdr:cNvSpPr txBox="1"/>
      </xdr:nvSpPr>
      <xdr:spPr>
        <a:xfrm>
          <a:off x="16792575" y="2252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292D484F-F9E9-4328-86AB-67B468D9D727}"/>
            </a:ext>
          </a:extLst>
        </xdr:cNvPr>
        <xdr:cNvSpPr txBox="1"/>
      </xdr:nvSpPr>
      <xdr:spPr>
        <a:xfrm>
          <a:off x="16792575" y="2252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141</xdr:row>
      <xdr:rowOff>0</xdr:rowOff>
    </xdr:from>
    <xdr:ext cx="184731" cy="264560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A77E57F2-E6DF-4AC5-A13E-D695AB6C3EF9}"/>
            </a:ext>
          </a:extLst>
        </xdr:cNvPr>
        <xdr:cNvSpPr txBox="1"/>
      </xdr:nvSpPr>
      <xdr:spPr>
        <a:xfrm>
          <a:off x="16792575" y="2235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141</xdr:row>
      <xdr:rowOff>0</xdr:rowOff>
    </xdr:from>
    <xdr:ext cx="184731" cy="264560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7B85C994-2F59-4A66-98E1-CD33D2DAB027}"/>
            </a:ext>
          </a:extLst>
        </xdr:cNvPr>
        <xdr:cNvSpPr txBox="1"/>
      </xdr:nvSpPr>
      <xdr:spPr>
        <a:xfrm>
          <a:off x="16792575" y="2235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603314E5-ABDA-48E1-AB7A-170EE31F5DE8}"/>
            </a:ext>
          </a:extLst>
        </xdr:cNvPr>
        <xdr:cNvSpPr txBox="1"/>
      </xdr:nvSpPr>
      <xdr:spPr>
        <a:xfrm>
          <a:off x="16792575" y="2252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BF59DF7-46F1-4366-84EB-1DF3BAC4D46D}"/>
            </a:ext>
          </a:extLst>
        </xdr:cNvPr>
        <xdr:cNvSpPr txBox="1"/>
      </xdr:nvSpPr>
      <xdr:spPr>
        <a:xfrm>
          <a:off x="16792575" y="2252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69BDE1B6-4332-4494-BC72-93A5F471ECC6}"/>
            </a:ext>
          </a:extLst>
        </xdr:cNvPr>
        <xdr:cNvSpPr txBox="1"/>
      </xdr:nvSpPr>
      <xdr:spPr>
        <a:xfrm>
          <a:off x="16792575" y="2252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44043F5F-5F5B-4FF0-A4B8-170CC4C00633}"/>
            </a:ext>
          </a:extLst>
        </xdr:cNvPr>
        <xdr:cNvSpPr txBox="1"/>
      </xdr:nvSpPr>
      <xdr:spPr>
        <a:xfrm>
          <a:off x="16792575" y="2252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5BE2D9C2-7F4C-4A74-9D45-A32AFF99215D}"/>
            </a:ext>
          </a:extLst>
        </xdr:cNvPr>
        <xdr:cNvSpPr txBox="1"/>
      </xdr:nvSpPr>
      <xdr:spPr>
        <a:xfrm>
          <a:off x="16792575" y="2269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70889487-C426-41F2-988A-496E5ABD7865}"/>
            </a:ext>
          </a:extLst>
        </xdr:cNvPr>
        <xdr:cNvSpPr txBox="1"/>
      </xdr:nvSpPr>
      <xdr:spPr>
        <a:xfrm>
          <a:off x="16792575" y="2269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C64C0E62-D387-40A2-96D2-A2E0059181BE}"/>
            </a:ext>
          </a:extLst>
        </xdr:cNvPr>
        <xdr:cNvSpPr txBox="1"/>
      </xdr:nvSpPr>
      <xdr:spPr>
        <a:xfrm>
          <a:off x="16792575" y="2269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3DE72C1D-1AB0-474D-9B34-ABEB69A02287}"/>
            </a:ext>
          </a:extLst>
        </xdr:cNvPr>
        <xdr:cNvSpPr txBox="1"/>
      </xdr:nvSpPr>
      <xdr:spPr>
        <a:xfrm>
          <a:off x="16792575" y="2269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2AE44D1A-2367-45D6-A9DE-1DFEE74D2F17}"/>
            </a:ext>
          </a:extLst>
        </xdr:cNvPr>
        <xdr:cNvSpPr txBox="1"/>
      </xdr:nvSpPr>
      <xdr:spPr>
        <a:xfrm>
          <a:off x="16792575" y="2269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8F65D7D8-619F-4F2B-B1FE-BEAEE997D7BC}"/>
            </a:ext>
          </a:extLst>
        </xdr:cNvPr>
        <xdr:cNvSpPr txBox="1"/>
      </xdr:nvSpPr>
      <xdr:spPr>
        <a:xfrm>
          <a:off x="16792575" y="2269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1BA0EFB1-2EAE-49EE-9A00-2E7D73B30816}"/>
            </a:ext>
          </a:extLst>
        </xdr:cNvPr>
        <xdr:cNvSpPr txBox="1"/>
      </xdr:nvSpPr>
      <xdr:spPr>
        <a:xfrm>
          <a:off x="16792575" y="2269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629CF51B-9BBE-4A74-A6EE-0BEDC77F206C}"/>
            </a:ext>
          </a:extLst>
        </xdr:cNvPr>
        <xdr:cNvSpPr txBox="1"/>
      </xdr:nvSpPr>
      <xdr:spPr>
        <a:xfrm>
          <a:off x="16792575" y="2269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B29F15C7-4B8A-4589-9D6C-714F42689FC6}"/>
            </a:ext>
          </a:extLst>
        </xdr:cNvPr>
        <xdr:cNvSpPr txBox="1"/>
      </xdr:nvSpPr>
      <xdr:spPr>
        <a:xfrm>
          <a:off x="16792575" y="2252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C1C6EEFA-0960-456C-9315-F421E0DF6909}"/>
            </a:ext>
          </a:extLst>
        </xdr:cNvPr>
        <xdr:cNvSpPr txBox="1"/>
      </xdr:nvSpPr>
      <xdr:spPr>
        <a:xfrm>
          <a:off x="16792575" y="2252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73CE1B2E-26D5-4207-AD18-8552FB281F46}"/>
            </a:ext>
          </a:extLst>
        </xdr:cNvPr>
        <xdr:cNvSpPr txBox="1"/>
      </xdr:nvSpPr>
      <xdr:spPr>
        <a:xfrm>
          <a:off x="16792575" y="2269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C6FD53FA-9D74-4389-84CE-A2214E4CDB49}"/>
            </a:ext>
          </a:extLst>
        </xdr:cNvPr>
        <xdr:cNvSpPr txBox="1"/>
      </xdr:nvSpPr>
      <xdr:spPr>
        <a:xfrm>
          <a:off x="16792575" y="2269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643A648E-8878-45A6-9EB9-5909930B5D13}"/>
            </a:ext>
          </a:extLst>
        </xdr:cNvPr>
        <xdr:cNvSpPr txBox="1"/>
      </xdr:nvSpPr>
      <xdr:spPr>
        <a:xfrm>
          <a:off x="16792575" y="2269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C8318F8-4E54-4C2E-AAAF-39E796AE6B54}"/>
            </a:ext>
          </a:extLst>
        </xdr:cNvPr>
        <xdr:cNvSpPr txBox="1"/>
      </xdr:nvSpPr>
      <xdr:spPr>
        <a:xfrm>
          <a:off x="16792575" y="2269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6B73108B-991B-4046-A871-FD694444AD95}"/>
            </a:ext>
          </a:extLst>
        </xdr:cNvPr>
        <xdr:cNvSpPr txBox="1"/>
      </xdr:nvSpPr>
      <xdr:spPr>
        <a:xfrm>
          <a:off x="16792575" y="2286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FACA6AEA-8637-4FB8-B7D0-CC041AC910AD}"/>
            </a:ext>
          </a:extLst>
        </xdr:cNvPr>
        <xdr:cNvSpPr txBox="1"/>
      </xdr:nvSpPr>
      <xdr:spPr>
        <a:xfrm>
          <a:off x="16792575" y="2286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9310D0EE-286B-4AD4-A72E-598533B53C0D}"/>
            </a:ext>
          </a:extLst>
        </xdr:cNvPr>
        <xdr:cNvSpPr txBox="1"/>
      </xdr:nvSpPr>
      <xdr:spPr>
        <a:xfrm>
          <a:off x="16792575" y="2286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5A1D029D-D750-4B39-A479-121B0C2C97EE}"/>
            </a:ext>
          </a:extLst>
        </xdr:cNvPr>
        <xdr:cNvSpPr txBox="1"/>
      </xdr:nvSpPr>
      <xdr:spPr>
        <a:xfrm>
          <a:off x="16792575" y="2286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7BDA15B9-F877-4A9B-A922-501BDCCC3556}"/>
            </a:ext>
          </a:extLst>
        </xdr:cNvPr>
        <xdr:cNvSpPr txBox="1"/>
      </xdr:nvSpPr>
      <xdr:spPr>
        <a:xfrm>
          <a:off x="16792575" y="2286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7D2B1457-1C08-435F-847D-F6B63FCCA932}"/>
            </a:ext>
          </a:extLst>
        </xdr:cNvPr>
        <xdr:cNvSpPr txBox="1"/>
      </xdr:nvSpPr>
      <xdr:spPr>
        <a:xfrm>
          <a:off x="16792575" y="2286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904C6612-9A74-4C5D-9AD3-D65DA88790FE}"/>
            </a:ext>
          </a:extLst>
        </xdr:cNvPr>
        <xdr:cNvSpPr txBox="1"/>
      </xdr:nvSpPr>
      <xdr:spPr>
        <a:xfrm>
          <a:off x="16792575" y="2286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A3C1AD5F-A66F-42A5-9431-EB9595E81199}"/>
            </a:ext>
          </a:extLst>
        </xdr:cNvPr>
        <xdr:cNvSpPr txBox="1"/>
      </xdr:nvSpPr>
      <xdr:spPr>
        <a:xfrm>
          <a:off x="16792575" y="2286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AF25AFE-4080-4B4B-A9A6-5503C15DE659}"/>
            </a:ext>
          </a:extLst>
        </xdr:cNvPr>
        <xdr:cNvSpPr txBox="1"/>
      </xdr:nvSpPr>
      <xdr:spPr>
        <a:xfrm>
          <a:off x="16792575" y="2269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DFB2542D-074C-498D-A2C6-12F4566F46F0}"/>
            </a:ext>
          </a:extLst>
        </xdr:cNvPr>
        <xdr:cNvSpPr txBox="1"/>
      </xdr:nvSpPr>
      <xdr:spPr>
        <a:xfrm>
          <a:off x="16792575" y="2269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9B9CB883-33BA-43C6-B67A-66F4BE70C0D5}"/>
            </a:ext>
          </a:extLst>
        </xdr:cNvPr>
        <xdr:cNvSpPr txBox="1"/>
      </xdr:nvSpPr>
      <xdr:spPr>
        <a:xfrm>
          <a:off x="16792575" y="2286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276F2CDE-4F26-434E-B3EC-CD23F3D71DC6}"/>
            </a:ext>
          </a:extLst>
        </xdr:cNvPr>
        <xdr:cNvSpPr txBox="1"/>
      </xdr:nvSpPr>
      <xdr:spPr>
        <a:xfrm>
          <a:off x="16792575" y="2286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D43A40EE-D7E2-4D55-9B64-4AAACF2C09BF}"/>
            </a:ext>
          </a:extLst>
        </xdr:cNvPr>
        <xdr:cNvSpPr txBox="1"/>
      </xdr:nvSpPr>
      <xdr:spPr>
        <a:xfrm>
          <a:off x="16792575" y="2286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CF919DCD-B6B4-4D93-8AC6-03E00437F361}"/>
            </a:ext>
          </a:extLst>
        </xdr:cNvPr>
        <xdr:cNvSpPr txBox="1"/>
      </xdr:nvSpPr>
      <xdr:spPr>
        <a:xfrm>
          <a:off x="16792575" y="2286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BBE24732-F434-461D-AF2A-4DBE6657BD3E}"/>
            </a:ext>
          </a:extLst>
        </xdr:cNvPr>
        <xdr:cNvSpPr txBox="1"/>
      </xdr:nvSpPr>
      <xdr:spPr>
        <a:xfrm>
          <a:off x="16792575" y="2286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40725012-2FD1-48C6-8A9B-420CD7F08A27}"/>
            </a:ext>
          </a:extLst>
        </xdr:cNvPr>
        <xdr:cNvSpPr txBox="1"/>
      </xdr:nvSpPr>
      <xdr:spPr>
        <a:xfrm>
          <a:off x="16792575" y="2286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45233CE2-E5B1-40A0-A8A8-264EA07A3F7C}"/>
            </a:ext>
          </a:extLst>
        </xdr:cNvPr>
        <xdr:cNvSpPr txBox="1"/>
      </xdr:nvSpPr>
      <xdr:spPr>
        <a:xfrm>
          <a:off x="16792575" y="2286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B41A692D-4FE1-4C14-8F2C-8697B57F5259}"/>
            </a:ext>
          </a:extLst>
        </xdr:cNvPr>
        <xdr:cNvSpPr txBox="1"/>
      </xdr:nvSpPr>
      <xdr:spPr>
        <a:xfrm>
          <a:off x="16792575" y="2286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B7B900CE-557E-41D1-8CE8-7C0F3DCD3677}"/>
            </a:ext>
          </a:extLst>
        </xdr:cNvPr>
        <xdr:cNvSpPr txBox="1"/>
      </xdr:nvSpPr>
      <xdr:spPr>
        <a:xfrm>
          <a:off x="16792575" y="2304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1DEB979C-48C5-4DE2-8796-679F6BE1D5BF}"/>
            </a:ext>
          </a:extLst>
        </xdr:cNvPr>
        <xdr:cNvSpPr txBox="1"/>
      </xdr:nvSpPr>
      <xdr:spPr>
        <a:xfrm>
          <a:off x="16792575" y="2304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4928405B-B85E-49A9-8829-0C8894ABA697}"/>
            </a:ext>
          </a:extLst>
        </xdr:cNvPr>
        <xdr:cNvSpPr txBox="1"/>
      </xdr:nvSpPr>
      <xdr:spPr>
        <a:xfrm>
          <a:off x="16792575" y="2304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E951E38F-8B40-4C3A-8F1B-5BB66BFB7C6A}"/>
            </a:ext>
          </a:extLst>
        </xdr:cNvPr>
        <xdr:cNvSpPr txBox="1"/>
      </xdr:nvSpPr>
      <xdr:spPr>
        <a:xfrm>
          <a:off x="16792575" y="2304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9F77177-3231-4E18-BD92-175397B6F2B3}"/>
            </a:ext>
          </a:extLst>
        </xdr:cNvPr>
        <xdr:cNvSpPr txBox="1"/>
      </xdr:nvSpPr>
      <xdr:spPr>
        <a:xfrm>
          <a:off x="16792575" y="2304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F5B0B81F-7EC6-48BB-B44E-71F29262AEB2}"/>
            </a:ext>
          </a:extLst>
        </xdr:cNvPr>
        <xdr:cNvSpPr txBox="1"/>
      </xdr:nvSpPr>
      <xdr:spPr>
        <a:xfrm>
          <a:off x="16792575" y="2304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988B6C8E-91B7-44BE-863A-A3CE23003EB6}"/>
            </a:ext>
          </a:extLst>
        </xdr:cNvPr>
        <xdr:cNvSpPr txBox="1"/>
      </xdr:nvSpPr>
      <xdr:spPr>
        <a:xfrm>
          <a:off x="16792575" y="2304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2CF81E43-6F15-4E66-B5EF-144B54E7DFC8}"/>
            </a:ext>
          </a:extLst>
        </xdr:cNvPr>
        <xdr:cNvSpPr txBox="1"/>
      </xdr:nvSpPr>
      <xdr:spPr>
        <a:xfrm>
          <a:off x="16792575" y="2304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47B880D5-8B6B-401E-8545-F40A4599EAA0}"/>
            </a:ext>
          </a:extLst>
        </xdr:cNvPr>
        <xdr:cNvSpPr txBox="1"/>
      </xdr:nvSpPr>
      <xdr:spPr>
        <a:xfrm>
          <a:off x="16792575" y="2286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6D5E5D2A-D0DF-44A3-9932-489D999B1621}"/>
            </a:ext>
          </a:extLst>
        </xdr:cNvPr>
        <xdr:cNvSpPr txBox="1"/>
      </xdr:nvSpPr>
      <xdr:spPr>
        <a:xfrm>
          <a:off x="16792575" y="2286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F0D0DA52-064D-4666-8E75-B9E5C9C30177}"/>
            </a:ext>
          </a:extLst>
        </xdr:cNvPr>
        <xdr:cNvSpPr txBox="1"/>
      </xdr:nvSpPr>
      <xdr:spPr>
        <a:xfrm>
          <a:off x="16792575" y="2304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ED634F1A-8E73-43CB-A41A-FFD6B1C071F7}"/>
            </a:ext>
          </a:extLst>
        </xdr:cNvPr>
        <xdr:cNvSpPr txBox="1"/>
      </xdr:nvSpPr>
      <xdr:spPr>
        <a:xfrm>
          <a:off x="16792575" y="2304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5F41DB59-6B1D-4978-9055-2B9B3305A071}"/>
            </a:ext>
          </a:extLst>
        </xdr:cNvPr>
        <xdr:cNvSpPr txBox="1"/>
      </xdr:nvSpPr>
      <xdr:spPr>
        <a:xfrm>
          <a:off x="16792575" y="2304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3DE45EBA-A990-48DD-9C28-2EFDD8A25029}"/>
            </a:ext>
          </a:extLst>
        </xdr:cNvPr>
        <xdr:cNvSpPr txBox="1"/>
      </xdr:nvSpPr>
      <xdr:spPr>
        <a:xfrm>
          <a:off x="16792575" y="2304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6A02C4FE-326E-4A55-806C-79586F231B71}"/>
            </a:ext>
          </a:extLst>
        </xdr:cNvPr>
        <xdr:cNvSpPr txBox="1"/>
      </xdr:nvSpPr>
      <xdr:spPr>
        <a:xfrm>
          <a:off x="16792575" y="2321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33F263E1-5703-41E0-9214-FB3EC7EFC6A9}"/>
            </a:ext>
          </a:extLst>
        </xdr:cNvPr>
        <xdr:cNvSpPr txBox="1"/>
      </xdr:nvSpPr>
      <xdr:spPr>
        <a:xfrm>
          <a:off x="16792575" y="2321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8A9B4445-F920-4C30-B0FE-5DAA34D05D45}"/>
            </a:ext>
          </a:extLst>
        </xdr:cNvPr>
        <xdr:cNvSpPr txBox="1"/>
      </xdr:nvSpPr>
      <xdr:spPr>
        <a:xfrm>
          <a:off x="16792575" y="2321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F1B15F9B-CDFF-4B17-8888-8E979AD59473}"/>
            </a:ext>
          </a:extLst>
        </xdr:cNvPr>
        <xdr:cNvSpPr txBox="1"/>
      </xdr:nvSpPr>
      <xdr:spPr>
        <a:xfrm>
          <a:off x="16792575" y="2321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FEEAAAE1-E341-4ECC-B051-9C04A7F9CAC4}"/>
            </a:ext>
          </a:extLst>
        </xdr:cNvPr>
        <xdr:cNvSpPr txBox="1"/>
      </xdr:nvSpPr>
      <xdr:spPr>
        <a:xfrm>
          <a:off x="16792575" y="2321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74D157E4-BF6B-44E2-B51A-1CBB34769D4D}"/>
            </a:ext>
          </a:extLst>
        </xdr:cNvPr>
        <xdr:cNvSpPr txBox="1"/>
      </xdr:nvSpPr>
      <xdr:spPr>
        <a:xfrm>
          <a:off x="16792575" y="2321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3CB113B4-AC1E-4C99-959A-D8226B8AAC76}"/>
            </a:ext>
          </a:extLst>
        </xdr:cNvPr>
        <xdr:cNvSpPr txBox="1"/>
      </xdr:nvSpPr>
      <xdr:spPr>
        <a:xfrm>
          <a:off x="16792575" y="2321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19837DAD-624A-4F61-BF34-1DBD0107B72C}"/>
            </a:ext>
          </a:extLst>
        </xdr:cNvPr>
        <xdr:cNvSpPr txBox="1"/>
      </xdr:nvSpPr>
      <xdr:spPr>
        <a:xfrm>
          <a:off x="16792575" y="2321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C9D9F62C-B11D-4A19-A101-92355D784E0B}"/>
            </a:ext>
          </a:extLst>
        </xdr:cNvPr>
        <xdr:cNvSpPr txBox="1"/>
      </xdr:nvSpPr>
      <xdr:spPr>
        <a:xfrm>
          <a:off x="16792575" y="2304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4ECDE79C-7616-4D49-8000-92FA335E06C8}"/>
            </a:ext>
          </a:extLst>
        </xdr:cNvPr>
        <xdr:cNvSpPr txBox="1"/>
      </xdr:nvSpPr>
      <xdr:spPr>
        <a:xfrm>
          <a:off x="16792575" y="2304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C0D6527B-D990-455A-A6B8-E72C11A42777}"/>
            </a:ext>
          </a:extLst>
        </xdr:cNvPr>
        <xdr:cNvSpPr txBox="1"/>
      </xdr:nvSpPr>
      <xdr:spPr>
        <a:xfrm>
          <a:off x="16792575" y="2321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9E3B0EC7-324A-4742-9589-BCC85E5AD89A}"/>
            </a:ext>
          </a:extLst>
        </xdr:cNvPr>
        <xdr:cNvSpPr txBox="1"/>
      </xdr:nvSpPr>
      <xdr:spPr>
        <a:xfrm>
          <a:off x="16792575" y="2321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1F7BD7BF-7F26-4AD1-B6F5-0597BFAD5A76}"/>
            </a:ext>
          </a:extLst>
        </xdr:cNvPr>
        <xdr:cNvSpPr txBox="1"/>
      </xdr:nvSpPr>
      <xdr:spPr>
        <a:xfrm>
          <a:off x="16792575" y="2321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D4901F5B-E442-4F4A-B903-5CEAF480C30E}"/>
            </a:ext>
          </a:extLst>
        </xdr:cNvPr>
        <xdr:cNvSpPr txBox="1"/>
      </xdr:nvSpPr>
      <xdr:spPr>
        <a:xfrm>
          <a:off x="16792575" y="2321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7B49DB5A-FDBF-4D95-99BC-7AA1B9F5D44F}"/>
            </a:ext>
          </a:extLst>
        </xdr:cNvPr>
        <xdr:cNvSpPr txBox="1"/>
      </xdr:nvSpPr>
      <xdr:spPr>
        <a:xfrm>
          <a:off x="16792575" y="2338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52503C19-CDDD-47FD-B07D-85D30334F3B4}"/>
            </a:ext>
          </a:extLst>
        </xdr:cNvPr>
        <xdr:cNvSpPr txBox="1"/>
      </xdr:nvSpPr>
      <xdr:spPr>
        <a:xfrm>
          <a:off x="16792575" y="2338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DCCF9A14-3DA4-43F3-9811-FE32F889D3E9}"/>
            </a:ext>
          </a:extLst>
        </xdr:cNvPr>
        <xdr:cNvSpPr txBox="1"/>
      </xdr:nvSpPr>
      <xdr:spPr>
        <a:xfrm>
          <a:off x="16792575" y="2338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A9DB5B50-CA54-40A7-AEC1-C8F6C40D8DA8}"/>
            </a:ext>
          </a:extLst>
        </xdr:cNvPr>
        <xdr:cNvSpPr txBox="1"/>
      </xdr:nvSpPr>
      <xdr:spPr>
        <a:xfrm>
          <a:off x="16792575" y="2338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0B950F11-D9DA-41FA-BA5E-07021E483D05}"/>
            </a:ext>
          </a:extLst>
        </xdr:cNvPr>
        <xdr:cNvSpPr txBox="1"/>
      </xdr:nvSpPr>
      <xdr:spPr>
        <a:xfrm>
          <a:off x="16792575" y="2338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E96ACB6E-834C-4D08-8A00-07374F33C950}"/>
            </a:ext>
          </a:extLst>
        </xdr:cNvPr>
        <xdr:cNvSpPr txBox="1"/>
      </xdr:nvSpPr>
      <xdr:spPr>
        <a:xfrm>
          <a:off x="16792575" y="2338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0AB80019-BB4C-4B6B-A7CB-5F6EA8100327}"/>
            </a:ext>
          </a:extLst>
        </xdr:cNvPr>
        <xdr:cNvSpPr txBox="1"/>
      </xdr:nvSpPr>
      <xdr:spPr>
        <a:xfrm>
          <a:off x="16792575" y="2338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BC713FB0-B6B5-400B-A536-6168AEF10837}"/>
            </a:ext>
          </a:extLst>
        </xdr:cNvPr>
        <xdr:cNvSpPr txBox="1"/>
      </xdr:nvSpPr>
      <xdr:spPr>
        <a:xfrm>
          <a:off x="16792575" y="2338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92C3CE14-67B1-47B1-8BEC-65E05DDA5780}"/>
            </a:ext>
          </a:extLst>
        </xdr:cNvPr>
        <xdr:cNvSpPr txBox="1"/>
      </xdr:nvSpPr>
      <xdr:spPr>
        <a:xfrm>
          <a:off x="16792575" y="2321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DEF06ED9-2496-4D74-9D68-D7C42A8D7376}"/>
            </a:ext>
          </a:extLst>
        </xdr:cNvPr>
        <xdr:cNvSpPr txBox="1"/>
      </xdr:nvSpPr>
      <xdr:spPr>
        <a:xfrm>
          <a:off x="16792575" y="2321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4C43DE1B-0B32-483F-86DA-BCD382FBC1A9}"/>
            </a:ext>
          </a:extLst>
        </xdr:cNvPr>
        <xdr:cNvSpPr txBox="1"/>
      </xdr:nvSpPr>
      <xdr:spPr>
        <a:xfrm>
          <a:off x="16792575" y="2338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D149CFA4-2CBE-4DFF-9AB2-85AEAF25AEA9}"/>
            </a:ext>
          </a:extLst>
        </xdr:cNvPr>
        <xdr:cNvSpPr txBox="1"/>
      </xdr:nvSpPr>
      <xdr:spPr>
        <a:xfrm>
          <a:off x="16792575" y="2338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E38EA880-BAAA-4529-8D29-822A77AD4DBE}"/>
            </a:ext>
          </a:extLst>
        </xdr:cNvPr>
        <xdr:cNvSpPr txBox="1"/>
      </xdr:nvSpPr>
      <xdr:spPr>
        <a:xfrm>
          <a:off x="16792575" y="2338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2FB1823A-0641-4CC2-8A2A-AD12DF574AD3}"/>
            </a:ext>
          </a:extLst>
        </xdr:cNvPr>
        <xdr:cNvSpPr txBox="1"/>
      </xdr:nvSpPr>
      <xdr:spPr>
        <a:xfrm>
          <a:off x="16792575" y="2338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3F72D976-CF93-4B77-81D9-993418A0ADDE}"/>
            </a:ext>
          </a:extLst>
        </xdr:cNvPr>
        <xdr:cNvSpPr txBox="1"/>
      </xdr:nvSpPr>
      <xdr:spPr>
        <a:xfrm>
          <a:off x="16792575" y="2338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0A84F3A1-AA46-453A-9FDD-D3A2CE5B3461}"/>
            </a:ext>
          </a:extLst>
        </xdr:cNvPr>
        <xdr:cNvSpPr txBox="1"/>
      </xdr:nvSpPr>
      <xdr:spPr>
        <a:xfrm>
          <a:off x="16792575" y="2338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4DAC9C24-BC2D-4A70-A3D0-2B2C83078339}"/>
            </a:ext>
          </a:extLst>
        </xdr:cNvPr>
        <xdr:cNvSpPr txBox="1"/>
      </xdr:nvSpPr>
      <xdr:spPr>
        <a:xfrm>
          <a:off x="16792575" y="2338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DF020DA9-1D89-48F4-BB0E-B889484EB606}"/>
            </a:ext>
          </a:extLst>
        </xdr:cNvPr>
        <xdr:cNvSpPr txBox="1"/>
      </xdr:nvSpPr>
      <xdr:spPr>
        <a:xfrm>
          <a:off x="16792575" y="2338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B5E14374-E870-4D20-B5CE-52660065B81D}"/>
            </a:ext>
          </a:extLst>
        </xdr:cNvPr>
        <xdr:cNvSpPr txBox="1"/>
      </xdr:nvSpPr>
      <xdr:spPr>
        <a:xfrm>
          <a:off x="16792575" y="2355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F0B87465-AC00-4149-9C57-79F9E869AA50}"/>
            </a:ext>
          </a:extLst>
        </xdr:cNvPr>
        <xdr:cNvSpPr txBox="1"/>
      </xdr:nvSpPr>
      <xdr:spPr>
        <a:xfrm>
          <a:off x="16792575" y="2355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E24153E6-DD8F-4738-B1CE-F35A4661DB62}"/>
            </a:ext>
          </a:extLst>
        </xdr:cNvPr>
        <xdr:cNvSpPr txBox="1"/>
      </xdr:nvSpPr>
      <xdr:spPr>
        <a:xfrm>
          <a:off x="16792575" y="2355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077C7471-8704-4031-B9C2-2B1A97ABA258}"/>
            </a:ext>
          </a:extLst>
        </xdr:cNvPr>
        <xdr:cNvSpPr txBox="1"/>
      </xdr:nvSpPr>
      <xdr:spPr>
        <a:xfrm>
          <a:off x="16792575" y="2355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DA5480F2-4561-455A-93B9-0B6D73C98ADA}"/>
            </a:ext>
          </a:extLst>
        </xdr:cNvPr>
        <xdr:cNvSpPr txBox="1"/>
      </xdr:nvSpPr>
      <xdr:spPr>
        <a:xfrm>
          <a:off x="16792575" y="2355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E60F5A64-CF63-42D3-BE35-4771673E1D72}"/>
            </a:ext>
          </a:extLst>
        </xdr:cNvPr>
        <xdr:cNvSpPr txBox="1"/>
      </xdr:nvSpPr>
      <xdr:spPr>
        <a:xfrm>
          <a:off x="16792575" y="2355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BCD9A0F6-E2D0-4EAF-A68F-525EE5971A95}"/>
            </a:ext>
          </a:extLst>
        </xdr:cNvPr>
        <xdr:cNvSpPr txBox="1"/>
      </xdr:nvSpPr>
      <xdr:spPr>
        <a:xfrm>
          <a:off x="16792575" y="2355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6358F554-6E65-4B13-A1E6-AEBB108E8930}"/>
            </a:ext>
          </a:extLst>
        </xdr:cNvPr>
        <xdr:cNvSpPr txBox="1"/>
      </xdr:nvSpPr>
      <xdr:spPr>
        <a:xfrm>
          <a:off x="16792575" y="2355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D6B5D71E-1851-450A-A850-D60140A1071D}"/>
            </a:ext>
          </a:extLst>
        </xdr:cNvPr>
        <xdr:cNvSpPr txBox="1"/>
      </xdr:nvSpPr>
      <xdr:spPr>
        <a:xfrm>
          <a:off x="16792575" y="2338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88D504-C05C-47EA-9A85-55EABF5D5027}"/>
            </a:ext>
          </a:extLst>
        </xdr:cNvPr>
        <xdr:cNvSpPr txBox="1"/>
      </xdr:nvSpPr>
      <xdr:spPr>
        <a:xfrm>
          <a:off x="16792575" y="2338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334EE471-B995-4ECA-86A0-82F9114312A9}"/>
            </a:ext>
          </a:extLst>
        </xdr:cNvPr>
        <xdr:cNvSpPr txBox="1"/>
      </xdr:nvSpPr>
      <xdr:spPr>
        <a:xfrm>
          <a:off x="16792575" y="2355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380CA02B-06C3-4A01-916F-31B948B693E4}"/>
            </a:ext>
          </a:extLst>
        </xdr:cNvPr>
        <xdr:cNvSpPr txBox="1"/>
      </xdr:nvSpPr>
      <xdr:spPr>
        <a:xfrm>
          <a:off x="16792575" y="2355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1EC7A14D-47B5-4A46-B40A-896588210E21}"/>
            </a:ext>
          </a:extLst>
        </xdr:cNvPr>
        <xdr:cNvSpPr txBox="1"/>
      </xdr:nvSpPr>
      <xdr:spPr>
        <a:xfrm>
          <a:off x="16792575" y="2355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55214821-2B45-44AC-8D28-7903A81AC301}"/>
            </a:ext>
          </a:extLst>
        </xdr:cNvPr>
        <xdr:cNvSpPr txBox="1"/>
      </xdr:nvSpPr>
      <xdr:spPr>
        <a:xfrm>
          <a:off x="16792575" y="2355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B62B5A80-6B1C-4E7D-B629-4D48267855D8}"/>
            </a:ext>
          </a:extLst>
        </xdr:cNvPr>
        <xdr:cNvSpPr txBox="1"/>
      </xdr:nvSpPr>
      <xdr:spPr>
        <a:xfrm>
          <a:off x="16792575" y="2372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7C0BEF5C-2EED-4006-8159-65D9C6C9F44D}"/>
            </a:ext>
          </a:extLst>
        </xdr:cNvPr>
        <xdr:cNvSpPr txBox="1"/>
      </xdr:nvSpPr>
      <xdr:spPr>
        <a:xfrm>
          <a:off x="16792575" y="2372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FEA93986-96E9-4AD2-8539-329E5F19655D}"/>
            </a:ext>
          </a:extLst>
        </xdr:cNvPr>
        <xdr:cNvSpPr txBox="1"/>
      </xdr:nvSpPr>
      <xdr:spPr>
        <a:xfrm>
          <a:off x="16792575" y="2372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B104FEAB-17DB-45E7-A2C2-B7B423E4E6E1}"/>
            </a:ext>
          </a:extLst>
        </xdr:cNvPr>
        <xdr:cNvSpPr txBox="1"/>
      </xdr:nvSpPr>
      <xdr:spPr>
        <a:xfrm>
          <a:off x="16792575" y="2372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BF1A1E86-B814-4214-8D62-E5B482194C3E}"/>
            </a:ext>
          </a:extLst>
        </xdr:cNvPr>
        <xdr:cNvSpPr txBox="1"/>
      </xdr:nvSpPr>
      <xdr:spPr>
        <a:xfrm>
          <a:off x="16792575" y="2372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F6F00E4D-15AF-4CAA-9E29-75EEFD8B0637}"/>
            </a:ext>
          </a:extLst>
        </xdr:cNvPr>
        <xdr:cNvSpPr txBox="1"/>
      </xdr:nvSpPr>
      <xdr:spPr>
        <a:xfrm>
          <a:off x="16792575" y="2372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D9B9E88F-2AA2-4047-9004-A0C3EF59A892}"/>
            </a:ext>
          </a:extLst>
        </xdr:cNvPr>
        <xdr:cNvSpPr txBox="1"/>
      </xdr:nvSpPr>
      <xdr:spPr>
        <a:xfrm>
          <a:off x="16792575" y="2372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84A00862-3B2D-436E-B3FB-42A99F75A557}"/>
            </a:ext>
          </a:extLst>
        </xdr:cNvPr>
        <xdr:cNvSpPr txBox="1"/>
      </xdr:nvSpPr>
      <xdr:spPr>
        <a:xfrm>
          <a:off x="16792575" y="2372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21811B6A-19A2-4855-B1C3-108C8C4C1CDB}"/>
            </a:ext>
          </a:extLst>
        </xdr:cNvPr>
        <xdr:cNvSpPr txBox="1"/>
      </xdr:nvSpPr>
      <xdr:spPr>
        <a:xfrm>
          <a:off x="16792575" y="2355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73D2593D-7756-4A08-B896-927300BB3887}"/>
            </a:ext>
          </a:extLst>
        </xdr:cNvPr>
        <xdr:cNvSpPr txBox="1"/>
      </xdr:nvSpPr>
      <xdr:spPr>
        <a:xfrm>
          <a:off x="16792575" y="2355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66A47426-56EA-4345-9830-C70FD5CB4909}"/>
            </a:ext>
          </a:extLst>
        </xdr:cNvPr>
        <xdr:cNvSpPr txBox="1"/>
      </xdr:nvSpPr>
      <xdr:spPr>
        <a:xfrm>
          <a:off x="16792575" y="2372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462C5A27-1B14-4DAE-82AA-49A08AE20BAC}"/>
            </a:ext>
          </a:extLst>
        </xdr:cNvPr>
        <xdr:cNvSpPr txBox="1"/>
      </xdr:nvSpPr>
      <xdr:spPr>
        <a:xfrm>
          <a:off x="16792575" y="2372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06056B80-5278-4D4D-90C7-E8C4F92D3F7E}"/>
            </a:ext>
          </a:extLst>
        </xdr:cNvPr>
        <xdr:cNvSpPr txBox="1"/>
      </xdr:nvSpPr>
      <xdr:spPr>
        <a:xfrm>
          <a:off x="16792575" y="2372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ECD35709-A4A3-4F56-91D7-67EF6D1FFB22}"/>
            </a:ext>
          </a:extLst>
        </xdr:cNvPr>
        <xdr:cNvSpPr txBox="1"/>
      </xdr:nvSpPr>
      <xdr:spPr>
        <a:xfrm>
          <a:off x="16792575" y="2372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987D82D9-449C-4A52-9F82-3270D00771BC}"/>
            </a:ext>
          </a:extLst>
        </xdr:cNvPr>
        <xdr:cNvSpPr txBox="1"/>
      </xdr:nvSpPr>
      <xdr:spPr>
        <a:xfrm>
          <a:off x="16792575" y="2389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436AF91B-4525-4E2E-9765-F45F0DB05562}"/>
            </a:ext>
          </a:extLst>
        </xdr:cNvPr>
        <xdr:cNvSpPr txBox="1"/>
      </xdr:nvSpPr>
      <xdr:spPr>
        <a:xfrm>
          <a:off x="16792575" y="2389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B208E0B2-BB16-4946-BA62-223BDBDDDFEA}"/>
            </a:ext>
          </a:extLst>
        </xdr:cNvPr>
        <xdr:cNvSpPr txBox="1"/>
      </xdr:nvSpPr>
      <xdr:spPr>
        <a:xfrm>
          <a:off x="16792575" y="2389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51B9FC77-2A17-413F-A2D9-D4E935D58F0D}"/>
            </a:ext>
          </a:extLst>
        </xdr:cNvPr>
        <xdr:cNvSpPr txBox="1"/>
      </xdr:nvSpPr>
      <xdr:spPr>
        <a:xfrm>
          <a:off x="16792575" y="2389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6B1555AD-9B8A-4829-AFAC-66A995F5A67D}"/>
            </a:ext>
          </a:extLst>
        </xdr:cNvPr>
        <xdr:cNvSpPr txBox="1"/>
      </xdr:nvSpPr>
      <xdr:spPr>
        <a:xfrm>
          <a:off x="16792575" y="2389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BF19C38D-D8E8-492A-A7D7-DEA34C08F079}"/>
            </a:ext>
          </a:extLst>
        </xdr:cNvPr>
        <xdr:cNvSpPr txBox="1"/>
      </xdr:nvSpPr>
      <xdr:spPr>
        <a:xfrm>
          <a:off x="16792575" y="2389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7EAAA497-5701-419D-B558-9B22CD1D64BA}"/>
            </a:ext>
          </a:extLst>
        </xdr:cNvPr>
        <xdr:cNvSpPr txBox="1"/>
      </xdr:nvSpPr>
      <xdr:spPr>
        <a:xfrm>
          <a:off x="16792575" y="2389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8BD72D59-15B3-479C-93D7-E97205CF3D86}"/>
            </a:ext>
          </a:extLst>
        </xdr:cNvPr>
        <xdr:cNvSpPr txBox="1"/>
      </xdr:nvSpPr>
      <xdr:spPr>
        <a:xfrm>
          <a:off x="16792575" y="2389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6DEB7B09-B5BB-4F29-A6EC-31F08F5265E7}"/>
            </a:ext>
          </a:extLst>
        </xdr:cNvPr>
        <xdr:cNvSpPr txBox="1"/>
      </xdr:nvSpPr>
      <xdr:spPr>
        <a:xfrm>
          <a:off x="16792575" y="2372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5413A4C1-3B5E-4076-A64C-E6F06B3A733B}"/>
            </a:ext>
          </a:extLst>
        </xdr:cNvPr>
        <xdr:cNvSpPr txBox="1"/>
      </xdr:nvSpPr>
      <xdr:spPr>
        <a:xfrm>
          <a:off x="16792575" y="2372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284BADEF-D497-46DD-B8B0-8D5DD7A12C62}"/>
            </a:ext>
          </a:extLst>
        </xdr:cNvPr>
        <xdr:cNvSpPr txBox="1"/>
      </xdr:nvSpPr>
      <xdr:spPr>
        <a:xfrm>
          <a:off x="16792575" y="2389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88763962-E0F9-48C7-98EC-C9B2E93E5A57}"/>
            </a:ext>
          </a:extLst>
        </xdr:cNvPr>
        <xdr:cNvSpPr txBox="1"/>
      </xdr:nvSpPr>
      <xdr:spPr>
        <a:xfrm>
          <a:off x="16792575" y="2389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E9A28E60-EDF5-4326-A74A-EB2F52F447B7}"/>
            </a:ext>
          </a:extLst>
        </xdr:cNvPr>
        <xdr:cNvSpPr txBox="1"/>
      </xdr:nvSpPr>
      <xdr:spPr>
        <a:xfrm>
          <a:off x="16792575" y="2389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93E1CFB9-A427-464B-8873-1DA89724A908}"/>
            </a:ext>
          </a:extLst>
        </xdr:cNvPr>
        <xdr:cNvSpPr txBox="1"/>
      </xdr:nvSpPr>
      <xdr:spPr>
        <a:xfrm>
          <a:off x="16792575" y="2389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FE52D453-A00B-45D0-81F3-06D657589184}"/>
            </a:ext>
          </a:extLst>
        </xdr:cNvPr>
        <xdr:cNvSpPr txBox="1"/>
      </xdr:nvSpPr>
      <xdr:spPr>
        <a:xfrm>
          <a:off x="16792575" y="2389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2F7A7070-BB03-4776-80ED-77D358BBD885}"/>
            </a:ext>
          </a:extLst>
        </xdr:cNvPr>
        <xdr:cNvSpPr txBox="1"/>
      </xdr:nvSpPr>
      <xdr:spPr>
        <a:xfrm>
          <a:off x="16792575" y="2389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261F3B88-BDB8-458B-A35A-76BF7BBE9A3B}"/>
            </a:ext>
          </a:extLst>
        </xdr:cNvPr>
        <xdr:cNvSpPr txBox="1"/>
      </xdr:nvSpPr>
      <xdr:spPr>
        <a:xfrm>
          <a:off x="16792575" y="2389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4ED0616F-6F01-4A1D-8A87-0669C1303D65}"/>
            </a:ext>
          </a:extLst>
        </xdr:cNvPr>
        <xdr:cNvSpPr txBox="1"/>
      </xdr:nvSpPr>
      <xdr:spPr>
        <a:xfrm>
          <a:off x="16792575" y="2389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D9775B69-CD1D-40D9-80B6-A6DBF520FA05}"/>
            </a:ext>
          </a:extLst>
        </xdr:cNvPr>
        <xdr:cNvSpPr txBox="1"/>
      </xdr:nvSpPr>
      <xdr:spPr>
        <a:xfrm>
          <a:off x="16792575" y="2389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163E6DFE-A7D1-4CD9-BE3F-78D3059973F2}"/>
            </a:ext>
          </a:extLst>
        </xdr:cNvPr>
        <xdr:cNvSpPr txBox="1"/>
      </xdr:nvSpPr>
      <xdr:spPr>
        <a:xfrm>
          <a:off x="16792575" y="2389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4E495C6F-85BF-4B51-80FD-362FC90E8093}"/>
            </a:ext>
          </a:extLst>
        </xdr:cNvPr>
        <xdr:cNvSpPr txBox="1"/>
      </xdr:nvSpPr>
      <xdr:spPr>
        <a:xfrm>
          <a:off x="16792575" y="2406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152C18E5-A207-4D85-8527-8FBFF3B3E9AA}"/>
            </a:ext>
          </a:extLst>
        </xdr:cNvPr>
        <xdr:cNvSpPr txBox="1"/>
      </xdr:nvSpPr>
      <xdr:spPr>
        <a:xfrm>
          <a:off x="16792575" y="2406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89B3AA98-786D-42DE-B73E-A9C2BC2DDD4B}"/>
            </a:ext>
          </a:extLst>
        </xdr:cNvPr>
        <xdr:cNvSpPr txBox="1"/>
      </xdr:nvSpPr>
      <xdr:spPr>
        <a:xfrm>
          <a:off x="16792575" y="2406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9C27CEF1-6854-4FC8-857D-92C48ED4F932}"/>
            </a:ext>
          </a:extLst>
        </xdr:cNvPr>
        <xdr:cNvSpPr txBox="1"/>
      </xdr:nvSpPr>
      <xdr:spPr>
        <a:xfrm>
          <a:off x="16792575" y="2406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DEBA3F76-D681-4CD7-876F-D31E622A070E}"/>
            </a:ext>
          </a:extLst>
        </xdr:cNvPr>
        <xdr:cNvSpPr txBox="1"/>
      </xdr:nvSpPr>
      <xdr:spPr>
        <a:xfrm>
          <a:off x="16792575" y="2406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C79B5E53-2603-43E6-A832-100715DE64B0}"/>
            </a:ext>
          </a:extLst>
        </xdr:cNvPr>
        <xdr:cNvSpPr txBox="1"/>
      </xdr:nvSpPr>
      <xdr:spPr>
        <a:xfrm>
          <a:off x="16792575" y="2406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C0A4F6BC-1EC1-4ED0-A4FB-3F32A74C61F9}"/>
            </a:ext>
          </a:extLst>
        </xdr:cNvPr>
        <xdr:cNvSpPr txBox="1"/>
      </xdr:nvSpPr>
      <xdr:spPr>
        <a:xfrm>
          <a:off x="16792575" y="2406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C2C267E9-DE53-432F-AF8D-BA8241CC75B0}"/>
            </a:ext>
          </a:extLst>
        </xdr:cNvPr>
        <xdr:cNvSpPr txBox="1"/>
      </xdr:nvSpPr>
      <xdr:spPr>
        <a:xfrm>
          <a:off x="16792575" y="2406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D000ED9A-9A63-4041-B1A9-B9EDB78FD469}"/>
            </a:ext>
          </a:extLst>
        </xdr:cNvPr>
        <xdr:cNvSpPr txBox="1"/>
      </xdr:nvSpPr>
      <xdr:spPr>
        <a:xfrm>
          <a:off x="16792575" y="2389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3343A9D0-07DE-4065-B3F1-26E0DFCDF17F}"/>
            </a:ext>
          </a:extLst>
        </xdr:cNvPr>
        <xdr:cNvSpPr txBox="1"/>
      </xdr:nvSpPr>
      <xdr:spPr>
        <a:xfrm>
          <a:off x="16792575" y="2389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91782CFC-E7EE-40C5-92BE-5792068C1D00}"/>
            </a:ext>
          </a:extLst>
        </xdr:cNvPr>
        <xdr:cNvSpPr txBox="1"/>
      </xdr:nvSpPr>
      <xdr:spPr>
        <a:xfrm>
          <a:off x="16792575" y="2406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FDBC9722-D584-42D0-843A-D75B0E82E449}"/>
            </a:ext>
          </a:extLst>
        </xdr:cNvPr>
        <xdr:cNvSpPr txBox="1"/>
      </xdr:nvSpPr>
      <xdr:spPr>
        <a:xfrm>
          <a:off x="16792575" y="2406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5AE341FC-AC79-4B91-820F-36F2DD90D3A3}"/>
            </a:ext>
          </a:extLst>
        </xdr:cNvPr>
        <xdr:cNvSpPr txBox="1"/>
      </xdr:nvSpPr>
      <xdr:spPr>
        <a:xfrm>
          <a:off x="16792575" y="2406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65A89148-9CD2-45B3-A315-4A7C04968E9C}"/>
            </a:ext>
          </a:extLst>
        </xdr:cNvPr>
        <xdr:cNvSpPr txBox="1"/>
      </xdr:nvSpPr>
      <xdr:spPr>
        <a:xfrm>
          <a:off x="16792575" y="2406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669856D7-18C2-48DF-A0A4-BADFB5B753AB}"/>
            </a:ext>
          </a:extLst>
        </xdr:cNvPr>
        <xdr:cNvSpPr txBox="1"/>
      </xdr:nvSpPr>
      <xdr:spPr>
        <a:xfrm>
          <a:off x="16792575" y="2424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2D0362B1-EDF5-43D5-AAE6-741373BD6DC1}"/>
            </a:ext>
          </a:extLst>
        </xdr:cNvPr>
        <xdr:cNvSpPr txBox="1"/>
      </xdr:nvSpPr>
      <xdr:spPr>
        <a:xfrm>
          <a:off x="16792575" y="2424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5BD78829-B69E-40CE-8ED4-6AF18B00E9C1}"/>
            </a:ext>
          </a:extLst>
        </xdr:cNvPr>
        <xdr:cNvSpPr txBox="1"/>
      </xdr:nvSpPr>
      <xdr:spPr>
        <a:xfrm>
          <a:off x="16792575" y="2424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44C71A8B-CA07-4E4A-8172-D7515743D141}"/>
            </a:ext>
          </a:extLst>
        </xdr:cNvPr>
        <xdr:cNvSpPr txBox="1"/>
      </xdr:nvSpPr>
      <xdr:spPr>
        <a:xfrm>
          <a:off x="16792575" y="2424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346B12DD-043B-4D19-AECE-9EE4DA77968B}"/>
            </a:ext>
          </a:extLst>
        </xdr:cNvPr>
        <xdr:cNvSpPr txBox="1"/>
      </xdr:nvSpPr>
      <xdr:spPr>
        <a:xfrm>
          <a:off x="16792575" y="2424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51486E54-5EB6-4E67-9260-0323DB1C7019}"/>
            </a:ext>
          </a:extLst>
        </xdr:cNvPr>
        <xdr:cNvSpPr txBox="1"/>
      </xdr:nvSpPr>
      <xdr:spPr>
        <a:xfrm>
          <a:off x="16792575" y="2424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D6BD96CE-C946-405B-85CF-A883619BF45F}"/>
            </a:ext>
          </a:extLst>
        </xdr:cNvPr>
        <xdr:cNvSpPr txBox="1"/>
      </xdr:nvSpPr>
      <xdr:spPr>
        <a:xfrm>
          <a:off x="16792575" y="2424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AC21FA65-6F4C-4013-AFE0-5773295FE87A}"/>
            </a:ext>
          </a:extLst>
        </xdr:cNvPr>
        <xdr:cNvSpPr txBox="1"/>
      </xdr:nvSpPr>
      <xdr:spPr>
        <a:xfrm>
          <a:off x="16792575" y="2424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8D7BEA47-E4E2-4608-9056-1A73DFC9B017}"/>
            </a:ext>
          </a:extLst>
        </xdr:cNvPr>
        <xdr:cNvSpPr txBox="1"/>
      </xdr:nvSpPr>
      <xdr:spPr>
        <a:xfrm>
          <a:off x="16792575" y="2406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17169B5E-DF7A-4D76-BD46-E20EBC4A690C}"/>
            </a:ext>
          </a:extLst>
        </xdr:cNvPr>
        <xdr:cNvSpPr txBox="1"/>
      </xdr:nvSpPr>
      <xdr:spPr>
        <a:xfrm>
          <a:off x="16792575" y="2406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85E0E925-336A-45A5-BE25-548EF49458F7}"/>
            </a:ext>
          </a:extLst>
        </xdr:cNvPr>
        <xdr:cNvSpPr txBox="1"/>
      </xdr:nvSpPr>
      <xdr:spPr>
        <a:xfrm>
          <a:off x="16792575" y="2424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5EAA6E9C-AE51-4BD0-861D-8A48BAEE185F}"/>
            </a:ext>
          </a:extLst>
        </xdr:cNvPr>
        <xdr:cNvSpPr txBox="1"/>
      </xdr:nvSpPr>
      <xdr:spPr>
        <a:xfrm>
          <a:off x="16792575" y="2424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2EBCAAD7-D781-4AB2-9410-4034CB6DB8B2}"/>
            </a:ext>
          </a:extLst>
        </xdr:cNvPr>
        <xdr:cNvSpPr txBox="1"/>
      </xdr:nvSpPr>
      <xdr:spPr>
        <a:xfrm>
          <a:off x="16792575" y="2424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2A2737BC-3F1D-40F2-93A1-1A49995663A7}"/>
            </a:ext>
          </a:extLst>
        </xdr:cNvPr>
        <xdr:cNvSpPr txBox="1"/>
      </xdr:nvSpPr>
      <xdr:spPr>
        <a:xfrm>
          <a:off x="16792575" y="2424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1277D3B5-5479-4172-954E-33CD69E291FE}"/>
            </a:ext>
          </a:extLst>
        </xdr:cNvPr>
        <xdr:cNvSpPr txBox="1"/>
      </xdr:nvSpPr>
      <xdr:spPr>
        <a:xfrm>
          <a:off x="16792575" y="2441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53590D4E-0831-4E07-B7CE-1BD503562F60}"/>
            </a:ext>
          </a:extLst>
        </xdr:cNvPr>
        <xdr:cNvSpPr txBox="1"/>
      </xdr:nvSpPr>
      <xdr:spPr>
        <a:xfrm>
          <a:off x="16792575" y="2441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5D8BCB51-548F-431D-8C53-E2D1B433D7C8}"/>
            </a:ext>
          </a:extLst>
        </xdr:cNvPr>
        <xdr:cNvSpPr txBox="1"/>
      </xdr:nvSpPr>
      <xdr:spPr>
        <a:xfrm>
          <a:off x="16792575" y="2441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5846B42B-1A49-45CF-B968-48A0D35D8541}"/>
            </a:ext>
          </a:extLst>
        </xdr:cNvPr>
        <xdr:cNvSpPr txBox="1"/>
      </xdr:nvSpPr>
      <xdr:spPr>
        <a:xfrm>
          <a:off x="16792575" y="2441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59E8D926-CCB9-4AA9-95F7-9971E5D8BDE2}"/>
            </a:ext>
          </a:extLst>
        </xdr:cNvPr>
        <xdr:cNvSpPr txBox="1"/>
      </xdr:nvSpPr>
      <xdr:spPr>
        <a:xfrm>
          <a:off x="16792575" y="2441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3A04624B-CA64-4F6A-83F7-F118AC68A0EC}"/>
            </a:ext>
          </a:extLst>
        </xdr:cNvPr>
        <xdr:cNvSpPr txBox="1"/>
      </xdr:nvSpPr>
      <xdr:spPr>
        <a:xfrm>
          <a:off x="16792575" y="2441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D22F4EE0-1CED-4843-937F-7943BFE6F1DB}"/>
            </a:ext>
          </a:extLst>
        </xdr:cNvPr>
        <xdr:cNvSpPr txBox="1"/>
      </xdr:nvSpPr>
      <xdr:spPr>
        <a:xfrm>
          <a:off x="16792575" y="2441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1A11F25E-AFD9-48BF-90AB-01F5C95E0490}"/>
            </a:ext>
          </a:extLst>
        </xdr:cNvPr>
        <xdr:cNvSpPr txBox="1"/>
      </xdr:nvSpPr>
      <xdr:spPr>
        <a:xfrm>
          <a:off x="16792575" y="2441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2B68F3FA-AE76-4CBB-AE3C-BB641972855F}"/>
            </a:ext>
          </a:extLst>
        </xdr:cNvPr>
        <xdr:cNvSpPr txBox="1"/>
      </xdr:nvSpPr>
      <xdr:spPr>
        <a:xfrm>
          <a:off x="16792575" y="2424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881B26AB-09B2-4553-BC2A-496F93667CA5}"/>
            </a:ext>
          </a:extLst>
        </xdr:cNvPr>
        <xdr:cNvSpPr txBox="1"/>
      </xdr:nvSpPr>
      <xdr:spPr>
        <a:xfrm>
          <a:off x="16792575" y="2424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1F5F39CB-02AF-41F3-82E2-86EF01668949}"/>
            </a:ext>
          </a:extLst>
        </xdr:cNvPr>
        <xdr:cNvSpPr txBox="1"/>
      </xdr:nvSpPr>
      <xdr:spPr>
        <a:xfrm>
          <a:off x="16792575" y="2441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DB969167-6CA2-409B-96BB-B27E80731E37}"/>
            </a:ext>
          </a:extLst>
        </xdr:cNvPr>
        <xdr:cNvSpPr txBox="1"/>
      </xdr:nvSpPr>
      <xdr:spPr>
        <a:xfrm>
          <a:off x="16792575" y="2441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6A633944-C53F-4CF0-9BE6-0EC667603C86}"/>
            </a:ext>
          </a:extLst>
        </xdr:cNvPr>
        <xdr:cNvSpPr txBox="1"/>
      </xdr:nvSpPr>
      <xdr:spPr>
        <a:xfrm>
          <a:off x="16792575" y="2441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2662CB33-7FF5-48E7-BC2F-F8A4FB091775}"/>
            </a:ext>
          </a:extLst>
        </xdr:cNvPr>
        <xdr:cNvSpPr txBox="1"/>
      </xdr:nvSpPr>
      <xdr:spPr>
        <a:xfrm>
          <a:off x="16792575" y="2441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563B2E93-FAB9-4B01-BAC8-A17B125897C2}"/>
            </a:ext>
          </a:extLst>
        </xdr:cNvPr>
        <xdr:cNvSpPr txBox="1"/>
      </xdr:nvSpPr>
      <xdr:spPr>
        <a:xfrm>
          <a:off x="16792575" y="2441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48AF8FE5-5DC5-4BFA-8414-97E5714C4CB5}"/>
            </a:ext>
          </a:extLst>
        </xdr:cNvPr>
        <xdr:cNvSpPr txBox="1"/>
      </xdr:nvSpPr>
      <xdr:spPr>
        <a:xfrm>
          <a:off x="16792575" y="2441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8891BAC4-2DF2-41B1-84CB-35FB97C689AA}"/>
            </a:ext>
          </a:extLst>
        </xdr:cNvPr>
        <xdr:cNvSpPr txBox="1"/>
      </xdr:nvSpPr>
      <xdr:spPr>
        <a:xfrm>
          <a:off x="16792575" y="2441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B77F905B-F111-4168-B89F-4A4B2A803511}"/>
            </a:ext>
          </a:extLst>
        </xdr:cNvPr>
        <xdr:cNvSpPr txBox="1"/>
      </xdr:nvSpPr>
      <xdr:spPr>
        <a:xfrm>
          <a:off x="16792575" y="2441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6635EA43-B912-4C97-8A8D-FD01704BD00B}"/>
            </a:ext>
          </a:extLst>
        </xdr:cNvPr>
        <xdr:cNvSpPr txBox="1"/>
      </xdr:nvSpPr>
      <xdr:spPr>
        <a:xfrm>
          <a:off x="16792575" y="2441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8851436E-681F-4228-A652-0937AF3F4338}"/>
            </a:ext>
          </a:extLst>
        </xdr:cNvPr>
        <xdr:cNvSpPr txBox="1"/>
      </xdr:nvSpPr>
      <xdr:spPr>
        <a:xfrm>
          <a:off x="16792575" y="2441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157</xdr:row>
      <xdr:rowOff>0</xdr:rowOff>
    </xdr:from>
    <xdr:ext cx="184731" cy="264560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06BAE85E-0AC1-44E4-B5F1-8D10C847DD53}"/>
            </a:ext>
          </a:extLst>
        </xdr:cNvPr>
        <xdr:cNvSpPr txBox="1"/>
      </xdr:nvSpPr>
      <xdr:spPr>
        <a:xfrm>
          <a:off x="16792575" y="2509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157</xdr:row>
      <xdr:rowOff>0</xdr:rowOff>
    </xdr:from>
    <xdr:ext cx="184731" cy="264560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E1822852-4FEC-4A1A-9850-FF72D5B10B64}"/>
            </a:ext>
          </a:extLst>
        </xdr:cNvPr>
        <xdr:cNvSpPr txBox="1"/>
      </xdr:nvSpPr>
      <xdr:spPr>
        <a:xfrm>
          <a:off x="16792575" y="2509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156</xdr:row>
      <xdr:rowOff>0</xdr:rowOff>
    </xdr:from>
    <xdr:ext cx="184731" cy="264560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CE27FB99-530A-4C78-B21F-32D70EBAD996}"/>
            </a:ext>
          </a:extLst>
        </xdr:cNvPr>
        <xdr:cNvSpPr txBox="1"/>
      </xdr:nvSpPr>
      <xdr:spPr>
        <a:xfrm>
          <a:off x="16792575" y="2492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156</xdr:row>
      <xdr:rowOff>0</xdr:rowOff>
    </xdr:from>
    <xdr:ext cx="184731" cy="264560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915ECA55-64BC-4FBC-9856-90390BF526D1}"/>
            </a:ext>
          </a:extLst>
        </xdr:cNvPr>
        <xdr:cNvSpPr txBox="1"/>
      </xdr:nvSpPr>
      <xdr:spPr>
        <a:xfrm>
          <a:off x="16792575" y="2492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156</xdr:row>
      <xdr:rowOff>0</xdr:rowOff>
    </xdr:from>
    <xdr:ext cx="184731" cy="264560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7EAA6FDE-1E17-4005-9F74-A6ECEB14B732}"/>
            </a:ext>
          </a:extLst>
        </xdr:cNvPr>
        <xdr:cNvSpPr txBox="1"/>
      </xdr:nvSpPr>
      <xdr:spPr>
        <a:xfrm>
          <a:off x="16792575" y="2492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156</xdr:row>
      <xdr:rowOff>0</xdr:rowOff>
    </xdr:from>
    <xdr:ext cx="184731" cy="264560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25632A1B-6326-4839-8253-6F6C0DEAAA32}"/>
            </a:ext>
          </a:extLst>
        </xdr:cNvPr>
        <xdr:cNvSpPr txBox="1"/>
      </xdr:nvSpPr>
      <xdr:spPr>
        <a:xfrm>
          <a:off x="16792575" y="2492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156</xdr:row>
      <xdr:rowOff>0</xdr:rowOff>
    </xdr:from>
    <xdr:ext cx="184731" cy="264560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DFE3A467-CC89-4586-B40D-8A99774EF69B}"/>
            </a:ext>
          </a:extLst>
        </xdr:cNvPr>
        <xdr:cNvSpPr txBox="1"/>
      </xdr:nvSpPr>
      <xdr:spPr>
        <a:xfrm>
          <a:off x="16792575" y="2492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156</xdr:row>
      <xdr:rowOff>0</xdr:rowOff>
    </xdr:from>
    <xdr:ext cx="184731" cy="264560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20F78E0C-7F2D-4DE8-ABCC-3A37A0118F4A}"/>
            </a:ext>
          </a:extLst>
        </xdr:cNvPr>
        <xdr:cNvSpPr txBox="1"/>
      </xdr:nvSpPr>
      <xdr:spPr>
        <a:xfrm>
          <a:off x="16792575" y="2492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156</xdr:row>
      <xdr:rowOff>0</xdr:rowOff>
    </xdr:from>
    <xdr:ext cx="184731" cy="264560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C9DB47E3-1B6A-4B88-BB34-A5F3EF80B2FB}"/>
            </a:ext>
          </a:extLst>
        </xdr:cNvPr>
        <xdr:cNvSpPr txBox="1"/>
      </xdr:nvSpPr>
      <xdr:spPr>
        <a:xfrm>
          <a:off x="16792575" y="2492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156</xdr:row>
      <xdr:rowOff>0</xdr:rowOff>
    </xdr:from>
    <xdr:ext cx="184731" cy="264560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4E55EC51-969F-4951-9872-77C9D22F52DC}"/>
            </a:ext>
          </a:extLst>
        </xdr:cNvPr>
        <xdr:cNvSpPr txBox="1"/>
      </xdr:nvSpPr>
      <xdr:spPr>
        <a:xfrm>
          <a:off x="16792575" y="2492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156</xdr:row>
      <xdr:rowOff>0</xdr:rowOff>
    </xdr:from>
    <xdr:ext cx="184731" cy="264560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C5916F4E-3DB7-4400-80B3-7A6A994C540C}"/>
            </a:ext>
          </a:extLst>
        </xdr:cNvPr>
        <xdr:cNvSpPr txBox="1"/>
      </xdr:nvSpPr>
      <xdr:spPr>
        <a:xfrm>
          <a:off x="16792575" y="2492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156</xdr:row>
      <xdr:rowOff>0</xdr:rowOff>
    </xdr:from>
    <xdr:ext cx="184731" cy="264560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3522FE76-A675-446E-9D97-09C81DDDD724}"/>
            </a:ext>
          </a:extLst>
        </xdr:cNvPr>
        <xdr:cNvSpPr txBox="1"/>
      </xdr:nvSpPr>
      <xdr:spPr>
        <a:xfrm>
          <a:off x="16792575" y="2492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156</xdr:row>
      <xdr:rowOff>0</xdr:rowOff>
    </xdr:from>
    <xdr:ext cx="184731" cy="264560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8B92BA52-B95C-4997-B8F8-F5DE199E15AB}"/>
            </a:ext>
          </a:extLst>
        </xdr:cNvPr>
        <xdr:cNvSpPr txBox="1"/>
      </xdr:nvSpPr>
      <xdr:spPr>
        <a:xfrm>
          <a:off x="16792575" y="2492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156</xdr:row>
      <xdr:rowOff>0</xdr:rowOff>
    </xdr:from>
    <xdr:ext cx="184731" cy="264560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1EC6DB26-0BDE-4124-AAFD-91568456D7C2}"/>
            </a:ext>
          </a:extLst>
        </xdr:cNvPr>
        <xdr:cNvSpPr txBox="1"/>
      </xdr:nvSpPr>
      <xdr:spPr>
        <a:xfrm>
          <a:off x="16792575" y="2492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157</xdr:row>
      <xdr:rowOff>0</xdr:rowOff>
    </xdr:from>
    <xdr:ext cx="184731" cy="264560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08DF6DEA-08AF-47B0-86A9-2DF74B8E5698}"/>
            </a:ext>
          </a:extLst>
        </xdr:cNvPr>
        <xdr:cNvSpPr txBox="1"/>
      </xdr:nvSpPr>
      <xdr:spPr>
        <a:xfrm>
          <a:off x="16792575" y="2509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157</xdr:row>
      <xdr:rowOff>0</xdr:rowOff>
    </xdr:from>
    <xdr:ext cx="184731" cy="264560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2CBB7EE7-5F0C-46D3-BCA3-F166542DB3D4}"/>
            </a:ext>
          </a:extLst>
        </xdr:cNvPr>
        <xdr:cNvSpPr txBox="1"/>
      </xdr:nvSpPr>
      <xdr:spPr>
        <a:xfrm>
          <a:off x="16792575" y="2509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157</xdr:row>
      <xdr:rowOff>0</xdr:rowOff>
    </xdr:from>
    <xdr:ext cx="184731" cy="264560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A908A980-B937-4446-A498-4D1790DEB441}"/>
            </a:ext>
          </a:extLst>
        </xdr:cNvPr>
        <xdr:cNvSpPr txBox="1"/>
      </xdr:nvSpPr>
      <xdr:spPr>
        <a:xfrm>
          <a:off x="16792575" y="2509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157</xdr:row>
      <xdr:rowOff>0</xdr:rowOff>
    </xdr:from>
    <xdr:ext cx="184731" cy="264560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E6A10778-D954-40D7-8742-D3D7D96714BC}"/>
            </a:ext>
          </a:extLst>
        </xdr:cNvPr>
        <xdr:cNvSpPr txBox="1"/>
      </xdr:nvSpPr>
      <xdr:spPr>
        <a:xfrm>
          <a:off x="16792575" y="2509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157</xdr:row>
      <xdr:rowOff>0</xdr:rowOff>
    </xdr:from>
    <xdr:ext cx="184731" cy="264560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7522D1DA-93F6-44E5-A546-AC4665D88171}"/>
            </a:ext>
          </a:extLst>
        </xdr:cNvPr>
        <xdr:cNvSpPr txBox="1"/>
      </xdr:nvSpPr>
      <xdr:spPr>
        <a:xfrm>
          <a:off x="16792575" y="2509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157</xdr:row>
      <xdr:rowOff>0</xdr:rowOff>
    </xdr:from>
    <xdr:ext cx="184731" cy="264560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27EA7686-EE01-47D0-8F07-744F18459EC0}"/>
            </a:ext>
          </a:extLst>
        </xdr:cNvPr>
        <xdr:cNvSpPr txBox="1"/>
      </xdr:nvSpPr>
      <xdr:spPr>
        <a:xfrm>
          <a:off x="16792575" y="2509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157</xdr:row>
      <xdr:rowOff>0</xdr:rowOff>
    </xdr:from>
    <xdr:ext cx="184731" cy="264560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374D985D-874C-427E-B35A-EA9D5DC85667}"/>
            </a:ext>
          </a:extLst>
        </xdr:cNvPr>
        <xdr:cNvSpPr txBox="1"/>
      </xdr:nvSpPr>
      <xdr:spPr>
        <a:xfrm>
          <a:off x="16792575" y="2509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157</xdr:row>
      <xdr:rowOff>0</xdr:rowOff>
    </xdr:from>
    <xdr:ext cx="184731" cy="264560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D15E11F9-B190-4653-9E5E-CD3EF296A563}"/>
            </a:ext>
          </a:extLst>
        </xdr:cNvPr>
        <xdr:cNvSpPr txBox="1"/>
      </xdr:nvSpPr>
      <xdr:spPr>
        <a:xfrm>
          <a:off x="16792575" y="2509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156</xdr:row>
      <xdr:rowOff>0</xdr:rowOff>
    </xdr:from>
    <xdr:ext cx="184731" cy="264560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04863075-0F4A-4A52-B947-FAC030C37D41}"/>
            </a:ext>
          </a:extLst>
        </xdr:cNvPr>
        <xdr:cNvSpPr txBox="1"/>
      </xdr:nvSpPr>
      <xdr:spPr>
        <a:xfrm>
          <a:off x="16792575" y="2492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156</xdr:row>
      <xdr:rowOff>0</xdr:rowOff>
    </xdr:from>
    <xdr:ext cx="184731" cy="264560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94DE7BD6-26AE-4733-BC08-D14D9C2F9FF6}"/>
            </a:ext>
          </a:extLst>
        </xdr:cNvPr>
        <xdr:cNvSpPr txBox="1"/>
      </xdr:nvSpPr>
      <xdr:spPr>
        <a:xfrm>
          <a:off x="16792575" y="2492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157</xdr:row>
      <xdr:rowOff>0</xdr:rowOff>
    </xdr:from>
    <xdr:ext cx="184731" cy="264560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95679082-3865-4D3B-896B-C434993127B9}"/>
            </a:ext>
          </a:extLst>
        </xdr:cNvPr>
        <xdr:cNvSpPr txBox="1"/>
      </xdr:nvSpPr>
      <xdr:spPr>
        <a:xfrm>
          <a:off x="16792575" y="2509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157</xdr:row>
      <xdr:rowOff>0</xdr:rowOff>
    </xdr:from>
    <xdr:ext cx="184731" cy="264560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604982BA-BA1E-461C-9090-BDF8BD76F74F}"/>
            </a:ext>
          </a:extLst>
        </xdr:cNvPr>
        <xdr:cNvSpPr txBox="1"/>
      </xdr:nvSpPr>
      <xdr:spPr>
        <a:xfrm>
          <a:off x="16792575" y="2509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157</xdr:row>
      <xdr:rowOff>0</xdr:rowOff>
    </xdr:from>
    <xdr:ext cx="184731" cy="264560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BA693D60-C33A-4C35-9F41-E33478156968}"/>
            </a:ext>
          </a:extLst>
        </xdr:cNvPr>
        <xdr:cNvSpPr txBox="1"/>
      </xdr:nvSpPr>
      <xdr:spPr>
        <a:xfrm>
          <a:off x="16792575" y="2509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157</xdr:row>
      <xdr:rowOff>0</xdr:rowOff>
    </xdr:from>
    <xdr:ext cx="184731" cy="264560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20EA0591-55BF-479C-9520-6E6E15E3C550}"/>
            </a:ext>
          </a:extLst>
        </xdr:cNvPr>
        <xdr:cNvSpPr txBox="1"/>
      </xdr:nvSpPr>
      <xdr:spPr>
        <a:xfrm>
          <a:off x="16792575" y="2509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158</xdr:row>
      <xdr:rowOff>0</xdr:rowOff>
    </xdr:from>
    <xdr:ext cx="184731" cy="264560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D0506D8D-E33B-4DD8-B18B-A4EB2CE89C2B}"/>
            </a:ext>
          </a:extLst>
        </xdr:cNvPr>
        <xdr:cNvSpPr txBox="1"/>
      </xdr:nvSpPr>
      <xdr:spPr>
        <a:xfrm>
          <a:off x="16792575" y="252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158</xdr:row>
      <xdr:rowOff>0</xdr:rowOff>
    </xdr:from>
    <xdr:ext cx="184731" cy="264560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998EEB74-3C5A-46A2-A327-128A9121EAB7}"/>
            </a:ext>
          </a:extLst>
        </xdr:cNvPr>
        <xdr:cNvSpPr txBox="1"/>
      </xdr:nvSpPr>
      <xdr:spPr>
        <a:xfrm>
          <a:off x="16792575" y="252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158</xdr:row>
      <xdr:rowOff>0</xdr:rowOff>
    </xdr:from>
    <xdr:ext cx="184731" cy="264560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246A6BCE-0BAA-4FC5-829F-6D2241F690C4}"/>
            </a:ext>
          </a:extLst>
        </xdr:cNvPr>
        <xdr:cNvSpPr txBox="1"/>
      </xdr:nvSpPr>
      <xdr:spPr>
        <a:xfrm>
          <a:off x="16792575" y="252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158</xdr:row>
      <xdr:rowOff>0</xdr:rowOff>
    </xdr:from>
    <xdr:ext cx="184731" cy="264560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2000A8B8-7588-4BA9-A78F-DA3DC77DC902}"/>
            </a:ext>
          </a:extLst>
        </xdr:cNvPr>
        <xdr:cNvSpPr txBox="1"/>
      </xdr:nvSpPr>
      <xdr:spPr>
        <a:xfrm>
          <a:off x="16792575" y="252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158</xdr:row>
      <xdr:rowOff>0</xdr:rowOff>
    </xdr:from>
    <xdr:ext cx="184731" cy="264560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D5FEEB46-F153-4D88-8623-BFEDF766D4C8}"/>
            </a:ext>
          </a:extLst>
        </xdr:cNvPr>
        <xdr:cNvSpPr txBox="1"/>
      </xdr:nvSpPr>
      <xdr:spPr>
        <a:xfrm>
          <a:off x="16792575" y="252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158</xdr:row>
      <xdr:rowOff>0</xdr:rowOff>
    </xdr:from>
    <xdr:ext cx="184731" cy="264560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4F74CF97-BC04-4C5C-9CE6-A17D9F4106BE}"/>
            </a:ext>
          </a:extLst>
        </xdr:cNvPr>
        <xdr:cNvSpPr txBox="1"/>
      </xdr:nvSpPr>
      <xdr:spPr>
        <a:xfrm>
          <a:off x="16792575" y="252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158</xdr:row>
      <xdr:rowOff>0</xdr:rowOff>
    </xdr:from>
    <xdr:ext cx="184731" cy="264560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85892070-3140-4A1D-9CCD-89BC17C0ADA4}"/>
            </a:ext>
          </a:extLst>
        </xdr:cNvPr>
        <xdr:cNvSpPr txBox="1"/>
      </xdr:nvSpPr>
      <xdr:spPr>
        <a:xfrm>
          <a:off x="16792575" y="252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158</xdr:row>
      <xdr:rowOff>0</xdr:rowOff>
    </xdr:from>
    <xdr:ext cx="184731" cy="264560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2980B158-34F3-4103-8342-9D682BA6D3A7}"/>
            </a:ext>
          </a:extLst>
        </xdr:cNvPr>
        <xdr:cNvSpPr txBox="1"/>
      </xdr:nvSpPr>
      <xdr:spPr>
        <a:xfrm>
          <a:off x="16792575" y="252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157</xdr:row>
      <xdr:rowOff>0</xdr:rowOff>
    </xdr:from>
    <xdr:ext cx="184731" cy="264560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7151D96C-D0EF-4E56-8551-2CB3353672A9}"/>
            </a:ext>
          </a:extLst>
        </xdr:cNvPr>
        <xdr:cNvSpPr txBox="1"/>
      </xdr:nvSpPr>
      <xdr:spPr>
        <a:xfrm>
          <a:off x="16792575" y="2509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157</xdr:row>
      <xdr:rowOff>0</xdr:rowOff>
    </xdr:from>
    <xdr:ext cx="184731" cy="264560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461125D3-375D-4BAA-9BCD-589E0DA0C0BC}"/>
            </a:ext>
          </a:extLst>
        </xdr:cNvPr>
        <xdr:cNvSpPr txBox="1"/>
      </xdr:nvSpPr>
      <xdr:spPr>
        <a:xfrm>
          <a:off x="16792575" y="2509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158</xdr:row>
      <xdr:rowOff>0</xdr:rowOff>
    </xdr:from>
    <xdr:ext cx="184731" cy="264560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22C4B346-19ED-467E-954D-5E4DF4D09035}"/>
            </a:ext>
          </a:extLst>
        </xdr:cNvPr>
        <xdr:cNvSpPr txBox="1"/>
      </xdr:nvSpPr>
      <xdr:spPr>
        <a:xfrm>
          <a:off x="16792575" y="252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158</xdr:row>
      <xdr:rowOff>0</xdr:rowOff>
    </xdr:from>
    <xdr:ext cx="184731" cy="264560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8D83D5C3-BB7F-4791-8856-DC2C25870BA0}"/>
            </a:ext>
          </a:extLst>
        </xdr:cNvPr>
        <xdr:cNvSpPr txBox="1"/>
      </xdr:nvSpPr>
      <xdr:spPr>
        <a:xfrm>
          <a:off x="16792575" y="252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158</xdr:row>
      <xdr:rowOff>0</xdr:rowOff>
    </xdr:from>
    <xdr:ext cx="184731" cy="264560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FCB57577-8CC9-4EFA-8D38-8A8D06C9D21F}"/>
            </a:ext>
          </a:extLst>
        </xdr:cNvPr>
        <xdr:cNvSpPr txBox="1"/>
      </xdr:nvSpPr>
      <xdr:spPr>
        <a:xfrm>
          <a:off x="16792575" y="252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158</xdr:row>
      <xdr:rowOff>0</xdr:rowOff>
    </xdr:from>
    <xdr:ext cx="184731" cy="264560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DB3F0858-D029-4AAC-AE21-751D7EB138F7}"/>
            </a:ext>
          </a:extLst>
        </xdr:cNvPr>
        <xdr:cNvSpPr txBox="1"/>
      </xdr:nvSpPr>
      <xdr:spPr>
        <a:xfrm>
          <a:off x="16792575" y="252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158</xdr:row>
      <xdr:rowOff>0</xdr:rowOff>
    </xdr:from>
    <xdr:ext cx="184731" cy="264560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22E87938-A938-4BFC-994D-71BA21F285BE}"/>
            </a:ext>
          </a:extLst>
        </xdr:cNvPr>
        <xdr:cNvSpPr txBox="1"/>
      </xdr:nvSpPr>
      <xdr:spPr>
        <a:xfrm>
          <a:off x="16792575" y="252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158</xdr:row>
      <xdr:rowOff>0</xdr:rowOff>
    </xdr:from>
    <xdr:ext cx="184731" cy="264560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600052C5-8548-41DD-9AA0-879AB83B82F1}"/>
            </a:ext>
          </a:extLst>
        </xdr:cNvPr>
        <xdr:cNvSpPr txBox="1"/>
      </xdr:nvSpPr>
      <xdr:spPr>
        <a:xfrm>
          <a:off x="16792575" y="252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158</xdr:row>
      <xdr:rowOff>0</xdr:rowOff>
    </xdr:from>
    <xdr:ext cx="184731" cy="264560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63893121-CF80-4995-9E3C-1A672A9F6068}"/>
            </a:ext>
          </a:extLst>
        </xdr:cNvPr>
        <xdr:cNvSpPr txBox="1"/>
      </xdr:nvSpPr>
      <xdr:spPr>
        <a:xfrm>
          <a:off x="16792575" y="252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158</xdr:row>
      <xdr:rowOff>0</xdr:rowOff>
    </xdr:from>
    <xdr:ext cx="184731" cy="264560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AB5BD54B-AB68-4386-909D-F5C4E4EA603B}"/>
            </a:ext>
          </a:extLst>
        </xdr:cNvPr>
        <xdr:cNvSpPr txBox="1"/>
      </xdr:nvSpPr>
      <xdr:spPr>
        <a:xfrm>
          <a:off x="16792575" y="252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158</xdr:row>
      <xdr:rowOff>0</xdr:rowOff>
    </xdr:from>
    <xdr:ext cx="184731" cy="264560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3E1736B4-FF5E-4252-8FB3-D4B2EE824B3F}"/>
            </a:ext>
          </a:extLst>
        </xdr:cNvPr>
        <xdr:cNvSpPr txBox="1"/>
      </xdr:nvSpPr>
      <xdr:spPr>
        <a:xfrm>
          <a:off x="16792575" y="252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158</xdr:row>
      <xdr:rowOff>0</xdr:rowOff>
    </xdr:from>
    <xdr:ext cx="184731" cy="264560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EA2FFC43-86C2-4DAD-BF0F-4833414BB231}"/>
            </a:ext>
          </a:extLst>
        </xdr:cNvPr>
        <xdr:cNvSpPr txBox="1"/>
      </xdr:nvSpPr>
      <xdr:spPr>
        <a:xfrm>
          <a:off x="16792575" y="252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36F1CE73-A29C-400A-A3BB-F3B99D74D8F3}"/>
            </a:ext>
          </a:extLst>
        </xdr:cNvPr>
        <xdr:cNvSpPr txBox="1"/>
      </xdr:nvSpPr>
      <xdr:spPr>
        <a:xfrm>
          <a:off x="16792575" y="2544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AF67261F-9DDC-47FB-BCEA-15B9308F87AD}"/>
            </a:ext>
          </a:extLst>
        </xdr:cNvPr>
        <xdr:cNvSpPr txBox="1"/>
      </xdr:nvSpPr>
      <xdr:spPr>
        <a:xfrm>
          <a:off x="16792575" y="2544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02382832-6E14-4C17-9678-D238538DD245}"/>
            </a:ext>
          </a:extLst>
        </xdr:cNvPr>
        <xdr:cNvSpPr txBox="1"/>
      </xdr:nvSpPr>
      <xdr:spPr>
        <a:xfrm>
          <a:off x="16792575" y="2544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CDA24B98-5D25-47D8-886A-342E8454BA3F}"/>
            </a:ext>
          </a:extLst>
        </xdr:cNvPr>
        <xdr:cNvSpPr txBox="1"/>
      </xdr:nvSpPr>
      <xdr:spPr>
        <a:xfrm>
          <a:off x="16792575" y="2544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39C48C4B-230A-45D3-910E-B536BA48CDA7}"/>
            </a:ext>
          </a:extLst>
        </xdr:cNvPr>
        <xdr:cNvSpPr txBox="1"/>
      </xdr:nvSpPr>
      <xdr:spPr>
        <a:xfrm>
          <a:off x="16792575" y="2544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6ACED897-8DF7-4A4E-A784-AB3F26F5F966}"/>
            </a:ext>
          </a:extLst>
        </xdr:cNvPr>
        <xdr:cNvSpPr txBox="1"/>
      </xdr:nvSpPr>
      <xdr:spPr>
        <a:xfrm>
          <a:off x="16792575" y="2544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48539550-0355-43C4-B4DE-7495EB6DF7D6}"/>
            </a:ext>
          </a:extLst>
        </xdr:cNvPr>
        <xdr:cNvSpPr txBox="1"/>
      </xdr:nvSpPr>
      <xdr:spPr>
        <a:xfrm>
          <a:off x="16792575" y="2544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27EF7741-0BE3-40B0-9FF3-02ADE7B62A45}"/>
            </a:ext>
          </a:extLst>
        </xdr:cNvPr>
        <xdr:cNvSpPr txBox="1"/>
      </xdr:nvSpPr>
      <xdr:spPr>
        <a:xfrm>
          <a:off x="16792575" y="2544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158</xdr:row>
      <xdr:rowOff>0</xdr:rowOff>
    </xdr:from>
    <xdr:ext cx="184731" cy="264560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DCEBD3CC-B861-4824-8B6A-9BDE6D970F1C}"/>
            </a:ext>
          </a:extLst>
        </xdr:cNvPr>
        <xdr:cNvSpPr txBox="1"/>
      </xdr:nvSpPr>
      <xdr:spPr>
        <a:xfrm>
          <a:off x="16792575" y="252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158</xdr:row>
      <xdr:rowOff>0</xdr:rowOff>
    </xdr:from>
    <xdr:ext cx="184731" cy="264560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EFCAB53B-5BF0-4B32-A635-7178B04EF79D}"/>
            </a:ext>
          </a:extLst>
        </xdr:cNvPr>
        <xdr:cNvSpPr txBox="1"/>
      </xdr:nvSpPr>
      <xdr:spPr>
        <a:xfrm>
          <a:off x="16792575" y="252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A85658F0-06A2-4B9B-94E2-49987BCAD3F8}"/>
            </a:ext>
          </a:extLst>
        </xdr:cNvPr>
        <xdr:cNvSpPr txBox="1"/>
      </xdr:nvSpPr>
      <xdr:spPr>
        <a:xfrm>
          <a:off x="16792575" y="2544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74A1A742-9600-4CFC-8D97-BD115AF1CBEB}"/>
            </a:ext>
          </a:extLst>
        </xdr:cNvPr>
        <xdr:cNvSpPr txBox="1"/>
      </xdr:nvSpPr>
      <xdr:spPr>
        <a:xfrm>
          <a:off x="16792575" y="2544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A2384A59-0E52-4F9E-8549-34DF02F645EE}"/>
            </a:ext>
          </a:extLst>
        </xdr:cNvPr>
        <xdr:cNvSpPr txBox="1"/>
      </xdr:nvSpPr>
      <xdr:spPr>
        <a:xfrm>
          <a:off x="16792575" y="2544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F9EC05E3-4D2E-4BD1-9BE3-987CB7DDBF09}"/>
            </a:ext>
          </a:extLst>
        </xdr:cNvPr>
        <xdr:cNvSpPr txBox="1"/>
      </xdr:nvSpPr>
      <xdr:spPr>
        <a:xfrm>
          <a:off x="16792575" y="2544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164</xdr:row>
      <xdr:rowOff>0</xdr:rowOff>
    </xdr:from>
    <xdr:ext cx="184731" cy="264560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80A2076F-2BA5-4D44-83C9-BA1E445D4FD6}"/>
            </a:ext>
          </a:extLst>
        </xdr:cNvPr>
        <xdr:cNvSpPr txBox="1"/>
      </xdr:nvSpPr>
      <xdr:spPr>
        <a:xfrm>
          <a:off x="16792575" y="2629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164</xdr:row>
      <xdr:rowOff>0</xdr:rowOff>
    </xdr:from>
    <xdr:ext cx="184731" cy="264560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8CB699B0-2CB5-47F5-8203-CDA1BA050765}"/>
            </a:ext>
          </a:extLst>
        </xdr:cNvPr>
        <xdr:cNvSpPr txBox="1"/>
      </xdr:nvSpPr>
      <xdr:spPr>
        <a:xfrm>
          <a:off x="16792575" y="2629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163</xdr:row>
      <xdr:rowOff>0</xdr:rowOff>
    </xdr:from>
    <xdr:ext cx="184731" cy="264560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767015E6-85BD-409F-BE7E-7C23F28F31DF}"/>
            </a:ext>
          </a:extLst>
        </xdr:cNvPr>
        <xdr:cNvSpPr txBox="1"/>
      </xdr:nvSpPr>
      <xdr:spPr>
        <a:xfrm>
          <a:off x="16792575" y="2612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163</xdr:row>
      <xdr:rowOff>0</xdr:rowOff>
    </xdr:from>
    <xdr:ext cx="184731" cy="264560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41F0DF97-4348-43B4-AE26-C3911FBBB723}"/>
            </a:ext>
          </a:extLst>
        </xdr:cNvPr>
        <xdr:cNvSpPr txBox="1"/>
      </xdr:nvSpPr>
      <xdr:spPr>
        <a:xfrm>
          <a:off x="16792575" y="2612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163</xdr:row>
      <xdr:rowOff>0</xdr:rowOff>
    </xdr:from>
    <xdr:ext cx="184731" cy="264560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4AD5E0AC-A625-4C69-9FA8-6159E5000C8F}"/>
            </a:ext>
          </a:extLst>
        </xdr:cNvPr>
        <xdr:cNvSpPr txBox="1"/>
      </xdr:nvSpPr>
      <xdr:spPr>
        <a:xfrm>
          <a:off x="16792575" y="2612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163</xdr:row>
      <xdr:rowOff>0</xdr:rowOff>
    </xdr:from>
    <xdr:ext cx="184731" cy="264560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8F19933C-BFA5-4B0E-BC9E-2703FEEFDD1E}"/>
            </a:ext>
          </a:extLst>
        </xdr:cNvPr>
        <xdr:cNvSpPr txBox="1"/>
      </xdr:nvSpPr>
      <xdr:spPr>
        <a:xfrm>
          <a:off x="16792575" y="2612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163</xdr:row>
      <xdr:rowOff>0</xdr:rowOff>
    </xdr:from>
    <xdr:ext cx="184731" cy="264560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4C4EB3A7-6187-46F7-AF64-5D805C2AADCA}"/>
            </a:ext>
          </a:extLst>
        </xdr:cNvPr>
        <xdr:cNvSpPr txBox="1"/>
      </xdr:nvSpPr>
      <xdr:spPr>
        <a:xfrm>
          <a:off x="16792575" y="2612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163</xdr:row>
      <xdr:rowOff>0</xdr:rowOff>
    </xdr:from>
    <xdr:ext cx="184731" cy="264560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83F6B666-673C-4588-AA93-4C82936DB978}"/>
            </a:ext>
          </a:extLst>
        </xdr:cNvPr>
        <xdr:cNvSpPr txBox="1"/>
      </xdr:nvSpPr>
      <xdr:spPr>
        <a:xfrm>
          <a:off x="16792575" y="2612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163</xdr:row>
      <xdr:rowOff>0</xdr:rowOff>
    </xdr:from>
    <xdr:ext cx="184731" cy="264560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45CCAD3D-BE2E-4D9E-B735-6D5BE02FC05A}"/>
            </a:ext>
          </a:extLst>
        </xdr:cNvPr>
        <xdr:cNvSpPr txBox="1"/>
      </xdr:nvSpPr>
      <xdr:spPr>
        <a:xfrm>
          <a:off x="16792575" y="2612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163</xdr:row>
      <xdr:rowOff>0</xdr:rowOff>
    </xdr:from>
    <xdr:ext cx="184731" cy="264560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300B6210-C308-48CC-BAB2-EB22494C39A3}"/>
            </a:ext>
          </a:extLst>
        </xdr:cNvPr>
        <xdr:cNvSpPr txBox="1"/>
      </xdr:nvSpPr>
      <xdr:spPr>
        <a:xfrm>
          <a:off x="16792575" y="2612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163</xdr:row>
      <xdr:rowOff>0</xdr:rowOff>
    </xdr:from>
    <xdr:ext cx="184731" cy="264560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7BEE329D-0F24-4E80-91E2-A1DC83B0D83D}"/>
            </a:ext>
          </a:extLst>
        </xdr:cNvPr>
        <xdr:cNvSpPr txBox="1"/>
      </xdr:nvSpPr>
      <xdr:spPr>
        <a:xfrm>
          <a:off x="16792575" y="2612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163</xdr:row>
      <xdr:rowOff>0</xdr:rowOff>
    </xdr:from>
    <xdr:ext cx="184731" cy="264560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2AC96D38-B1FA-4363-A90E-0BE61F7608CF}"/>
            </a:ext>
          </a:extLst>
        </xdr:cNvPr>
        <xdr:cNvSpPr txBox="1"/>
      </xdr:nvSpPr>
      <xdr:spPr>
        <a:xfrm>
          <a:off x="16792575" y="2612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163</xdr:row>
      <xdr:rowOff>0</xdr:rowOff>
    </xdr:from>
    <xdr:ext cx="184731" cy="264560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2ACBD0DD-F31B-499E-803B-9F1E682DE55B}"/>
            </a:ext>
          </a:extLst>
        </xdr:cNvPr>
        <xdr:cNvSpPr txBox="1"/>
      </xdr:nvSpPr>
      <xdr:spPr>
        <a:xfrm>
          <a:off x="16792575" y="2612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163</xdr:row>
      <xdr:rowOff>0</xdr:rowOff>
    </xdr:from>
    <xdr:ext cx="184731" cy="264560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4C296FA9-2DCE-4F72-9FC0-DBE3F7B5AC91}"/>
            </a:ext>
          </a:extLst>
        </xdr:cNvPr>
        <xdr:cNvSpPr txBox="1"/>
      </xdr:nvSpPr>
      <xdr:spPr>
        <a:xfrm>
          <a:off x="16792575" y="2612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164</xdr:row>
      <xdr:rowOff>0</xdr:rowOff>
    </xdr:from>
    <xdr:ext cx="184731" cy="264560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C65591DF-5F02-44BF-89DC-93DB90BCABB5}"/>
            </a:ext>
          </a:extLst>
        </xdr:cNvPr>
        <xdr:cNvSpPr txBox="1"/>
      </xdr:nvSpPr>
      <xdr:spPr>
        <a:xfrm>
          <a:off x="16792575" y="2629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164</xdr:row>
      <xdr:rowOff>0</xdr:rowOff>
    </xdr:from>
    <xdr:ext cx="184731" cy="264560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4B65ADD8-72DE-4F11-8F27-549228DF9B10}"/>
            </a:ext>
          </a:extLst>
        </xdr:cNvPr>
        <xdr:cNvSpPr txBox="1"/>
      </xdr:nvSpPr>
      <xdr:spPr>
        <a:xfrm>
          <a:off x="16792575" y="2629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164</xdr:row>
      <xdr:rowOff>0</xdr:rowOff>
    </xdr:from>
    <xdr:ext cx="184731" cy="264560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B253A1D6-C2E2-482A-A957-BC4D0FD81C73}"/>
            </a:ext>
          </a:extLst>
        </xdr:cNvPr>
        <xdr:cNvSpPr txBox="1"/>
      </xdr:nvSpPr>
      <xdr:spPr>
        <a:xfrm>
          <a:off x="16792575" y="2629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164</xdr:row>
      <xdr:rowOff>0</xdr:rowOff>
    </xdr:from>
    <xdr:ext cx="184731" cy="264560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CA7634A5-FF64-4D49-B462-CD2BBEAA3A19}"/>
            </a:ext>
          </a:extLst>
        </xdr:cNvPr>
        <xdr:cNvSpPr txBox="1"/>
      </xdr:nvSpPr>
      <xdr:spPr>
        <a:xfrm>
          <a:off x="16792575" y="2629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164</xdr:row>
      <xdr:rowOff>0</xdr:rowOff>
    </xdr:from>
    <xdr:ext cx="184731" cy="264560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B76FB8B3-6028-4A0E-8C71-50B1A0610AD0}"/>
            </a:ext>
          </a:extLst>
        </xdr:cNvPr>
        <xdr:cNvSpPr txBox="1"/>
      </xdr:nvSpPr>
      <xdr:spPr>
        <a:xfrm>
          <a:off x="16792575" y="2629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164</xdr:row>
      <xdr:rowOff>0</xdr:rowOff>
    </xdr:from>
    <xdr:ext cx="184731" cy="264560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1ACDA7E2-50EA-4EB3-841B-40C43B8E73D8}"/>
            </a:ext>
          </a:extLst>
        </xdr:cNvPr>
        <xdr:cNvSpPr txBox="1"/>
      </xdr:nvSpPr>
      <xdr:spPr>
        <a:xfrm>
          <a:off x="16792575" y="2629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164</xdr:row>
      <xdr:rowOff>0</xdr:rowOff>
    </xdr:from>
    <xdr:ext cx="184731" cy="264560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638FBCA9-7380-4941-913A-17FF3C6A02F2}"/>
            </a:ext>
          </a:extLst>
        </xdr:cNvPr>
        <xdr:cNvSpPr txBox="1"/>
      </xdr:nvSpPr>
      <xdr:spPr>
        <a:xfrm>
          <a:off x="16792575" y="2629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164</xdr:row>
      <xdr:rowOff>0</xdr:rowOff>
    </xdr:from>
    <xdr:ext cx="184731" cy="264560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CA488397-30F0-41D1-B069-392E18053372}"/>
            </a:ext>
          </a:extLst>
        </xdr:cNvPr>
        <xdr:cNvSpPr txBox="1"/>
      </xdr:nvSpPr>
      <xdr:spPr>
        <a:xfrm>
          <a:off x="16792575" y="2629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163</xdr:row>
      <xdr:rowOff>0</xdr:rowOff>
    </xdr:from>
    <xdr:ext cx="184731" cy="264560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9D963F10-F067-49BB-9066-E859E6900F83}"/>
            </a:ext>
          </a:extLst>
        </xdr:cNvPr>
        <xdr:cNvSpPr txBox="1"/>
      </xdr:nvSpPr>
      <xdr:spPr>
        <a:xfrm>
          <a:off x="16792575" y="2612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163</xdr:row>
      <xdr:rowOff>0</xdr:rowOff>
    </xdr:from>
    <xdr:ext cx="184731" cy="264560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FB4C3175-6D54-47C6-A9D5-0B1FC5A56F22}"/>
            </a:ext>
          </a:extLst>
        </xdr:cNvPr>
        <xdr:cNvSpPr txBox="1"/>
      </xdr:nvSpPr>
      <xdr:spPr>
        <a:xfrm>
          <a:off x="16792575" y="2612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164</xdr:row>
      <xdr:rowOff>0</xdr:rowOff>
    </xdr:from>
    <xdr:ext cx="184731" cy="264560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D3AD1E38-F2E5-467A-9E10-3AE62B56490C}"/>
            </a:ext>
          </a:extLst>
        </xdr:cNvPr>
        <xdr:cNvSpPr txBox="1"/>
      </xdr:nvSpPr>
      <xdr:spPr>
        <a:xfrm>
          <a:off x="16792575" y="2629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164</xdr:row>
      <xdr:rowOff>0</xdr:rowOff>
    </xdr:from>
    <xdr:ext cx="184731" cy="264560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4AD6CD9C-D7D9-422E-95F0-E9B0CF944D8B}"/>
            </a:ext>
          </a:extLst>
        </xdr:cNvPr>
        <xdr:cNvSpPr txBox="1"/>
      </xdr:nvSpPr>
      <xdr:spPr>
        <a:xfrm>
          <a:off x="16792575" y="2629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164</xdr:row>
      <xdr:rowOff>0</xdr:rowOff>
    </xdr:from>
    <xdr:ext cx="184731" cy="264560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D5AE5A37-6FCB-4AE3-9729-65730EED7823}"/>
            </a:ext>
          </a:extLst>
        </xdr:cNvPr>
        <xdr:cNvSpPr txBox="1"/>
      </xdr:nvSpPr>
      <xdr:spPr>
        <a:xfrm>
          <a:off x="16792575" y="2629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164</xdr:row>
      <xdr:rowOff>0</xdr:rowOff>
    </xdr:from>
    <xdr:ext cx="184731" cy="264560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BBB685EF-C100-4917-87AD-35A018CF3BBA}"/>
            </a:ext>
          </a:extLst>
        </xdr:cNvPr>
        <xdr:cNvSpPr txBox="1"/>
      </xdr:nvSpPr>
      <xdr:spPr>
        <a:xfrm>
          <a:off x="16792575" y="2629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165</xdr:row>
      <xdr:rowOff>0</xdr:rowOff>
    </xdr:from>
    <xdr:ext cx="184731" cy="264560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E6A3E5B5-562C-4FA1-AA5D-88A8979E4352}"/>
            </a:ext>
          </a:extLst>
        </xdr:cNvPr>
        <xdr:cNvSpPr txBox="1"/>
      </xdr:nvSpPr>
      <xdr:spPr>
        <a:xfrm>
          <a:off x="16792575" y="2646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165</xdr:row>
      <xdr:rowOff>0</xdr:rowOff>
    </xdr:from>
    <xdr:ext cx="184731" cy="264560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51B8B3D6-ABE9-43ED-8E61-0B4B569FA904}"/>
            </a:ext>
          </a:extLst>
        </xdr:cNvPr>
        <xdr:cNvSpPr txBox="1"/>
      </xdr:nvSpPr>
      <xdr:spPr>
        <a:xfrm>
          <a:off x="16792575" y="2646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165</xdr:row>
      <xdr:rowOff>0</xdr:rowOff>
    </xdr:from>
    <xdr:ext cx="184731" cy="264560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95546DFC-2210-4766-A2DE-A2146F96E122}"/>
            </a:ext>
          </a:extLst>
        </xdr:cNvPr>
        <xdr:cNvSpPr txBox="1"/>
      </xdr:nvSpPr>
      <xdr:spPr>
        <a:xfrm>
          <a:off x="16792575" y="2646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165</xdr:row>
      <xdr:rowOff>0</xdr:rowOff>
    </xdr:from>
    <xdr:ext cx="184731" cy="264560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38A14C11-AE1E-4032-8F7B-A405A8392F5B}"/>
            </a:ext>
          </a:extLst>
        </xdr:cNvPr>
        <xdr:cNvSpPr txBox="1"/>
      </xdr:nvSpPr>
      <xdr:spPr>
        <a:xfrm>
          <a:off x="16792575" y="2646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165</xdr:row>
      <xdr:rowOff>0</xdr:rowOff>
    </xdr:from>
    <xdr:ext cx="184731" cy="264560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D8254719-53D2-4F57-95C4-CFF9DCF44B8D}"/>
            </a:ext>
          </a:extLst>
        </xdr:cNvPr>
        <xdr:cNvSpPr txBox="1"/>
      </xdr:nvSpPr>
      <xdr:spPr>
        <a:xfrm>
          <a:off x="16792575" y="2646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165</xdr:row>
      <xdr:rowOff>0</xdr:rowOff>
    </xdr:from>
    <xdr:ext cx="184731" cy="264560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4A9DBF1B-57A2-4E2E-9D27-099F2F7DC912}"/>
            </a:ext>
          </a:extLst>
        </xdr:cNvPr>
        <xdr:cNvSpPr txBox="1"/>
      </xdr:nvSpPr>
      <xdr:spPr>
        <a:xfrm>
          <a:off x="16792575" y="2646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165</xdr:row>
      <xdr:rowOff>0</xdr:rowOff>
    </xdr:from>
    <xdr:ext cx="184731" cy="264560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2F0E7DF9-7FC4-45C7-BB39-6A72B82FD5FD}"/>
            </a:ext>
          </a:extLst>
        </xdr:cNvPr>
        <xdr:cNvSpPr txBox="1"/>
      </xdr:nvSpPr>
      <xdr:spPr>
        <a:xfrm>
          <a:off x="16792575" y="2646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165</xdr:row>
      <xdr:rowOff>0</xdr:rowOff>
    </xdr:from>
    <xdr:ext cx="184731" cy="264560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C8AE132C-3435-4589-B736-B527AD2A043A}"/>
            </a:ext>
          </a:extLst>
        </xdr:cNvPr>
        <xdr:cNvSpPr txBox="1"/>
      </xdr:nvSpPr>
      <xdr:spPr>
        <a:xfrm>
          <a:off x="16792575" y="2646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164</xdr:row>
      <xdr:rowOff>0</xdr:rowOff>
    </xdr:from>
    <xdr:ext cx="184731" cy="264560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63A9720D-679D-489C-8572-95CE982191CB}"/>
            </a:ext>
          </a:extLst>
        </xdr:cNvPr>
        <xdr:cNvSpPr txBox="1"/>
      </xdr:nvSpPr>
      <xdr:spPr>
        <a:xfrm>
          <a:off x="16792575" y="2629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164</xdr:row>
      <xdr:rowOff>0</xdr:rowOff>
    </xdr:from>
    <xdr:ext cx="184731" cy="264560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4EACACD1-0CE9-4086-B4A7-44F6925CC2FE}"/>
            </a:ext>
          </a:extLst>
        </xdr:cNvPr>
        <xdr:cNvSpPr txBox="1"/>
      </xdr:nvSpPr>
      <xdr:spPr>
        <a:xfrm>
          <a:off x="16792575" y="2629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165</xdr:row>
      <xdr:rowOff>0</xdr:rowOff>
    </xdr:from>
    <xdr:ext cx="184731" cy="264560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2725ED8C-22DB-4C91-AED5-5BD0309805EA}"/>
            </a:ext>
          </a:extLst>
        </xdr:cNvPr>
        <xdr:cNvSpPr txBox="1"/>
      </xdr:nvSpPr>
      <xdr:spPr>
        <a:xfrm>
          <a:off x="16792575" y="2646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165</xdr:row>
      <xdr:rowOff>0</xdr:rowOff>
    </xdr:from>
    <xdr:ext cx="184731" cy="264560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7250B605-936E-46FE-AB04-DD3FD329D760}"/>
            </a:ext>
          </a:extLst>
        </xdr:cNvPr>
        <xdr:cNvSpPr txBox="1"/>
      </xdr:nvSpPr>
      <xdr:spPr>
        <a:xfrm>
          <a:off x="16792575" y="2646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165</xdr:row>
      <xdr:rowOff>0</xdr:rowOff>
    </xdr:from>
    <xdr:ext cx="184731" cy="264560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35E65E8B-FBB8-4772-A134-2C8E6906E91E}"/>
            </a:ext>
          </a:extLst>
        </xdr:cNvPr>
        <xdr:cNvSpPr txBox="1"/>
      </xdr:nvSpPr>
      <xdr:spPr>
        <a:xfrm>
          <a:off x="16792575" y="2646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165</xdr:row>
      <xdr:rowOff>0</xdr:rowOff>
    </xdr:from>
    <xdr:ext cx="184731" cy="264560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97F528BB-06EA-4082-B218-73AEDC25C984}"/>
            </a:ext>
          </a:extLst>
        </xdr:cNvPr>
        <xdr:cNvSpPr txBox="1"/>
      </xdr:nvSpPr>
      <xdr:spPr>
        <a:xfrm>
          <a:off x="16792575" y="2646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165</xdr:row>
      <xdr:rowOff>0</xdr:rowOff>
    </xdr:from>
    <xdr:ext cx="184731" cy="264560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3F1319AA-E604-445D-B710-1042B95588D4}"/>
            </a:ext>
          </a:extLst>
        </xdr:cNvPr>
        <xdr:cNvSpPr txBox="1"/>
      </xdr:nvSpPr>
      <xdr:spPr>
        <a:xfrm>
          <a:off x="16792575" y="2646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165</xdr:row>
      <xdr:rowOff>0</xdr:rowOff>
    </xdr:from>
    <xdr:ext cx="184731" cy="264560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D9FB08F9-BB6B-4897-84B4-3F2E48A1294A}"/>
            </a:ext>
          </a:extLst>
        </xdr:cNvPr>
        <xdr:cNvSpPr txBox="1"/>
      </xdr:nvSpPr>
      <xdr:spPr>
        <a:xfrm>
          <a:off x="16792575" y="2646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165</xdr:row>
      <xdr:rowOff>0</xdr:rowOff>
    </xdr:from>
    <xdr:ext cx="184731" cy="264560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671EAD8A-6B6E-494B-97ED-CF1E0BB8416E}"/>
            </a:ext>
          </a:extLst>
        </xdr:cNvPr>
        <xdr:cNvSpPr txBox="1"/>
      </xdr:nvSpPr>
      <xdr:spPr>
        <a:xfrm>
          <a:off x="16792575" y="2646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165</xdr:row>
      <xdr:rowOff>0</xdr:rowOff>
    </xdr:from>
    <xdr:ext cx="184731" cy="264560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9F2E6C68-E332-4C8E-8710-AF9F55DB71AB}"/>
            </a:ext>
          </a:extLst>
        </xdr:cNvPr>
        <xdr:cNvSpPr txBox="1"/>
      </xdr:nvSpPr>
      <xdr:spPr>
        <a:xfrm>
          <a:off x="16792575" y="2646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165</xdr:row>
      <xdr:rowOff>0</xdr:rowOff>
    </xdr:from>
    <xdr:ext cx="184731" cy="264560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31571D1A-2B03-4062-BF7D-E7DC23997B3B}"/>
            </a:ext>
          </a:extLst>
        </xdr:cNvPr>
        <xdr:cNvSpPr txBox="1"/>
      </xdr:nvSpPr>
      <xdr:spPr>
        <a:xfrm>
          <a:off x="16792575" y="2646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165</xdr:row>
      <xdr:rowOff>0</xdr:rowOff>
    </xdr:from>
    <xdr:ext cx="184731" cy="264560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A46316AB-29EA-4CE5-85AE-77EF1D0EE66A}"/>
            </a:ext>
          </a:extLst>
        </xdr:cNvPr>
        <xdr:cNvSpPr txBox="1"/>
      </xdr:nvSpPr>
      <xdr:spPr>
        <a:xfrm>
          <a:off x="16792575" y="2646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166</xdr:row>
      <xdr:rowOff>0</xdr:rowOff>
    </xdr:from>
    <xdr:ext cx="184731" cy="264560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78B3A7A3-6E27-4E4C-92AE-7716F4ADC206}"/>
            </a:ext>
          </a:extLst>
        </xdr:cNvPr>
        <xdr:cNvSpPr txBox="1"/>
      </xdr:nvSpPr>
      <xdr:spPr>
        <a:xfrm>
          <a:off x="16792575" y="2664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166</xdr:row>
      <xdr:rowOff>0</xdr:rowOff>
    </xdr:from>
    <xdr:ext cx="184731" cy="264560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369EE3B3-BEC7-433C-B0A7-0BB3A037D394}"/>
            </a:ext>
          </a:extLst>
        </xdr:cNvPr>
        <xdr:cNvSpPr txBox="1"/>
      </xdr:nvSpPr>
      <xdr:spPr>
        <a:xfrm>
          <a:off x="16792575" y="2664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166</xdr:row>
      <xdr:rowOff>0</xdr:rowOff>
    </xdr:from>
    <xdr:ext cx="184731" cy="264560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88CE582E-F3E6-4F7B-BA14-3411606C7D94}"/>
            </a:ext>
          </a:extLst>
        </xdr:cNvPr>
        <xdr:cNvSpPr txBox="1"/>
      </xdr:nvSpPr>
      <xdr:spPr>
        <a:xfrm>
          <a:off x="16792575" y="2664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166</xdr:row>
      <xdr:rowOff>0</xdr:rowOff>
    </xdr:from>
    <xdr:ext cx="184731" cy="264560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CF9CBF1C-57D6-4913-BB18-2C9AB385D880}"/>
            </a:ext>
          </a:extLst>
        </xdr:cNvPr>
        <xdr:cNvSpPr txBox="1"/>
      </xdr:nvSpPr>
      <xdr:spPr>
        <a:xfrm>
          <a:off x="16792575" y="2664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166</xdr:row>
      <xdr:rowOff>0</xdr:rowOff>
    </xdr:from>
    <xdr:ext cx="184731" cy="264560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6B99C681-7E06-49BB-8ACC-1ED4A09E60DE}"/>
            </a:ext>
          </a:extLst>
        </xdr:cNvPr>
        <xdr:cNvSpPr txBox="1"/>
      </xdr:nvSpPr>
      <xdr:spPr>
        <a:xfrm>
          <a:off x="16792575" y="2664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166</xdr:row>
      <xdr:rowOff>0</xdr:rowOff>
    </xdr:from>
    <xdr:ext cx="184731" cy="264560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037C96D0-DC55-49D5-87D9-7029267A2F0A}"/>
            </a:ext>
          </a:extLst>
        </xdr:cNvPr>
        <xdr:cNvSpPr txBox="1"/>
      </xdr:nvSpPr>
      <xdr:spPr>
        <a:xfrm>
          <a:off x="16792575" y="2664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166</xdr:row>
      <xdr:rowOff>0</xdr:rowOff>
    </xdr:from>
    <xdr:ext cx="184731" cy="264560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5277BCAA-17B3-48B8-9521-2145AC16E06D}"/>
            </a:ext>
          </a:extLst>
        </xdr:cNvPr>
        <xdr:cNvSpPr txBox="1"/>
      </xdr:nvSpPr>
      <xdr:spPr>
        <a:xfrm>
          <a:off x="16792575" y="2664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166</xdr:row>
      <xdr:rowOff>0</xdr:rowOff>
    </xdr:from>
    <xdr:ext cx="184731" cy="264560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C7C636B2-9436-45A2-939B-CE815F07BE0F}"/>
            </a:ext>
          </a:extLst>
        </xdr:cNvPr>
        <xdr:cNvSpPr txBox="1"/>
      </xdr:nvSpPr>
      <xdr:spPr>
        <a:xfrm>
          <a:off x="16792575" y="2664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165</xdr:row>
      <xdr:rowOff>0</xdr:rowOff>
    </xdr:from>
    <xdr:ext cx="184731" cy="264560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DBDEF7AC-6B75-49E7-9264-C48308C9A9BC}"/>
            </a:ext>
          </a:extLst>
        </xdr:cNvPr>
        <xdr:cNvSpPr txBox="1"/>
      </xdr:nvSpPr>
      <xdr:spPr>
        <a:xfrm>
          <a:off x="16792575" y="2646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165</xdr:row>
      <xdr:rowOff>0</xdr:rowOff>
    </xdr:from>
    <xdr:ext cx="184731" cy="264560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711625B5-3ACE-4B24-8F0E-7E3711480F5C}"/>
            </a:ext>
          </a:extLst>
        </xdr:cNvPr>
        <xdr:cNvSpPr txBox="1"/>
      </xdr:nvSpPr>
      <xdr:spPr>
        <a:xfrm>
          <a:off x="16792575" y="2646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166</xdr:row>
      <xdr:rowOff>0</xdr:rowOff>
    </xdr:from>
    <xdr:ext cx="184731" cy="264560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7DAA552A-2EEF-4AF6-8C8C-D65B9C4022D7}"/>
            </a:ext>
          </a:extLst>
        </xdr:cNvPr>
        <xdr:cNvSpPr txBox="1"/>
      </xdr:nvSpPr>
      <xdr:spPr>
        <a:xfrm>
          <a:off x="16792575" y="2664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166</xdr:row>
      <xdr:rowOff>0</xdr:rowOff>
    </xdr:from>
    <xdr:ext cx="184731" cy="264560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72DF946D-AB70-4979-9703-8F73BBFDE1AB}"/>
            </a:ext>
          </a:extLst>
        </xdr:cNvPr>
        <xdr:cNvSpPr txBox="1"/>
      </xdr:nvSpPr>
      <xdr:spPr>
        <a:xfrm>
          <a:off x="16792575" y="2664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166</xdr:row>
      <xdr:rowOff>0</xdr:rowOff>
    </xdr:from>
    <xdr:ext cx="184731" cy="264560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39F21E5A-6347-496A-BA13-7770B19A0E41}"/>
            </a:ext>
          </a:extLst>
        </xdr:cNvPr>
        <xdr:cNvSpPr txBox="1"/>
      </xdr:nvSpPr>
      <xdr:spPr>
        <a:xfrm>
          <a:off x="16792575" y="2664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166</xdr:row>
      <xdr:rowOff>0</xdr:rowOff>
    </xdr:from>
    <xdr:ext cx="184731" cy="264560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BA0C4FB6-169D-498C-8657-8C1BA1440F51}"/>
            </a:ext>
          </a:extLst>
        </xdr:cNvPr>
        <xdr:cNvSpPr txBox="1"/>
      </xdr:nvSpPr>
      <xdr:spPr>
        <a:xfrm>
          <a:off x="16792575" y="2664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166</xdr:row>
      <xdr:rowOff>0</xdr:rowOff>
    </xdr:from>
    <xdr:ext cx="184731" cy="264560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A2E4B658-F6B5-472F-9463-4F0C1D2039A9}"/>
            </a:ext>
          </a:extLst>
        </xdr:cNvPr>
        <xdr:cNvSpPr txBox="1"/>
      </xdr:nvSpPr>
      <xdr:spPr>
        <a:xfrm>
          <a:off x="16792575" y="2664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EC105820-19A9-4FEC-8334-613E60CF8D1A}"/>
            </a:ext>
          </a:extLst>
        </xdr:cNvPr>
        <xdr:cNvSpPr txBox="1"/>
      </xdr:nvSpPr>
      <xdr:spPr>
        <a:xfrm>
          <a:off x="16792575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11A4664B-3A46-432F-94C0-5D3DFBDC31D6}"/>
            </a:ext>
          </a:extLst>
        </xdr:cNvPr>
        <xdr:cNvSpPr txBox="1"/>
      </xdr:nvSpPr>
      <xdr:spPr>
        <a:xfrm>
          <a:off x="16792575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5CC74C60-8EA1-4BF6-A5DA-A054CDBD978F}"/>
            </a:ext>
          </a:extLst>
        </xdr:cNvPr>
        <xdr:cNvSpPr txBox="1"/>
      </xdr:nvSpPr>
      <xdr:spPr>
        <a:xfrm>
          <a:off x="16792575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17F9F2CB-E64D-41E9-BD99-76EEA45803CE}"/>
            </a:ext>
          </a:extLst>
        </xdr:cNvPr>
        <xdr:cNvSpPr txBox="1"/>
      </xdr:nvSpPr>
      <xdr:spPr>
        <a:xfrm>
          <a:off x="16792575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9A43E27C-49F5-4BFC-9DB8-0539FDE66ABB}"/>
            </a:ext>
          </a:extLst>
        </xdr:cNvPr>
        <xdr:cNvSpPr txBox="1"/>
      </xdr:nvSpPr>
      <xdr:spPr>
        <a:xfrm>
          <a:off x="16792575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184731" cy="264560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4D696972-AEED-49E6-BAC7-FB47E314CDB8}"/>
            </a:ext>
          </a:extLst>
        </xdr:cNvPr>
        <xdr:cNvSpPr txBox="1"/>
      </xdr:nvSpPr>
      <xdr:spPr>
        <a:xfrm>
          <a:off x="16792575" y="829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09CBF1C0-AB72-4419-86C4-7D2B40CB395B}"/>
            </a:ext>
          </a:extLst>
        </xdr:cNvPr>
        <xdr:cNvSpPr txBox="1"/>
      </xdr:nvSpPr>
      <xdr:spPr>
        <a:xfrm>
          <a:off x="16792575" y="8982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53E70060-F6C0-4629-ACCA-F318B353EE9C}"/>
            </a:ext>
          </a:extLst>
        </xdr:cNvPr>
        <xdr:cNvSpPr txBox="1"/>
      </xdr:nvSpPr>
      <xdr:spPr>
        <a:xfrm>
          <a:off x="16792575" y="8982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D196CDF0-EC0C-4A89-A1D5-55F80D1EFEED}"/>
            </a:ext>
          </a:extLst>
        </xdr:cNvPr>
        <xdr:cNvSpPr txBox="1"/>
      </xdr:nvSpPr>
      <xdr:spPr>
        <a:xfrm>
          <a:off x="16792575" y="8982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4822F8A3-28A6-4236-8235-46587364209B}"/>
            </a:ext>
          </a:extLst>
        </xdr:cNvPr>
        <xdr:cNvSpPr txBox="1"/>
      </xdr:nvSpPr>
      <xdr:spPr>
        <a:xfrm>
          <a:off x="16792575" y="8982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55565385-617E-45CC-B2A5-8D01D92C95CA}"/>
            </a:ext>
          </a:extLst>
        </xdr:cNvPr>
        <xdr:cNvSpPr txBox="1"/>
      </xdr:nvSpPr>
      <xdr:spPr>
        <a:xfrm>
          <a:off x="16792575" y="8982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737E7C6A-FAEC-445D-8224-08863C95938E}"/>
            </a:ext>
          </a:extLst>
        </xdr:cNvPr>
        <xdr:cNvSpPr txBox="1"/>
      </xdr:nvSpPr>
      <xdr:spPr>
        <a:xfrm>
          <a:off x="16792575" y="8982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4D13B57B-A493-46C0-83A8-827D6232494D}"/>
            </a:ext>
          </a:extLst>
        </xdr:cNvPr>
        <xdr:cNvSpPr txBox="1"/>
      </xdr:nvSpPr>
      <xdr:spPr>
        <a:xfrm>
          <a:off x="16792575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5C0E5A01-0387-4703-9A5B-C6E81DC68830}"/>
            </a:ext>
          </a:extLst>
        </xdr:cNvPr>
        <xdr:cNvSpPr txBox="1"/>
      </xdr:nvSpPr>
      <xdr:spPr>
        <a:xfrm>
          <a:off x="16792575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5C94160C-F09B-432D-8979-014047289734}"/>
            </a:ext>
          </a:extLst>
        </xdr:cNvPr>
        <xdr:cNvSpPr txBox="1"/>
      </xdr:nvSpPr>
      <xdr:spPr>
        <a:xfrm>
          <a:off x="16792575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445281C5-7174-44A7-AD55-E1A9EECF01BA}"/>
            </a:ext>
          </a:extLst>
        </xdr:cNvPr>
        <xdr:cNvSpPr txBox="1"/>
      </xdr:nvSpPr>
      <xdr:spPr>
        <a:xfrm>
          <a:off x="16792575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9BAFE3DE-252F-48C8-AC5D-D9036DF51601}"/>
            </a:ext>
          </a:extLst>
        </xdr:cNvPr>
        <xdr:cNvSpPr txBox="1"/>
      </xdr:nvSpPr>
      <xdr:spPr>
        <a:xfrm>
          <a:off x="16792575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</xdr:row>
      <xdr:rowOff>0</xdr:rowOff>
    </xdr:from>
    <xdr:ext cx="184731" cy="264560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C5909E8B-D59F-4361-9BEF-A0D6FF468C11}"/>
            </a:ext>
          </a:extLst>
        </xdr:cNvPr>
        <xdr:cNvSpPr txBox="1"/>
      </xdr:nvSpPr>
      <xdr:spPr>
        <a:xfrm>
          <a:off x="16792575" y="846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4617EF1F-9FFE-44E1-8542-55CFF790FC2D}"/>
            </a:ext>
          </a:extLst>
        </xdr:cNvPr>
        <xdr:cNvSpPr txBox="1"/>
      </xdr:nvSpPr>
      <xdr:spPr>
        <a:xfrm>
          <a:off x="16792575" y="863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4BE819D6-249A-420F-A5CA-5DBC5A1334CF}"/>
            </a:ext>
          </a:extLst>
        </xdr:cNvPr>
        <xdr:cNvSpPr txBox="1"/>
      </xdr:nvSpPr>
      <xdr:spPr>
        <a:xfrm>
          <a:off x="16792575" y="863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487A5C5B-E859-46FA-9947-316465AF4808}"/>
            </a:ext>
          </a:extLst>
        </xdr:cNvPr>
        <xdr:cNvSpPr txBox="1"/>
      </xdr:nvSpPr>
      <xdr:spPr>
        <a:xfrm>
          <a:off x="16792575" y="863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6A1AE8B4-B044-4BA8-A021-EED148BDA65A}"/>
            </a:ext>
          </a:extLst>
        </xdr:cNvPr>
        <xdr:cNvSpPr txBox="1"/>
      </xdr:nvSpPr>
      <xdr:spPr>
        <a:xfrm>
          <a:off x="16792575" y="863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E268E3FD-B50D-40F9-9142-942D89B0DC03}"/>
            </a:ext>
          </a:extLst>
        </xdr:cNvPr>
        <xdr:cNvSpPr txBox="1"/>
      </xdr:nvSpPr>
      <xdr:spPr>
        <a:xfrm>
          <a:off x="16792575" y="863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50</xdr:row>
      <xdr:rowOff>0</xdr:rowOff>
    </xdr:from>
    <xdr:ext cx="184731" cy="264560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4E71F231-DC58-44E8-93AD-FB1AC0AA7B36}"/>
            </a:ext>
          </a:extLst>
        </xdr:cNvPr>
        <xdr:cNvSpPr txBox="1"/>
      </xdr:nvSpPr>
      <xdr:spPr>
        <a:xfrm>
          <a:off x="16792575" y="863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CF992503-DD01-4BCF-BB94-5670064B36DA}"/>
            </a:ext>
          </a:extLst>
        </xdr:cNvPr>
        <xdr:cNvSpPr txBox="1"/>
      </xdr:nvSpPr>
      <xdr:spPr>
        <a:xfrm>
          <a:off x="16792575" y="881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A7595516-0723-4EE5-8E16-7F3F1F748107}"/>
            </a:ext>
          </a:extLst>
        </xdr:cNvPr>
        <xdr:cNvSpPr txBox="1"/>
      </xdr:nvSpPr>
      <xdr:spPr>
        <a:xfrm>
          <a:off x="16792575" y="881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225DC003-E333-4966-A212-0648E08E1C35}"/>
            </a:ext>
          </a:extLst>
        </xdr:cNvPr>
        <xdr:cNvSpPr txBox="1"/>
      </xdr:nvSpPr>
      <xdr:spPr>
        <a:xfrm>
          <a:off x="16792575" y="881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CE3097EC-E363-4169-934C-EA8E177868EF}"/>
            </a:ext>
          </a:extLst>
        </xdr:cNvPr>
        <xdr:cNvSpPr txBox="1"/>
      </xdr:nvSpPr>
      <xdr:spPr>
        <a:xfrm>
          <a:off x="16792575" y="881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192C7BFD-1B20-4E61-ACCF-E3E6F61BDEB2}"/>
            </a:ext>
          </a:extLst>
        </xdr:cNvPr>
        <xdr:cNvSpPr txBox="1"/>
      </xdr:nvSpPr>
      <xdr:spPr>
        <a:xfrm>
          <a:off x="16792575" y="881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51</xdr:row>
      <xdr:rowOff>0</xdr:rowOff>
    </xdr:from>
    <xdr:ext cx="184731" cy="264560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CC7372D5-CF7C-4DCD-A67E-55A4456206FA}"/>
            </a:ext>
          </a:extLst>
        </xdr:cNvPr>
        <xdr:cNvSpPr txBox="1"/>
      </xdr:nvSpPr>
      <xdr:spPr>
        <a:xfrm>
          <a:off x="16792575" y="881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99</xdr:row>
      <xdr:rowOff>0</xdr:rowOff>
    </xdr:from>
    <xdr:ext cx="184731" cy="264560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C3987E58-FF65-4079-ABAE-4EA1DD9E00D9}"/>
            </a:ext>
          </a:extLst>
        </xdr:cNvPr>
        <xdr:cNvSpPr txBox="1"/>
      </xdr:nvSpPr>
      <xdr:spPr>
        <a:xfrm>
          <a:off x="16792575" y="1627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99</xdr:row>
      <xdr:rowOff>0</xdr:rowOff>
    </xdr:from>
    <xdr:ext cx="184731" cy="264560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45EB0A20-57C2-416B-BC24-E13E9BBC2CC0}"/>
            </a:ext>
          </a:extLst>
        </xdr:cNvPr>
        <xdr:cNvSpPr txBox="1"/>
      </xdr:nvSpPr>
      <xdr:spPr>
        <a:xfrm>
          <a:off x="16792575" y="1627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100</xdr:row>
      <xdr:rowOff>0</xdr:rowOff>
    </xdr:from>
    <xdr:ext cx="184731" cy="264560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21F86033-468F-4B53-BEB7-9FD0D58DC546}"/>
            </a:ext>
          </a:extLst>
        </xdr:cNvPr>
        <xdr:cNvSpPr txBox="1"/>
      </xdr:nvSpPr>
      <xdr:spPr>
        <a:xfrm>
          <a:off x="16792575" y="1644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100</xdr:row>
      <xdr:rowOff>0</xdr:rowOff>
    </xdr:from>
    <xdr:ext cx="184731" cy="264560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2C8F2EAA-9586-49F8-999C-05C4F181FEF5}"/>
            </a:ext>
          </a:extLst>
        </xdr:cNvPr>
        <xdr:cNvSpPr txBox="1"/>
      </xdr:nvSpPr>
      <xdr:spPr>
        <a:xfrm>
          <a:off x="16792575" y="1644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649BA79A-C2FD-4147-8C71-6137D428AD38}"/>
            </a:ext>
          </a:extLst>
        </xdr:cNvPr>
        <xdr:cNvSpPr txBox="1"/>
      </xdr:nvSpPr>
      <xdr:spPr>
        <a:xfrm>
          <a:off x="1679257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511CA828-03BF-4997-9E27-18D625832E92}"/>
            </a:ext>
          </a:extLst>
        </xdr:cNvPr>
        <xdr:cNvSpPr txBox="1"/>
      </xdr:nvSpPr>
      <xdr:spPr>
        <a:xfrm>
          <a:off x="1679257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1F71CB13-7173-457A-BA2F-7540554E2A03}"/>
            </a:ext>
          </a:extLst>
        </xdr:cNvPr>
        <xdr:cNvSpPr txBox="1"/>
      </xdr:nvSpPr>
      <xdr:spPr>
        <a:xfrm>
          <a:off x="1679257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EE6118B5-FFEC-402B-994D-2463E9BA3ABA}"/>
            </a:ext>
          </a:extLst>
        </xdr:cNvPr>
        <xdr:cNvSpPr txBox="1"/>
      </xdr:nvSpPr>
      <xdr:spPr>
        <a:xfrm>
          <a:off x="1679257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08D346E1-6964-45E3-9014-F321CA5318E9}"/>
            </a:ext>
          </a:extLst>
        </xdr:cNvPr>
        <xdr:cNvSpPr txBox="1"/>
      </xdr:nvSpPr>
      <xdr:spPr>
        <a:xfrm>
          <a:off x="1679257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929BD4EF-4F5B-4653-B9BD-195120FCF507}"/>
            </a:ext>
          </a:extLst>
        </xdr:cNvPr>
        <xdr:cNvSpPr txBox="1"/>
      </xdr:nvSpPr>
      <xdr:spPr>
        <a:xfrm>
          <a:off x="1679257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103</xdr:row>
      <xdr:rowOff>0</xdr:rowOff>
    </xdr:from>
    <xdr:ext cx="184731" cy="264560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03CFF089-D2B1-49E8-8F2E-4BCFA1538071}"/>
            </a:ext>
          </a:extLst>
        </xdr:cNvPr>
        <xdr:cNvSpPr txBox="1"/>
      </xdr:nvSpPr>
      <xdr:spPr>
        <a:xfrm>
          <a:off x="16764000" y="15803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103</xdr:row>
      <xdr:rowOff>0</xdr:rowOff>
    </xdr:from>
    <xdr:ext cx="184731" cy="264560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66C2668D-277E-4726-B8BC-81A1DDEDC1B1}"/>
            </a:ext>
          </a:extLst>
        </xdr:cNvPr>
        <xdr:cNvSpPr txBox="1"/>
      </xdr:nvSpPr>
      <xdr:spPr>
        <a:xfrm>
          <a:off x="16764000" y="15803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E3A4033A-127A-4CDF-8DD3-E8CB98735D04}"/>
            </a:ext>
          </a:extLst>
        </xdr:cNvPr>
        <xdr:cNvSpPr txBox="1"/>
      </xdr:nvSpPr>
      <xdr:spPr>
        <a:xfrm>
          <a:off x="16764000" y="15977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83F1A008-A4A7-460A-BB7F-7589DE8C9433}"/>
            </a:ext>
          </a:extLst>
        </xdr:cNvPr>
        <xdr:cNvSpPr txBox="1"/>
      </xdr:nvSpPr>
      <xdr:spPr>
        <a:xfrm>
          <a:off x="16764000" y="15977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A7EF16FE-0A49-4A06-BCB1-35C13E1C22E9}"/>
            </a:ext>
          </a:extLst>
        </xdr:cNvPr>
        <xdr:cNvSpPr txBox="1"/>
      </xdr:nvSpPr>
      <xdr:spPr>
        <a:xfrm>
          <a:off x="16764000" y="15977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CE1D1BCF-3489-4140-8259-DA2393A04225}"/>
            </a:ext>
          </a:extLst>
        </xdr:cNvPr>
        <xdr:cNvSpPr txBox="1"/>
      </xdr:nvSpPr>
      <xdr:spPr>
        <a:xfrm>
          <a:off x="16764000" y="15977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1AEB8020-F8B4-46E0-94C4-E8F409A8BBAD}"/>
            </a:ext>
          </a:extLst>
        </xdr:cNvPr>
        <xdr:cNvSpPr txBox="1"/>
      </xdr:nvSpPr>
      <xdr:spPr>
        <a:xfrm>
          <a:off x="16764000" y="16151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061C0C8C-1A8B-4F0F-9C16-42A410BEBAC8}"/>
            </a:ext>
          </a:extLst>
        </xdr:cNvPr>
        <xdr:cNvSpPr txBox="1"/>
      </xdr:nvSpPr>
      <xdr:spPr>
        <a:xfrm>
          <a:off x="16764000" y="16151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0BD6AE63-1ED5-469C-878F-4597FBBCCD98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4E15291E-5300-4BCB-9C85-A786283D3A0B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3B226F0C-C97D-4A2D-A6CF-B5D58388EF8D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4115FBE0-F4A3-4F4C-A435-9BB8ACD44607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36299659-0A6D-4EE9-ADC6-7EE5F8429B12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D7C2CC9D-9AAA-464F-8A35-A39C41EDEDD7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59BEE370-B4F6-41BD-95BB-9F30571F0D5B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E640820A-4C83-4DFD-9B33-9388D25005DA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44EC33EC-6C15-4342-9FE0-0632B1802C87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42941ABF-1238-41ED-91D2-D4E220BBA117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9BDC0DF1-60A3-44A9-835E-C38135B77597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729BD090-9EF8-4D6C-B0C2-7F880A06256B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1F3BB043-ACAB-4D2A-AC18-32BF735CE479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E8D479F7-CC74-4E6F-BDD2-48D608A61DFF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DE4835B4-2F82-4B5D-A7AD-C7A0BAB48899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CEE84EE5-4562-4D71-8126-022A0C5DAB98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66A353F1-A827-4F12-8764-F236D27B8484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1646C8D3-7BAA-4CD4-A8B8-09317D1C1EBD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103</xdr:row>
      <xdr:rowOff>0</xdr:rowOff>
    </xdr:from>
    <xdr:ext cx="184731" cy="264560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68B61B88-65F9-45BA-B2AA-8858A2D1D5A0}"/>
            </a:ext>
          </a:extLst>
        </xdr:cNvPr>
        <xdr:cNvSpPr txBox="1"/>
      </xdr:nvSpPr>
      <xdr:spPr>
        <a:xfrm>
          <a:off x="16498957" y="15803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103</xdr:row>
      <xdr:rowOff>0</xdr:rowOff>
    </xdr:from>
    <xdr:ext cx="184731" cy="264560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232CADBC-061C-453F-A6B1-E1A46DC0675F}"/>
            </a:ext>
          </a:extLst>
        </xdr:cNvPr>
        <xdr:cNvSpPr txBox="1"/>
      </xdr:nvSpPr>
      <xdr:spPr>
        <a:xfrm>
          <a:off x="16498957" y="15803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EED05C24-55A0-4119-871B-82644C959349}"/>
            </a:ext>
          </a:extLst>
        </xdr:cNvPr>
        <xdr:cNvSpPr txBox="1"/>
      </xdr:nvSpPr>
      <xdr:spPr>
        <a:xfrm>
          <a:off x="16498957" y="15977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B341086A-28C3-4DFE-A250-9A8BF5012103}"/>
            </a:ext>
          </a:extLst>
        </xdr:cNvPr>
        <xdr:cNvSpPr txBox="1"/>
      </xdr:nvSpPr>
      <xdr:spPr>
        <a:xfrm>
          <a:off x="16498957" y="15977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EDAEDF4A-448B-4556-86A1-D44C722FAD0E}"/>
            </a:ext>
          </a:extLst>
        </xdr:cNvPr>
        <xdr:cNvSpPr txBox="1"/>
      </xdr:nvSpPr>
      <xdr:spPr>
        <a:xfrm>
          <a:off x="16498957" y="15977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34361083-5AF7-4EF4-BA03-AC9B810966FE}"/>
            </a:ext>
          </a:extLst>
        </xdr:cNvPr>
        <xdr:cNvSpPr txBox="1"/>
      </xdr:nvSpPr>
      <xdr:spPr>
        <a:xfrm>
          <a:off x="16498957" y="15977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FFB5D3B9-A9BA-42AA-AA57-D0E72B39CEBC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B3FB8382-A88D-4680-8A74-8D6927E5AB38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A1BC9990-21A7-49CA-80A3-E0F720438776}"/>
            </a:ext>
          </a:extLst>
        </xdr:cNvPr>
        <xdr:cNvSpPr txBox="1"/>
      </xdr:nvSpPr>
      <xdr:spPr>
        <a:xfrm>
          <a:off x="16498957" y="171946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90B9A148-9A03-4B6D-A56C-E033BC214E40}"/>
            </a:ext>
          </a:extLst>
        </xdr:cNvPr>
        <xdr:cNvSpPr txBox="1"/>
      </xdr:nvSpPr>
      <xdr:spPr>
        <a:xfrm>
          <a:off x="16498957" y="171946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AEBACC7C-9181-485B-8246-38C58E9815D3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F4ED9D01-EF6B-4733-AC09-05081849C6C3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B13372C0-0DFA-41F9-9091-7477B220A2B3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C56608AF-9C7F-4778-857E-75B2AF8E6D31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D40329CD-3D8C-404A-BAE3-A90349E2B32E}"/>
            </a:ext>
          </a:extLst>
        </xdr:cNvPr>
        <xdr:cNvSpPr txBox="1"/>
      </xdr:nvSpPr>
      <xdr:spPr>
        <a:xfrm>
          <a:off x="16498957" y="171946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6A9823A5-8B0A-4801-8713-4BC8343EB3B9}"/>
            </a:ext>
          </a:extLst>
        </xdr:cNvPr>
        <xdr:cNvSpPr txBox="1"/>
      </xdr:nvSpPr>
      <xdr:spPr>
        <a:xfrm>
          <a:off x="16498957" y="171946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5BB40F4E-A623-4815-B1CE-ED69FA58CE10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6AA5F6C8-6495-4B14-B9D8-B6137C41EBF2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F7BBD6DD-47FA-4291-813A-33604E813638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B740665A-93E2-4356-8AE1-AD4B1136BBDD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9D3B5719-A903-4823-9A2A-39E45088FB59}"/>
            </a:ext>
          </a:extLst>
        </xdr:cNvPr>
        <xdr:cNvSpPr txBox="1"/>
      </xdr:nvSpPr>
      <xdr:spPr>
        <a:xfrm>
          <a:off x="16498957" y="171946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88CA8155-5638-4296-8A66-EDF7E0902258}"/>
            </a:ext>
          </a:extLst>
        </xdr:cNvPr>
        <xdr:cNvSpPr txBox="1"/>
      </xdr:nvSpPr>
      <xdr:spPr>
        <a:xfrm>
          <a:off x="16498957" y="171946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569DD104-808A-4C7F-8481-62C01130705D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73FB328F-5B82-401E-9E16-98C503752975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1A668705-3FE2-4BE0-88CE-8020BB52C68D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3CDD8F64-572D-4254-AC1E-B0E083AC9261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4E3AF06A-EFB5-4091-B416-C8EE8C91397D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2F55236B-12B2-4E1F-9E1D-C182B48F7A9C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272B3908-A9B7-4193-9E45-AC9F82E27063}"/>
            </a:ext>
          </a:extLst>
        </xdr:cNvPr>
        <xdr:cNvSpPr txBox="1"/>
      </xdr:nvSpPr>
      <xdr:spPr>
        <a:xfrm>
          <a:off x="16498957" y="171946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4DF9A2A0-F2EF-46C7-9B63-939842F69FD7}"/>
            </a:ext>
          </a:extLst>
        </xdr:cNvPr>
        <xdr:cNvSpPr txBox="1"/>
      </xdr:nvSpPr>
      <xdr:spPr>
        <a:xfrm>
          <a:off x="16498957" y="171946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15371D34-58D5-41A3-899A-BB7DBA406451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E121DA20-4E88-40F6-8916-E07296041F7C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23B068D8-FA58-4358-81D3-34A21F504A36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99CDD7F3-74DE-4179-9E32-2D753F0F5E44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D06367F1-09D9-43F5-9D68-0691BA360449}"/>
            </a:ext>
          </a:extLst>
        </xdr:cNvPr>
        <xdr:cNvSpPr txBox="1"/>
      </xdr:nvSpPr>
      <xdr:spPr>
        <a:xfrm>
          <a:off x="16498957" y="171946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E068EB92-4428-44BF-9D0B-7EF89CCECC6D}"/>
            </a:ext>
          </a:extLst>
        </xdr:cNvPr>
        <xdr:cNvSpPr txBox="1"/>
      </xdr:nvSpPr>
      <xdr:spPr>
        <a:xfrm>
          <a:off x="16498957" y="171946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2A3D2A86-A829-4CB1-BD14-B67D9AF41F12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850D8BBD-82BC-41B5-AF94-B44751166A3B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268ADD30-04A4-412B-B8C5-68103A5E43B8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35F1C916-0B2C-428F-B8F4-F7D8ABC41AFD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A01C238E-C657-4A11-9B93-7FE2ECAF713F}"/>
            </a:ext>
          </a:extLst>
        </xdr:cNvPr>
        <xdr:cNvSpPr txBox="1"/>
      </xdr:nvSpPr>
      <xdr:spPr>
        <a:xfrm>
          <a:off x="16498957" y="171946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3B262C06-E332-4729-99EB-7F9C9B79BBAC}"/>
            </a:ext>
          </a:extLst>
        </xdr:cNvPr>
        <xdr:cNvSpPr txBox="1"/>
      </xdr:nvSpPr>
      <xdr:spPr>
        <a:xfrm>
          <a:off x="16498957" y="171946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092FD1C5-18F3-4494-BD6A-49FF84CA5B8E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56C8BF3D-A4FC-4DEA-8C23-15F8EDA1694A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FF4882A7-BF39-4B1F-A9C5-A59708C31068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99A1ABA1-8290-4D5A-A081-73D7C2C5E344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42624295-8272-4F3A-BC63-F97CB77171B9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CF662380-9908-4E49-8BD0-4F9307E34D46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ED35E207-125D-4B91-82FA-BBA531752241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67FB1ECE-E53F-4E36-A673-2E15E52AEBFF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D2607BE9-3F35-43A0-BCC9-758FBFC3033A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AE08A458-32B0-4231-BF84-289B6A91D066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E2E84D95-7167-47AD-88AB-BEE36FB39C80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B24CB81E-99D0-4261-B829-B0A808EC8B9A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53B251E1-2BEB-4816-AC5D-E3955559E972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AA9909C2-A402-4F5A-81D8-52181E04883D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F97DC866-A0CF-40B4-A159-C57CBD713743}"/>
            </a:ext>
          </a:extLst>
        </xdr:cNvPr>
        <xdr:cNvSpPr txBox="1"/>
      </xdr:nvSpPr>
      <xdr:spPr>
        <a:xfrm>
          <a:off x="16498957" y="171946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BEDD7487-509E-44F7-B8CD-2BB27627423E}"/>
            </a:ext>
          </a:extLst>
        </xdr:cNvPr>
        <xdr:cNvSpPr txBox="1"/>
      </xdr:nvSpPr>
      <xdr:spPr>
        <a:xfrm>
          <a:off x="16498957" y="171946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DCC03BE2-C67F-4AFD-9ECA-55F8464EA772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71371785-421F-497F-86AE-EDA742B0A9EA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19E92010-E1D4-409B-931A-0CF24BFFAFB2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BE4A33FE-05DE-497F-A5B5-6FCB9309F216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5B2538A1-19EB-4070-8357-5AEAB6C5F834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1E4B005F-8E0B-4699-8F81-B78FFFDDD684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E8ED0814-B65B-41BB-95A1-1630B0F4D7C5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EE38F07B-5658-41DD-B2D5-90429E6991B0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5BFC0C66-2993-4EBB-A00A-1494D838129E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23167019-BC94-4EC4-B5C9-007FDB9E3C17}"/>
            </a:ext>
          </a:extLst>
        </xdr:cNvPr>
        <xdr:cNvSpPr txBox="1"/>
      </xdr:nvSpPr>
      <xdr:spPr>
        <a:xfrm>
          <a:off x="16498957" y="171946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9A726722-85C5-4AA5-8C0D-22EB29B21AAE}"/>
            </a:ext>
          </a:extLst>
        </xdr:cNvPr>
        <xdr:cNvSpPr txBox="1"/>
      </xdr:nvSpPr>
      <xdr:spPr>
        <a:xfrm>
          <a:off x="16498957" y="171946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6BA7C678-98ED-46D6-BEB3-3235531D27C7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DA16410E-630C-42D5-96AA-63B326DC1D97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3CB76C78-60F6-4F51-92E0-6B54DEF5B509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B9FAFB60-A082-4D6B-8374-15E3CBC2A7D2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0AB0BCC3-9744-44DF-9262-9837A6D82B2E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17B56EC6-F74F-44D2-A9EF-7A6CD3FC439B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D72B7F9A-D58C-46B5-A478-D44D53561A2C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516DC2EA-4CC4-476D-9D9B-49C0E2488E58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E64D9587-56DF-4F2A-ADF9-BC208D1A78A3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0DD165D1-D761-4CC3-A03A-35AF78AE9674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6A02C6DE-B7EC-484D-8B1F-CA5BE28C95CF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62A32783-0395-4D5A-B1D3-6907724D3D9A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D4404F6C-F597-4DC7-A6EB-A2D07B5BC6F4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1655D8B4-AF4F-4101-8D93-C69435909596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A629251C-32C0-4AE0-96F0-311ED9FF47F3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11D0491B-1E0C-40D8-9F05-EC1FCFA5B7E0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DB36AE22-4F0B-4F86-86F7-411E813469E4}"/>
            </a:ext>
          </a:extLst>
        </xdr:cNvPr>
        <xdr:cNvSpPr txBox="1"/>
      </xdr:nvSpPr>
      <xdr:spPr>
        <a:xfrm>
          <a:off x="16498957" y="171946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3FB39C52-999C-4D14-A390-7B624BE24211}"/>
            </a:ext>
          </a:extLst>
        </xdr:cNvPr>
        <xdr:cNvSpPr txBox="1"/>
      </xdr:nvSpPr>
      <xdr:spPr>
        <a:xfrm>
          <a:off x="16498957" y="171946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214D7DEF-E4DA-47A4-8E04-DA2FCB9D7A71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32744005-9CAE-49FE-A7EC-911264216DBF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1D1C0303-9AA7-4EFD-AEAD-D10C14127DF2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A1C9980C-9721-46AB-97A9-ACA66F4CA4B3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57AABD88-2B21-448F-ADD7-4BAFD5E796D0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2755EDD7-A8CA-4B92-93D4-3652FD7C5ED0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DF9656F1-E448-4F61-B581-A9F4846F2B88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92B649A1-6C95-45D5-8399-BFE47E4B5B4F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C5902E57-82F5-4991-A512-8999EF44C4F5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4513682D-490C-4283-85E0-0C9511B0EDE8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74902B7A-5B84-4046-87FC-7FD910FBB2DE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F50E2E1F-ABCB-40EF-8D3B-B2DF45A2FF1F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629C36C4-ACE5-443D-96DD-CE129D8BFC07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A019BF6C-8220-47B9-95E2-EA19FA3188EA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B0DC004F-5AC7-4990-8443-1844419F271A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78AC749E-F5D6-44A6-9A5F-DD6310CFFEC4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3E6426CE-99E5-4A7D-B6DC-2DDEB139FEBD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7DBCF091-30F4-4EF9-9D84-D99169DA2C30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F256CAE0-539E-492C-815C-772B92A01F07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A20F98C8-894E-4F34-A44A-5A2CD40E5C5E}"/>
            </a:ext>
          </a:extLst>
        </xdr:cNvPr>
        <xdr:cNvSpPr txBox="1"/>
      </xdr:nvSpPr>
      <xdr:spPr>
        <a:xfrm>
          <a:off x="16498957" y="17368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B83B9707-9B95-415E-A2BF-6C7BABB0D165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1DF1A085-80A8-4D7A-B3B5-9810A6D4AB84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44D3B3B7-88A8-4A8B-8D0C-616F7ACE30AD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F738A54C-A9C4-4172-ABCB-CB98886F2016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A3C7BAEB-D230-4DE5-872D-1A43E6FC859C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296198BF-6EE2-40F7-ADC4-8ED65E7BE4B5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34F72C2A-97ED-4ED5-BBD3-60EB5AB59F99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8055FAF0-694A-45CF-A6D4-8305FEF6DEE3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40C00A93-73BE-4B29-B198-D1E8F74C4403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248C10AE-506C-4997-ABBC-0EA66CB90761}"/>
            </a:ext>
          </a:extLst>
        </xdr:cNvPr>
        <xdr:cNvSpPr txBox="1"/>
      </xdr:nvSpPr>
      <xdr:spPr>
        <a:xfrm>
          <a:off x="16498957" y="17542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DD29C63D-9CED-4D16-9839-A3D3C2B84761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BDF41B8F-4E1B-4E40-943E-740C27635FDD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09ECD761-19E3-453F-8812-3AE15A1559CA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D9D29791-DA6C-40F2-95EE-031E347D726B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CFCF4F6B-8446-401C-9C42-3FA769545239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1C9298E2-0278-428C-BF28-4E5EBC0ED4E3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03A5CBFB-0716-4313-A13F-E9D4161E90D0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C1A049D2-DD5C-4919-9BA9-92F53C0D3258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D699D345-6701-420C-8637-CAF596D3FECC}"/>
            </a:ext>
          </a:extLst>
        </xdr:cNvPr>
        <xdr:cNvSpPr txBox="1"/>
      </xdr:nvSpPr>
      <xdr:spPr>
        <a:xfrm>
          <a:off x="16498957" y="184122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D2A98714-55F6-4DEA-8656-52AF6ACA0704}"/>
            </a:ext>
          </a:extLst>
        </xdr:cNvPr>
        <xdr:cNvSpPr txBox="1"/>
      </xdr:nvSpPr>
      <xdr:spPr>
        <a:xfrm>
          <a:off x="16498957" y="184122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F121FDAC-6DC1-4071-BC72-42E7D4B69C8E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3DA54767-B3AF-4E2F-8386-8076EC9DC9DB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130D4BDA-90D2-4295-BB11-E27A4778582C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CA3D5177-3ACF-45C6-AC8A-2B23AF23EDB4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F77CCE57-F006-441A-B386-1E1525DAC57E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0F6A2251-4937-4086-9EA9-A61DE37F4828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09979428-1C5F-4AA0-A4BA-6B7DD2BE3A2A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1E64D5AB-25DD-4E04-95B1-915287636E6B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E2FA95EA-ACD8-4D2E-B3BF-C63B83247AF2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366393BA-1FEB-4497-B0A1-C26E7132967B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D7788F59-7706-457D-9416-80D478E68E22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E8FDFBCD-2A61-471A-8D15-4B9AAE2452F4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AAC94305-C563-4872-988E-FDE3000971B0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6BA6164E-646C-4E8D-BD2E-9EF867B61F2C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11F711D2-B885-4FCD-B2B6-7F29579A1BFB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74E774C8-32F5-4BF4-871E-AD134310A61A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DBA561FB-0D01-435A-9EB4-18FAFB793F46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F3BAEB0B-9062-421C-ABF3-DD0B8AD2ACC8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AF4A4746-0C4B-429A-8D05-3F166271B1FC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F39E0E68-0D05-4E12-8724-FC19BC75E199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FB1438ED-0D53-462B-A2D4-FC9C94A54842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22512312-4B5F-4CAE-A539-CE558BEE2F17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BD96BDB3-5065-4529-BBB8-539518C2DE6C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C7FCC2A6-DCD9-4350-A061-CD0AA7759C41}"/>
            </a:ext>
          </a:extLst>
        </xdr:cNvPr>
        <xdr:cNvSpPr txBox="1"/>
      </xdr:nvSpPr>
      <xdr:spPr>
        <a:xfrm>
          <a:off x="16498957" y="184122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084E31FD-2E57-471B-AD38-1D0FF9B6109E}"/>
            </a:ext>
          </a:extLst>
        </xdr:cNvPr>
        <xdr:cNvSpPr txBox="1"/>
      </xdr:nvSpPr>
      <xdr:spPr>
        <a:xfrm>
          <a:off x="16498957" y="184122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E7A8F409-A5C3-43EF-8C75-DCCC0BD285BA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9A328B15-3D13-4096-B77F-F80068D9A261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5AA9A698-B97D-4512-8B34-A7EB4799ECCC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7820B56C-A7F2-4C33-8969-1A830D3DE363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E43754F0-01FF-4A72-BDDA-6B376271E2F2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D35E5818-23CF-4B81-B5AD-7291ABBAB4D0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ACFBF17C-99E2-40C4-8A6D-D52137DD88B1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EFD06CC1-F03E-4207-A13B-F01CF1536169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F0200BA8-9081-401E-821D-7A342C8C0A87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BCA75583-BA48-4C7E-956F-418F2BA831EB}"/>
            </a:ext>
          </a:extLst>
        </xdr:cNvPr>
        <xdr:cNvSpPr txBox="1"/>
      </xdr:nvSpPr>
      <xdr:spPr>
        <a:xfrm>
          <a:off x="16498957" y="184122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3BBAB110-5441-419E-8C71-090EA41F912B}"/>
            </a:ext>
          </a:extLst>
        </xdr:cNvPr>
        <xdr:cNvSpPr txBox="1"/>
      </xdr:nvSpPr>
      <xdr:spPr>
        <a:xfrm>
          <a:off x="16498957" y="184122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02E77277-7B40-409D-94EF-ED8D9FA506DF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D1B60D97-3664-47D3-B61C-0DAB593C3D41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F8F86037-E003-4C6F-8474-916DF039BDFD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78BB493C-10EC-49A8-9BD6-044D314EA195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3E1D3E8D-560F-4136-AABE-037E7B8F9D88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CADB2DE5-B96A-4F69-A30E-BF6248598095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5DC5BFAF-D682-4A98-854C-8F8862049EB2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B24BB218-A1BB-4677-A74C-0E30A36613CE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8BE8000E-77BB-49D6-86EE-1D791F8A70E3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9B12B55E-8EA6-453F-9D39-F90FCC5875E8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4B7744C6-ECC8-40AD-B848-F2E5E9E6661D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91A7D014-98E6-464E-8DBA-B5D3AC99D458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D853E26A-2A96-498E-B5F5-1E0DCE2C2290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16B3F041-9CD7-4DF8-825F-8C7BA104727E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CEADF9C0-8DE0-440C-964A-328F8E6B09BC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644FC910-2852-4274-819F-7B80A7543B3A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2DCFDC72-D35E-4752-8D2A-323EC7D7383C}"/>
            </a:ext>
          </a:extLst>
        </xdr:cNvPr>
        <xdr:cNvSpPr txBox="1"/>
      </xdr:nvSpPr>
      <xdr:spPr>
        <a:xfrm>
          <a:off x="16498957" y="184122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5EB2B06A-D704-425D-AC75-CF5C251C389B}"/>
            </a:ext>
          </a:extLst>
        </xdr:cNvPr>
        <xdr:cNvSpPr txBox="1"/>
      </xdr:nvSpPr>
      <xdr:spPr>
        <a:xfrm>
          <a:off x="16498957" y="184122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A0E7EE5D-523C-4988-9358-5B0ED548DF47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70A04512-FACC-4FB4-8B10-A8D9FBCEA5DE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663A26E2-068C-4538-9E2E-23B51531C2C6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24F447BF-9DFD-4B57-9C49-1CBCE24D449D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7E889487-C858-4549-9227-972A2190BCEB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77C19BD9-F8D7-4486-A23E-585E6A959A75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E7CF0D9F-99E7-4B54-9936-81A3F723A572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408D7089-3CB4-4604-B6A9-95BCC0666D48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EF220ED6-B4F9-425C-BE9F-5FECB9490D67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2D4F5146-FE8F-4E44-9B0C-802D41CCD724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D6DBF340-E773-462C-BE0D-62BC1350D605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1516B3BC-57B9-48DC-A86F-18FA1C75DBDA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F3210DDB-4F2D-4985-8291-58F631BD40CD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E606E1DC-B1C0-4311-B8E0-3E6FB9D523F5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D54CA1F0-8424-4C9C-9AEC-5D14C59D5E19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AA2049D5-AC6F-4F0B-95B9-5A3A2D313F8E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7ED28041-647E-444A-84A2-583A7576C24F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23CDDFA9-10E4-4066-AEC1-8727CAD363AE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1D3C4DBB-F50D-4B4B-B98D-5525629265A7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CD1828D8-198F-4D60-AED9-DC26F8D280E3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0F76A311-3DCF-499C-A043-9B68D7E5413E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4AA76D2A-6B88-4F90-8901-F3321BB13412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ECE8880C-A365-4D87-A77B-63D16F6DB1DC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E15596BA-D333-49E0-9196-5C29096E9F24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874A61F9-5994-476F-8CCD-1E0975DF2D98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03F6D2B8-9D65-46CB-8780-983E1F6EDB75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ED907CFC-D994-4279-8BDA-E57D3CD6FB35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F723E69B-A49B-46B2-A9DA-599BAFFA2549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7DF576F5-8AC7-4EA7-AE07-E3DD27E0FD9A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114</xdr:row>
      <xdr:rowOff>0</xdr:rowOff>
    </xdr:from>
    <xdr:ext cx="184731" cy="264560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E9F0238F-2E01-489D-8755-37EE70ABEC73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94</xdr:row>
      <xdr:rowOff>0</xdr:rowOff>
    </xdr:from>
    <xdr:ext cx="184731" cy="264560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EA0D50D1-6A20-4CA4-BBC3-6DEC0350FFBE}"/>
            </a:ext>
          </a:extLst>
        </xdr:cNvPr>
        <xdr:cNvSpPr txBox="1"/>
      </xdr:nvSpPr>
      <xdr:spPr>
        <a:xfrm>
          <a:off x="16498957" y="15455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94</xdr:row>
      <xdr:rowOff>0</xdr:rowOff>
    </xdr:from>
    <xdr:ext cx="184731" cy="264560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43F02328-2A25-4F30-9867-C4BF35530E9A}"/>
            </a:ext>
          </a:extLst>
        </xdr:cNvPr>
        <xdr:cNvSpPr txBox="1"/>
      </xdr:nvSpPr>
      <xdr:spPr>
        <a:xfrm>
          <a:off x="16498957" y="15455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219E1CF1-05B5-467E-A928-1770E30BFCD4}"/>
            </a:ext>
          </a:extLst>
        </xdr:cNvPr>
        <xdr:cNvSpPr txBox="1"/>
      </xdr:nvSpPr>
      <xdr:spPr>
        <a:xfrm>
          <a:off x="16498957" y="15455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64F185A6-63B8-49E7-95D7-3AF47BA5F7FA}"/>
            </a:ext>
          </a:extLst>
        </xdr:cNvPr>
        <xdr:cNvSpPr txBox="1"/>
      </xdr:nvSpPr>
      <xdr:spPr>
        <a:xfrm>
          <a:off x="16498957" y="15455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97</xdr:row>
      <xdr:rowOff>0</xdr:rowOff>
    </xdr:from>
    <xdr:ext cx="184731" cy="264560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E496271E-31CB-42CB-BB82-B46F45CD1FF5}"/>
            </a:ext>
          </a:extLst>
        </xdr:cNvPr>
        <xdr:cNvSpPr txBox="1"/>
      </xdr:nvSpPr>
      <xdr:spPr>
        <a:xfrm>
          <a:off x="16498957" y="156292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97</xdr:row>
      <xdr:rowOff>0</xdr:rowOff>
    </xdr:from>
    <xdr:ext cx="184731" cy="264560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9EAFD051-6C11-408E-B64C-9BF215D485B6}"/>
            </a:ext>
          </a:extLst>
        </xdr:cNvPr>
        <xdr:cNvSpPr txBox="1"/>
      </xdr:nvSpPr>
      <xdr:spPr>
        <a:xfrm>
          <a:off x="16498957" y="156292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97</xdr:row>
      <xdr:rowOff>0</xdr:rowOff>
    </xdr:from>
    <xdr:ext cx="184731" cy="264560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64D2610C-E646-43ED-A914-9317DEA27362}"/>
            </a:ext>
          </a:extLst>
        </xdr:cNvPr>
        <xdr:cNvSpPr txBox="1"/>
      </xdr:nvSpPr>
      <xdr:spPr>
        <a:xfrm>
          <a:off x="16498957" y="156292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97</xdr:row>
      <xdr:rowOff>0</xdr:rowOff>
    </xdr:from>
    <xdr:ext cx="184731" cy="264560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4E8AC198-E552-444D-BF97-0E019FADF11E}"/>
            </a:ext>
          </a:extLst>
        </xdr:cNvPr>
        <xdr:cNvSpPr txBox="1"/>
      </xdr:nvSpPr>
      <xdr:spPr>
        <a:xfrm>
          <a:off x="16498957" y="156292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103</xdr:row>
      <xdr:rowOff>0</xdr:rowOff>
    </xdr:from>
    <xdr:ext cx="184731" cy="264560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C76AF739-74E2-4144-A0CA-EB695A7FEDE9}"/>
            </a:ext>
          </a:extLst>
        </xdr:cNvPr>
        <xdr:cNvSpPr txBox="1"/>
      </xdr:nvSpPr>
      <xdr:spPr>
        <a:xfrm>
          <a:off x="16498957" y="15803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103</xdr:row>
      <xdr:rowOff>0</xdr:rowOff>
    </xdr:from>
    <xdr:ext cx="184731" cy="264560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7F784165-1EC0-4AFD-91DA-5625A59D30A3}"/>
            </a:ext>
          </a:extLst>
        </xdr:cNvPr>
        <xdr:cNvSpPr txBox="1"/>
      </xdr:nvSpPr>
      <xdr:spPr>
        <a:xfrm>
          <a:off x="16498957" y="15803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BB44AC78-0042-478F-A48E-E676ED4CBD82}"/>
            </a:ext>
          </a:extLst>
        </xdr:cNvPr>
        <xdr:cNvSpPr txBox="1"/>
      </xdr:nvSpPr>
      <xdr:spPr>
        <a:xfrm>
          <a:off x="16498957" y="15977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1E9C8F03-6D40-4206-8D2F-3DE449F3074F}"/>
            </a:ext>
          </a:extLst>
        </xdr:cNvPr>
        <xdr:cNvSpPr txBox="1"/>
      </xdr:nvSpPr>
      <xdr:spPr>
        <a:xfrm>
          <a:off x="16498957" y="15977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8036CFAC-9541-4FCF-A870-B71A01637FD1}"/>
            </a:ext>
          </a:extLst>
        </xdr:cNvPr>
        <xdr:cNvSpPr txBox="1"/>
      </xdr:nvSpPr>
      <xdr:spPr>
        <a:xfrm>
          <a:off x="16498957" y="15977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C4AB9063-A966-45D2-95DA-0B4E712947FF}"/>
            </a:ext>
          </a:extLst>
        </xdr:cNvPr>
        <xdr:cNvSpPr txBox="1"/>
      </xdr:nvSpPr>
      <xdr:spPr>
        <a:xfrm>
          <a:off x="16498957" y="15977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B507C3FF-4035-43DE-807C-99F98D1D396A}"/>
            </a:ext>
          </a:extLst>
        </xdr:cNvPr>
        <xdr:cNvSpPr txBox="1"/>
      </xdr:nvSpPr>
      <xdr:spPr>
        <a:xfrm>
          <a:off x="16498957" y="16151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62593DC4-4415-4B63-BE90-E14C7E2C1858}"/>
            </a:ext>
          </a:extLst>
        </xdr:cNvPr>
        <xdr:cNvSpPr txBox="1"/>
      </xdr:nvSpPr>
      <xdr:spPr>
        <a:xfrm>
          <a:off x="16498957" y="16325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106</xdr:row>
      <xdr:rowOff>0</xdr:rowOff>
    </xdr:from>
    <xdr:ext cx="184731" cy="264560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1AAA6A50-B7E3-41CF-B523-45D5578066DE}"/>
            </a:ext>
          </a:extLst>
        </xdr:cNvPr>
        <xdr:cNvSpPr txBox="1"/>
      </xdr:nvSpPr>
      <xdr:spPr>
        <a:xfrm>
          <a:off x="16498957" y="16325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0B1FCBED-9D4D-4C95-BE0A-90F8B8A7DD79}"/>
            </a:ext>
          </a:extLst>
        </xdr:cNvPr>
        <xdr:cNvSpPr txBox="1"/>
      </xdr:nvSpPr>
      <xdr:spPr>
        <a:xfrm>
          <a:off x="16498957" y="15977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104</xdr:row>
      <xdr:rowOff>0</xdr:rowOff>
    </xdr:from>
    <xdr:ext cx="184731" cy="264560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7656EA7A-5B17-421E-B148-728BE65CA15C}"/>
            </a:ext>
          </a:extLst>
        </xdr:cNvPr>
        <xdr:cNvSpPr txBox="1"/>
      </xdr:nvSpPr>
      <xdr:spPr>
        <a:xfrm>
          <a:off x="16498957" y="15977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5C9CFE95-3629-411E-8A55-739C5D1F54C0}"/>
            </a:ext>
          </a:extLst>
        </xdr:cNvPr>
        <xdr:cNvSpPr txBox="1"/>
      </xdr:nvSpPr>
      <xdr:spPr>
        <a:xfrm>
          <a:off x="16498957" y="16151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30ADD768-493F-4BBE-8CDF-BC11AED36A00}"/>
            </a:ext>
          </a:extLst>
        </xdr:cNvPr>
        <xdr:cNvSpPr txBox="1"/>
      </xdr:nvSpPr>
      <xdr:spPr>
        <a:xfrm>
          <a:off x="16498957" y="16151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E3D7C97B-D863-4B6C-8106-A578D9ACB519}"/>
            </a:ext>
          </a:extLst>
        </xdr:cNvPr>
        <xdr:cNvSpPr txBox="1"/>
      </xdr:nvSpPr>
      <xdr:spPr>
        <a:xfrm>
          <a:off x="16498957" y="16151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105</xdr:row>
      <xdr:rowOff>0</xdr:rowOff>
    </xdr:from>
    <xdr:ext cx="184731" cy="264560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E9A3145B-DBF9-4BA3-B09B-D8E6A412D8DA}"/>
            </a:ext>
          </a:extLst>
        </xdr:cNvPr>
        <xdr:cNvSpPr txBox="1"/>
      </xdr:nvSpPr>
      <xdr:spPr>
        <a:xfrm>
          <a:off x="16498957" y="16151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2F09FE57-0CA8-470E-B331-65EA4E5D711D}"/>
            </a:ext>
          </a:extLst>
        </xdr:cNvPr>
        <xdr:cNvSpPr txBox="1"/>
      </xdr:nvSpPr>
      <xdr:spPr>
        <a:xfrm>
          <a:off x="16498957" y="15803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110</xdr:row>
      <xdr:rowOff>0</xdr:rowOff>
    </xdr:from>
    <xdr:ext cx="184731" cy="264560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527A6D72-216B-4015-B3DB-31E1C018AF83}"/>
            </a:ext>
          </a:extLst>
        </xdr:cNvPr>
        <xdr:cNvSpPr txBox="1"/>
      </xdr:nvSpPr>
      <xdr:spPr>
        <a:xfrm>
          <a:off x="16498957" y="15803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8CE88439-9412-4CE0-A1AB-076777119A07}"/>
            </a:ext>
          </a:extLst>
        </xdr:cNvPr>
        <xdr:cNvSpPr txBox="1"/>
      </xdr:nvSpPr>
      <xdr:spPr>
        <a:xfrm>
          <a:off x="16498957" y="15977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6A5DD0BB-7455-45E5-A0B5-8F6AEA091540}"/>
            </a:ext>
          </a:extLst>
        </xdr:cNvPr>
        <xdr:cNvSpPr txBox="1"/>
      </xdr:nvSpPr>
      <xdr:spPr>
        <a:xfrm>
          <a:off x="16498957" y="15977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7EADAFD2-5F8B-4244-AEDF-51E908547F3F}"/>
            </a:ext>
          </a:extLst>
        </xdr:cNvPr>
        <xdr:cNvSpPr txBox="1"/>
      </xdr:nvSpPr>
      <xdr:spPr>
        <a:xfrm>
          <a:off x="16498957" y="15977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F2EB2862-F0C5-4198-8072-85DA676F5A32}"/>
            </a:ext>
          </a:extLst>
        </xdr:cNvPr>
        <xdr:cNvSpPr txBox="1"/>
      </xdr:nvSpPr>
      <xdr:spPr>
        <a:xfrm>
          <a:off x="16498957" y="15977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35043477-C1D2-436E-8716-FCD6629F0BD4}"/>
            </a:ext>
          </a:extLst>
        </xdr:cNvPr>
        <xdr:cNvSpPr txBox="1"/>
      </xdr:nvSpPr>
      <xdr:spPr>
        <a:xfrm>
          <a:off x="16498957" y="16151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DC6DA15F-FD88-4D68-BFA8-2FDC59F394F0}"/>
            </a:ext>
          </a:extLst>
        </xdr:cNvPr>
        <xdr:cNvSpPr txBox="1"/>
      </xdr:nvSpPr>
      <xdr:spPr>
        <a:xfrm>
          <a:off x="16498957" y="16325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113</xdr:row>
      <xdr:rowOff>0</xdr:rowOff>
    </xdr:from>
    <xdr:ext cx="184731" cy="264560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B906040D-7DB5-47DD-940E-63D778EBBC07}"/>
            </a:ext>
          </a:extLst>
        </xdr:cNvPr>
        <xdr:cNvSpPr txBox="1"/>
      </xdr:nvSpPr>
      <xdr:spPr>
        <a:xfrm>
          <a:off x="16498957" y="16325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2AB31AD8-219B-4AA6-BF29-FE6516CC30AE}"/>
            </a:ext>
          </a:extLst>
        </xdr:cNvPr>
        <xdr:cNvSpPr txBox="1"/>
      </xdr:nvSpPr>
      <xdr:spPr>
        <a:xfrm>
          <a:off x="16498957" y="15977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111</xdr:row>
      <xdr:rowOff>0</xdr:rowOff>
    </xdr:from>
    <xdr:ext cx="184731" cy="264560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4CEBFD27-A653-48CD-A791-969B996C7A4C}"/>
            </a:ext>
          </a:extLst>
        </xdr:cNvPr>
        <xdr:cNvSpPr txBox="1"/>
      </xdr:nvSpPr>
      <xdr:spPr>
        <a:xfrm>
          <a:off x="16498957" y="15977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12E73BD5-C7F5-4BD5-9513-5EA6B99849CC}"/>
            </a:ext>
          </a:extLst>
        </xdr:cNvPr>
        <xdr:cNvSpPr txBox="1"/>
      </xdr:nvSpPr>
      <xdr:spPr>
        <a:xfrm>
          <a:off x="16498957" y="16151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D0A725C6-40DA-4B38-A997-07A332FF342E}"/>
            </a:ext>
          </a:extLst>
        </xdr:cNvPr>
        <xdr:cNvSpPr txBox="1"/>
      </xdr:nvSpPr>
      <xdr:spPr>
        <a:xfrm>
          <a:off x="16498957" y="16151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7F82BAD8-1C08-412C-8728-1C2A3C30F929}"/>
            </a:ext>
          </a:extLst>
        </xdr:cNvPr>
        <xdr:cNvSpPr txBox="1"/>
      </xdr:nvSpPr>
      <xdr:spPr>
        <a:xfrm>
          <a:off x="16498957" y="16151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FDDE553D-FFAB-42EB-9314-DC49F62BD8C3}"/>
            </a:ext>
          </a:extLst>
        </xdr:cNvPr>
        <xdr:cNvSpPr txBox="1"/>
      </xdr:nvSpPr>
      <xdr:spPr>
        <a:xfrm>
          <a:off x="16498957" y="16151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B577F65F-3ED0-4632-B8EF-B3145FC6D279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F1873353-517B-4339-B0C7-244FAC804DDD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CA79FBCF-BD47-4484-A5F1-95EAF9A24733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D3D68584-D7A7-496B-A2DD-F10A9A5C770C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AF7C1DBB-C888-474E-A34B-B9D223912C8E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0081F401-CCD0-496E-93EF-099CA51DC69C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4838C677-7600-4C62-B50B-9A9A5F439FAD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D456F60A-2037-4281-9A82-6D87598DC7C2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141</xdr:row>
      <xdr:rowOff>0</xdr:rowOff>
    </xdr:from>
    <xdr:ext cx="184731" cy="264560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1B7ACC71-693A-432F-BA83-AE44140F626C}"/>
            </a:ext>
          </a:extLst>
        </xdr:cNvPr>
        <xdr:cNvSpPr txBox="1"/>
      </xdr:nvSpPr>
      <xdr:spPr>
        <a:xfrm>
          <a:off x="16498957" y="184122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141</xdr:row>
      <xdr:rowOff>0</xdr:rowOff>
    </xdr:from>
    <xdr:ext cx="184731" cy="264560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EDA89054-88D3-47DF-9350-753CD50D7437}"/>
            </a:ext>
          </a:extLst>
        </xdr:cNvPr>
        <xdr:cNvSpPr txBox="1"/>
      </xdr:nvSpPr>
      <xdr:spPr>
        <a:xfrm>
          <a:off x="16498957" y="184122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B12730DC-566B-4724-99A3-0C38B423F5F3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FBC56143-926B-49A4-B22E-3978F5919893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62D9A8D4-A827-48DF-AC9B-732999FF962D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70ED97D2-F1BA-42EE-82F3-D40CFA2E82DE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574F8CAB-D85A-48B2-92CD-EE85922F06CF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42D30D07-E217-4904-A84D-46B6E5C5F632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BA12DFC7-009A-41D3-80D7-E4A7AF1EF293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637E7310-6F56-403F-A9B2-29F600976C10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4D76F65A-25A8-49D0-B04E-3F3BA467C3FE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CF1E665E-DDB8-4DE0-94C4-34C45FE6782D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FB3D4C07-9203-4100-810E-5320B93FAE04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B530E954-5202-49AE-B353-580E93BA8BE8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49E5A850-803D-4FDD-BC0C-9B023608FE19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796333BE-43CC-4DCC-8D56-99D5E9002D43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396AA6C2-35B7-4225-A41B-0C2C189B295A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58023D3F-3DB5-417D-9801-1F899D327C12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95F644A8-486D-4CBE-A871-CFEE2B60ABBC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0F3C7F94-4A0C-42FB-99D7-8006FF06C3C7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336BCAAD-4EC9-4939-9AB5-F3F2960ADC7E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3A130DD0-CB33-48E9-8765-73736A2419E3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9C3220D3-A9AC-446F-A60E-6BFBBDD21117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0285ADA9-2D94-460A-B8D1-EBAB37E5BFAA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B76DE03B-720C-4B89-A0B2-9399095DD2C8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10F28FEF-2A65-4B4D-8849-4319B25B83F0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850EB7C5-C08B-4477-BDED-0A62351A816A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07940EF1-D903-4EA4-8FCF-09E0F546A364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0FE24FA5-B8F4-47F0-B4E0-D1B947D2E6B4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CCA44C52-19CF-4AE2-A2CF-3EEBFF2101DD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E4370A72-CE1E-4109-85B5-E120C2326930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9B245B7A-C174-49CB-BD59-68D284A55172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665E6F42-C96D-4A8D-98C2-8CCDFAB1FC69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D61E3C32-DA0C-44FF-BF02-8812A55E2C8B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4C6B0231-C66D-456A-8957-CCB6C7BA7B74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24CFE1BD-F567-44AF-A027-E026D6ABFBFC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0B617C9F-4FF1-4436-91B5-B475C8C94AC1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31D14E17-FD0A-495A-AA42-672F3B4F4013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93E29444-B197-47A7-84FC-0CC3DCB037B5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11559949-9388-45B6-A110-4477C80C5443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03BA4442-6BE4-453D-8C81-E19B70EA61F2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141</xdr:row>
      <xdr:rowOff>0</xdr:rowOff>
    </xdr:from>
    <xdr:ext cx="184731" cy="264560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47C9C021-47A6-4371-B827-42AC06A35C5C}"/>
            </a:ext>
          </a:extLst>
        </xdr:cNvPr>
        <xdr:cNvSpPr txBox="1"/>
      </xdr:nvSpPr>
      <xdr:spPr>
        <a:xfrm>
          <a:off x="16498957" y="184122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141</xdr:row>
      <xdr:rowOff>0</xdr:rowOff>
    </xdr:from>
    <xdr:ext cx="184731" cy="264560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B19F25AD-9883-424B-91FF-C2519032FCEE}"/>
            </a:ext>
          </a:extLst>
        </xdr:cNvPr>
        <xdr:cNvSpPr txBox="1"/>
      </xdr:nvSpPr>
      <xdr:spPr>
        <a:xfrm>
          <a:off x="16498957" y="184122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DEA682CA-430A-4C57-9EEA-5FA556275B7A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5476EB9F-DEAA-478C-9081-6ACA496F12DB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FFFF9F74-4E4C-4C02-B501-CC9849CCC74D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7466D041-F519-4925-8A91-E4ED629D4FE2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8061810A-E6E4-475E-ACCE-AD68B34F9BB0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81033403-401D-4CA9-81D4-4F88450E855A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CB12F600-08F3-49CC-9B55-DC476263763C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FBEDC8FF-FCA3-4722-963A-A0E611724242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BAA7C00C-566B-4838-83C0-1E5D4FFC20CA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141</xdr:row>
      <xdr:rowOff>0</xdr:rowOff>
    </xdr:from>
    <xdr:ext cx="184731" cy="264560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AFD9416F-B9BB-4FF8-8E57-002EA2B5B858}"/>
            </a:ext>
          </a:extLst>
        </xdr:cNvPr>
        <xdr:cNvSpPr txBox="1"/>
      </xdr:nvSpPr>
      <xdr:spPr>
        <a:xfrm>
          <a:off x="16498957" y="184122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141</xdr:row>
      <xdr:rowOff>0</xdr:rowOff>
    </xdr:from>
    <xdr:ext cx="184731" cy="264560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B66076F2-595D-492B-92CF-D1244B9AE55D}"/>
            </a:ext>
          </a:extLst>
        </xdr:cNvPr>
        <xdr:cNvSpPr txBox="1"/>
      </xdr:nvSpPr>
      <xdr:spPr>
        <a:xfrm>
          <a:off x="16498957" y="184122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7D6D94B8-6E89-4017-A354-FE3A652C9F21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ECFE8AFA-0284-4D93-8FAE-35088C148EC1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E377F7AA-FB33-489C-82FF-C9070329642B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C3023A69-699B-4869-A3CD-AEA5301E0198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21BA6343-4D23-454C-87C8-E21EA2983445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E6F7D7EA-1535-4C17-96D4-03556ADEE14B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63408AD3-F340-4EC9-8512-42EE7F67BEE2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D3004341-E524-45B0-BA23-0052C775521F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03B243A7-DA9A-4CBC-9618-A8FE66FCD57D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FC0FF843-54F7-4550-9B82-6FD73EB4A17D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5E1F84BA-6DDD-4C93-B56D-C90A82B21620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CAF15FA0-AE9E-4F81-A15B-F2787913B59E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3916D0B1-60A4-401E-9EB4-A4CC6B5E3A18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6B7FA68F-2594-464C-9AF4-55EA306E3A0C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5BD16C34-0F4C-4CBD-8D71-DFC56F4D3B75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29A3B02A-AC7A-44AC-A833-84BDE0AEA808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141</xdr:row>
      <xdr:rowOff>0</xdr:rowOff>
    </xdr:from>
    <xdr:ext cx="184731" cy="264560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C09CAE21-9A7E-474F-AB26-D563248B47C6}"/>
            </a:ext>
          </a:extLst>
        </xdr:cNvPr>
        <xdr:cNvSpPr txBox="1"/>
      </xdr:nvSpPr>
      <xdr:spPr>
        <a:xfrm>
          <a:off x="16498957" y="184122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141</xdr:row>
      <xdr:rowOff>0</xdr:rowOff>
    </xdr:from>
    <xdr:ext cx="184731" cy="264560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EFEF6EF4-7C48-4E28-AFE4-79F190ADB91F}"/>
            </a:ext>
          </a:extLst>
        </xdr:cNvPr>
        <xdr:cNvSpPr txBox="1"/>
      </xdr:nvSpPr>
      <xdr:spPr>
        <a:xfrm>
          <a:off x="16498957" y="184122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21C6CC15-4315-4270-A975-F30ABAB5E292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4F1AB6AC-E263-436A-B3EA-0067822090D5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0C0D1B54-2C7E-408D-A882-E56AE32F85B4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01FE64E1-ED5C-4208-9568-F82644DD5B13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C7A79577-99B8-4B8F-AD7C-7C013E2E0DD9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117EDF53-0B13-4A79-8E1E-D361B4EA505C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9E5B6776-95D1-453D-924B-D39E55D03877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78265329-D13B-452A-893C-855C0458B0FF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81244EF6-CE95-4B6C-8B4F-2F2482CD52BA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7F858BFC-D6D8-4F53-B43E-1CB016BE5CF6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74C3FCDA-1FDC-4E35-9AA9-D51E1A63EF5C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DA0D383E-D4AA-4602-9738-4D4B2AC534DF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6F998041-2FAF-42F3-8C90-D81BF6BB53A2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4CEA4657-F512-41D9-8952-FA979EC74ED2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8143D7B8-C9F1-48E5-A9FF-69840C0B3CDF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1EF7CB3C-1BC2-44FB-B41A-2B9481793DAA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34A37FEB-E2CF-45F1-9168-81EFA73FB6A4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6E0D27A4-B840-4224-B982-953F3BF0E489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8B7B10C9-F496-4BDD-ADDB-4F33B48744A9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3072C065-97EB-4631-8F32-F117FDF55E3D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771850B4-B9AD-463A-A7E1-5ADD76B3D5B9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EE0F522E-317A-4346-AEED-415D9BA53026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1CDBBE55-5C41-4CBC-B727-AE5BA41DDDAD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2624D01B-A3BD-401C-AE32-21C8988A6AAA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D1D09DAA-C5FE-4238-86AC-9B6B77FAB842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67565F25-DE65-418D-9B33-223A3AE08ABA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DF9DF351-FDC5-46F3-9044-CC032832BACB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C5423000-4058-404F-AFDF-9508ABDA951E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F485ACD0-B2A2-4CB7-BE94-253A0C88DBEC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AE1C7468-D16C-4DCF-8E58-B3CD4E2B1C49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7EB38FB5-91B4-4277-AC59-DC257CDA686A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C2444723-1E1D-47CF-8814-E68A008F3B43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ABE48415-7D2C-45E4-8907-3F783010782D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38" name="TextBox 937">
          <a:extLst>
            <a:ext uri="{FF2B5EF4-FFF2-40B4-BE49-F238E27FC236}">
              <a16:creationId xmlns:a16="http://schemas.microsoft.com/office/drawing/2014/main" id="{D68A808B-C44D-4D76-968E-78FBAE11D074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14240043-EF7B-4EE2-BE68-4B00A523C30B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52D12E24-3CE7-400E-B5D2-0BD5B2CB96ED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E493C4DC-98B8-4A05-98DB-DF7CCD6A7C3A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1DCF57E8-0814-4EA3-BB80-1200AE222A31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DED3448E-3357-4411-80B7-D30A3038E622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44" name="TextBox 943">
          <a:extLst>
            <a:ext uri="{FF2B5EF4-FFF2-40B4-BE49-F238E27FC236}">
              <a16:creationId xmlns:a16="http://schemas.microsoft.com/office/drawing/2014/main" id="{55B8B281-F34F-4DD6-A0DF-89C5A840A3C4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45" name="TextBox 944">
          <a:extLst>
            <a:ext uri="{FF2B5EF4-FFF2-40B4-BE49-F238E27FC236}">
              <a16:creationId xmlns:a16="http://schemas.microsoft.com/office/drawing/2014/main" id="{04E95CAD-FFBB-4771-BBB7-B68855657FCD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46" name="TextBox 945">
          <a:extLst>
            <a:ext uri="{FF2B5EF4-FFF2-40B4-BE49-F238E27FC236}">
              <a16:creationId xmlns:a16="http://schemas.microsoft.com/office/drawing/2014/main" id="{30BC1457-F3AC-4DC0-B7AE-01CB2D7749C4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47" name="TextBox 946">
          <a:extLst>
            <a:ext uri="{FF2B5EF4-FFF2-40B4-BE49-F238E27FC236}">
              <a16:creationId xmlns:a16="http://schemas.microsoft.com/office/drawing/2014/main" id="{3907268A-DF0B-4A16-B303-9954197AC346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48" name="TextBox 947">
          <a:extLst>
            <a:ext uri="{FF2B5EF4-FFF2-40B4-BE49-F238E27FC236}">
              <a16:creationId xmlns:a16="http://schemas.microsoft.com/office/drawing/2014/main" id="{85AC03A2-2ABA-4B24-A16E-2860F0BFAE76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49" name="TextBox 948">
          <a:extLst>
            <a:ext uri="{FF2B5EF4-FFF2-40B4-BE49-F238E27FC236}">
              <a16:creationId xmlns:a16="http://schemas.microsoft.com/office/drawing/2014/main" id="{23854A53-B9D5-41C0-B18D-D7526FB491D6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50" name="TextBox 949">
          <a:extLst>
            <a:ext uri="{FF2B5EF4-FFF2-40B4-BE49-F238E27FC236}">
              <a16:creationId xmlns:a16="http://schemas.microsoft.com/office/drawing/2014/main" id="{6AA63200-8FA9-4FAC-855F-1FEAFAB97374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51" name="TextBox 950">
          <a:extLst>
            <a:ext uri="{FF2B5EF4-FFF2-40B4-BE49-F238E27FC236}">
              <a16:creationId xmlns:a16="http://schemas.microsoft.com/office/drawing/2014/main" id="{66100F70-EAD4-4078-A866-D6632B625D1D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52" name="TextBox 951">
          <a:extLst>
            <a:ext uri="{FF2B5EF4-FFF2-40B4-BE49-F238E27FC236}">
              <a16:creationId xmlns:a16="http://schemas.microsoft.com/office/drawing/2014/main" id="{F76560F2-C9D2-48CB-848D-D76D32870F76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53" name="TextBox 952">
          <a:extLst>
            <a:ext uri="{FF2B5EF4-FFF2-40B4-BE49-F238E27FC236}">
              <a16:creationId xmlns:a16="http://schemas.microsoft.com/office/drawing/2014/main" id="{7AF3BE28-0AC5-437C-8485-990FB19CF831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54" name="TextBox 953">
          <a:extLst>
            <a:ext uri="{FF2B5EF4-FFF2-40B4-BE49-F238E27FC236}">
              <a16:creationId xmlns:a16="http://schemas.microsoft.com/office/drawing/2014/main" id="{0138083B-E68C-45BF-8B93-8B1DBDE9701D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55" name="TextBox 954">
          <a:extLst>
            <a:ext uri="{FF2B5EF4-FFF2-40B4-BE49-F238E27FC236}">
              <a16:creationId xmlns:a16="http://schemas.microsoft.com/office/drawing/2014/main" id="{CC6FA894-D5CF-4E8B-9FED-5FDCD7225D0B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56" name="TextBox 955">
          <a:extLst>
            <a:ext uri="{FF2B5EF4-FFF2-40B4-BE49-F238E27FC236}">
              <a16:creationId xmlns:a16="http://schemas.microsoft.com/office/drawing/2014/main" id="{A9D206A8-029F-4CAC-886B-0490D016DEC4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57" name="TextBox 956">
          <a:extLst>
            <a:ext uri="{FF2B5EF4-FFF2-40B4-BE49-F238E27FC236}">
              <a16:creationId xmlns:a16="http://schemas.microsoft.com/office/drawing/2014/main" id="{7422664F-552A-451C-A628-880B16D329ED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58" name="TextBox 957">
          <a:extLst>
            <a:ext uri="{FF2B5EF4-FFF2-40B4-BE49-F238E27FC236}">
              <a16:creationId xmlns:a16="http://schemas.microsoft.com/office/drawing/2014/main" id="{13627056-D61E-4853-A232-3E1205674138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59" name="TextBox 958">
          <a:extLst>
            <a:ext uri="{FF2B5EF4-FFF2-40B4-BE49-F238E27FC236}">
              <a16:creationId xmlns:a16="http://schemas.microsoft.com/office/drawing/2014/main" id="{71B722AC-B4C3-4F2A-8522-F3FF03457372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60" name="TextBox 959">
          <a:extLst>
            <a:ext uri="{FF2B5EF4-FFF2-40B4-BE49-F238E27FC236}">
              <a16:creationId xmlns:a16="http://schemas.microsoft.com/office/drawing/2014/main" id="{D47DDE26-E65D-4DC7-B6C9-20A232D27CF1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61" name="TextBox 960">
          <a:extLst>
            <a:ext uri="{FF2B5EF4-FFF2-40B4-BE49-F238E27FC236}">
              <a16:creationId xmlns:a16="http://schemas.microsoft.com/office/drawing/2014/main" id="{40ACFAD3-00D1-4CE1-9D43-FDC5B1609C2F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62" name="TextBox 961">
          <a:extLst>
            <a:ext uri="{FF2B5EF4-FFF2-40B4-BE49-F238E27FC236}">
              <a16:creationId xmlns:a16="http://schemas.microsoft.com/office/drawing/2014/main" id="{B98B5076-2E65-4D1F-9976-F00E58CF657E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63" name="TextBox 962">
          <a:extLst>
            <a:ext uri="{FF2B5EF4-FFF2-40B4-BE49-F238E27FC236}">
              <a16:creationId xmlns:a16="http://schemas.microsoft.com/office/drawing/2014/main" id="{A0250FFB-B0CF-49D2-B752-1794ADCC4AC2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64" name="TextBox 963">
          <a:extLst>
            <a:ext uri="{FF2B5EF4-FFF2-40B4-BE49-F238E27FC236}">
              <a16:creationId xmlns:a16="http://schemas.microsoft.com/office/drawing/2014/main" id="{43AF508F-EAB3-4268-802A-26BDA62D98F3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65" name="TextBox 964">
          <a:extLst>
            <a:ext uri="{FF2B5EF4-FFF2-40B4-BE49-F238E27FC236}">
              <a16:creationId xmlns:a16="http://schemas.microsoft.com/office/drawing/2014/main" id="{59A7BA56-80C0-46D9-A13E-5700387AFB72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66" name="TextBox 965">
          <a:extLst>
            <a:ext uri="{FF2B5EF4-FFF2-40B4-BE49-F238E27FC236}">
              <a16:creationId xmlns:a16="http://schemas.microsoft.com/office/drawing/2014/main" id="{793CFBDD-21D6-4424-A7BB-17CF5CB93EB2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67" name="TextBox 966">
          <a:extLst>
            <a:ext uri="{FF2B5EF4-FFF2-40B4-BE49-F238E27FC236}">
              <a16:creationId xmlns:a16="http://schemas.microsoft.com/office/drawing/2014/main" id="{3828E69D-AB11-46F6-96B4-0F4AD3101C46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68" name="TextBox 967">
          <a:extLst>
            <a:ext uri="{FF2B5EF4-FFF2-40B4-BE49-F238E27FC236}">
              <a16:creationId xmlns:a16="http://schemas.microsoft.com/office/drawing/2014/main" id="{49194864-1397-4816-AB66-5C27C391E680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69" name="TextBox 968">
          <a:extLst>
            <a:ext uri="{FF2B5EF4-FFF2-40B4-BE49-F238E27FC236}">
              <a16:creationId xmlns:a16="http://schemas.microsoft.com/office/drawing/2014/main" id="{1315C93C-119A-4AC6-9DEE-261E048B3924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70" name="TextBox 969">
          <a:extLst>
            <a:ext uri="{FF2B5EF4-FFF2-40B4-BE49-F238E27FC236}">
              <a16:creationId xmlns:a16="http://schemas.microsoft.com/office/drawing/2014/main" id="{C48F1420-DB43-46BC-B883-E8A1D9F1685B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71" name="TextBox 970">
          <a:extLst>
            <a:ext uri="{FF2B5EF4-FFF2-40B4-BE49-F238E27FC236}">
              <a16:creationId xmlns:a16="http://schemas.microsoft.com/office/drawing/2014/main" id="{43A2025F-9164-47EF-899A-DB8C891D2C55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72" name="TextBox 971">
          <a:extLst>
            <a:ext uri="{FF2B5EF4-FFF2-40B4-BE49-F238E27FC236}">
              <a16:creationId xmlns:a16="http://schemas.microsoft.com/office/drawing/2014/main" id="{AEE80C8A-2424-42F8-BFBB-28C45D8AE197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73" name="TextBox 972">
          <a:extLst>
            <a:ext uri="{FF2B5EF4-FFF2-40B4-BE49-F238E27FC236}">
              <a16:creationId xmlns:a16="http://schemas.microsoft.com/office/drawing/2014/main" id="{3C3808FA-4970-4449-B68C-8A50E09AB8C9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74" name="TextBox 973">
          <a:extLst>
            <a:ext uri="{FF2B5EF4-FFF2-40B4-BE49-F238E27FC236}">
              <a16:creationId xmlns:a16="http://schemas.microsoft.com/office/drawing/2014/main" id="{D9A3DAFB-7B57-49BD-8E26-1C28C97F6926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75" name="TextBox 974">
          <a:extLst>
            <a:ext uri="{FF2B5EF4-FFF2-40B4-BE49-F238E27FC236}">
              <a16:creationId xmlns:a16="http://schemas.microsoft.com/office/drawing/2014/main" id="{F1F1C8F0-A749-4603-AB92-276947253337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141</xdr:row>
      <xdr:rowOff>0</xdr:rowOff>
    </xdr:from>
    <xdr:ext cx="184731" cy="264560"/>
    <xdr:sp macro="" textlink="">
      <xdr:nvSpPr>
        <xdr:cNvPr id="976" name="TextBox 975">
          <a:extLst>
            <a:ext uri="{FF2B5EF4-FFF2-40B4-BE49-F238E27FC236}">
              <a16:creationId xmlns:a16="http://schemas.microsoft.com/office/drawing/2014/main" id="{F039CC2F-23C7-46A8-934F-D0D70CA8D1F8}"/>
            </a:ext>
          </a:extLst>
        </xdr:cNvPr>
        <xdr:cNvSpPr txBox="1"/>
      </xdr:nvSpPr>
      <xdr:spPr>
        <a:xfrm>
          <a:off x="16498957" y="184122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141</xdr:row>
      <xdr:rowOff>0</xdr:rowOff>
    </xdr:from>
    <xdr:ext cx="184731" cy="264560"/>
    <xdr:sp macro="" textlink="">
      <xdr:nvSpPr>
        <xdr:cNvPr id="977" name="TextBox 976">
          <a:extLst>
            <a:ext uri="{FF2B5EF4-FFF2-40B4-BE49-F238E27FC236}">
              <a16:creationId xmlns:a16="http://schemas.microsoft.com/office/drawing/2014/main" id="{EFF7C0D7-D8E1-4733-A142-8B0DF450063A}"/>
            </a:ext>
          </a:extLst>
        </xdr:cNvPr>
        <xdr:cNvSpPr txBox="1"/>
      </xdr:nvSpPr>
      <xdr:spPr>
        <a:xfrm>
          <a:off x="16498957" y="184122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978" name="TextBox 977">
          <a:extLst>
            <a:ext uri="{FF2B5EF4-FFF2-40B4-BE49-F238E27FC236}">
              <a16:creationId xmlns:a16="http://schemas.microsoft.com/office/drawing/2014/main" id="{9434A200-9BB2-4FAE-A91F-F49A478A6F8F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979" name="TextBox 978">
          <a:extLst>
            <a:ext uri="{FF2B5EF4-FFF2-40B4-BE49-F238E27FC236}">
              <a16:creationId xmlns:a16="http://schemas.microsoft.com/office/drawing/2014/main" id="{33696FF7-58FE-40EF-AF91-C78C571EB912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980" name="TextBox 979">
          <a:extLst>
            <a:ext uri="{FF2B5EF4-FFF2-40B4-BE49-F238E27FC236}">
              <a16:creationId xmlns:a16="http://schemas.microsoft.com/office/drawing/2014/main" id="{1F4D0878-561B-4119-8FC2-C77F84ECFFF2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981" name="TextBox 980">
          <a:extLst>
            <a:ext uri="{FF2B5EF4-FFF2-40B4-BE49-F238E27FC236}">
              <a16:creationId xmlns:a16="http://schemas.microsoft.com/office/drawing/2014/main" id="{1CE75CF7-B40B-43F8-87EF-0702CC7CD1BB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82" name="TextBox 981">
          <a:extLst>
            <a:ext uri="{FF2B5EF4-FFF2-40B4-BE49-F238E27FC236}">
              <a16:creationId xmlns:a16="http://schemas.microsoft.com/office/drawing/2014/main" id="{42CDCCC7-5071-42D1-88FF-1F45675EEAD7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83" name="TextBox 982">
          <a:extLst>
            <a:ext uri="{FF2B5EF4-FFF2-40B4-BE49-F238E27FC236}">
              <a16:creationId xmlns:a16="http://schemas.microsoft.com/office/drawing/2014/main" id="{C7F28B38-7775-4EC4-83B3-65EB238A1361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84" name="TextBox 983">
          <a:extLst>
            <a:ext uri="{FF2B5EF4-FFF2-40B4-BE49-F238E27FC236}">
              <a16:creationId xmlns:a16="http://schemas.microsoft.com/office/drawing/2014/main" id="{060A063D-67D7-41D5-B3AD-10386AEF5A5F}"/>
            </a:ext>
          </a:extLst>
        </xdr:cNvPr>
        <xdr:cNvSpPr txBox="1"/>
      </xdr:nvSpPr>
      <xdr:spPr>
        <a:xfrm>
          <a:off x="16498957" y="18934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985" name="TextBox 984">
          <a:extLst>
            <a:ext uri="{FF2B5EF4-FFF2-40B4-BE49-F238E27FC236}">
              <a16:creationId xmlns:a16="http://schemas.microsoft.com/office/drawing/2014/main" id="{3B3B2F24-F8A7-4524-88DA-8FE5D3DAB5B3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142</xdr:row>
      <xdr:rowOff>0</xdr:rowOff>
    </xdr:from>
    <xdr:ext cx="184731" cy="264560"/>
    <xdr:sp macro="" textlink="">
      <xdr:nvSpPr>
        <xdr:cNvPr id="986" name="TextBox 985">
          <a:extLst>
            <a:ext uri="{FF2B5EF4-FFF2-40B4-BE49-F238E27FC236}">
              <a16:creationId xmlns:a16="http://schemas.microsoft.com/office/drawing/2014/main" id="{D1A3459A-CC8B-45DD-9FE0-E466C880E364}"/>
            </a:ext>
          </a:extLst>
        </xdr:cNvPr>
        <xdr:cNvSpPr txBox="1"/>
      </xdr:nvSpPr>
      <xdr:spPr>
        <a:xfrm>
          <a:off x="16498957" y="18586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87" name="TextBox 986">
          <a:extLst>
            <a:ext uri="{FF2B5EF4-FFF2-40B4-BE49-F238E27FC236}">
              <a16:creationId xmlns:a16="http://schemas.microsoft.com/office/drawing/2014/main" id="{47874DAB-2E6C-4BAF-83FE-07E09E1632FE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88" name="TextBox 987">
          <a:extLst>
            <a:ext uri="{FF2B5EF4-FFF2-40B4-BE49-F238E27FC236}">
              <a16:creationId xmlns:a16="http://schemas.microsoft.com/office/drawing/2014/main" id="{0432E9F3-01DE-469B-9595-53FBBA087B3F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89" name="TextBox 988">
          <a:extLst>
            <a:ext uri="{FF2B5EF4-FFF2-40B4-BE49-F238E27FC236}">
              <a16:creationId xmlns:a16="http://schemas.microsoft.com/office/drawing/2014/main" id="{23AE65E8-D04F-4FE0-B6B4-036F30E1311A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143</xdr:row>
      <xdr:rowOff>0</xdr:rowOff>
    </xdr:from>
    <xdr:ext cx="184731" cy="264560"/>
    <xdr:sp macro="" textlink="">
      <xdr:nvSpPr>
        <xdr:cNvPr id="990" name="TextBox 989">
          <a:extLst>
            <a:ext uri="{FF2B5EF4-FFF2-40B4-BE49-F238E27FC236}">
              <a16:creationId xmlns:a16="http://schemas.microsoft.com/office/drawing/2014/main" id="{F06A09A6-B24B-44CA-B62D-E74CF96C6268}"/>
            </a:ext>
          </a:extLst>
        </xdr:cNvPr>
        <xdr:cNvSpPr txBox="1"/>
      </xdr:nvSpPr>
      <xdr:spPr>
        <a:xfrm>
          <a:off x="16498957" y="18760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991" name="TextBox 990">
          <a:extLst>
            <a:ext uri="{FF2B5EF4-FFF2-40B4-BE49-F238E27FC236}">
              <a16:creationId xmlns:a16="http://schemas.microsoft.com/office/drawing/2014/main" id="{73B4229E-CF08-403E-9AA9-7C1A536AFE96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992" name="TextBox 991">
          <a:extLst>
            <a:ext uri="{FF2B5EF4-FFF2-40B4-BE49-F238E27FC236}">
              <a16:creationId xmlns:a16="http://schemas.microsoft.com/office/drawing/2014/main" id="{A5FC72D9-2116-4270-95E1-3DFA2FFB372B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993" name="TextBox 992">
          <a:extLst>
            <a:ext uri="{FF2B5EF4-FFF2-40B4-BE49-F238E27FC236}">
              <a16:creationId xmlns:a16="http://schemas.microsoft.com/office/drawing/2014/main" id="{996EA03F-6FBA-4B94-B438-7DE71D76AD28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994" name="TextBox 993">
          <a:extLst>
            <a:ext uri="{FF2B5EF4-FFF2-40B4-BE49-F238E27FC236}">
              <a16:creationId xmlns:a16="http://schemas.microsoft.com/office/drawing/2014/main" id="{CFF17BEC-2C2F-4A13-893A-4E4B19D422D0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995" name="TextBox 994">
          <a:extLst>
            <a:ext uri="{FF2B5EF4-FFF2-40B4-BE49-F238E27FC236}">
              <a16:creationId xmlns:a16="http://schemas.microsoft.com/office/drawing/2014/main" id="{2AB21612-7953-4BF1-BAF4-D8B0B686349C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996" name="TextBox 995">
          <a:extLst>
            <a:ext uri="{FF2B5EF4-FFF2-40B4-BE49-F238E27FC236}">
              <a16:creationId xmlns:a16="http://schemas.microsoft.com/office/drawing/2014/main" id="{A677D66E-382B-4C3E-BEBC-00EF7229BD7C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997" name="TextBox 996">
          <a:extLst>
            <a:ext uri="{FF2B5EF4-FFF2-40B4-BE49-F238E27FC236}">
              <a16:creationId xmlns:a16="http://schemas.microsoft.com/office/drawing/2014/main" id="{D2311754-5250-4F02-8DDE-7F6E75EC7CDD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998" name="TextBox 997">
          <a:extLst>
            <a:ext uri="{FF2B5EF4-FFF2-40B4-BE49-F238E27FC236}">
              <a16:creationId xmlns:a16="http://schemas.microsoft.com/office/drawing/2014/main" id="{E6B6F724-454B-4F87-A6A8-07B677BE8CAC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999" name="TextBox 998">
          <a:extLst>
            <a:ext uri="{FF2B5EF4-FFF2-40B4-BE49-F238E27FC236}">
              <a16:creationId xmlns:a16="http://schemas.microsoft.com/office/drawing/2014/main" id="{DB81E204-DBBA-475C-8A79-EC1ACED8B414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1000" name="TextBox 999">
          <a:extLst>
            <a:ext uri="{FF2B5EF4-FFF2-40B4-BE49-F238E27FC236}">
              <a16:creationId xmlns:a16="http://schemas.microsoft.com/office/drawing/2014/main" id="{2B0FAD49-3702-40F4-B543-EDCB51EBC4E5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01" name="TextBox 1000">
          <a:extLst>
            <a:ext uri="{FF2B5EF4-FFF2-40B4-BE49-F238E27FC236}">
              <a16:creationId xmlns:a16="http://schemas.microsoft.com/office/drawing/2014/main" id="{51432006-C258-4569-A05B-FFC11D25CCCA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02" name="TextBox 1001">
          <a:extLst>
            <a:ext uri="{FF2B5EF4-FFF2-40B4-BE49-F238E27FC236}">
              <a16:creationId xmlns:a16="http://schemas.microsoft.com/office/drawing/2014/main" id="{B829258B-6CD5-4745-B81E-ED8BD1A0D946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03" name="TextBox 1002">
          <a:extLst>
            <a:ext uri="{FF2B5EF4-FFF2-40B4-BE49-F238E27FC236}">
              <a16:creationId xmlns:a16="http://schemas.microsoft.com/office/drawing/2014/main" id="{F629D3D9-4B62-4CEE-852D-DDA8EE99AD47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04" name="TextBox 1003">
          <a:extLst>
            <a:ext uri="{FF2B5EF4-FFF2-40B4-BE49-F238E27FC236}">
              <a16:creationId xmlns:a16="http://schemas.microsoft.com/office/drawing/2014/main" id="{74C500E5-22CC-4012-A0E9-9464412FDFE4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05" name="TextBox 1004">
          <a:extLst>
            <a:ext uri="{FF2B5EF4-FFF2-40B4-BE49-F238E27FC236}">
              <a16:creationId xmlns:a16="http://schemas.microsoft.com/office/drawing/2014/main" id="{1F496B0A-6086-4FCB-90F1-A36FA0C807E3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06" name="TextBox 1005">
          <a:extLst>
            <a:ext uri="{FF2B5EF4-FFF2-40B4-BE49-F238E27FC236}">
              <a16:creationId xmlns:a16="http://schemas.microsoft.com/office/drawing/2014/main" id="{9E15AF2E-9CAA-4465-A097-9168ECA9E478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07" name="TextBox 1006">
          <a:extLst>
            <a:ext uri="{FF2B5EF4-FFF2-40B4-BE49-F238E27FC236}">
              <a16:creationId xmlns:a16="http://schemas.microsoft.com/office/drawing/2014/main" id="{9C2AF3CE-AEF2-456A-A203-D3F6E87B60F1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08" name="TextBox 1007">
          <a:extLst>
            <a:ext uri="{FF2B5EF4-FFF2-40B4-BE49-F238E27FC236}">
              <a16:creationId xmlns:a16="http://schemas.microsoft.com/office/drawing/2014/main" id="{D6BA5B5E-20BA-4537-858E-F9E67CC15D41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09" name="TextBox 1008">
          <a:extLst>
            <a:ext uri="{FF2B5EF4-FFF2-40B4-BE49-F238E27FC236}">
              <a16:creationId xmlns:a16="http://schemas.microsoft.com/office/drawing/2014/main" id="{4961575E-608A-43C9-A7A6-27D77EBEC226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10" name="TextBox 1009">
          <a:extLst>
            <a:ext uri="{FF2B5EF4-FFF2-40B4-BE49-F238E27FC236}">
              <a16:creationId xmlns:a16="http://schemas.microsoft.com/office/drawing/2014/main" id="{61AD4300-C5DA-4B4F-A3EB-BF06FE16F04F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11" name="TextBox 1010">
          <a:extLst>
            <a:ext uri="{FF2B5EF4-FFF2-40B4-BE49-F238E27FC236}">
              <a16:creationId xmlns:a16="http://schemas.microsoft.com/office/drawing/2014/main" id="{E0CDB6E9-8C5D-44A3-92AE-7B37D393BD86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12" name="TextBox 1011">
          <a:extLst>
            <a:ext uri="{FF2B5EF4-FFF2-40B4-BE49-F238E27FC236}">
              <a16:creationId xmlns:a16="http://schemas.microsoft.com/office/drawing/2014/main" id="{17001855-F46F-45B5-BACF-4237E824F847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13" name="TextBox 1012">
          <a:extLst>
            <a:ext uri="{FF2B5EF4-FFF2-40B4-BE49-F238E27FC236}">
              <a16:creationId xmlns:a16="http://schemas.microsoft.com/office/drawing/2014/main" id="{5ED44DF3-6C16-4ACD-A619-21827485B437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14" name="TextBox 1013">
          <a:extLst>
            <a:ext uri="{FF2B5EF4-FFF2-40B4-BE49-F238E27FC236}">
              <a16:creationId xmlns:a16="http://schemas.microsoft.com/office/drawing/2014/main" id="{27C8A8C4-E447-4447-8DF9-5D3DC5A44207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15" name="TextBox 1014">
          <a:extLst>
            <a:ext uri="{FF2B5EF4-FFF2-40B4-BE49-F238E27FC236}">
              <a16:creationId xmlns:a16="http://schemas.microsoft.com/office/drawing/2014/main" id="{EA893BB2-69A4-4137-8606-7F33E093628B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16" name="TextBox 1015">
          <a:extLst>
            <a:ext uri="{FF2B5EF4-FFF2-40B4-BE49-F238E27FC236}">
              <a16:creationId xmlns:a16="http://schemas.microsoft.com/office/drawing/2014/main" id="{AD87403A-31DF-4EA9-8582-4DEDDDEC1202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17" name="TextBox 1016">
          <a:extLst>
            <a:ext uri="{FF2B5EF4-FFF2-40B4-BE49-F238E27FC236}">
              <a16:creationId xmlns:a16="http://schemas.microsoft.com/office/drawing/2014/main" id="{D7B318E6-7543-460E-AA31-63CE707B7A3F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18" name="TextBox 1017">
          <a:extLst>
            <a:ext uri="{FF2B5EF4-FFF2-40B4-BE49-F238E27FC236}">
              <a16:creationId xmlns:a16="http://schemas.microsoft.com/office/drawing/2014/main" id="{9BF0AB85-E8B1-4308-A59E-08DBD0A70BBA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19" name="TextBox 1018">
          <a:extLst>
            <a:ext uri="{FF2B5EF4-FFF2-40B4-BE49-F238E27FC236}">
              <a16:creationId xmlns:a16="http://schemas.microsoft.com/office/drawing/2014/main" id="{2D724322-4BD2-4C0C-B699-A1FCD3656FC2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20" name="TextBox 1019">
          <a:extLst>
            <a:ext uri="{FF2B5EF4-FFF2-40B4-BE49-F238E27FC236}">
              <a16:creationId xmlns:a16="http://schemas.microsoft.com/office/drawing/2014/main" id="{475546EE-D017-4655-A16D-0305E801E286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21" name="TextBox 1020">
          <a:extLst>
            <a:ext uri="{FF2B5EF4-FFF2-40B4-BE49-F238E27FC236}">
              <a16:creationId xmlns:a16="http://schemas.microsoft.com/office/drawing/2014/main" id="{B3A1440B-6ADF-477F-B88A-143B33584BBC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22" name="TextBox 1021">
          <a:extLst>
            <a:ext uri="{FF2B5EF4-FFF2-40B4-BE49-F238E27FC236}">
              <a16:creationId xmlns:a16="http://schemas.microsoft.com/office/drawing/2014/main" id="{2B8EB62A-B322-4DF5-A9A6-8B709C6B5A0B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23" name="TextBox 1022">
          <a:extLst>
            <a:ext uri="{FF2B5EF4-FFF2-40B4-BE49-F238E27FC236}">
              <a16:creationId xmlns:a16="http://schemas.microsoft.com/office/drawing/2014/main" id="{F5C64893-C7C2-4246-B233-DDA9F083AC1B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24" name="TextBox 1023">
          <a:extLst>
            <a:ext uri="{FF2B5EF4-FFF2-40B4-BE49-F238E27FC236}">
              <a16:creationId xmlns:a16="http://schemas.microsoft.com/office/drawing/2014/main" id="{68D514F4-938B-4C16-8637-B12FC5E13881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25" name="TextBox 1024">
          <a:extLst>
            <a:ext uri="{FF2B5EF4-FFF2-40B4-BE49-F238E27FC236}">
              <a16:creationId xmlns:a16="http://schemas.microsoft.com/office/drawing/2014/main" id="{8B5C7762-725A-4014-8879-661EB05E983D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26" name="TextBox 1025">
          <a:extLst>
            <a:ext uri="{FF2B5EF4-FFF2-40B4-BE49-F238E27FC236}">
              <a16:creationId xmlns:a16="http://schemas.microsoft.com/office/drawing/2014/main" id="{9511C48A-016A-40BE-A970-C0D5B83C2B2C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3BCADE2F-B62C-44B0-8526-29B3EE5FE33B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28" name="TextBox 1027">
          <a:extLst>
            <a:ext uri="{FF2B5EF4-FFF2-40B4-BE49-F238E27FC236}">
              <a16:creationId xmlns:a16="http://schemas.microsoft.com/office/drawing/2014/main" id="{5E7A3850-6021-4C42-8425-CDB64427816A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29" name="TextBox 1028">
          <a:extLst>
            <a:ext uri="{FF2B5EF4-FFF2-40B4-BE49-F238E27FC236}">
              <a16:creationId xmlns:a16="http://schemas.microsoft.com/office/drawing/2014/main" id="{1D420854-0CF5-415C-B034-3515BEF4DB7D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C58528E3-BC32-4562-BEC7-E7FA3896D436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31" name="TextBox 1030">
          <a:extLst>
            <a:ext uri="{FF2B5EF4-FFF2-40B4-BE49-F238E27FC236}">
              <a16:creationId xmlns:a16="http://schemas.microsoft.com/office/drawing/2014/main" id="{7F850041-6614-4DD3-848B-B597E06EF583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32" name="TextBox 1031">
          <a:extLst>
            <a:ext uri="{FF2B5EF4-FFF2-40B4-BE49-F238E27FC236}">
              <a16:creationId xmlns:a16="http://schemas.microsoft.com/office/drawing/2014/main" id="{54E0C6EB-0AB3-43B6-8991-50798F101EE2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33" name="TextBox 1032">
          <a:extLst>
            <a:ext uri="{FF2B5EF4-FFF2-40B4-BE49-F238E27FC236}">
              <a16:creationId xmlns:a16="http://schemas.microsoft.com/office/drawing/2014/main" id="{7B9C5492-9B71-4AB3-BFE9-073111F9F02E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34" name="TextBox 1033">
          <a:extLst>
            <a:ext uri="{FF2B5EF4-FFF2-40B4-BE49-F238E27FC236}">
              <a16:creationId xmlns:a16="http://schemas.microsoft.com/office/drawing/2014/main" id="{9EDEFC5D-9E10-4431-9888-FC5C611E40F8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B8A64B9B-17E1-4229-8102-0B8E18BCF20F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36" name="TextBox 1035">
          <a:extLst>
            <a:ext uri="{FF2B5EF4-FFF2-40B4-BE49-F238E27FC236}">
              <a16:creationId xmlns:a16="http://schemas.microsoft.com/office/drawing/2014/main" id="{7B753104-262D-4DCE-BEED-17CD99F80234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37" name="TextBox 1036">
          <a:extLst>
            <a:ext uri="{FF2B5EF4-FFF2-40B4-BE49-F238E27FC236}">
              <a16:creationId xmlns:a16="http://schemas.microsoft.com/office/drawing/2014/main" id="{CAA062C7-A556-41F2-989E-50B5918965EF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38" name="TextBox 1037">
          <a:extLst>
            <a:ext uri="{FF2B5EF4-FFF2-40B4-BE49-F238E27FC236}">
              <a16:creationId xmlns:a16="http://schemas.microsoft.com/office/drawing/2014/main" id="{D0C98842-CD35-4E91-B966-3C78420BF91C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39" name="TextBox 1038">
          <a:extLst>
            <a:ext uri="{FF2B5EF4-FFF2-40B4-BE49-F238E27FC236}">
              <a16:creationId xmlns:a16="http://schemas.microsoft.com/office/drawing/2014/main" id="{190251A1-F419-4ADC-A295-D7E9D2F6A76B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40" name="TextBox 1039">
          <a:extLst>
            <a:ext uri="{FF2B5EF4-FFF2-40B4-BE49-F238E27FC236}">
              <a16:creationId xmlns:a16="http://schemas.microsoft.com/office/drawing/2014/main" id="{712DEEB3-E450-47E0-9989-6BE43356C623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41" name="TextBox 1040">
          <a:extLst>
            <a:ext uri="{FF2B5EF4-FFF2-40B4-BE49-F238E27FC236}">
              <a16:creationId xmlns:a16="http://schemas.microsoft.com/office/drawing/2014/main" id="{63FC4FB2-5E9F-4B0C-B2E0-80DA4FE9C31B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42" name="TextBox 1041">
          <a:extLst>
            <a:ext uri="{FF2B5EF4-FFF2-40B4-BE49-F238E27FC236}">
              <a16:creationId xmlns:a16="http://schemas.microsoft.com/office/drawing/2014/main" id="{B973964C-31F7-4AD8-9F4C-98CE5DAC33CB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43" name="TextBox 1042">
          <a:extLst>
            <a:ext uri="{FF2B5EF4-FFF2-40B4-BE49-F238E27FC236}">
              <a16:creationId xmlns:a16="http://schemas.microsoft.com/office/drawing/2014/main" id="{4FADE988-4176-4E69-97AF-0563F664ED50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44" name="TextBox 1043">
          <a:extLst>
            <a:ext uri="{FF2B5EF4-FFF2-40B4-BE49-F238E27FC236}">
              <a16:creationId xmlns:a16="http://schemas.microsoft.com/office/drawing/2014/main" id="{FB38B923-E2E6-4BA3-AB86-715684DCC6C7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138BF981-C550-4AD7-843F-CE7F7DD2555B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46" name="TextBox 1045">
          <a:extLst>
            <a:ext uri="{FF2B5EF4-FFF2-40B4-BE49-F238E27FC236}">
              <a16:creationId xmlns:a16="http://schemas.microsoft.com/office/drawing/2014/main" id="{C0D803AF-6185-44E2-9BEC-8B5383FDD1B4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1047" name="TextBox 1046">
          <a:extLst>
            <a:ext uri="{FF2B5EF4-FFF2-40B4-BE49-F238E27FC236}">
              <a16:creationId xmlns:a16="http://schemas.microsoft.com/office/drawing/2014/main" id="{1F9B73C9-32A1-4CAE-8E56-762EFE769710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1048" name="TextBox 1047">
          <a:extLst>
            <a:ext uri="{FF2B5EF4-FFF2-40B4-BE49-F238E27FC236}">
              <a16:creationId xmlns:a16="http://schemas.microsoft.com/office/drawing/2014/main" id="{F7813A8D-DF84-4DEF-B5C8-B8407C9961E8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49" name="TextBox 1048">
          <a:extLst>
            <a:ext uri="{FF2B5EF4-FFF2-40B4-BE49-F238E27FC236}">
              <a16:creationId xmlns:a16="http://schemas.microsoft.com/office/drawing/2014/main" id="{B0B586BB-7ACD-481F-ADA3-77ADBCF36BEC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50" name="TextBox 1049">
          <a:extLst>
            <a:ext uri="{FF2B5EF4-FFF2-40B4-BE49-F238E27FC236}">
              <a16:creationId xmlns:a16="http://schemas.microsoft.com/office/drawing/2014/main" id="{62F1AE34-ADE8-4307-93F9-6CE825AE2127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51" name="TextBox 1050">
          <a:extLst>
            <a:ext uri="{FF2B5EF4-FFF2-40B4-BE49-F238E27FC236}">
              <a16:creationId xmlns:a16="http://schemas.microsoft.com/office/drawing/2014/main" id="{7B8FA1FF-7AED-41A4-B90E-EE1BBA0EB9BC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52" name="TextBox 1051">
          <a:extLst>
            <a:ext uri="{FF2B5EF4-FFF2-40B4-BE49-F238E27FC236}">
              <a16:creationId xmlns:a16="http://schemas.microsoft.com/office/drawing/2014/main" id="{999BB481-C41A-4B5E-BF37-88AFC1D47565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53" name="TextBox 1052">
          <a:extLst>
            <a:ext uri="{FF2B5EF4-FFF2-40B4-BE49-F238E27FC236}">
              <a16:creationId xmlns:a16="http://schemas.microsoft.com/office/drawing/2014/main" id="{F2B8140C-DECA-43A2-87FD-4E7711969F76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54" name="TextBox 1053">
          <a:extLst>
            <a:ext uri="{FF2B5EF4-FFF2-40B4-BE49-F238E27FC236}">
              <a16:creationId xmlns:a16="http://schemas.microsoft.com/office/drawing/2014/main" id="{C09B3588-A956-45C2-9AED-DBAEAD6D15DD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55" name="TextBox 1054">
          <a:extLst>
            <a:ext uri="{FF2B5EF4-FFF2-40B4-BE49-F238E27FC236}">
              <a16:creationId xmlns:a16="http://schemas.microsoft.com/office/drawing/2014/main" id="{B799FFD1-4048-4133-8FFC-74589F6C45BB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56" name="TextBox 1055">
          <a:extLst>
            <a:ext uri="{FF2B5EF4-FFF2-40B4-BE49-F238E27FC236}">
              <a16:creationId xmlns:a16="http://schemas.microsoft.com/office/drawing/2014/main" id="{1A826558-6B6A-450C-B803-F12DAD23E551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57" name="TextBox 1056">
          <a:extLst>
            <a:ext uri="{FF2B5EF4-FFF2-40B4-BE49-F238E27FC236}">
              <a16:creationId xmlns:a16="http://schemas.microsoft.com/office/drawing/2014/main" id="{CC968A7A-8B10-40E6-88F2-C4587E611FAF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58" name="TextBox 1057">
          <a:extLst>
            <a:ext uri="{FF2B5EF4-FFF2-40B4-BE49-F238E27FC236}">
              <a16:creationId xmlns:a16="http://schemas.microsoft.com/office/drawing/2014/main" id="{C2CFCF8E-B485-4945-B717-041CCB4221FB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59" name="TextBox 1058">
          <a:extLst>
            <a:ext uri="{FF2B5EF4-FFF2-40B4-BE49-F238E27FC236}">
              <a16:creationId xmlns:a16="http://schemas.microsoft.com/office/drawing/2014/main" id="{D7968A64-5DCD-499B-B592-2408F384B4E9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60" name="TextBox 1059">
          <a:extLst>
            <a:ext uri="{FF2B5EF4-FFF2-40B4-BE49-F238E27FC236}">
              <a16:creationId xmlns:a16="http://schemas.microsoft.com/office/drawing/2014/main" id="{BE09C4B4-F77A-471F-A296-F6643E6385B8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61" name="TextBox 1060">
          <a:extLst>
            <a:ext uri="{FF2B5EF4-FFF2-40B4-BE49-F238E27FC236}">
              <a16:creationId xmlns:a16="http://schemas.microsoft.com/office/drawing/2014/main" id="{60F0383F-54B0-451B-AAD4-E664F860C4B0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62" name="TextBox 1061">
          <a:extLst>
            <a:ext uri="{FF2B5EF4-FFF2-40B4-BE49-F238E27FC236}">
              <a16:creationId xmlns:a16="http://schemas.microsoft.com/office/drawing/2014/main" id="{986E0A5C-21F1-4B62-BFF8-5985919374DD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63" name="TextBox 1062">
          <a:extLst>
            <a:ext uri="{FF2B5EF4-FFF2-40B4-BE49-F238E27FC236}">
              <a16:creationId xmlns:a16="http://schemas.microsoft.com/office/drawing/2014/main" id="{B9B3A7E3-3A79-4462-B1B0-F22D50BFE011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64" name="TextBox 1063">
          <a:extLst>
            <a:ext uri="{FF2B5EF4-FFF2-40B4-BE49-F238E27FC236}">
              <a16:creationId xmlns:a16="http://schemas.microsoft.com/office/drawing/2014/main" id="{A70F8418-5F1A-41FC-A815-93BFA7B189FF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65" name="TextBox 1064">
          <a:extLst>
            <a:ext uri="{FF2B5EF4-FFF2-40B4-BE49-F238E27FC236}">
              <a16:creationId xmlns:a16="http://schemas.microsoft.com/office/drawing/2014/main" id="{99B6BE9C-D3D2-4887-99C9-EBE236F1BAA5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66" name="TextBox 1065">
          <a:extLst>
            <a:ext uri="{FF2B5EF4-FFF2-40B4-BE49-F238E27FC236}">
              <a16:creationId xmlns:a16="http://schemas.microsoft.com/office/drawing/2014/main" id="{55503AD3-4ADE-4B4D-BAB2-B2F5AD2352A8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67" name="TextBox 1066">
          <a:extLst>
            <a:ext uri="{FF2B5EF4-FFF2-40B4-BE49-F238E27FC236}">
              <a16:creationId xmlns:a16="http://schemas.microsoft.com/office/drawing/2014/main" id="{D36780AF-291A-429C-B40C-942BD3CDBEB8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68" name="TextBox 1067">
          <a:extLst>
            <a:ext uri="{FF2B5EF4-FFF2-40B4-BE49-F238E27FC236}">
              <a16:creationId xmlns:a16="http://schemas.microsoft.com/office/drawing/2014/main" id="{6B892501-A00D-47D1-A513-A40DB19DDB7A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69" name="TextBox 1068">
          <a:extLst>
            <a:ext uri="{FF2B5EF4-FFF2-40B4-BE49-F238E27FC236}">
              <a16:creationId xmlns:a16="http://schemas.microsoft.com/office/drawing/2014/main" id="{528BC5B5-23ED-40DA-AE90-7703DE120DD1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70" name="TextBox 1069">
          <a:extLst>
            <a:ext uri="{FF2B5EF4-FFF2-40B4-BE49-F238E27FC236}">
              <a16:creationId xmlns:a16="http://schemas.microsoft.com/office/drawing/2014/main" id="{2DAE9044-EC06-4AD7-9B18-B8E7D016654A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71" name="TextBox 1070">
          <a:extLst>
            <a:ext uri="{FF2B5EF4-FFF2-40B4-BE49-F238E27FC236}">
              <a16:creationId xmlns:a16="http://schemas.microsoft.com/office/drawing/2014/main" id="{22AF31C0-BFDB-46D2-964E-581340DBEC4D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72" name="TextBox 1071">
          <a:extLst>
            <a:ext uri="{FF2B5EF4-FFF2-40B4-BE49-F238E27FC236}">
              <a16:creationId xmlns:a16="http://schemas.microsoft.com/office/drawing/2014/main" id="{5AEDC6C4-44CC-481E-8D19-BC83277277C3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73" name="TextBox 1072">
          <a:extLst>
            <a:ext uri="{FF2B5EF4-FFF2-40B4-BE49-F238E27FC236}">
              <a16:creationId xmlns:a16="http://schemas.microsoft.com/office/drawing/2014/main" id="{5CAE3F5D-B741-4143-9658-198932C6F91D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74" name="TextBox 1073">
          <a:extLst>
            <a:ext uri="{FF2B5EF4-FFF2-40B4-BE49-F238E27FC236}">
              <a16:creationId xmlns:a16="http://schemas.microsoft.com/office/drawing/2014/main" id="{056C1B4D-5C95-4D9E-BB83-BBC7968440F9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75" name="TextBox 1074">
          <a:extLst>
            <a:ext uri="{FF2B5EF4-FFF2-40B4-BE49-F238E27FC236}">
              <a16:creationId xmlns:a16="http://schemas.microsoft.com/office/drawing/2014/main" id="{1510B916-D8F9-465B-BB1C-FFB81BA715D4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76" name="TextBox 1075">
          <a:extLst>
            <a:ext uri="{FF2B5EF4-FFF2-40B4-BE49-F238E27FC236}">
              <a16:creationId xmlns:a16="http://schemas.microsoft.com/office/drawing/2014/main" id="{80F40620-A5C0-450D-9214-0908C038D3A1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77" name="TextBox 1076">
          <a:extLst>
            <a:ext uri="{FF2B5EF4-FFF2-40B4-BE49-F238E27FC236}">
              <a16:creationId xmlns:a16="http://schemas.microsoft.com/office/drawing/2014/main" id="{6B2090E3-7BE3-443A-9A54-7731FCF9C54A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78" name="TextBox 1077">
          <a:extLst>
            <a:ext uri="{FF2B5EF4-FFF2-40B4-BE49-F238E27FC236}">
              <a16:creationId xmlns:a16="http://schemas.microsoft.com/office/drawing/2014/main" id="{151DFB7F-5CAC-4C4B-A4D1-CD5C8BF13CB5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79" name="TextBox 1078">
          <a:extLst>
            <a:ext uri="{FF2B5EF4-FFF2-40B4-BE49-F238E27FC236}">
              <a16:creationId xmlns:a16="http://schemas.microsoft.com/office/drawing/2014/main" id="{E43FA597-9B5F-4700-9AAB-BC64A4300984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80" name="TextBox 1079">
          <a:extLst>
            <a:ext uri="{FF2B5EF4-FFF2-40B4-BE49-F238E27FC236}">
              <a16:creationId xmlns:a16="http://schemas.microsoft.com/office/drawing/2014/main" id="{E6BB51F4-F9A5-4B15-A27B-CF3DA6DAAB60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81" name="TextBox 1080">
          <a:extLst>
            <a:ext uri="{FF2B5EF4-FFF2-40B4-BE49-F238E27FC236}">
              <a16:creationId xmlns:a16="http://schemas.microsoft.com/office/drawing/2014/main" id="{C0FAB998-CE69-4E37-A2FC-1D6369BEDB3C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82" name="TextBox 1081">
          <a:extLst>
            <a:ext uri="{FF2B5EF4-FFF2-40B4-BE49-F238E27FC236}">
              <a16:creationId xmlns:a16="http://schemas.microsoft.com/office/drawing/2014/main" id="{BFD595A8-2FD2-423E-8B00-2E0996445C01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083" name="TextBox 1082">
          <a:extLst>
            <a:ext uri="{FF2B5EF4-FFF2-40B4-BE49-F238E27FC236}">
              <a16:creationId xmlns:a16="http://schemas.microsoft.com/office/drawing/2014/main" id="{E14F26CB-046B-4D8F-9F9F-C98A32D8CE7A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84" name="TextBox 1083">
          <a:extLst>
            <a:ext uri="{FF2B5EF4-FFF2-40B4-BE49-F238E27FC236}">
              <a16:creationId xmlns:a16="http://schemas.microsoft.com/office/drawing/2014/main" id="{FA8528C1-7F9E-460C-A11F-852C47082675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85" name="TextBox 1084">
          <a:extLst>
            <a:ext uri="{FF2B5EF4-FFF2-40B4-BE49-F238E27FC236}">
              <a16:creationId xmlns:a16="http://schemas.microsoft.com/office/drawing/2014/main" id="{7A1AF3A6-94E0-4960-AB9B-D11D88364DB0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86" name="TextBox 1085">
          <a:extLst>
            <a:ext uri="{FF2B5EF4-FFF2-40B4-BE49-F238E27FC236}">
              <a16:creationId xmlns:a16="http://schemas.microsoft.com/office/drawing/2014/main" id="{6C7C65BB-5969-4F3B-A4A4-63812875304E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87" name="TextBox 1086">
          <a:extLst>
            <a:ext uri="{FF2B5EF4-FFF2-40B4-BE49-F238E27FC236}">
              <a16:creationId xmlns:a16="http://schemas.microsoft.com/office/drawing/2014/main" id="{9C5B961A-D279-4FA1-B3A0-4ED6ED636882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1088" name="TextBox 1087">
          <a:extLst>
            <a:ext uri="{FF2B5EF4-FFF2-40B4-BE49-F238E27FC236}">
              <a16:creationId xmlns:a16="http://schemas.microsoft.com/office/drawing/2014/main" id="{6DA828AA-B4E0-4C79-946E-F8567883BE03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1089" name="TextBox 1088">
          <a:extLst>
            <a:ext uri="{FF2B5EF4-FFF2-40B4-BE49-F238E27FC236}">
              <a16:creationId xmlns:a16="http://schemas.microsoft.com/office/drawing/2014/main" id="{03C80E2C-52D3-47D7-85D0-B03A8EDCB607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90" name="TextBox 1089">
          <a:extLst>
            <a:ext uri="{FF2B5EF4-FFF2-40B4-BE49-F238E27FC236}">
              <a16:creationId xmlns:a16="http://schemas.microsoft.com/office/drawing/2014/main" id="{07DF170D-D784-4CD8-A4E8-D2F5F3256AF5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91" name="TextBox 1090">
          <a:extLst>
            <a:ext uri="{FF2B5EF4-FFF2-40B4-BE49-F238E27FC236}">
              <a16:creationId xmlns:a16="http://schemas.microsoft.com/office/drawing/2014/main" id="{3B1C0144-24D5-44CC-89F7-E88280822C01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92" name="TextBox 1091">
          <a:extLst>
            <a:ext uri="{FF2B5EF4-FFF2-40B4-BE49-F238E27FC236}">
              <a16:creationId xmlns:a16="http://schemas.microsoft.com/office/drawing/2014/main" id="{65D1282D-A36B-40F3-9B0B-AB953BA382FD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93" name="TextBox 1092">
          <a:extLst>
            <a:ext uri="{FF2B5EF4-FFF2-40B4-BE49-F238E27FC236}">
              <a16:creationId xmlns:a16="http://schemas.microsoft.com/office/drawing/2014/main" id="{70582CBE-B3D2-4587-8D7D-B882A26B8258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94" name="TextBox 1093">
          <a:extLst>
            <a:ext uri="{FF2B5EF4-FFF2-40B4-BE49-F238E27FC236}">
              <a16:creationId xmlns:a16="http://schemas.microsoft.com/office/drawing/2014/main" id="{27FF8F91-9CF3-4DCD-AC40-1B7F660CF05B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095" name="TextBox 1094">
          <a:extLst>
            <a:ext uri="{FF2B5EF4-FFF2-40B4-BE49-F238E27FC236}">
              <a16:creationId xmlns:a16="http://schemas.microsoft.com/office/drawing/2014/main" id="{17FD725D-282B-4382-8FD5-5E8F490C3B1D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96" name="TextBox 1095">
          <a:extLst>
            <a:ext uri="{FF2B5EF4-FFF2-40B4-BE49-F238E27FC236}">
              <a16:creationId xmlns:a16="http://schemas.microsoft.com/office/drawing/2014/main" id="{993B4742-B6EC-401C-A46C-12422A404912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97" name="TextBox 1096">
          <a:extLst>
            <a:ext uri="{FF2B5EF4-FFF2-40B4-BE49-F238E27FC236}">
              <a16:creationId xmlns:a16="http://schemas.microsoft.com/office/drawing/2014/main" id="{2217FB0A-351E-4543-ABC7-AFE22FC7964E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098" name="TextBox 1097">
          <a:extLst>
            <a:ext uri="{FF2B5EF4-FFF2-40B4-BE49-F238E27FC236}">
              <a16:creationId xmlns:a16="http://schemas.microsoft.com/office/drawing/2014/main" id="{87F89BAC-A854-431D-BC16-0B12017924C0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1099" name="TextBox 1098">
          <a:extLst>
            <a:ext uri="{FF2B5EF4-FFF2-40B4-BE49-F238E27FC236}">
              <a16:creationId xmlns:a16="http://schemas.microsoft.com/office/drawing/2014/main" id="{02B93C3A-DAF2-4190-B864-7107A0E21738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1100" name="TextBox 1099">
          <a:extLst>
            <a:ext uri="{FF2B5EF4-FFF2-40B4-BE49-F238E27FC236}">
              <a16:creationId xmlns:a16="http://schemas.microsoft.com/office/drawing/2014/main" id="{F8C307A3-437E-42CF-AC17-32F7B39D6D1B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101" name="TextBox 1100">
          <a:extLst>
            <a:ext uri="{FF2B5EF4-FFF2-40B4-BE49-F238E27FC236}">
              <a16:creationId xmlns:a16="http://schemas.microsoft.com/office/drawing/2014/main" id="{20B0AD43-6819-4FF2-9464-E13FE02DDB22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102" name="TextBox 1101">
          <a:extLst>
            <a:ext uri="{FF2B5EF4-FFF2-40B4-BE49-F238E27FC236}">
              <a16:creationId xmlns:a16="http://schemas.microsoft.com/office/drawing/2014/main" id="{540545C0-F0DB-4F94-B697-0DC3E66C0696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103" name="TextBox 1102">
          <a:extLst>
            <a:ext uri="{FF2B5EF4-FFF2-40B4-BE49-F238E27FC236}">
              <a16:creationId xmlns:a16="http://schemas.microsoft.com/office/drawing/2014/main" id="{6F115124-BD71-4EE7-A4AF-F3B996C2D3F1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104" name="TextBox 1103">
          <a:extLst>
            <a:ext uri="{FF2B5EF4-FFF2-40B4-BE49-F238E27FC236}">
              <a16:creationId xmlns:a16="http://schemas.microsoft.com/office/drawing/2014/main" id="{F86ABA7E-F9B0-49D7-A578-E5EAA17F26D3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05" name="TextBox 1104">
          <a:extLst>
            <a:ext uri="{FF2B5EF4-FFF2-40B4-BE49-F238E27FC236}">
              <a16:creationId xmlns:a16="http://schemas.microsoft.com/office/drawing/2014/main" id="{D901DA00-6A61-42F4-AC08-3AFA34B9F3D0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06" name="TextBox 1105">
          <a:extLst>
            <a:ext uri="{FF2B5EF4-FFF2-40B4-BE49-F238E27FC236}">
              <a16:creationId xmlns:a16="http://schemas.microsoft.com/office/drawing/2014/main" id="{387509F8-EA9C-4CD5-B3BF-A81FEA762AB3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07" name="TextBox 1106">
          <a:extLst>
            <a:ext uri="{FF2B5EF4-FFF2-40B4-BE49-F238E27FC236}">
              <a16:creationId xmlns:a16="http://schemas.microsoft.com/office/drawing/2014/main" id="{27291D0C-877F-465C-863F-667A3A96109E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08" name="TextBox 1107">
          <a:extLst>
            <a:ext uri="{FF2B5EF4-FFF2-40B4-BE49-F238E27FC236}">
              <a16:creationId xmlns:a16="http://schemas.microsoft.com/office/drawing/2014/main" id="{7FC3D5F5-BBCA-48CC-ACD3-5DA7E737F0D9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09" name="TextBox 1108">
          <a:extLst>
            <a:ext uri="{FF2B5EF4-FFF2-40B4-BE49-F238E27FC236}">
              <a16:creationId xmlns:a16="http://schemas.microsoft.com/office/drawing/2014/main" id="{68A9FAF8-CDB8-406F-B799-577436EC2847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10" name="TextBox 1109">
          <a:extLst>
            <a:ext uri="{FF2B5EF4-FFF2-40B4-BE49-F238E27FC236}">
              <a16:creationId xmlns:a16="http://schemas.microsoft.com/office/drawing/2014/main" id="{0E12126C-473B-4AF0-B50F-635A0C6F7859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11" name="TextBox 1110">
          <a:extLst>
            <a:ext uri="{FF2B5EF4-FFF2-40B4-BE49-F238E27FC236}">
              <a16:creationId xmlns:a16="http://schemas.microsoft.com/office/drawing/2014/main" id="{4F2D614D-C0CD-46A0-9AA3-BA2AA7E9D50F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12" name="TextBox 1111">
          <a:extLst>
            <a:ext uri="{FF2B5EF4-FFF2-40B4-BE49-F238E27FC236}">
              <a16:creationId xmlns:a16="http://schemas.microsoft.com/office/drawing/2014/main" id="{0495C41F-C1CB-44FD-9DE8-03171695C47B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13" name="TextBox 1112">
          <a:extLst>
            <a:ext uri="{FF2B5EF4-FFF2-40B4-BE49-F238E27FC236}">
              <a16:creationId xmlns:a16="http://schemas.microsoft.com/office/drawing/2014/main" id="{79FEA602-1694-43F9-B9E3-13E0D279AE68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14" name="TextBox 1113">
          <a:extLst>
            <a:ext uri="{FF2B5EF4-FFF2-40B4-BE49-F238E27FC236}">
              <a16:creationId xmlns:a16="http://schemas.microsoft.com/office/drawing/2014/main" id="{20E13C03-BAA8-4F11-8405-09EDF61D2589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15" name="TextBox 1114">
          <a:extLst>
            <a:ext uri="{FF2B5EF4-FFF2-40B4-BE49-F238E27FC236}">
              <a16:creationId xmlns:a16="http://schemas.microsoft.com/office/drawing/2014/main" id="{FDF0AF02-91DF-4750-8750-A709BD45B941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16" name="TextBox 1115">
          <a:extLst>
            <a:ext uri="{FF2B5EF4-FFF2-40B4-BE49-F238E27FC236}">
              <a16:creationId xmlns:a16="http://schemas.microsoft.com/office/drawing/2014/main" id="{62D25AB0-40AF-458A-ADED-0442BFFFB7F7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1117" name="TextBox 1116">
          <a:extLst>
            <a:ext uri="{FF2B5EF4-FFF2-40B4-BE49-F238E27FC236}">
              <a16:creationId xmlns:a16="http://schemas.microsoft.com/office/drawing/2014/main" id="{8D860E81-A907-4556-8717-9A6B7B29D2CB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1118" name="TextBox 1117">
          <a:extLst>
            <a:ext uri="{FF2B5EF4-FFF2-40B4-BE49-F238E27FC236}">
              <a16:creationId xmlns:a16="http://schemas.microsoft.com/office/drawing/2014/main" id="{468944DB-0683-4FB7-A088-D711CB860207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119" name="TextBox 1118">
          <a:extLst>
            <a:ext uri="{FF2B5EF4-FFF2-40B4-BE49-F238E27FC236}">
              <a16:creationId xmlns:a16="http://schemas.microsoft.com/office/drawing/2014/main" id="{6BBFE6C7-548D-404F-A53B-D5BB003DCB51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120" name="TextBox 1119">
          <a:extLst>
            <a:ext uri="{FF2B5EF4-FFF2-40B4-BE49-F238E27FC236}">
              <a16:creationId xmlns:a16="http://schemas.microsoft.com/office/drawing/2014/main" id="{E35B7D1D-9A03-4452-A189-54DFBF85F66F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121" name="TextBox 1120">
          <a:extLst>
            <a:ext uri="{FF2B5EF4-FFF2-40B4-BE49-F238E27FC236}">
              <a16:creationId xmlns:a16="http://schemas.microsoft.com/office/drawing/2014/main" id="{5756BD1A-00F1-4503-9BAB-9DC2D44B422C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122" name="TextBox 1121">
          <a:extLst>
            <a:ext uri="{FF2B5EF4-FFF2-40B4-BE49-F238E27FC236}">
              <a16:creationId xmlns:a16="http://schemas.microsoft.com/office/drawing/2014/main" id="{9A88F1FD-5F2F-468B-8531-384F9FC55874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23" name="TextBox 1122">
          <a:extLst>
            <a:ext uri="{FF2B5EF4-FFF2-40B4-BE49-F238E27FC236}">
              <a16:creationId xmlns:a16="http://schemas.microsoft.com/office/drawing/2014/main" id="{F6B86095-6069-4A9B-85C6-9AB7B1E76E09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24" name="TextBox 1123">
          <a:extLst>
            <a:ext uri="{FF2B5EF4-FFF2-40B4-BE49-F238E27FC236}">
              <a16:creationId xmlns:a16="http://schemas.microsoft.com/office/drawing/2014/main" id="{CC93ECC5-4653-43D0-A825-1EEC13B1B896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125" name="TextBox 1124">
          <a:extLst>
            <a:ext uri="{FF2B5EF4-FFF2-40B4-BE49-F238E27FC236}">
              <a16:creationId xmlns:a16="http://schemas.microsoft.com/office/drawing/2014/main" id="{00D3542C-8CD7-4386-8A41-539979143E9B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126" name="TextBox 1125">
          <a:extLst>
            <a:ext uri="{FF2B5EF4-FFF2-40B4-BE49-F238E27FC236}">
              <a16:creationId xmlns:a16="http://schemas.microsoft.com/office/drawing/2014/main" id="{5E9B272A-017D-4CAF-9ED5-E3D0776D2248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27" name="TextBox 1126">
          <a:extLst>
            <a:ext uri="{FF2B5EF4-FFF2-40B4-BE49-F238E27FC236}">
              <a16:creationId xmlns:a16="http://schemas.microsoft.com/office/drawing/2014/main" id="{B8324436-930E-4D5F-B370-5330DB58267F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28" name="TextBox 1127">
          <a:extLst>
            <a:ext uri="{FF2B5EF4-FFF2-40B4-BE49-F238E27FC236}">
              <a16:creationId xmlns:a16="http://schemas.microsoft.com/office/drawing/2014/main" id="{CB8D451E-5823-495A-855B-AA0CB1A046D2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29" name="TextBox 1128">
          <a:extLst>
            <a:ext uri="{FF2B5EF4-FFF2-40B4-BE49-F238E27FC236}">
              <a16:creationId xmlns:a16="http://schemas.microsoft.com/office/drawing/2014/main" id="{77F8B93B-ACB2-4437-9E0F-D33C81C72A20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30" name="TextBox 1129">
          <a:extLst>
            <a:ext uri="{FF2B5EF4-FFF2-40B4-BE49-F238E27FC236}">
              <a16:creationId xmlns:a16="http://schemas.microsoft.com/office/drawing/2014/main" id="{DCD46DB5-545C-4360-8387-847A8CB8046D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131" name="TextBox 1130">
          <a:extLst>
            <a:ext uri="{FF2B5EF4-FFF2-40B4-BE49-F238E27FC236}">
              <a16:creationId xmlns:a16="http://schemas.microsoft.com/office/drawing/2014/main" id="{D90F8465-E845-4A8D-A50F-FAE5EB8E46D2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132" name="TextBox 1131">
          <a:extLst>
            <a:ext uri="{FF2B5EF4-FFF2-40B4-BE49-F238E27FC236}">
              <a16:creationId xmlns:a16="http://schemas.microsoft.com/office/drawing/2014/main" id="{162D1953-562D-4FDD-B457-05AA627D1FDF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33" name="TextBox 1132">
          <a:extLst>
            <a:ext uri="{FF2B5EF4-FFF2-40B4-BE49-F238E27FC236}">
              <a16:creationId xmlns:a16="http://schemas.microsoft.com/office/drawing/2014/main" id="{D5291529-3A1B-4A37-A0E9-4FB8CC199D37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34" name="TextBox 1133">
          <a:extLst>
            <a:ext uri="{FF2B5EF4-FFF2-40B4-BE49-F238E27FC236}">
              <a16:creationId xmlns:a16="http://schemas.microsoft.com/office/drawing/2014/main" id="{0371D135-4321-4413-B201-8CDDB4E0B514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35" name="TextBox 1134">
          <a:extLst>
            <a:ext uri="{FF2B5EF4-FFF2-40B4-BE49-F238E27FC236}">
              <a16:creationId xmlns:a16="http://schemas.microsoft.com/office/drawing/2014/main" id="{599F6BD7-15E8-4333-B371-2F3089C8F208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36" name="TextBox 1135">
          <a:extLst>
            <a:ext uri="{FF2B5EF4-FFF2-40B4-BE49-F238E27FC236}">
              <a16:creationId xmlns:a16="http://schemas.microsoft.com/office/drawing/2014/main" id="{5B2E16DF-4520-475E-9AB4-741E26E7903E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137" name="TextBox 1136">
          <a:extLst>
            <a:ext uri="{FF2B5EF4-FFF2-40B4-BE49-F238E27FC236}">
              <a16:creationId xmlns:a16="http://schemas.microsoft.com/office/drawing/2014/main" id="{33A4696F-292C-49F4-AA6A-6399C3A41218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138" name="TextBox 1137">
          <a:extLst>
            <a:ext uri="{FF2B5EF4-FFF2-40B4-BE49-F238E27FC236}">
              <a16:creationId xmlns:a16="http://schemas.microsoft.com/office/drawing/2014/main" id="{9C075EEF-173C-4278-85DA-44A2769A5CAE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39" name="TextBox 1138">
          <a:extLst>
            <a:ext uri="{FF2B5EF4-FFF2-40B4-BE49-F238E27FC236}">
              <a16:creationId xmlns:a16="http://schemas.microsoft.com/office/drawing/2014/main" id="{381FA4E3-5270-4DFD-ADCF-9E7A2D9C7915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40" name="TextBox 1139">
          <a:extLst>
            <a:ext uri="{FF2B5EF4-FFF2-40B4-BE49-F238E27FC236}">
              <a16:creationId xmlns:a16="http://schemas.microsoft.com/office/drawing/2014/main" id="{FF1B85B7-FF4D-4981-8636-5E4EB981C8F2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41" name="TextBox 1140">
          <a:extLst>
            <a:ext uri="{FF2B5EF4-FFF2-40B4-BE49-F238E27FC236}">
              <a16:creationId xmlns:a16="http://schemas.microsoft.com/office/drawing/2014/main" id="{C3271A79-529B-453C-99F2-39F850A7D3C3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42" name="TextBox 1141">
          <a:extLst>
            <a:ext uri="{FF2B5EF4-FFF2-40B4-BE49-F238E27FC236}">
              <a16:creationId xmlns:a16="http://schemas.microsoft.com/office/drawing/2014/main" id="{76B37E71-043F-42AB-B241-65E667C7CFA9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43" name="TextBox 1142">
          <a:extLst>
            <a:ext uri="{FF2B5EF4-FFF2-40B4-BE49-F238E27FC236}">
              <a16:creationId xmlns:a16="http://schemas.microsoft.com/office/drawing/2014/main" id="{A68BAE26-9B5B-4712-A28F-9DDD3BB02DDC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44" name="TextBox 1143">
          <a:extLst>
            <a:ext uri="{FF2B5EF4-FFF2-40B4-BE49-F238E27FC236}">
              <a16:creationId xmlns:a16="http://schemas.microsoft.com/office/drawing/2014/main" id="{64EB6871-9553-45C3-A93B-D67E6CEDF3CE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45" name="TextBox 1144">
          <a:extLst>
            <a:ext uri="{FF2B5EF4-FFF2-40B4-BE49-F238E27FC236}">
              <a16:creationId xmlns:a16="http://schemas.microsoft.com/office/drawing/2014/main" id="{CB71598B-301C-497E-87B4-9E2857BB43CF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46" name="TextBox 1145">
          <a:extLst>
            <a:ext uri="{FF2B5EF4-FFF2-40B4-BE49-F238E27FC236}">
              <a16:creationId xmlns:a16="http://schemas.microsoft.com/office/drawing/2014/main" id="{1E772760-7A23-4BB5-A1EA-6123D5362C0E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47" name="TextBox 1146">
          <a:extLst>
            <a:ext uri="{FF2B5EF4-FFF2-40B4-BE49-F238E27FC236}">
              <a16:creationId xmlns:a16="http://schemas.microsoft.com/office/drawing/2014/main" id="{7D195EC3-41E8-488E-B130-C21D6CCE9ACD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48" name="TextBox 1147">
          <a:extLst>
            <a:ext uri="{FF2B5EF4-FFF2-40B4-BE49-F238E27FC236}">
              <a16:creationId xmlns:a16="http://schemas.microsoft.com/office/drawing/2014/main" id="{4BF8F8B4-A066-438F-84E7-A24F1EEB1A52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49" name="TextBox 1148">
          <a:extLst>
            <a:ext uri="{FF2B5EF4-FFF2-40B4-BE49-F238E27FC236}">
              <a16:creationId xmlns:a16="http://schemas.microsoft.com/office/drawing/2014/main" id="{A05244CA-E04C-4619-B857-1D5A0B6E422A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50" name="TextBox 1149">
          <a:extLst>
            <a:ext uri="{FF2B5EF4-FFF2-40B4-BE49-F238E27FC236}">
              <a16:creationId xmlns:a16="http://schemas.microsoft.com/office/drawing/2014/main" id="{2438A384-7980-4AF6-B112-AC493D26035C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51" name="TextBox 1150">
          <a:extLst>
            <a:ext uri="{FF2B5EF4-FFF2-40B4-BE49-F238E27FC236}">
              <a16:creationId xmlns:a16="http://schemas.microsoft.com/office/drawing/2014/main" id="{2E3BE47F-AC5E-4714-B5C7-C650BABF3838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52" name="TextBox 1151">
          <a:extLst>
            <a:ext uri="{FF2B5EF4-FFF2-40B4-BE49-F238E27FC236}">
              <a16:creationId xmlns:a16="http://schemas.microsoft.com/office/drawing/2014/main" id="{DB7768E2-D2D2-4323-A2B2-DE464B1BB684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53" name="TextBox 1152">
          <a:extLst>
            <a:ext uri="{FF2B5EF4-FFF2-40B4-BE49-F238E27FC236}">
              <a16:creationId xmlns:a16="http://schemas.microsoft.com/office/drawing/2014/main" id="{DA2CDE9D-C0D0-4202-B2BA-C6761AC023E6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54" name="TextBox 1153">
          <a:extLst>
            <a:ext uri="{FF2B5EF4-FFF2-40B4-BE49-F238E27FC236}">
              <a16:creationId xmlns:a16="http://schemas.microsoft.com/office/drawing/2014/main" id="{84A15106-773E-4839-943E-8BE8A4AD2E13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55" name="TextBox 1154">
          <a:extLst>
            <a:ext uri="{FF2B5EF4-FFF2-40B4-BE49-F238E27FC236}">
              <a16:creationId xmlns:a16="http://schemas.microsoft.com/office/drawing/2014/main" id="{7A12D3FD-8C9F-475D-B760-F37359E2A75B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56" name="TextBox 1155">
          <a:extLst>
            <a:ext uri="{FF2B5EF4-FFF2-40B4-BE49-F238E27FC236}">
              <a16:creationId xmlns:a16="http://schemas.microsoft.com/office/drawing/2014/main" id="{8888FEAC-F77A-4949-AB22-454545115603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57" name="TextBox 1156">
          <a:extLst>
            <a:ext uri="{FF2B5EF4-FFF2-40B4-BE49-F238E27FC236}">
              <a16:creationId xmlns:a16="http://schemas.microsoft.com/office/drawing/2014/main" id="{B183BD54-9570-4A50-9163-BCE82655E3BE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58" name="TextBox 1157">
          <a:extLst>
            <a:ext uri="{FF2B5EF4-FFF2-40B4-BE49-F238E27FC236}">
              <a16:creationId xmlns:a16="http://schemas.microsoft.com/office/drawing/2014/main" id="{C069BAEF-EB8B-4411-A215-A9CC82FAE59B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59" name="TextBox 1158">
          <a:extLst>
            <a:ext uri="{FF2B5EF4-FFF2-40B4-BE49-F238E27FC236}">
              <a16:creationId xmlns:a16="http://schemas.microsoft.com/office/drawing/2014/main" id="{839ACAA0-00A1-455D-8257-F073B286708E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60" name="TextBox 1159">
          <a:extLst>
            <a:ext uri="{FF2B5EF4-FFF2-40B4-BE49-F238E27FC236}">
              <a16:creationId xmlns:a16="http://schemas.microsoft.com/office/drawing/2014/main" id="{C11E7364-33C4-4BED-BE88-BAAC53E7AF96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61" name="TextBox 1160">
          <a:extLst>
            <a:ext uri="{FF2B5EF4-FFF2-40B4-BE49-F238E27FC236}">
              <a16:creationId xmlns:a16="http://schemas.microsoft.com/office/drawing/2014/main" id="{CAC5414A-9FF5-42FE-A9A5-B175C3D66521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62" name="TextBox 1161">
          <a:extLst>
            <a:ext uri="{FF2B5EF4-FFF2-40B4-BE49-F238E27FC236}">
              <a16:creationId xmlns:a16="http://schemas.microsoft.com/office/drawing/2014/main" id="{3FE723CE-6083-4319-ABD7-3217A7D3FE59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63" name="TextBox 1162">
          <a:extLst>
            <a:ext uri="{FF2B5EF4-FFF2-40B4-BE49-F238E27FC236}">
              <a16:creationId xmlns:a16="http://schemas.microsoft.com/office/drawing/2014/main" id="{0A17B3B0-8425-407D-AB3B-E67CC631CD65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64" name="TextBox 1163">
          <a:extLst>
            <a:ext uri="{FF2B5EF4-FFF2-40B4-BE49-F238E27FC236}">
              <a16:creationId xmlns:a16="http://schemas.microsoft.com/office/drawing/2014/main" id="{700D9A63-7945-42C4-8C20-C8B9C6868AC3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65" name="TextBox 1164">
          <a:extLst>
            <a:ext uri="{FF2B5EF4-FFF2-40B4-BE49-F238E27FC236}">
              <a16:creationId xmlns:a16="http://schemas.microsoft.com/office/drawing/2014/main" id="{B51D2E91-C58C-4E72-99BF-30458A376920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66" name="TextBox 1165">
          <a:extLst>
            <a:ext uri="{FF2B5EF4-FFF2-40B4-BE49-F238E27FC236}">
              <a16:creationId xmlns:a16="http://schemas.microsoft.com/office/drawing/2014/main" id="{0F20AA70-EB17-4AB5-9A69-5C9C4A18BF9E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67" name="TextBox 1166">
          <a:extLst>
            <a:ext uri="{FF2B5EF4-FFF2-40B4-BE49-F238E27FC236}">
              <a16:creationId xmlns:a16="http://schemas.microsoft.com/office/drawing/2014/main" id="{80F2178E-F10C-40E0-88FD-3675E791841B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68" name="TextBox 1167">
          <a:extLst>
            <a:ext uri="{FF2B5EF4-FFF2-40B4-BE49-F238E27FC236}">
              <a16:creationId xmlns:a16="http://schemas.microsoft.com/office/drawing/2014/main" id="{6BA9BD3A-C6F9-4CCF-92D7-66925D48F144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69" name="TextBox 1168">
          <a:extLst>
            <a:ext uri="{FF2B5EF4-FFF2-40B4-BE49-F238E27FC236}">
              <a16:creationId xmlns:a16="http://schemas.microsoft.com/office/drawing/2014/main" id="{69FD9CCF-FA83-4B3A-B6FD-563ECC14D150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70" name="TextBox 1169">
          <a:extLst>
            <a:ext uri="{FF2B5EF4-FFF2-40B4-BE49-F238E27FC236}">
              <a16:creationId xmlns:a16="http://schemas.microsoft.com/office/drawing/2014/main" id="{D5A47B5B-AD07-48EA-A822-718654B50D06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71" name="TextBox 1170">
          <a:extLst>
            <a:ext uri="{FF2B5EF4-FFF2-40B4-BE49-F238E27FC236}">
              <a16:creationId xmlns:a16="http://schemas.microsoft.com/office/drawing/2014/main" id="{CB72713D-A2DC-4C1F-8DEB-77B091051205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72" name="TextBox 1171">
          <a:extLst>
            <a:ext uri="{FF2B5EF4-FFF2-40B4-BE49-F238E27FC236}">
              <a16:creationId xmlns:a16="http://schemas.microsoft.com/office/drawing/2014/main" id="{1B23EBA9-661C-4396-91D9-29C8B8CCA362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73" name="TextBox 1172">
          <a:extLst>
            <a:ext uri="{FF2B5EF4-FFF2-40B4-BE49-F238E27FC236}">
              <a16:creationId xmlns:a16="http://schemas.microsoft.com/office/drawing/2014/main" id="{E653741E-A62E-47C7-BBAF-9C4532F9CA40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74" name="TextBox 1173">
          <a:extLst>
            <a:ext uri="{FF2B5EF4-FFF2-40B4-BE49-F238E27FC236}">
              <a16:creationId xmlns:a16="http://schemas.microsoft.com/office/drawing/2014/main" id="{3B6E7811-61C1-42B3-BA47-214DF63C2902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75" name="TextBox 1174">
          <a:extLst>
            <a:ext uri="{FF2B5EF4-FFF2-40B4-BE49-F238E27FC236}">
              <a16:creationId xmlns:a16="http://schemas.microsoft.com/office/drawing/2014/main" id="{4D99BA6D-E843-4DC7-965D-A19F6B7547D0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76" name="TextBox 1175">
          <a:extLst>
            <a:ext uri="{FF2B5EF4-FFF2-40B4-BE49-F238E27FC236}">
              <a16:creationId xmlns:a16="http://schemas.microsoft.com/office/drawing/2014/main" id="{EDBA9098-E52F-4F65-AEE4-8F8181458888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77" name="TextBox 1176">
          <a:extLst>
            <a:ext uri="{FF2B5EF4-FFF2-40B4-BE49-F238E27FC236}">
              <a16:creationId xmlns:a16="http://schemas.microsoft.com/office/drawing/2014/main" id="{DF37174D-114D-48BF-877C-1E1115AD1EB5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78" name="TextBox 1177">
          <a:extLst>
            <a:ext uri="{FF2B5EF4-FFF2-40B4-BE49-F238E27FC236}">
              <a16:creationId xmlns:a16="http://schemas.microsoft.com/office/drawing/2014/main" id="{7C95F960-0C60-41C3-A0B2-3A79967906D2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79" name="TextBox 1178">
          <a:extLst>
            <a:ext uri="{FF2B5EF4-FFF2-40B4-BE49-F238E27FC236}">
              <a16:creationId xmlns:a16="http://schemas.microsoft.com/office/drawing/2014/main" id="{AC8CEC57-561F-436F-A3EB-7B94F632A5FF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80" name="TextBox 1179">
          <a:extLst>
            <a:ext uri="{FF2B5EF4-FFF2-40B4-BE49-F238E27FC236}">
              <a16:creationId xmlns:a16="http://schemas.microsoft.com/office/drawing/2014/main" id="{38F23434-0B62-4C0A-9889-4143101A6259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81" name="TextBox 1180">
          <a:extLst>
            <a:ext uri="{FF2B5EF4-FFF2-40B4-BE49-F238E27FC236}">
              <a16:creationId xmlns:a16="http://schemas.microsoft.com/office/drawing/2014/main" id="{533190AD-A815-46DA-BFB8-58C2FFDF0F12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82" name="TextBox 1181">
          <a:extLst>
            <a:ext uri="{FF2B5EF4-FFF2-40B4-BE49-F238E27FC236}">
              <a16:creationId xmlns:a16="http://schemas.microsoft.com/office/drawing/2014/main" id="{2A24B756-DC79-4A45-B26F-358D54954C96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83" name="TextBox 1182">
          <a:extLst>
            <a:ext uri="{FF2B5EF4-FFF2-40B4-BE49-F238E27FC236}">
              <a16:creationId xmlns:a16="http://schemas.microsoft.com/office/drawing/2014/main" id="{70A80B4D-6FBA-409A-BCD2-B2D5C20DB997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84" name="TextBox 1183">
          <a:extLst>
            <a:ext uri="{FF2B5EF4-FFF2-40B4-BE49-F238E27FC236}">
              <a16:creationId xmlns:a16="http://schemas.microsoft.com/office/drawing/2014/main" id="{62F8E0BF-C3DB-442A-820B-615763FF1E99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85" name="TextBox 1184">
          <a:extLst>
            <a:ext uri="{FF2B5EF4-FFF2-40B4-BE49-F238E27FC236}">
              <a16:creationId xmlns:a16="http://schemas.microsoft.com/office/drawing/2014/main" id="{B59261E3-537D-4B14-891F-BD58C41687C7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86" name="TextBox 1185">
          <a:extLst>
            <a:ext uri="{FF2B5EF4-FFF2-40B4-BE49-F238E27FC236}">
              <a16:creationId xmlns:a16="http://schemas.microsoft.com/office/drawing/2014/main" id="{1EF0A1C1-5B26-4A3E-9967-0BE6A9BC932E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87" name="TextBox 1186">
          <a:extLst>
            <a:ext uri="{FF2B5EF4-FFF2-40B4-BE49-F238E27FC236}">
              <a16:creationId xmlns:a16="http://schemas.microsoft.com/office/drawing/2014/main" id="{E5F6C8CF-E543-4BBE-BCDE-A95BE3A07B26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88" name="TextBox 1187">
          <a:extLst>
            <a:ext uri="{FF2B5EF4-FFF2-40B4-BE49-F238E27FC236}">
              <a16:creationId xmlns:a16="http://schemas.microsoft.com/office/drawing/2014/main" id="{9B77ED8C-6499-4C10-A1E5-7F01CA1DF923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89" name="TextBox 1188">
          <a:extLst>
            <a:ext uri="{FF2B5EF4-FFF2-40B4-BE49-F238E27FC236}">
              <a16:creationId xmlns:a16="http://schemas.microsoft.com/office/drawing/2014/main" id="{6972DFCE-F69B-4418-9BC6-519CBD5FEEF5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1190" name="TextBox 1189">
          <a:extLst>
            <a:ext uri="{FF2B5EF4-FFF2-40B4-BE49-F238E27FC236}">
              <a16:creationId xmlns:a16="http://schemas.microsoft.com/office/drawing/2014/main" id="{8CBCD352-11F4-46D5-AD4F-F8757B0BDAFB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144</xdr:row>
      <xdr:rowOff>0</xdr:rowOff>
    </xdr:from>
    <xdr:ext cx="184731" cy="264560"/>
    <xdr:sp macro="" textlink="">
      <xdr:nvSpPr>
        <xdr:cNvPr id="1191" name="TextBox 1190">
          <a:extLst>
            <a:ext uri="{FF2B5EF4-FFF2-40B4-BE49-F238E27FC236}">
              <a16:creationId xmlns:a16="http://schemas.microsoft.com/office/drawing/2014/main" id="{DB1CFA43-0322-40C7-95E2-7447E75A7A36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192" name="TextBox 1191">
          <a:extLst>
            <a:ext uri="{FF2B5EF4-FFF2-40B4-BE49-F238E27FC236}">
              <a16:creationId xmlns:a16="http://schemas.microsoft.com/office/drawing/2014/main" id="{7B28A7C1-99BD-461C-BE05-EABEFBD6B38F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193" name="TextBox 1192">
          <a:extLst>
            <a:ext uri="{FF2B5EF4-FFF2-40B4-BE49-F238E27FC236}">
              <a16:creationId xmlns:a16="http://schemas.microsoft.com/office/drawing/2014/main" id="{C6DD2B0D-C19C-4271-A306-BF9D567CEC7B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194" name="TextBox 1193">
          <a:extLst>
            <a:ext uri="{FF2B5EF4-FFF2-40B4-BE49-F238E27FC236}">
              <a16:creationId xmlns:a16="http://schemas.microsoft.com/office/drawing/2014/main" id="{8DB8E042-669A-4D8B-8A99-F1C08514E027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195" name="TextBox 1194">
          <a:extLst>
            <a:ext uri="{FF2B5EF4-FFF2-40B4-BE49-F238E27FC236}">
              <a16:creationId xmlns:a16="http://schemas.microsoft.com/office/drawing/2014/main" id="{1246CB9E-38C6-4445-9F6A-2B9B4BAFE7EB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196" name="TextBox 1195">
          <a:extLst>
            <a:ext uri="{FF2B5EF4-FFF2-40B4-BE49-F238E27FC236}">
              <a16:creationId xmlns:a16="http://schemas.microsoft.com/office/drawing/2014/main" id="{F18EC492-E80C-456C-B9DF-80CB400044C2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97" name="TextBox 1196">
          <a:extLst>
            <a:ext uri="{FF2B5EF4-FFF2-40B4-BE49-F238E27FC236}">
              <a16:creationId xmlns:a16="http://schemas.microsoft.com/office/drawing/2014/main" id="{9DC5AE7D-3F65-40B8-9A57-463FF18E3EF3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198" name="TextBox 1197">
          <a:extLst>
            <a:ext uri="{FF2B5EF4-FFF2-40B4-BE49-F238E27FC236}">
              <a16:creationId xmlns:a16="http://schemas.microsoft.com/office/drawing/2014/main" id="{7209F316-C69E-43CB-A440-80DCFA774CF0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199" name="TextBox 1198">
          <a:extLst>
            <a:ext uri="{FF2B5EF4-FFF2-40B4-BE49-F238E27FC236}">
              <a16:creationId xmlns:a16="http://schemas.microsoft.com/office/drawing/2014/main" id="{F4F2530A-E1E8-44DF-9FA2-8AB98D32AC4C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145</xdr:row>
      <xdr:rowOff>0</xdr:rowOff>
    </xdr:from>
    <xdr:ext cx="184731" cy="264560"/>
    <xdr:sp macro="" textlink="">
      <xdr:nvSpPr>
        <xdr:cNvPr id="1200" name="TextBox 1199">
          <a:extLst>
            <a:ext uri="{FF2B5EF4-FFF2-40B4-BE49-F238E27FC236}">
              <a16:creationId xmlns:a16="http://schemas.microsoft.com/office/drawing/2014/main" id="{9B67C4B8-08AE-4BC9-BFFC-93F9094BF830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201" name="TextBox 1200">
          <a:extLst>
            <a:ext uri="{FF2B5EF4-FFF2-40B4-BE49-F238E27FC236}">
              <a16:creationId xmlns:a16="http://schemas.microsoft.com/office/drawing/2014/main" id="{966A0710-9221-4EBA-92C4-46E6E2F5A1A0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202" name="TextBox 1201">
          <a:extLst>
            <a:ext uri="{FF2B5EF4-FFF2-40B4-BE49-F238E27FC236}">
              <a16:creationId xmlns:a16="http://schemas.microsoft.com/office/drawing/2014/main" id="{7AA22DF5-8548-4797-B55E-B1B1ADE8598F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203" name="TextBox 1202">
          <a:extLst>
            <a:ext uri="{FF2B5EF4-FFF2-40B4-BE49-F238E27FC236}">
              <a16:creationId xmlns:a16="http://schemas.microsoft.com/office/drawing/2014/main" id="{161E6D42-E152-4D79-B32A-450264F3B448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1204" name="TextBox 1203">
          <a:extLst>
            <a:ext uri="{FF2B5EF4-FFF2-40B4-BE49-F238E27FC236}">
              <a16:creationId xmlns:a16="http://schemas.microsoft.com/office/drawing/2014/main" id="{9DAB841E-FF55-41B1-B0B8-C4B64433C495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05" name="TextBox 1204">
          <a:extLst>
            <a:ext uri="{FF2B5EF4-FFF2-40B4-BE49-F238E27FC236}">
              <a16:creationId xmlns:a16="http://schemas.microsoft.com/office/drawing/2014/main" id="{20F3322C-FA72-4E1F-A229-86AD0C2BF95A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06" name="TextBox 1205">
          <a:extLst>
            <a:ext uri="{FF2B5EF4-FFF2-40B4-BE49-F238E27FC236}">
              <a16:creationId xmlns:a16="http://schemas.microsoft.com/office/drawing/2014/main" id="{1C252591-9B77-412F-A9AD-CB52223BB34B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07" name="TextBox 1206">
          <a:extLst>
            <a:ext uri="{FF2B5EF4-FFF2-40B4-BE49-F238E27FC236}">
              <a16:creationId xmlns:a16="http://schemas.microsoft.com/office/drawing/2014/main" id="{F97EFD7A-46ED-49A9-9C96-5E299E304CAD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08" name="TextBox 1207">
          <a:extLst>
            <a:ext uri="{FF2B5EF4-FFF2-40B4-BE49-F238E27FC236}">
              <a16:creationId xmlns:a16="http://schemas.microsoft.com/office/drawing/2014/main" id="{40A7D8C8-DD1B-4E97-87A1-99EBD22FD53E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09" name="TextBox 1208">
          <a:extLst>
            <a:ext uri="{FF2B5EF4-FFF2-40B4-BE49-F238E27FC236}">
              <a16:creationId xmlns:a16="http://schemas.microsoft.com/office/drawing/2014/main" id="{1DAFD675-E56D-4641-9784-49F391ABA72C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10" name="TextBox 1209">
          <a:extLst>
            <a:ext uri="{FF2B5EF4-FFF2-40B4-BE49-F238E27FC236}">
              <a16:creationId xmlns:a16="http://schemas.microsoft.com/office/drawing/2014/main" id="{549C8D93-A094-45F3-BE2B-200A77CF0E02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11" name="TextBox 1210">
          <a:extLst>
            <a:ext uri="{FF2B5EF4-FFF2-40B4-BE49-F238E27FC236}">
              <a16:creationId xmlns:a16="http://schemas.microsoft.com/office/drawing/2014/main" id="{E21B4A2E-6C01-415B-92D3-0E13268266A1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12" name="TextBox 1211">
          <a:extLst>
            <a:ext uri="{FF2B5EF4-FFF2-40B4-BE49-F238E27FC236}">
              <a16:creationId xmlns:a16="http://schemas.microsoft.com/office/drawing/2014/main" id="{27A58C45-A944-4AA6-BF62-60F4E819093B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213" name="TextBox 1212">
          <a:extLst>
            <a:ext uri="{FF2B5EF4-FFF2-40B4-BE49-F238E27FC236}">
              <a16:creationId xmlns:a16="http://schemas.microsoft.com/office/drawing/2014/main" id="{942330E1-F117-4EBF-8BC5-8F9514F81F40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214" name="TextBox 1213">
          <a:extLst>
            <a:ext uri="{FF2B5EF4-FFF2-40B4-BE49-F238E27FC236}">
              <a16:creationId xmlns:a16="http://schemas.microsoft.com/office/drawing/2014/main" id="{9FA582DE-CB58-40D8-9D92-ABD8D27491F3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15" name="TextBox 1214">
          <a:extLst>
            <a:ext uri="{FF2B5EF4-FFF2-40B4-BE49-F238E27FC236}">
              <a16:creationId xmlns:a16="http://schemas.microsoft.com/office/drawing/2014/main" id="{728ACD26-87D1-4DE7-B3D6-9DF6AAB77918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16" name="TextBox 1215">
          <a:extLst>
            <a:ext uri="{FF2B5EF4-FFF2-40B4-BE49-F238E27FC236}">
              <a16:creationId xmlns:a16="http://schemas.microsoft.com/office/drawing/2014/main" id="{9BA80882-A24C-4482-968B-B57690FB7D09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17" name="TextBox 1216">
          <a:extLst>
            <a:ext uri="{FF2B5EF4-FFF2-40B4-BE49-F238E27FC236}">
              <a16:creationId xmlns:a16="http://schemas.microsoft.com/office/drawing/2014/main" id="{1764E3F3-B4A9-4875-8137-0A2294FBAC65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18" name="TextBox 1217">
          <a:extLst>
            <a:ext uri="{FF2B5EF4-FFF2-40B4-BE49-F238E27FC236}">
              <a16:creationId xmlns:a16="http://schemas.microsoft.com/office/drawing/2014/main" id="{67A23C96-C456-4DEE-94BD-172B075458F9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19" name="TextBox 1218">
          <a:extLst>
            <a:ext uri="{FF2B5EF4-FFF2-40B4-BE49-F238E27FC236}">
              <a16:creationId xmlns:a16="http://schemas.microsoft.com/office/drawing/2014/main" id="{B07FA9D0-A51B-4B62-86F5-8AEF6DA4380D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20" name="TextBox 1219">
          <a:extLst>
            <a:ext uri="{FF2B5EF4-FFF2-40B4-BE49-F238E27FC236}">
              <a16:creationId xmlns:a16="http://schemas.microsoft.com/office/drawing/2014/main" id="{E60DDE84-696C-4852-BDFC-57083B6F7A44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21" name="TextBox 1220">
          <a:extLst>
            <a:ext uri="{FF2B5EF4-FFF2-40B4-BE49-F238E27FC236}">
              <a16:creationId xmlns:a16="http://schemas.microsoft.com/office/drawing/2014/main" id="{7643AE42-C452-4832-8ECD-0F333531F353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22" name="TextBox 1221">
          <a:extLst>
            <a:ext uri="{FF2B5EF4-FFF2-40B4-BE49-F238E27FC236}">
              <a16:creationId xmlns:a16="http://schemas.microsoft.com/office/drawing/2014/main" id="{781294EE-2E8E-4710-9CA2-231F0EEC4944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23" name="TextBox 1222">
          <a:extLst>
            <a:ext uri="{FF2B5EF4-FFF2-40B4-BE49-F238E27FC236}">
              <a16:creationId xmlns:a16="http://schemas.microsoft.com/office/drawing/2014/main" id="{32CF2408-05CE-44D6-9260-DD666A889D1C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24" name="TextBox 1223">
          <a:extLst>
            <a:ext uri="{FF2B5EF4-FFF2-40B4-BE49-F238E27FC236}">
              <a16:creationId xmlns:a16="http://schemas.microsoft.com/office/drawing/2014/main" id="{5CF600BD-2B34-4039-9ED5-9D10EB664EF1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25" name="TextBox 1224">
          <a:extLst>
            <a:ext uri="{FF2B5EF4-FFF2-40B4-BE49-F238E27FC236}">
              <a16:creationId xmlns:a16="http://schemas.microsoft.com/office/drawing/2014/main" id="{0F5FFE5B-D5D0-4C63-B499-02D18D430FE0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26" name="TextBox 1225">
          <a:extLst>
            <a:ext uri="{FF2B5EF4-FFF2-40B4-BE49-F238E27FC236}">
              <a16:creationId xmlns:a16="http://schemas.microsoft.com/office/drawing/2014/main" id="{9FDADC69-ACE1-4034-A3FB-A54378BB01BA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27" name="TextBox 1226">
          <a:extLst>
            <a:ext uri="{FF2B5EF4-FFF2-40B4-BE49-F238E27FC236}">
              <a16:creationId xmlns:a16="http://schemas.microsoft.com/office/drawing/2014/main" id="{DFAFE981-396E-42A4-B9B7-B1FFDF8EBDF8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28" name="TextBox 1227">
          <a:extLst>
            <a:ext uri="{FF2B5EF4-FFF2-40B4-BE49-F238E27FC236}">
              <a16:creationId xmlns:a16="http://schemas.microsoft.com/office/drawing/2014/main" id="{A012EC07-C9C5-4991-808B-66B9D2DD5C9D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29" name="TextBox 1228">
          <a:extLst>
            <a:ext uri="{FF2B5EF4-FFF2-40B4-BE49-F238E27FC236}">
              <a16:creationId xmlns:a16="http://schemas.microsoft.com/office/drawing/2014/main" id="{CD839878-044A-4B89-8E75-B267E623EAA5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30" name="TextBox 1229">
          <a:extLst>
            <a:ext uri="{FF2B5EF4-FFF2-40B4-BE49-F238E27FC236}">
              <a16:creationId xmlns:a16="http://schemas.microsoft.com/office/drawing/2014/main" id="{9BF380FD-DC6F-4F8C-89E9-5D28695212B6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31" name="TextBox 1230">
          <a:extLst>
            <a:ext uri="{FF2B5EF4-FFF2-40B4-BE49-F238E27FC236}">
              <a16:creationId xmlns:a16="http://schemas.microsoft.com/office/drawing/2014/main" id="{32CF981C-1872-4BD1-B6FE-D92723197001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32" name="TextBox 1231">
          <a:extLst>
            <a:ext uri="{FF2B5EF4-FFF2-40B4-BE49-F238E27FC236}">
              <a16:creationId xmlns:a16="http://schemas.microsoft.com/office/drawing/2014/main" id="{116AD3F4-6794-4A3D-B2A9-F66531043B4B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33" name="TextBox 1232">
          <a:extLst>
            <a:ext uri="{FF2B5EF4-FFF2-40B4-BE49-F238E27FC236}">
              <a16:creationId xmlns:a16="http://schemas.microsoft.com/office/drawing/2014/main" id="{B205F5DB-A469-4BB8-B914-61B885C93E17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34" name="TextBox 1233">
          <a:extLst>
            <a:ext uri="{FF2B5EF4-FFF2-40B4-BE49-F238E27FC236}">
              <a16:creationId xmlns:a16="http://schemas.microsoft.com/office/drawing/2014/main" id="{1A5E51CC-B7DF-4DD9-AE66-D07B7B03F8F2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35" name="TextBox 1234">
          <a:extLst>
            <a:ext uri="{FF2B5EF4-FFF2-40B4-BE49-F238E27FC236}">
              <a16:creationId xmlns:a16="http://schemas.microsoft.com/office/drawing/2014/main" id="{5D97B77F-34CD-4F77-BC31-A367FD4B387D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36" name="TextBox 1235">
          <a:extLst>
            <a:ext uri="{FF2B5EF4-FFF2-40B4-BE49-F238E27FC236}">
              <a16:creationId xmlns:a16="http://schemas.microsoft.com/office/drawing/2014/main" id="{C26D0C3F-033D-48B9-9210-4C1B0F3538CC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37" name="TextBox 1236">
          <a:extLst>
            <a:ext uri="{FF2B5EF4-FFF2-40B4-BE49-F238E27FC236}">
              <a16:creationId xmlns:a16="http://schemas.microsoft.com/office/drawing/2014/main" id="{1F701A22-4241-4A03-A8AD-7699CDA4FA66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38" name="TextBox 1237">
          <a:extLst>
            <a:ext uri="{FF2B5EF4-FFF2-40B4-BE49-F238E27FC236}">
              <a16:creationId xmlns:a16="http://schemas.microsoft.com/office/drawing/2014/main" id="{A5C47B4A-97BE-4B02-B96B-59888334D8C0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39" name="TextBox 1238">
          <a:extLst>
            <a:ext uri="{FF2B5EF4-FFF2-40B4-BE49-F238E27FC236}">
              <a16:creationId xmlns:a16="http://schemas.microsoft.com/office/drawing/2014/main" id="{0A91D5E1-E003-43A6-A27B-1D05A1FD3606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40" name="TextBox 1239">
          <a:extLst>
            <a:ext uri="{FF2B5EF4-FFF2-40B4-BE49-F238E27FC236}">
              <a16:creationId xmlns:a16="http://schemas.microsoft.com/office/drawing/2014/main" id="{9C7765B8-4E6C-434C-A71E-6F3E407D248E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41" name="TextBox 1240">
          <a:extLst>
            <a:ext uri="{FF2B5EF4-FFF2-40B4-BE49-F238E27FC236}">
              <a16:creationId xmlns:a16="http://schemas.microsoft.com/office/drawing/2014/main" id="{D4C67737-6244-44BA-9A66-341C35907BBF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42" name="TextBox 1241">
          <a:extLst>
            <a:ext uri="{FF2B5EF4-FFF2-40B4-BE49-F238E27FC236}">
              <a16:creationId xmlns:a16="http://schemas.microsoft.com/office/drawing/2014/main" id="{3EA77E49-7C00-4AEE-B17F-BA2392501FAC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43" name="TextBox 1242">
          <a:extLst>
            <a:ext uri="{FF2B5EF4-FFF2-40B4-BE49-F238E27FC236}">
              <a16:creationId xmlns:a16="http://schemas.microsoft.com/office/drawing/2014/main" id="{98E25872-AC5D-4BB7-9477-B2A1EDEE08E1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44" name="TextBox 1243">
          <a:extLst>
            <a:ext uri="{FF2B5EF4-FFF2-40B4-BE49-F238E27FC236}">
              <a16:creationId xmlns:a16="http://schemas.microsoft.com/office/drawing/2014/main" id="{FA900F2B-35A4-426E-A85B-4C907F3DFA06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45" name="TextBox 1244">
          <a:extLst>
            <a:ext uri="{FF2B5EF4-FFF2-40B4-BE49-F238E27FC236}">
              <a16:creationId xmlns:a16="http://schemas.microsoft.com/office/drawing/2014/main" id="{2C4373EF-4308-4867-B0C3-ABB7BE529E84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46" name="TextBox 1245">
          <a:extLst>
            <a:ext uri="{FF2B5EF4-FFF2-40B4-BE49-F238E27FC236}">
              <a16:creationId xmlns:a16="http://schemas.microsoft.com/office/drawing/2014/main" id="{C706BB75-C367-46A5-8EE8-85C1A8F99483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47" name="TextBox 1246">
          <a:extLst>
            <a:ext uri="{FF2B5EF4-FFF2-40B4-BE49-F238E27FC236}">
              <a16:creationId xmlns:a16="http://schemas.microsoft.com/office/drawing/2014/main" id="{5D05EDBA-5724-42E4-9CB6-842FA8A0DF89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48" name="TextBox 1247">
          <a:extLst>
            <a:ext uri="{FF2B5EF4-FFF2-40B4-BE49-F238E27FC236}">
              <a16:creationId xmlns:a16="http://schemas.microsoft.com/office/drawing/2014/main" id="{0735F6D7-07F5-4549-8D7E-9141093AC152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49" name="TextBox 1248">
          <a:extLst>
            <a:ext uri="{FF2B5EF4-FFF2-40B4-BE49-F238E27FC236}">
              <a16:creationId xmlns:a16="http://schemas.microsoft.com/office/drawing/2014/main" id="{C30BEA56-4100-4C2C-9464-CC8C7199B1FE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50" name="TextBox 1249">
          <a:extLst>
            <a:ext uri="{FF2B5EF4-FFF2-40B4-BE49-F238E27FC236}">
              <a16:creationId xmlns:a16="http://schemas.microsoft.com/office/drawing/2014/main" id="{639FCB60-A2EF-4B50-87B0-B1F8807FE074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51" name="TextBox 1250">
          <a:extLst>
            <a:ext uri="{FF2B5EF4-FFF2-40B4-BE49-F238E27FC236}">
              <a16:creationId xmlns:a16="http://schemas.microsoft.com/office/drawing/2014/main" id="{BC7A6614-0BAF-4E46-B6AF-8A0790D67CCD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52" name="TextBox 1251">
          <a:extLst>
            <a:ext uri="{FF2B5EF4-FFF2-40B4-BE49-F238E27FC236}">
              <a16:creationId xmlns:a16="http://schemas.microsoft.com/office/drawing/2014/main" id="{52C00B6B-2E45-4F70-8B2C-48D4A5A8909D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53" name="TextBox 1252">
          <a:extLst>
            <a:ext uri="{FF2B5EF4-FFF2-40B4-BE49-F238E27FC236}">
              <a16:creationId xmlns:a16="http://schemas.microsoft.com/office/drawing/2014/main" id="{1175FC81-A446-4D3E-9C61-E5E82A2CFBEA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54" name="TextBox 1253">
          <a:extLst>
            <a:ext uri="{FF2B5EF4-FFF2-40B4-BE49-F238E27FC236}">
              <a16:creationId xmlns:a16="http://schemas.microsoft.com/office/drawing/2014/main" id="{68C52BEE-191C-473D-B6CF-1472963CAF70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55" name="TextBox 1254">
          <a:extLst>
            <a:ext uri="{FF2B5EF4-FFF2-40B4-BE49-F238E27FC236}">
              <a16:creationId xmlns:a16="http://schemas.microsoft.com/office/drawing/2014/main" id="{EBD05D2C-4CB0-4298-95C8-491634EF8640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56" name="TextBox 1255">
          <a:extLst>
            <a:ext uri="{FF2B5EF4-FFF2-40B4-BE49-F238E27FC236}">
              <a16:creationId xmlns:a16="http://schemas.microsoft.com/office/drawing/2014/main" id="{DEDA5763-1EAE-49DA-9B95-5DE5E0FE4D78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57" name="TextBox 1256">
          <a:extLst>
            <a:ext uri="{FF2B5EF4-FFF2-40B4-BE49-F238E27FC236}">
              <a16:creationId xmlns:a16="http://schemas.microsoft.com/office/drawing/2014/main" id="{CE7B2E8D-93F6-4E19-AE99-4562D858FCBE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58" name="TextBox 1257">
          <a:extLst>
            <a:ext uri="{FF2B5EF4-FFF2-40B4-BE49-F238E27FC236}">
              <a16:creationId xmlns:a16="http://schemas.microsoft.com/office/drawing/2014/main" id="{052B7FBF-76A5-4E9A-965F-B8DF0FD3DCE1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59" name="TextBox 1258">
          <a:extLst>
            <a:ext uri="{FF2B5EF4-FFF2-40B4-BE49-F238E27FC236}">
              <a16:creationId xmlns:a16="http://schemas.microsoft.com/office/drawing/2014/main" id="{50A69897-79E9-41EC-B1E6-554AC24F616F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60" name="TextBox 1259">
          <a:extLst>
            <a:ext uri="{FF2B5EF4-FFF2-40B4-BE49-F238E27FC236}">
              <a16:creationId xmlns:a16="http://schemas.microsoft.com/office/drawing/2014/main" id="{BC7F7976-0881-4923-B141-0A921DB5227E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261" name="TextBox 1260">
          <a:extLst>
            <a:ext uri="{FF2B5EF4-FFF2-40B4-BE49-F238E27FC236}">
              <a16:creationId xmlns:a16="http://schemas.microsoft.com/office/drawing/2014/main" id="{67216EB2-1DAE-41A9-BB8C-2CAA8196316D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262" name="TextBox 1261">
          <a:extLst>
            <a:ext uri="{FF2B5EF4-FFF2-40B4-BE49-F238E27FC236}">
              <a16:creationId xmlns:a16="http://schemas.microsoft.com/office/drawing/2014/main" id="{CC0B58E3-ABD2-49F1-99A3-6A1BDF4EEE55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63" name="TextBox 1262">
          <a:extLst>
            <a:ext uri="{FF2B5EF4-FFF2-40B4-BE49-F238E27FC236}">
              <a16:creationId xmlns:a16="http://schemas.microsoft.com/office/drawing/2014/main" id="{3AB1EC86-775B-4124-B851-28AC218C32E3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64" name="TextBox 1263">
          <a:extLst>
            <a:ext uri="{FF2B5EF4-FFF2-40B4-BE49-F238E27FC236}">
              <a16:creationId xmlns:a16="http://schemas.microsoft.com/office/drawing/2014/main" id="{549DCC33-5833-4A72-865B-F38D4248A6E1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65" name="TextBox 1264">
          <a:extLst>
            <a:ext uri="{FF2B5EF4-FFF2-40B4-BE49-F238E27FC236}">
              <a16:creationId xmlns:a16="http://schemas.microsoft.com/office/drawing/2014/main" id="{3B835CC8-09BC-4CD2-8F84-5C77E9B7DCBC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66" name="TextBox 1265">
          <a:extLst>
            <a:ext uri="{FF2B5EF4-FFF2-40B4-BE49-F238E27FC236}">
              <a16:creationId xmlns:a16="http://schemas.microsoft.com/office/drawing/2014/main" id="{DFFD764D-1522-4421-A7A4-26A3216055FB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67" name="TextBox 1266">
          <a:extLst>
            <a:ext uri="{FF2B5EF4-FFF2-40B4-BE49-F238E27FC236}">
              <a16:creationId xmlns:a16="http://schemas.microsoft.com/office/drawing/2014/main" id="{3E17584D-CDB9-428D-BE1F-D9027ECFD0E1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68" name="TextBox 1267">
          <a:extLst>
            <a:ext uri="{FF2B5EF4-FFF2-40B4-BE49-F238E27FC236}">
              <a16:creationId xmlns:a16="http://schemas.microsoft.com/office/drawing/2014/main" id="{0E424EE9-380C-4DB1-BC1F-2F4484A7BC11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69" name="TextBox 1268">
          <a:extLst>
            <a:ext uri="{FF2B5EF4-FFF2-40B4-BE49-F238E27FC236}">
              <a16:creationId xmlns:a16="http://schemas.microsoft.com/office/drawing/2014/main" id="{5764713A-B87F-4BA6-BFF0-D2D543F71140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70" name="TextBox 1269">
          <a:extLst>
            <a:ext uri="{FF2B5EF4-FFF2-40B4-BE49-F238E27FC236}">
              <a16:creationId xmlns:a16="http://schemas.microsoft.com/office/drawing/2014/main" id="{C94C3A80-9419-4EAE-88D1-618E0818364B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71" name="TextBox 1270">
          <a:extLst>
            <a:ext uri="{FF2B5EF4-FFF2-40B4-BE49-F238E27FC236}">
              <a16:creationId xmlns:a16="http://schemas.microsoft.com/office/drawing/2014/main" id="{C1A81BA4-113D-4FE7-9356-ADDA4642112A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72" name="TextBox 1271">
          <a:extLst>
            <a:ext uri="{FF2B5EF4-FFF2-40B4-BE49-F238E27FC236}">
              <a16:creationId xmlns:a16="http://schemas.microsoft.com/office/drawing/2014/main" id="{A31E76BD-8B87-42DB-8A2E-96A4CD58FAED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73" name="TextBox 1272">
          <a:extLst>
            <a:ext uri="{FF2B5EF4-FFF2-40B4-BE49-F238E27FC236}">
              <a16:creationId xmlns:a16="http://schemas.microsoft.com/office/drawing/2014/main" id="{C5F53690-5FE3-487B-B8D4-D5144769673B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74" name="TextBox 1273">
          <a:extLst>
            <a:ext uri="{FF2B5EF4-FFF2-40B4-BE49-F238E27FC236}">
              <a16:creationId xmlns:a16="http://schemas.microsoft.com/office/drawing/2014/main" id="{A84AD98C-9E3C-4FF8-BF2D-645C2CE6654B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75" name="TextBox 1274">
          <a:extLst>
            <a:ext uri="{FF2B5EF4-FFF2-40B4-BE49-F238E27FC236}">
              <a16:creationId xmlns:a16="http://schemas.microsoft.com/office/drawing/2014/main" id="{BC292B51-E4AA-4E27-AF85-60CAF35BC482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76" name="TextBox 1275">
          <a:extLst>
            <a:ext uri="{FF2B5EF4-FFF2-40B4-BE49-F238E27FC236}">
              <a16:creationId xmlns:a16="http://schemas.microsoft.com/office/drawing/2014/main" id="{FD4CE70B-0646-46B7-B282-DBC1E8403FBA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77" name="TextBox 1276">
          <a:extLst>
            <a:ext uri="{FF2B5EF4-FFF2-40B4-BE49-F238E27FC236}">
              <a16:creationId xmlns:a16="http://schemas.microsoft.com/office/drawing/2014/main" id="{E34613EB-6E3B-432B-8B6D-5815045F40E7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78" name="TextBox 1277">
          <a:extLst>
            <a:ext uri="{FF2B5EF4-FFF2-40B4-BE49-F238E27FC236}">
              <a16:creationId xmlns:a16="http://schemas.microsoft.com/office/drawing/2014/main" id="{D6821894-5E52-4995-85FD-31936564D786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79" name="TextBox 1278">
          <a:extLst>
            <a:ext uri="{FF2B5EF4-FFF2-40B4-BE49-F238E27FC236}">
              <a16:creationId xmlns:a16="http://schemas.microsoft.com/office/drawing/2014/main" id="{1F9CD73E-5CA7-468E-84C1-269576D0E070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80" name="TextBox 1279">
          <a:extLst>
            <a:ext uri="{FF2B5EF4-FFF2-40B4-BE49-F238E27FC236}">
              <a16:creationId xmlns:a16="http://schemas.microsoft.com/office/drawing/2014/main" id="{494BCA09-4FB2-4CC8-86B6-FDA4EF3D245D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81" name="TextBox 1280">
          <a:extLst>
            <a:ext uri="{FF2B5EF4-FFF2-40B4-BE49-F238E27FC236}">
              <a16:creationId xmlns:a16="http://schemas.microsoft.com/office/drawing/2014/main" id="{7BE26395-C789-4EA7-BA14-E0DAF44F5D57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82" name="TextBox 1281">
          <a:extLst>
            <a:ext uri="{FF2B5EF4-FFF2-40B4-BE49-F238E27FC236}">
              <a16:creationId xmlns:a16="http://schemas.microsoft.com/office/drawing/2014/main" id="{B5B33E42-8ED3-438B-9118-6804E1A028E3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83" name="TextBox 1282">
          <a:extLst>
            <a:ext uri="{FF2B5EF4-FFF2-40B4-BE49-F238E27FC236}">
              <a16:creationId xmlns:a16="http://schemas.microsoft.com/office/drawing/2014/main" id="{0ECBAA79-3687-4051-8FAD-B6683ED434DB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84" name="TextBox 1283">
          <a:extLst>
            <a:ext uri="{FF2B5EF4-FFF2-40B4-BE49-F238E27FC236}">
              <a16:creationId xmlns:a16="http://schemas.microsoft.com/office/drawing/2014/main" id="{82902219-251B-4E52-B80F-F67DB698F4C9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85" name="TextBox 1284">
          <a:extLst>
            <a:ext uri="{FF2B5EF4-FFF2-40B4-BE49-F238E27FC236}">
              <a16:creationId xmlns:a16="http://schemas.microsoft.com/office/drawing/2014/main" id="{FC727600-AAE2-4BA5-96D9-C6112CF75887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86" name="TextBox 1285">
          <a:extLst>
            <a:ext uri="{FF2B5EF4-FFF2-40B4-BE49-F238E27FC236}">
              <a16:creationId xmlns:a16="http://schemas.microsoft.com/office/drawing/2014/main" id="{7862D31A-F182-4B6A-BABD-311A5DF23749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87" name="TextBox 1286">
          <a:extLst>
            <a:ext uri="{FF2B5EF4-FFF2-40B4-BE49-F238E27FC236}">
              <a16:creationId xmlns:a16="http://schemas.microsoft.com/office/drawing/2014/main" id="{8D711DFB-B196-47C6-B954-C0D1B72FC1E0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88" name="TextBox 1287">
          <a:extLst>
            <a:ext uri="{FF2B5EF4-FFF2-40B4-BE49-F238E27FC236}">
              <a16:creationId xmlns:a16="http://schemas.microsoft.com/office/drawing/2014/main" id="{252A6D8C-8F23-4BBD-AD1E-164D081642F3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289" name="TextBox 1288">
          <a:extLst>
            <a:ext uri="{FF2B5EF4-FFF2-40B4-BE49-F238E27FC236}">
              <a16:creationId xmlns:a16="http://schemas.microsoft.com/office/drawing/2014/main" id="{CBE7FE77-3D76-492A-9CAF-C43F1E65124D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90" name="TextBox 1289">
          <a:extLst>
            <a:ext uri="{FF2B5EF4-FFF2-40B4-BE49-F238E27FC236}">
              <a16:creationId xmlns:a16="http://schemas.microsoft.com/office/drawing/2014/main" id="{F5D47BD2-C60E-4B65-A9CF-F375B40AB4E2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91" name="TextBox 1290">
          <a:extLst>
            <a:ext uri="{FF2B5EF4-FFF2-40B4-BE49-F238E27FC236}">
              <a16:creationId xmlns:a16="http://schemas.microsoft.com/office/drawing/2014/main" id="{6BD14C93-C9E4-4AD2-B253-4242E4668787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92" name="TextBox 1291">
          <a:extLst>
            <a:ext uri="{FF2B5EF4-FFF2-40B4-BE49-F238E27FC236}">
              <a16:creationId xmlns:a16="http://schemas.microsoft.com/office/drawing/2014/main" id="{31B711D8-7355-4804-ABE4-1E4B1053C630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93" name="TextBox 1292">
          <a:extLst>
            <a:ext uri="{FF2B5EF4-FFF2-40B4-BE49-F238E27FC236}">
              <a16:creationId xmlns:a16="http://schemas.microsoft.com/office/drawing/2014/main" id="{81F52732-9AB6-41DB-A83E-86C08D35C8A3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94" name="TextBox 1293">
          <a:extLst>
            <a:ext uri="{FF2B5EF4-FFF2-40B4-BE49-F238E27FC236}">
              <a16:creationId xmlns:a16="http://schemas.microsoft.com/office/drawing/2014/main" id="{CD2EA31D-C9A1-4979-A6D7-B1C2ECEBFD4E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95" name="TextBox 1294">
          <a:extLst>
            <a:ext uri="{FF2B5EF4-FFF2-40B4-BE49-F238E27FC236}">
              <a16:creationId xmlns:a16="http://schemas.microsoft.com/office/drawing/2014/main" id="{1C828A76-1799-4907-AC44-5FBE239453A6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96" name="TextBox 1295">
          <a:extLst>
            <a:ext uri="{FF2B5EF4-FFF2-40B4-BE49-F238E27FC236}">
              <a16:creationId xmlns:a16="http://schemas.microsoft.com/office/drawing/2014/main" id="{E8D93250-3CBB-4E07-9244-50CAED014BAB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297" name="TextBox 1296">
          <a:extLst>
            <a:ext uri="{FF2B5EF4-FFF2-40B4-BE49-F238E27FC236}">
              <a16:creationId xmlns:a16="http://schemas.microsoft.com/office/drawing/2014/main" id="{238389BF-4BED-4182-89C5-9455E156C309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98" name="TextBox 1297">
          <a:extLst>
            <a:ext uri="{FF2B5EF4-FFF2-40B4-BE49-F238E27FC236}">
              <a16:creationId xmlns:a16="http://schemas.microsoft.com/office/drawing/2014/main" id="{1B46AE3F-1BD1-4F2F-8ECD-4669B38C6268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299" name="TextBox 1298">
          <a:extLst>
            <a:ext uri="{FF2B5EF4-FFF2-40B4-BE49-F238E27FC236}">
              <a16:creationId xmlns:a16="http://schemas.microsoft.com/office/drawing/2014/main" id="{13E288A6-7376-4F80-B2B5-A1806AB17ACE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00" name="TextBox 1299">
          <a:extLst>
            <a:ext uri="{FF2B5EF4-FFF2-40B4-BE49-F238E27FC236}">
              <a16:creationId xmlns:a16="http://schemas.microsoft.com/office/drawing/2014/main" id="{54C9E365-05C9-4C72-ACA6-8FA8BC094B42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01" name="TextBox 1300">
          <a:extLst>
            <a:ext uri="{FF2B5EF4-FFF2-40B4-BE49-F238E27FC236}">
              <a16:creationId xmlns:a16="http://schemas.microsoft.com/office/drawing/2014/main" id="{BD13CC07-F5F7-4627-B88F-1F8AF9422148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302" name="TextBox 1301">
          <a:extLst>
            <a:ext uri="{FF2B5EF4-FFF2-40B4-BE49-F238E27FC236}">
              <a16:creationId xmlns:a16="http://schemas.microsoft.com/office/drawing/2014/main" id="{E49F775D-50AB-40C6-AF61-B83A4D250D5D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303" name="TextBox 1302">
          <a:extLst>
            <a:ext uri="{FF2B5EF4-FFF2-40B4-BE49-F238E27FC236}">
              <a16:creationId xmlns:a16="http://schemas.microsoft.com/office/drawing/2014/main" id="{B35D0D97-28E6-498B-9F0A-9CFF3BB9BF4A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304" name="TextBox 1303">
          <a:extLst>
            <a:ext uri="{FF2B5EF4-FFF2-40B4-BE49-F238E27FC236}">
              <a16:creationId xmlns:a16="http://schemas.microsoft.com/office/drawing/2014/main" id="{D5FD5871-8FBD-42C3-82CC-2D4256482F92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305" name="TextBox 1304">
          <a:extLst>
            <a:ext uri="{FF2B5EF4-FFF2-40B4-BE49-F238E27FC236}">
              <a16:creationId xmlns:a16="http://schemas.microsoft.com/office/drawing/2014/main" id="{25677B7A-D21E-4C32-B3B2-CE61ECFBFC23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06" name="TextBox 1305">
          <a:extLst>
            <a:ext uri="{FF2B5EF4-FFF2-40B4-BE49-F238E27FC236}">
              <a16:creationId xmlns:a16="http://schemas.microsoft.com/office/drawing/2014/main" id="{44172919-17AC-429F-89D8-C1AD073D9947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07" name="TextBox 1306">
          <a:extLst>
            <a:ext uri="{FF2B5EF4-FFF2-40B4-BE49-F238E27FC236}">
              <a16:creationId xmlns:a16="http://schemas.microsoft.com/office/drawing/2014/main" id="{9F381F93-21F9-4860-8437-2D8EC4B51CBD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308" name="TextBox 1307">
          <a:extLst>
            <a:ext uri="{FF2B5EF4-FFF2-40B4-BE49-F238E27FC236}">
              <a16:creationId xmlns:a16="http://schemas.microsoft.com/office/drawing/2014/main" id="{7E7EE60B-FEAA-4FCE-ABE5-26A63989590B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309" name="TextBox 1308">
          <a:extLst>
            <a:ext uri="{FF2B5EF4-FFF2-40B4-BE49-F238E27FC236}">
              <a16:creationId xmlns:a16="http://schemas.microsoft.com/office/drawing/2014/main" id="{13A0674A-9E69-4526-A20A-CA56D9243A55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10" name="TextBox 1309">
          <a:extLst>
            <a:ext uri="{FF2B5EF4-FFF2-40B4-BE49-F238E27FC236}">
              <a16:creationId xmlns:a16="http://schemas.microsoft.com/office/drawing/2014/main" id="{8AEEE2BB-93C0-409D-B652-0EC700FF035D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11" name="TextBox 1310">
          <a:extLst>
            <a:ext uri="{FF2B5EF4-FFF2-40B4-BE49-F238E27FC236}">
              <a16:creationId xmlns:a16="http://schemas.microsoft.com/office/drawing/2014/main" id="{5D14F3DA-A608-4FDD-BCD8-E1B9B8417519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12" name="TextBox 1311">
          <a:extLst>
            <a:ext uri="{FF2B5EF4-FFF2-40B4-BE49-F238E27FC236}">
              <a16:creationId xmlns:a16="http://schemas.microsoft.com/office/drawing/2014/main" id="{04CC5BDA-835E-4B43-BA5C-E21B6B74C459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313" name="TextBox 1312">
          <a:extLst>
            <a:ext uri="{FF2B5EF4-FFF2-40B4-BE49-F238E27FC236}">
              <a16:creationId xmlns:a16="http://schemas.microsoft.com/office/drawing/2014/main" id="{9CF07FC4-9663-47CF-AF88-ECC4E3EE895C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314" name="TextBox 1313">
          <a:extLst>
            <a:ext uri="{FF2B5EF4-FFF2-40B4-BE49-F238E27FC236}">
              <a16:creationId xmlns:a16="http://schemas.microsoft.com/office/drawing/2014/main" id="{5E533E39-AA0E-414F-8702-33CC66172542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315" name="TextBox 1314">
          <a:extLst>
            <a:ext uri="{FF2B5EF4-FFF2-40B4-BE49-F238E27FC236}">
              <a16:creationId xmlns:a16="http://schemas.microsoft.com/office/drawing/2014/main" id="{74A2D1B2-2B2B-4C2B-9F35-3D96F6402B28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316" name="TextBox 1315">
          <a:extLst>
            <a:ext uri="{FF2B5EF4-FFF2-40B4-BE49-F238E27FC236}">
              <a16:creationId xmlns:a16="http://schemas.microsoft.com/office/drawing/2014/main" id="{B78AF85F-1E3E-49E1-B380-2A9BF72B4C93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317" name="TextBox 1316">
          <a:extLst>
            <a:ext uri="{FF2B5EF4-FFF2-40B4-BE49-F238E27FC236}">
              <a16:creationId xmlns:a16="http://schemas.microsoft.com/office/drawing/2014/main" id="{4C703363-F2FC-496C-845C-F2A5B0CBDB72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318" name="TextBox 1317">
          <a:extLst>
            <a:ext uri="{FF2B5EF4-FFF2-40B4-BE49-F238E27FC236}">
              <a16:creationId xmlns:a16="http://schemas.microsoft.com/office/drawing/2014/main" id="{A3370FBA-DE22-48C3-A91D-AE28D8BDC238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19" name="TextBox 1318">
          <a:extLst>
            <a:ext uri="{FF2B5EF4-FFF2-40B4-BE49-F238E27FC236}">
              <a16:creationId xmlns:a16="http://schemas.microsoft.com/office/drawing/2014/main" id="{9D5756E9-0F51-4D6A-AC89-3AD3CB25B6B5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20" name="TextBox 1319">
          <a:extLst>
            <a:ext uri="{FF2B5EF4-FFF2-40B4-BE49-F238E27FC236}">
              <a16:creationId xmlns:a16="http://schemas.microsoft.com/office/drawing/2014/main" id="{E6D6FB0A-2BA8-43C9-A740-18E26D8D33C8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21" name="TextBox 1320">
          <a:extLst>
            <a:ext uri="{FF2B5EF4-FFF2-40B4-BE49-F238E27FC236}">
              <a16:creationId xmlns:a16="http://schemas.microsoft.com/office/drawing/2014/main" id="{2E618AF2-47BD-42FA-8C35-482A3D17FB73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22" name="TextBox 1321">
          <a:extLst>
            <a:ext uri="{FF2B5EF4-FFF2-40B4-BE49-F238E27FC236}">
              <a16:creationId xmlns:a16="http://schemas.microsoft.com/office/drawing/2014/main" id="{F59E2B10-DC74-4EF5-8FD5-A1BB710F0617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23" name="TextBox 1322">
          <a:extLst>
            <a:ext uri="{FF2B5EF4-FFF2-40B4-BE49-F238E27FC236}">
              <a16:creationId xmlns:a16="http://schemas.microsoft.com/office/drawing/2014/main" id="{B9671C7A-68FC-400B-A47E-3454183C5BFD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24" name="TextBox 1323">
          <a:extLst>
            <a:ext uri="{FF2B5EF4-FFF2-40B4-BE49-F238E27FC236}">
              <a16:creationId xmlns:a16="http://schemas.microsoft.com/office/drawing/2014/main" id="{20F074B9-8010-4C17-A918-6B9B42B28706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25" name="TextBox 1324">
          <a:extLst>
            <a:ext uri="{FF2B5EF4-FFF2-40B4-BE49-F238E27FC236}">
              <a16:creationId xmlns:a16="http://schemas.microsoft.com/office/drawing/2014/main" id="{1219A306-FE3D-447B-8F5B-0C7C88D94A27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26" name="TextBox 1325">
          <a:extLst>
            <a:ext uri="{FF2B5EF4-FFF2-40B4-BE49-F238E27FC236}">
              <a16:creationId xmlns:a16="http://schemas.microsoft.com/office/drawing/2014/main" id="{AA42432A-4E14-4725-92C9-A0FADE0F0610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27" name="TextBox 1326">
          <a:extLst>
            <a:ext uri="{FF2B5EF4-FFF2-40B4-BE49-F238E27FC236}">
              <a16:creationId xmlns:a16="http://schemas.microsoft.com/office/drawing/2014/main" id="{B0EDA62E-8543-41E2-8DE9-6EC259AA52F9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28" name="TextBox 1327">
          <a:extLst>
            <a:ext uri="{FF2B5EF4-FFF2-40B4-BE49-F238E27FC236}">
              <a16:creationId xmlns:a16="http://schemas.microsoft.com/office/drawing/2014/main" id="{30B78A46-4794-4B3C-ABA0-CA0F02D1029F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29" name="TextBox 1328">
          <a:extLst>
            <a:ext uri="{FF2B5EF4-FFF2-40B4-BE49-F238E27FC236}">
              <a16:creationId xmlns:a16="http://schemas.microsoft.com/office/drawing/2014/main" id="{E5E22158-44DA-476E-8B93-2078E1E6278D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30" name="TextBox 1329">
          <a:extLst>
            <a:ext uri="{FF2B5EF4-FFF2-40B4-BE49-F238E27FC236}">
              <a16:creationId xmlns:a16="http://schemas.microsoft.com/office/drawing/2014/main" id="{52DD2750-7B8E-484D-AB85-F744D62C798E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331" name="TextBox 1330">
          <a:extLst>
            <a:ext uri="{FF2B5EF4-FFF2-40B4-BE49-F238E27FC236}">
              <a16:creationId xmlns:a16="http://schemas.microsoft.com/office/drawing/2014/main" id="{38F57C35-A8EB-45E5-9B03-A272D595CF79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332" name="TextBox 1331">
          <a:extLst>
            <a:ext uri="{FF2B5EF4-FFF2-40B4-BE49-F238E27FC236}">
              <a16:creationId xmlns:a16="http://schemas.microsoft.com/office/drawing/2014/main" id="{0793628B-5DE7-4591-8FF3-0AA1485AF1B1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333" name="TextBox 1332">
          <a:extLst>
            <a:ext uri="{FF2B5EF4-FFF2-40B4-BE49-F238E27FC236}">
              <a16:creationId xmlns:a16="http://schemas.microsoft.com/office/drawing/2014/main" id="{D47CCC42-DB29-4102-BB55-4F84FC127C2F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334" name="TextBox 1333">
          <a:extLst>
            <a:ext uri="{FF2B5EF4-FFF2-40B4-BE49-F238E27FC236}">
              <a16:creationId xmlns:a16="http://schemas.microsoft.com/office/drawing/2014/main" id="{ACD0C358-B92F-4E93-B5F6-91B3DF3EC40F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335" name="TextBox 1334">
          <a:extLst>
            <a:ext uri="{FF2B5EF4-FFF2-40B4-BE49-F238E27FC236}">
              <a16:creationId xmlns:a16="http://schemas.microsoft.com/office/drawing/2014/main" id="{480F6B61-CDFE-4884-ABC7-56370F3EE104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336" name="TextBox 1335">
          <a:extLst>
            <a:ext uri="{FF2B5EF4-FFF2-40B4-BE49-F238E27FC236}">
              <a16:creationId xmlns:a16="http://schemas.microsoft.com/office/drawing/2014/main" id="{556796C6-3708-4204-AAD8-8E9D2380AC40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37" name="TextBox 1336">
          <a:extLst>
            <a:ext uri="{FF2B5EF4-FFF2-40B4-BE49-F238E27FC236}">
              <a16:creationId xmlns:a16="http://schemas.microsoft.com/office/drawing/2014/main" id="{0B6F378E-2599-47FF-8C74-A4ACE17F1987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38" name="TextBox 1337">
          <a:extLst>
            <a:ext uri="{FF2B5EF4-FFF2-40B4-BE49-F238E27FC236}">
              <a16:creationId xmlns:a16="http://schemas.microsoft.com/office/drawing/2014/main" id="{FBF50E3D-352A-46AB-B479-3D354E53D9E7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339" name="TextBox 1338">
          <a:extLst>
            <a:ext uri="{FF2B5EF4-FFF2-40B4-BE49-F238E27FC236}">
              <a16:creationId xmlns:a16="http://schemas.microsoft.com/office/drawing/2014/main" id="{D62783D5-2330-40D2-88D2-2A15FE4D0FB0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340" name="TextBox 1339">
          <a:extLst>
            <a:ext uri="{FF2B5EF4-FFF2-40B4-BE49-F238E27FC236}">
              <a16:creationId xmlns:a16="http://schemas.microsoft.com/office/drawing/2014/main" id="{6A1F95A0-6B04-4121-BD51-9C0E19400BFE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41" name="TextBox 1340">
          <a:extLst>
            <a:ext uri="{FF2B5EF4-FFF2-40B4-BE49-F238E27FC236}">
              <a16:creationId xmlns:a16="http://schemas.microsoft.com/office/drawing/2014/main" id="{59879C64-0152-4D6A-9E9A-9724CB9B9357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42" name="TextBox 1341">
          <a:extLst>
            <a:ext uri="{FF2B5EF4-FFF2-40B4-BE49-F238E27FC236}">
              <a16:creationId xmlns:a16="http://schemas.microsoft.com/office/drawing/2014/main" id="{141D5EAC-053F-4F9C-ACBF-A8B799F91601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43" name="TextBox 1342">
          <a:extLst>
            <a:ext uri="{FF2B5EF4-FFF2-40B4-BE49-F238E27FC236}">
              <a16:creationId xmlns:a16="http://schemas.microsoft.com/office/drawing/2014/main" id="{A53DF14C-70C1-4C36-8CAE-22BE2FC06BD1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44" name="TextBox 1343">
          <a:extLst>
            <a:ext uri="{FF2B5EF4-FFF2-40B4-BE49-F238E27FC236}">
              <a16:creationId xmlns:a16="http://schemas.microsoft.com/office/drawing/2014/main" id="{A47C5283-1246-4D64-9C90-833C76B0319F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345" name="TextBox 1344">
          <a:extLst>
            <a:ext uri="{FF2B5EF4-FFF2-40B4-BE49-F238E27FC236}">
              <a16:creationId xmlns:a16="http://schemas.microsoft.com/office/drawing/2014/main" id="{4E3697EE-6BC1-495C-98C3-9D6CB5553078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346" name="TextBox 1345">
          <a:extLst>
            <a:ext uri="{FF2B5EF4-FFF2-40B4-BE49-F238E27FC236}">
              <a16:creationId xmlns:a16="http://schemas.microsoft.com/office/drawing/2014/main" id="{1F826EE0-E3CD-4010-8D2B-F3CA32BB5610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47" name="TextBox 1346">
          <a:extLst>
            <a:ext uri="{FF2B5EF4-FFF2-40B4-BE49-F238E27FC236}">
              <a16:creationId xmlns:a16="http://schemas.microsoft.com/office/drawing/2014/main" id="{F4C99C52-596B-4843-A051-C4CE8F9877BC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48" name="TextBox 1347">
          <a:extLst>
            <a:ext uri="{FF2B5EF4-FFF2-40B4-BE49-F238E27FC236}">
              <a16:creationId xmlns:a16="http://schemas.microsoft.com/office/drawing/2014/main" id="{14EFE894-05F5-4FE5-A70C-49045D8F1735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49" name="TextBox 1348">
          <a:extLst>
            <a:ext uri="{FF2B5EF4-FFF2-40B4-BE49-F238E27FC236}">
              <a16:creationId xmlns:a16="http://schemas.microsoft.com/office/drawing/2014/main" id="{0754937A-E17C-49BC-8CBC-B4B34F1F8496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50" name="TextBox 1349">
          <a:extLst>
            <a:ext uri="{FF2B5EF4-FFF2-40B4-BE49-F238E27FC236}">
              <a16:creationId xmlns:a16="http://schemas.microsoft.com/office/drawing/2014/main" id="{092DD6BB-96B2-4335-8FB4-FC8C2F5459E4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351" name="TextBox 1350">
          <a:extLst>
            <a:ext uri="{FF2B5EF4-FFF2-40B4-BE49-F238E27FC236}">
              <a16:creationId xmlns:a16="http://schemas.microsoft.com/office/drawing/2014/main" id="{DF362004-BE5C-43E2-909B-F316FC31CEEF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352" name="TextBox 1351">
          <a:extLst>
            <a:ext uri="{FF2B5EF4-FFF2-40B4-BE49-F238E27FC236}">
              <a16:creationId xmlns:a16="http://schemas.microsoft.com/office/drawing/2014/main" id="{3CD370B6-B3B6-425E-B8A2-CBD6BC51B4E2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53" name="TextBox 1352">
          <a:extLst>
            <a:ext uri="{FF2B5EF4-FFF2-40B4-BE49-F238E27FC236}">
              <a16:creationId xmlns:a16="http://schemas.microsoft.com/office/drawing/2014/main" id="{192AFE82-3583-47F6-943D-EA5BFB0586D5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54" name="TextBox 1353">
          <a:extLst>
            <a:ext uri="{FF2B5EF4-FFF2-40B4-BE49-F238E27FC236}">
              <a16:creationId xmlns:a16="http://schemas.microsoft.com/office/drawing/2014/main" id="{8E248122-BF65-4E39-B25C-F7D888102A67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55" name="TextBox 1354">
          <a:extLst>
            <a:ext uri="{FF2B5EF4-FFF2-40B4-BE49-F238E27FC236}">
              <a16:creationId xmlns:a16="http://schemas.microsoft.com/office/drawing/2014/main" id="{6493A424-E2B4-48F9-A9D1-4FF8AF192DD0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56" name="TextBox 1355">
          <a:extLst>
            <a:ext uri="{FF2B5EF4-FFF2-40B4-BE49-F238E27FC236}">
              <a16:creationId xmlns:a16="http://schemas.microsoft.com/office/drawing/2014/main" id="{FEEA7D4D-D7F3-4E1E-AE01-71481C801DF4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57" name="TextBox 1356">
          <a:extLst>
            <a:ext uri="{FF2B5EF4-FFF2-40B4-BE49-F238E27FC236}">
              <a16:creationId xmlns:a16="http://schemas.microsoft.com/office/drawing/2014/main" id="{BF640102-E7C0-4DE7-A6AD-8DBF7C530291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58" name="TextBox 1357">
          <a:extLst>
            <a:ext uri="{FF2B5EF4-FFF2-40B4-BE49-F238E27FC236}">
              <a16:creationId xmlns:a16="http://schemas.microsoft.com/office/drawing/2014/main" id="{E6D4B2E5-AA97-4281-93A7-890265691347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59" name="TextBox 1358">
          <a:extLst>
            <a:ext uri="{FF2B5EF4-FFF2-40B4-BE49-F238E27FC236}">
              <a16:creationId xmlns:a16="http://schemas.microsoft.com/office/drawing/2014/main" id="{868946A2-181A-4238-885D-A744562651A6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60" name="TextBox 1359">
          <a:extLst>
            <a:ext uri="{FF2B5EF4-FFF2-40B4-BE49-F238E27FC236}">
              <a16:creationId xmlns:a16="http://schemas.microsoft.com/office/drawing/2014/main" id="{E3A121C3-247D-4BF0-B5AD-B49D7B4306D5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61" name="TextBox 1360">
          <a:extLst>
            <a:ext uri="{FF2B5EF4-FFF2-40B4-BE49-F238E27FC236}">
              <a16:creationId xmlns:a16="http://schemas.microsoft.com/office/drawing/2014/main" id="{7E48D877-B635-4CDE-8F40-14280E14527F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62" name="TextBox 1361">
          <a:extLst>
            <a:ext uri="{FF2B5EF4-FFF2-40B4-BE49-F238E27FC236}">
              <a16:creationId xmlns:a16="http://schemas.microsoft.com/office/drawing/2014/main" id="{E568C354-6F92-4D0B-8199-339B31D113F3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63" name="TextBox 1362">
          <a:extLst>
            <a:ext uri="{FF2B5EF4-FFF2-40B4-BE49-F238E27FC236}">
              <a16:creationId xmlns:a16="http://schemas.microsoft.com/office/drawing/2014/main" id="{4FB9FEB3-B414-4D46-9687-8E71B3EE1A9D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64" name="TextBox 1363">
          <a:extLst>
            <a:ext uri="{FF2B5EF4-FFF2-40B4-BE49-F238E27FC236}">
              <a16:creationId xmlns:a16="http://schemas.microsoft.com/office/drawing/2014/main" id="{7CCF647D-04ED-404B-A235-6E1E3659A7C5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65" name="TextBox 1364">
          <a:extLst>
            <a:ext uri="{FF2B5EF4-FFF2-40B4-BE49-F238E27FC236}">
              <a16:creationId xmlns:a16="http://schemas.microsoft.com/office/drawing/2014/main" id="{26F093C7-1CFE-4CA4-B6EF-3612CEEEFEB9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66" name="TextBox 1365">
          <a:extLst>
            <a:ext uri="{FF2B5EF4-FFF2-40B4-BE49-F238E27FC236}">
              <a16:creationId xmlns:a16="http://schemas.microsoft.com/office/drawing/2014/main" id="{D0BD4B2B-A1E6-43CC-B6BB-D70CEEA92B53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67" name="TextBox 1366">
          <a:extLst>
            <a:ext uri="{FF2B5EF4-FFF2-40B4-BE49-F238E27FC236}">
              <a16:creationId xmlns:a16="http://schemas.microsoft.com/office/drawing/2014/main" id="{55EE743C-CCEA-401A-9284-CE5E8779C826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68" name="TextBox 1367">
          <a:extLst>
            <a:ext uri="{FF2B5EF4-FFF2-40B4-BE49-F238E27FC236}">
              <a16:creationId xmlns:a16="http://schemas.microsoft.com/office/drawing/2014/main" id="{0FAD7972-83B0-4C89-B83A-A45AE748F76B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69" name="TextBox 1368">
          <a:extLst>
            <a:ext uri="{FF2B5EF4-FFF2-40B4-BE49-F238E27FC236}">
              <a16:creationId xmlns:a16="http://schemas.microsoft.com/office/drawing/2014/main" id="{F8CE79CA-DA3D-4A25-BE7C-CD54289F24A2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70" name="TextBox 1369">
          <a:extLst>
            <a:ext uri="{FF2B5EF4-FFF2-40B4-BE49-F238E27FC236}">
              <a16:creationId xmlns:a16="http://schemas.microsoft.com/office/drawing/2014/main" id="{4FBD5453-40A9-4D50-8F8B-90AAC2209329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71" name="TextBox 1370">
          <a:extLst>
            <a:ext uri="{FF2B5EF4-FFF2-40B4-BE49-F238E27FC236}">
              <a16:creationId xmlns:a16="http://schemas.microsoft.com/office/drawing/2014/main" id="{93686388-2C87-438C-B01A-35C742E62BD4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72" name="TextBox 1371">
          <a:extLst>
            <a:ext uri="{FF2B5EF4-FFF2-40B4-BE49-F238E27FC236}">
              <a16:creationId xmlns:a16="http://schemas.microsoft.com/office/drawing/2014/main" id="{C5C8C947-78F3-40F7-B07B-9719ABD24D1D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73" name="TextBox 1372">
          <a:extLst>
            <a:ext uri="{FF2B5EF4-FFF2-40B4-BE49-F238E27FC236}">
              <a16:creationId xmlns:a16="http://schemas.microsoft.com/office/drawing/2014/main" id="{582D55AB-CC62-4ABA-92EB-2A23C0AC2705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74" name="TextBox 1373">
          <a:extLst>
            <a:ext uri="{FF2B5EF4-FFF2-40B4-BE49-F238E27FC236}">
              <a16:creationId xmlns:a16="http://schemas.microsoft.com/office/drawing/2014/main" id="{22E1C049-8A4A-4535-9BC4-668BC551D075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75" name="TextBox 1374">
          <a:extLst>
            <a:ext uri="{FF2B5EF4-FFF2-40B4-BE49-F238E27FC236}">
              <a16:creationId xmlns:a16="http://schemas.microsoft.com/office/drawing/2014/main" id="{B826B425-30C3-4246-89FA-50DB1A4963A3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76" name="TextBox 1375">
          <a:extLst>
            <a:ext uri="{FF2B5EF4-FFF2-40B4-BE49-F238E27FC236}">
              <a16:creationId xmlns:a16="http://schemas.microsoft.com/office/drawing/2014/main" id="{7BFA394B-256C-433A-AB42-7184CD4EA12F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77" name="TextBox 1376">
          <a:extLst>
            <a:ext uri="{FF2B5EF4-FFF2-40B4-BE49-F238E27FC236}">
              <a16:creationId xmlns:a16="http://schemas.microsoft.com/office/drawing/2014/main" id="{0FA6E97B-56A0-44BC-BC1E-1A2631A4FDCA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78" name="TextBox 1377">
          <a:extLst>
            <a:ext uri="{FF2B5EF4-FFF2-40B4-BE49-F238E27FC236}">
              <a16:creationId xmlns:a16="http://schemas.microsoft.com/office/drawing/2014/main" id="{E4C205CE-0A22-4CDD-8008-7C0D82ADE53D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79" name="TextBox 1378">
          <a:extLst>
            <a:ext uri="{FF2B5EF4-FFF2-40B4-BE49-F238E27FC236}">
              <a16:creationId xmlns:a16="http://schemas.microsoft.com/office/drawing/2014/main" id="{1CC877FF-16DE-471F-9B28-7C089595D96C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80" name="TextBox 1379">
          <a:extLst>
            <a:ext uri="{FF2B5EF4-FFF2-40B4-BE49-F238E27FC236}">
              <a16:creationId xmlns:a16="http://schemas.microsoft.com/office/drawing/2014/main" id="{E99F6C38-58BB-438F-A661-CADB47F0E75B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81" name="TextBox 1380">
          <a:extLst>
            <a:ext uri="{FF2B5EF4-FFF2-40B4-BE49-F238E27FC236}">
              <a16:creationId xmlns:a16="http://schemas.microsoft.com/office/drawing/2014/main" id="{648ABE20-8441-4FEB-90D4-C407A12158B6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82" name="TextBox 1381">
          <a:extLst>
            <a:ext uri="{FF2B5EF4-FFF2-40B4-BE49-F238E27FC236}">
              <a16:creationId xmlns:a16="http://schemas.microsoft.com/office/drawing/2014/main" id="{077C89F0-37BC-4DCD-8C3C-654388E22C48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83" name="TextBox 1382">
          <a:extLst>
            <a:ext uri="{FF2B5EF4-FFF2-40B4-BE49-F238E27FC236}">
              <a16:creationId xmlns:a16="http://schemas.microsoft.com/office/drawing/2014/main" id="{EDFE8BCA-6D22-4F35-AF5D-738DEF344C1D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84" name="TextBox 1383">
          <a:extLst>
            <a:ext uri="{FF2B5EF4-FFF2-40B4-BE49-F238E27FC236}">
              <a16:creationId xmlns:a16="http://schemas.microsoft.com/office/drawing/2014/main" id="{16D9B968-8690-4469-8DAF-15A10280CAC4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85" name="TextBox 1384">
          <a:extLst>
            <a:ext uri="{FF2B5EF4-FFF2-40B4-BE49-F238E27FC236}">
              <a16:creationId xmlns:a16="http://schemas.microsoft.com/office/drawing/2014/main" id="{20D6CB7F-AB14-4ECE-A329-A8D60C20BB8F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86" name="TextBox 1385">
          <a:extLst>
            <a:ext uri="{FF2B5EF4-FFF2-40B4-BE49-F238E27FC236}">
              <a16:creationId xmlns:a16="http://schemas.microsoft.com/office/drawing/2014/main" id="{1260BD45-D0C4-4572-AB89-8898749B787A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87" name="TextBox 1386">
          <a:extLst>
            <a:ext uri="{FF2B5EF4-FFF2-40B4-BE49-F238E27FC236}">
              <a16:creationId xmlns:a16="http://schemas.microsoft.com/office/drawing/2014/main" id="{E708CB08-8E92-4F0E-BB36-5D8EE8FDBF52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88" name="TextBox 1387">
          <a:extLst>
            <a:ext uri="{FF2B5EF4-FFF2-40B4-BE49-F238E27FC236}">
              <a16:creationId xmlns:a16="http://schemas.microsoft.com/office/drawing/2014/main" id="{E16C0CAF-66BD-4239-A7FC-718F40811A43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89" name="TextBox 1388">
          <a:extLst>
            <a:ext uri="{FF2B5EF4-FFF2-40B4-BE49-F238E27FC236}">
              <a16:creationId xmlns:a16="http://schemas.microsoft.com/office/drawing/2014/main" id="{8DB8224E-02DE-4E70-9DBC-A1757BB6B5FD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90" name="TextBox 1389">
          <a:extLst>
            <a:ext uri="{FF2B5EF4-FFF2-40B4-BE49-F238E27FC236}">
              <a16:creationId xmlns:a16="http://schemas.microsoft.com/office/drawing/2014/main" id="{A383DF7D-71AE-4CDA-889E-21768ECCD9ED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91" name="TextBox 1390">
          <a:extLst>
            <a:ext uri="{FF2B5EF4-FFF2-40B4-BE49-F238E27FC236}">
              <a16:creationId xmlns:a16="http://schemas.microsoft.com/office/drawing/2014/main" id="{9E181F3E-997B-4199-8AFD-E1DBB0DF2ADE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92" name="TextBox 1391">
          <a:extLst>
            <a:ext uri="{FF2B5EF4-FFF2-40B4-BE49-F238E27FC236}">
              <a16:creationId xmlns:a16="http://schemas.microsoft.com/office/drawing/2014/main" id="{67C55572-912D-43E5-ADD5-CE6CC519BF3C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393" name="TextBox 1392">
          <a:extLst>
            <a:ext uri="{FF2B5EF4-FFF2-40B4-BE49-F238E27FC236}">
              <a16:creationId xmlns:a16="http://schemas.microsoft.com/office/drawing/2014/main" id="{A4AE1C07-D623-423E-A667-CC05CDEC30DC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94" name="TextBox 1393">
          <a:extLst>
            <a:ext uri="{FF2B5EF4-FFF2-40B4-BE49-F238E27FC236}">
              <a16:creationId xmlns:a16="http://schemas.microsoft.com/office/drawing/2014/main" id="{227987F4-5170-4CC8-B3CC-FE8628D5DE89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95" name="TextBox 1394">
          <a:extLst>
            <a:ext uri="{FF2B5EF4-FFF2-40B4-BE49-F238E27FC236}">
              <a16:creationId xmlns:a16="http://schemas.microsoft.com/office/drawing/2014/main" id="{8DE21F61-2E64-46DD-BEEE-424EDAF32079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96" name="TextBox 1395">
          <a:extLst>
            <a:ext uri="{FF2B5EF4-FFF2-40B4-BE49-F238E27FC236}">
              <a16:creationId xmlns:a16="http://schemas.microsoft.com/office/drawing/2014/main" id="{DB9CEA0A-8C79-4340-9C8C-028D5ADB7E6E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97" name="TextBox 1396">
          <a:extLst>
            <a:ext uri="{FF2B5EF4-FFF2-40B4-BE49-F238E27FC236}">
              <a16:creationId xmlns:a16="http://schemas.microsoft.com/office/drawing/2014/main" id="{8C80A58D-9215-4C38-9875-1C7B62040BF8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98" name="TextBox 1397">
          <a:extLst>
            <a:ext uri="{FF2B5EF4-FFF2-40B4-BE49-F238E27FC236}">
              <a16:creationId xmlns:a16="http://schemas.microsoft.com/office/drawing/2014/main" id="{2C219D08-A20D-479F-8551-371DDAF686FD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399" name="TextBox 1398">
          <a:extLst>
            <a:ext uri="{FF2B5EF4-FFF2-40B4-BE49-F238E27FC236}">
              <a16:creationId xmlns:a16="http://schemas.microsoft.com/office/drawing/2014/main" id="{702FFCA5-A7F4-4644-82A7-E67A50741DC3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400" name="TextBox 1399">
          <a:extLst>
            <a:ext uri="{FF2B5EF4-FFF2-40B4-BE49-F238E27FC236}">
              <a16:creationId xmlns:a16="http://schemas.microsoft.com/office/drawing/2014/main" id="{5F06FE84-3359-4A94-8822-248E9300C684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401" name="TextBox 1400">
          <a:extLst>
            <a:ext uri="{FF2B5EF4-FFF2-40B4-BE49-F238E27FC236}">
              <a16:creationId xmlns:a16="http://schemas.microsoft.com/office/drawing/2014/main" id="{C01684FA-1221-4E12-A624-857D0EDFE7D3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402" name="TextBox 1401">
          <a:extLst>
            <a:ext uri="{FF2B5EF4-FFF2-40B4-BE49-F238E27FC236}">
              <a16:creationId xmlns:a16="http://schemas.microsoft.com/office/drawing/2014/main" id="{CD579859-88B1-40D1-9A3B-4946F8186B52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403" name="TextBox 1402">
          <a:extLst>
            <a:ext uri="{FF2B5EF4-FFF2-40B4-BE49-F238E27FC236}">
              <a16:creationId xmlns:a16="http://schemas.microsoft.com/office/drawing/2014/main" id="{3D4FB21D-3485-4CD6-9754-BCB1FFE01999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404" name="TextBox 1403">
          <a:extLst>
            <a:ext uri="{FF2B5EF4-FFF2-40B4-BE49-F238E27FC236}">
              <a16:creationId xmlns:a16="http://schemas.microsoft.com/office/drawing/2014/main" id="{22A50287-E19F-477E-9841-9EE39E0461AB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147</xdr:row>
      <xdr:rowOff>0</xdr:rowOff>
    </xdr:from>
    <xdr:ext cx="184731" cy="264560"/>
    <xdr:sp macro="" textlink="">
      <xdr:nvSpPr>
        <xdr:cNvPr id="1405" name="TextBox 1404">
          <a:extLst>
            <a:ext uri="{FF2B5EF4-FFF2-40B4-BE49-F238E27FC236}">
              <a16:creationId xmlns:a16="http://schemas.microsoft.com/office/drawing/2014/main" id="{C61E459C-6516-4298-8C65-F29CBD6A0538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406" name="TextBox 1405">
          <a:extLst>
            <a:ext uri="{FF2B5EF4-FFF2-40B4-BE49-F238E27FC236}">
              <a16:creationId xmlns:a16="http://schemas.microsoft.com/office/drawing/2014/main" id="{2263E1EE-EF70-4BD9-83B3-3752EE006470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407" name="TextBox 1406">
          <a:extLst>
            <a:ext uri="{FF2B5EF4-FFF2-40B4-BE49-F238E27FC236}">
              <a16:creationId xmlns:a16="http://schemas.microsoft.com/office/drawing/2014/main" id="{D2BA5223-529A-4F6A-BFC3-BF423198D8D4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408" name="TextBox 1407">
          <a:extLst>
            <a:ext uri="{FF2B5EF4-FFF2-40B4-BE49-F238E27FC236}">
              <a16:creationId xmlns:a16="http://schemas.microsoft.com/office/drawing/2014/main" id="{073CA1F2-65FD-4539-9083-628C4C4A7515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409" name="TextBox 1408">
          <a:extLst>
            <a:ext uri="{FF2B5EF4-FFF2-40B4-BE49-F238E27FC236}">
              <a16:creationId xmlns:a16="http://schemas.microsoft.com/office/drawing/2014/main" id="{670C356C-E48D-4849-BAA8-E1D3330E2D1A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410" name="TextBox 1409">
          <a:extLst>
            <a:ext uri="{FF2B5EF4-FFF2-40B4-BE49-F238E27FC236}">
              <a16:creationId xmlns:a16="http://schemas.microsoft.com/office/drawing/2014/main" id="{ED65617E-4E7E-49C2-87BF-6EF3CB9AA926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411" name="TextBox 1410">
          <a:extLst>
            <a:ext uri="{FF2B5EF4-FFF2-40B4-BE49-F238E27FC236}">
              <a16:creationId xmlns:a16="http://schemas.microsoft.com/office/drawing/2014/main" id="{A77B5F3E-DE70-4786-88F5-7ABBF6B594AA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412" name="TextBox 1411">
          <a:extLst>
            <a:ext uri="{FF2B5EF4-FFF2-40B4-BE49-F238E27FC236}">
              <a16:creationId xmlns:a16="http://schemas.microsoft.com/office/drawing/2014/main" id="{F3A1C6AD-8153-4D56-8AAD-C09F7FFFEDB6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413" name="TextBox 1412">
          <a:extLst>
            <a:ext uri="{FF2B5EF4-FFF2-40B4-BE49-F238E27FC236}">
              <a16:creationId xmlns:a16="http://schemas.microsoft.com/office/drawing/2014/main" id="{CB416204-9CD3-4B8A-982B-1D45CD512740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148</xdr:row>
      <xdr:rowOff>0</xdr:rowOff>
    </xdr:from>
    <xdr:ext cx="184731" cy="264560"/>
    <xdr:sp macro="" textlink="">
      <xdr:nvSpPr>
        <xdr:cNvPr id="1414" name="TextBox 1413">
          <a:extLst>
            <a:ext uri="{FF2B5EF4-FFF2-40B4-BE49-F238E27FC236}">
              <a16:creationId xmlns:a16="http://schemas.microsoft.com/office/drawing/2014/main" id="{7C1F1DAA-33AD-4BD1-8E4F-9AFBE4AF36FC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415" name="TextBox 1414">
          <a:extLst>
            <a:ext uri="{FF2B5EF4-FFF2-40B4-BE49-F238E27FC236}">
              <a16:creationId xmlns:a16="http://schemas.microsoft.com/office/drawing/2014/main" id="{58879A7B-BDF8-4352-8F2B-1AE787280537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416" name="TextBox 1415">
          <a:extLst>
            <a:ext uri="{FF2B5EF4-FFF2-40B4-BE49-F238E27FC236}">
              <a16:creationId xmlns:a16="http://schemas.microsoft.com/office/drawing/2014/main" id="{6EB1CA2E-5A3A-4353-BE63-5D2687521EE7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417" name="TextBox 1416">
          <a:extLst>
            <a:ext uri="{FF2B5EF4-FFF2-40B4-BE49-F238E27FC236}">
              <a16:creationId xmlns:a16="http://schemas.microsoft.com/office/drawing/2014/main" id="{25C430C2-165E-4EA9-96E8-5FD3BF39703E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149</xdr:row>
      <xdr:rowOff>0</xdr:rowOff>
    </xdr:from>
    <xdr:ext cx="184731" cy="264560"/>
    <xdr:sp macro="" textlink="">
      <xdr:nvSpPr>
        <xdr:cNvPr id="1418" name="TextBox 1417">
          <a:extLst>
            <a:ext uri="{FF2B5EF4-FFF2-40B4-BE49-F238E27FC236}">
              <a16:creationId xmlns:a16="http://schemas.microsoft.com/office/drawing/2014/main" id="{5826ADF2-B668-42E4-8B79-B227663211DD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419" name="TextBox 1418">
          <a:extLst>
            <a:ext uri="{FF2B5EF4-FFF2-40B4-BE49-F238E27FC236}">
              <a16:creationId xmlns:a16="http://schemas.microsoft.com/office/drawing/2014/main" id="{D4A192AF-A673-4A0A-A717-D6ABC442C92C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420" name="TextBox 1419">
          <a:extLst>
            <a:ext uri="{FF2B5EF4-FFF2-40B4-BE49-F238E27FC236}">
              <a16:creationId xmlns:a16="http://schemas.microsoft.com/office/drawing/2014/main" id="{EE56E34E-FD02-43BB-B30A-31097D5561AF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421" name="TextBox 1420">
          <a:extLst>
            <a:ext uri="{FF2B5EF4-FFF2-40B4-BE49-F238E27FC236}">
              <a16:creationId xmlns:a16="http://schemas.microsoft.com/office/drawing/2014/main" id="{FA94AFFA-8ADA-49F4-BBCF-E48E7E5513C2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422" name="TextBox 1421">
          <a:extLst>
            <a:ext uri="{FF2B5EF4-FFF2-40B4-BE49-F238E27FC236}">
              <a16:creationId xmlns:a16="http://schemas.microsoft.com/office/drawing/2014/main" id="{D632FA96-975F-4EC3-8588-AAA8BF26F15E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423" name="TextBox 1422">
          <a:extLst>
            <a:ext uri="{FF2B5EF4-FFF2-40B4-BE49-F238E27FC236}">
              <a16:creationId xmlns:a16="http://schemas.microsoft.com/office/drawing/2014/main" id="{77F9EB0E-F31F-4749-B0EC-EB32B9422405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424" name="TextBox 1423">
          <a:extLst>
            <a:ext uri="{FF2B5EF4-FFF2-40B4-BE49-F238E27FC236}">
              <a16:creationId xmlns:a16="http://schemas.microsoft.com/office/drawing/2014/main" id="{F3817BD0-3AB6-442D-8054-72FF51835262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425" name="TextBox 1424">
          <a:extLst>
            <a:ext uri="{FF2B5EF4-FFF2-40B4-BE49-F238E27FC236}">
              <a16:creationId xmlns:a16="http://schemas.microsoft.com/office/drawing/2014/main" id="{129F7FA0-1FAD-4EE2-A767-55B7A50B1DC9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426" name="TextBox 1425">
          <a:extLst>
            <a:ext uri="{FF2B5EF4-FFF2-40B4-BE49-F238E27FC236}">
              <a16:creationId xmlns:a16="http://schemas.microsoft.com/office/drawing/2014/main" id="{96BC9766-EA1A-4FAD-9484-2D6A4A56297D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427" name="TextBox 1426">
          <a:extLst>
            <a:ext uri="{FF2B5EF4-FFF2-40B4-BE49-F238E27FC236}">
              <a16:creationId xmlns:a16="http://schemas.microsoft.com/office/drawing/2014/main" id="{5B603A79-DF46-45AD-8FD3-8C20C47D6D20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428" name="TextBox 1427">
          <a:extLst>
            <a:ext uri="{FF2B5EF4-FFF2-40B4-BE49-F238E27FC236}">
              <a16:creationId xmlns:a16="http://schemas.microsoft.com/office/drawing/2014/main" id="{8FB72ABB-B096-46DA-AFE7-EA32C5F7C7D8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429" name="TextBox 1428">
          <a:extLst>
            <a:ext uri="{FF2B5EF4-FFF2-40B4-BE49-F238E27FC236}">
              <a16:creationId xmlns:a16="http://schemas.microsoft.com/office/drawing/2014/main" id="{E617CE8F-164F-4E22-BA8D-978160175A1A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430" name="TextBox 1429">
          <a:extLst>
            <a:ext uri="{FF2B5EF4-FFF2-40B4-BE49-F238E27FC236}">
              <a16:creationId xmlns:a16="http://schemas.microsoft.com/office/drawing/2014/main" id="{224340EA-5CEB-4E32-8633-4F276E785BB0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31" name="TextBox 1430">
          <a:extLst>
            <a:ext uri="{FF2B5EF4-FFF2-40B4-BE49-F238E27FC236}">
              <a16:creationId xmlns:a16="http://schemas.microsoft.com/office/drawing/2014/main" id="{766E700D-D5B4-4EBC-8B5D-46E6AEE02D41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32" name="TextBox 1431">
          <a:extLst>
            <a:ext uri="{FF2B5EF4-FFF2-40B4-BE49-F238E27FC236}">
              <a16:creationId xmlns:a16="http://schemas.microsoft.com/office/drawing/2014/main" id="{AA9BB221-79E4-40B8-BE7D-DCC5D0A2D221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33" name="TextBox 1432">
          <a:extLst>
            <a:ext uri="{FF2B5EF4-FFF2-40B4-BE49-F238E27FC236}">
              <a16:creationId xmlns:a16="http://schemas.microsoft.com/office/drawing/2014/main" id="{9CD78B77-962F-462B-90D8-FF260D489707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34" name="TextBox 1433">
          <a:extLst>
            <a:ext uri="{FF2B5EF4-FFF2-40B4-BE49-F238E27FC236}">
              <a16:creationId xmlns:a16="http://schemas.microsoft.com/office/drawing/2014/main" id="{ABA506CB-AD78-4593-A076-89C544C15E46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35" name="TextBox 1434">
          <a:extLst>
            <a:ext uri="{FF2B5EF4-FFF2-40B4-BE49-F238E27FC236}">
              <a16:creationId xmlns:a16="http://schemas.microsoft.com/office/drawing/2014/main" id="{6D20296D-2099-4CC4-99B7-825C20442727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36" name="TextBox 1435">
          <a:extLst>
            <a:ext uri="{FF2B5EF4-FFF2-40B4-BE49-F238E27FC236}">
              <a16:creationId xmlns:a16="http://schemas.microsoft.com/office/drawing/2014/main" id="{F06BBF21-D4EB-4101-B447-C26B5548CC31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37" name="TextBox 1436">
          <a:extLst>
            <a:ext uri="{FF2B5EF4-FFF2-40B4-BE49-F238E27FC236}">
              <a16:creationId xmlns:a16="http://schemas.microsoft.com/office/drawing/2014/main" id="{C59EA4EE-546B-44D8-9D40-96B3772CF25D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38" name="TextBox 1437">
          <a:extLst>
            <a:ext uri="{FF2B5EF4-FFF2-40B4-BE49-F238E27FC236}">
              <a16:creationId xmlns:a16="http://schemas.microsoft.com/office/drawing/2014/main" id="{35FB4A46-F6BD-4A54-8CA6-063A97178CE3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439" name="TextBox 1438">
          <a:extLst>
            <a:ext uri="{FF2B5EF4-FFF2-40B4-BE49-F238E27FC236}">
              <a16:creationId xmlns:a16="http://schemas.microsoft.com/office/drawing/2014/main" id="{701516B1-B924-472B-8F20-8074578FC2AA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440" name="TextBox 1439">
          <a:extLst>
            <a:ext uri="{FF2B5EF4-FFF2-40B4-BE49-F238E27FC236}">
              <a16:creationId xmlns:a16="http://schemas.microsoft.com/office/drawing/2014/main" id="{4A3836B7-410B-4BED-AE59-A7418EC688E7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41" name="TextBox 1440">
          <a:extLst>
            <a:ext uri="{FF2B5EF4-FFF2-40B4-BE49-F238E27FC236}">
              <a16:creationId xmlns:a16="http://schemas.microsoft.com/office/drawing/2014/main" id="{45467916-2B81-49BB-B653-21A4E6148255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42" name="TextBox 1441">
          <a:extLst>
            <a:ext uri="{FF2B5EF4-FFF2-40B4-BE49-F238E27FC236}">
              <a16:creationId xmlns:a16="http://schemas.microsoft.com/office/drawing/2014/main" id="{CA2E5434-D5AB-4175-881F-7214F832CAAD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43" name="TextBox 1442">
          <a:extLst>
            <a:ext uri="{FF2B5EF4-FFF2-40B4-BE49-F238E27FC236}">
              <a16:creationId xmlns:a16="http://schemas.microsoft.com/office/drawing/2014/main" id="{F9A6AF7B-BFB9-4D33-A602-DE9601CB74D1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44" name="TextBox 1443">
          <a:extLst>
            <a:ext uri="{FF2B5EF4-FFF2-40B4-BE49-F238E27FC236}">
              <a16:creationId xmlns:a16="http://schemas.microsoft.com/office/drawing/2014/main" id="{E3FA8857-B333-45BA-9F2A-04926A542AE2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445" name="TextBox 1444">
          <a:extLst>
            <a:ext uri="{FF2B5EF4-FFF2-40B4-BE49-F238E27FC236}">
              <a16:creationId xmlns:a16="http://schemas.microsoft.com/office/drawing/2014/main" id="{26B3FB1B-C2CE-48ED-B2C8-D5AF01CA11AC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446" name="TextBox 1445">
          <a:extLst>
            <a:ext uri="{FF2B5EF4-FFF2-40B4-BE49-F238E27FC236}">
              <a16:creationId xmlns:a16="http://schemas.microsoft.com/office/drawing/2014/main" id="{B55D2E6D-AE16-4228-9FF4-972C976664EA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447" name="TextBox 1446">
          <a:extLst>
            <a:ext uri="{FF2B5EF4-FFF2-40B4-BE49-F238E27FC236}">
              <a16:creationId xmlns:a16="http://schemas.microsoft.com/office/drawing/2014/main" id="{F9582BB0-B2A7-4D92-B648-6BFBDEDB289A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448" name="TextBox 1447">
          <a:extLst>
            <a:ext uri="{FF2B5EF4-FFF2-40B4-BE49-F238E27FC236}">
              <a16:creationId xmlns:a16="http://schemas.microsoft.com/office/drawing/2014/main" id="{EF4F01A4-846B-4048-86D6-D83FC9A50F85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449" name="TextBox 1448">
          <a:extLst>
            <a:ext uri="{FF2B5EF4-FFF2-40B4-BE49-F238E27FC236}">
              <a16:creationId xmlns:a16="http://schemas.microsoft.com/office/drawing/2014/main" id="{E43D99A8-8BC4-41B5-998A-EBF12AA092C6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450" name="TextBox 1449">
          <a:extLst>
            <a:ext uri="{FF2B5EF4-FFF2-40B4-BE49-F238E27FC236}">
              <a16:creationId xmlns:a16="http://schemas.microsoft.com/office/drawing/2014/main" id="{8BE65571-8F7A-4E85-AD6F-E63E6EB22E10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451" name="TextBox 1450">
          <a:extLst>
            <a:ext uri="{FF2B5EF4-FFF2-40B4-BE49-F238E27FC236}">
              <a16:creationId xmlns:a16="http://schemas.microsoft.com/office/drawing/2014/main" id="{1F5FD1FF-E32E-46B7-A4A4-571F079BA769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452" name="TextBox 1451">
          <a:extLst>
            <a:ext uri="{FF2B5EF4-FFF2-40B4-BE49-F238E27FC236}">
              <a16:creationId xmlns:a16="http://schemas.microsoft.com/office/drawing/2014/main" id="{B6209DD9-8F0D-4E42-AACF-961CEE8170EB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53" name="TextBox 1452">
          <a:extLst>
            <a:ext uri="{FF2B5EF4-FFF2-40B4-BE49-F238E27FC236}">
              <a16:creationId xmlns:a16="http://schemas.microsoft.com/office/drawing/2014/main" id="{FD6297F3-98CB-41DD-A257-0DE5744C96BD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54" name="TextBox 1453">
          <a:extLst>
            <a:ext uri="{FF2B5EF4-FFF2-40B4-BE49-F238E27FC236}">
              <a16:creationId xmlns:a16="http://schemas.microsoft.com/office/drawing/2014/main" id="{C9A331C8-647C-43A2-9C7D-40428CAFA8B4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455" name="TextBox 1454">
          <a:extLst>
            <a:ext uri="{FF2B5EF4-FFF2-40B4-BE49-F238E27FC236}">
              <a16:creationId xmlns:a16="http://schemas.microsoft.com/office/drawing/2014/main" id="{F0D5D117-7820-4FD2-8E89-F9901467887B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456" name="TextBox 1455">
          <a:extLst>
            <a:ext uri="{FF2B5EF4-FFF2-40B4-BE49-F238E27FC236}">
              <a16:creationId xmlns:a16="http://schemas.microsoft.com/office/drawing/2014/main" id="{310720AA-061B-4747-92B5-2AB53C446FCB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457" name="TextBox 1456">
          <a:extLst>
            <a:ext uri="{FF2B5EF4-FFF2-40B4-BE49-F238E27FC236}">
              <a16:creationId xmlns:a16="http://schemas.microsoft.com/office/drawing/2014/main" id="{E320171E-A71C-46F9-B97E-E7C521EA10CF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458" name="TextBox 1457">
          <a:extLst>
            <a:ext uri="{FF2B5EF4-FFF2-40B4-BE49-F238E27FC236}">
              <a16:creationId xmlns:a16="http://schemas.microsoft.com/office/drawing/2014/main" id="{E7ADEE82-CB9B-48B6-836C-47BEA5EFE9D3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459" name="TextBox 1458">
          <a:extLst>
            <a:ext uri="{FF2B5EF4-FFF2-40B4-BE49-F238E27FC236}">
              <a16:creationId xmlns:a16="http://schemas.microsoft.com/office/drawing/2014/main" id="{136A9F99-D18B-4EA0-A8F8-FAC204AABBE4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460" name="TextBox 1459">
          <a:extLst>
            <a:ext uri="{FF2B5EF4-FFF2-40B4-BE49-F238E27FC236}">
              <a16:creationId xmlns:a16="http://schemas.microsoft.com/office/drawing/2014/main" id="{B682A45D-CD7C-43DC-8BF1-600695E3FB39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461" name="TextBox 1460">
          <a:extLst>
            <a:ext uri="{FF2B5EF4-FFF2-40B4-BE49-F238E27FC236}">
              <a16:creationId xmlns:a16="http://schemas.microsoft.com/office/drawing/2014/main" id="{9D96C0C7-B845-40E0-BEF8-DF27E364EFE1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462" name="TextBox 1461">
          <a:extLst>
            <a:ext uri="{FF2B5EF4-FFF2-40B4-BE49-F238E27FC236}">
              <a16:creationId xmlns:a16="http://schemas.microsoft.com/office/drawing/2014/main" id="{4CDF1A07-FF32-41A9-8674-4567A49F8B90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463" name="TextBox 1462">
          <a:extLst>
            <a:ext uri="{FF2B5EF4-FFF2-40B4-BE49-F238E27FC236}">
              <a16:creationId xmlns:a16="http://schemas.microsoft.com/office/drawing/2014/main" id="{D7E4BAE2-610B-48EB-8D3A-3F51D7E237EA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464" name="TextBox 1463">
          <a:extLst>
            <a:ext uri="{FF2B5EF4-FFF2-40B4-BE49-F238E27FC236}">
              <a16:creationId xmlns:a16="http://schemas.microsoft.com/office/drawing/2014/main" id="{7FD182C1-06A4-47D7-B008-A5AAF0463D33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465" name="TextBox 1464">
          <a:extLst>
            <a:ext uri="{FF2B5EF4-FFF2-40B4-BE49-F238E27FC236}">
              <a16:creationId xmlns:a16="http://schemas.microsoft.com/office/drawing/2014/main" id="{60FCE86D-1F3A-45B3-B159-668EC88C8AFF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466" name="TextBox 1465">
          <a:extLst>
            <a:ext uri="{FF2B5EF4-FFF2-40B4-BE49-F238E27FC236}">
              <a16:creationId xmlns:a16="http://schemas.microsoft.com/office/drawing/2014/main" id="{D1B58E9E-F2E2-4649-8C69-1E88D2F7BC21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467" name="TextBox 1466">
          <a:extLst>
            <a:ext uri="{FF2B5EF4-FFF2-40B4-BE49-F238E27FC236}">
              <a16:creationId xmlns:a16="http://schemas.microsoft.com/office/drawing/2014/main" id="{35BD7BAB-A73A-4AB6-A655-4BA306C5482B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468" name="TextBox 1467">
          <a:extLst>
            <a:ext uri="{FF2B5EF4-FFF2-40B4-BE49-F238E27FC236}">
              <a16:creationId xmlns:a16="http://schemas.microsoft.com/office/drawing/2014/main" id="{D707C2E3-B6FA-4771-A6C5-66D76A93454E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469" name="TextBox 1468">
          <a:extLst>
            <a:ext uri="{FF2B5EF4-FFF2-40B4-BE49-F238E27FC236}">
              <a16:creationId xmlns:a16="http://schemas.microsoft.com/office/drawing/2014/main" id="{1DA062FF-17FA-4471-BAC9-CCF38660F249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470" name="TextBox 1469">
          <a:extLst>
            <a:ext uri="{FF2B5EF4-FFF2-40B4-BE49-F238E27FC236}">
              <a16:creationId xmlns:a16="http://schemas.microsoft.com/office/drawing/2014/main" id="{377B2EE5-9AAB-4120-BA45-92172692717A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471" name="TextBox 1470">
          <a:extLst>
            <a:ext uri="{FF2B5EF4-FFF2-40B4-BE49-F238E27FC236}">
              <a16:creationId xmlns:a16="http://schemas.microsoft.com/office/drawing/2014/main" id="{BCB47A4D-369C-4F89-809C-7F4170C8A4DE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472" name="TextBox 1471">
          <a:extLst>
            <a:ext uri="{FF2B5EF4-FFF2-40B4-BE49-F238E27FC236}">
              <a16:creationId xmlns:a16="http://schemas.microsoft.com/office/drawing/2014/main" id="{D5FFF0A8-D13A-426C-9326-799767B2B711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473" name="TextBox 1472">
          <a:extLst>
            <a:ext uri="{FF2B5EF4-FFF2-40B4-BE49-F238E27FC236}">
              <a16:creationId xmlns:a16="http://schemas.microsoft.com/office/drawing/2014/main" id="{0E37BCB2-C8C2-4F45-820D-DDD929DB9B36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474" name="TextBox 1473">
          <a:extLst>
            <a:ext uri="{FF2B5EF4-FFF2-40B4-BE49-F238E27FC236}">
              <a16:creationId xmlns:a16="http://schemas.microsoft.com/office/drawing/2014/main" id="{3780F2D1-5A98-4A17-92BC-4E52BA4E30A3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475" name="TextBox 1474">
          <a:extLst>
            <a:ext uri="{FF2B5EF4-FFF2-40B4-BE49-F238E27FC236}">
              <a16:creationId xmlns:a16="http://schemas.microsoft.com/office/drawing/2014/main" id="{9D9159F9-8517-4E4C-A828-1A79769C9E79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476" name="TextBox 1475">
          <a:extLst>
            <a:ext uri="{FF2B5EF4-FFF2-40B4-BE49-F238E27FC236}">
              <a16:creationId xmlns:a16="http://schemas.microsoft.com/office/drawing/2014/main" id="{1F948238-AB68-4EF7-B19B-3D922224358F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477" name="TextBox 1476">
          <a:extLst>
            <a:ext uri="{FF2B5EF4-FFF2-40B4-BE49-F238E27FC236}">
              <a16:creationId xmlns:a16="http://schemas.microsoft.com/office/drawing/2014/main" id="{7AD574C0-A75B-4C6C-9CE5-355A42335C37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478" name="TextBox 1477">
          <a:extLst>
            <a:ext uri="{FF2B5EF4-FFF2-40B4-BE49-F238E27FC236}">
              <a16:creationId xmlns:a16="http://schemas.microsoft.com/office/drawing/2014/main" id="{74170AA8-BB9F-4B2D-B8C1-A862E3E0FA52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79" name="TextBox 1478">
          <a:extLst>
            <a:ext uri="{FF2B5EF4-FFF2-40B4-BE49-F238E27FC236}">
              <a16:creationId xmlns:a16="http://schemas.microsoft.com/office/drawing/2014/main" id="{DDFBD214-3FD9-4A88-BBBB-FFA67BD5C0FD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80" name="TextBox 1479">
          <a:extLst>
            <a:ext uri="{FF2B5EF4-FFF2-40B4-BE49-F238E27FC236}">
              <a16:creationId xmlns:a16="http://schemas.microsoft.com/office/drawing/2014/main" id="{40AD16B7-0845-414C-882F-46AC365277FC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81" name="TextBox 1480">
          <a:extLst>
            <a:ext uri="{FF2B5EF4-FFF2-40B4-BE49-F238E27FC236}">
              <a16:creationId xmlns:a16="http://schemas.microsoft.com/office/drawing/2014/main" id="{1F060A0F-2795-4D6D-B3D8-DAE2B0B24E7A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82" name="TextBox 1481">
          <a:extLst>
            <a:ext uri="{FF2B5EF4-FFF2-40B4-BE49-F238E27FC236}">
              <a16:creationId xmlns:a16="http://schemas.microsoft.com/office/drawing/2014/main" id="{16B96761-2664-4B95-ABCA-D706F6987855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83" name="TextBox 1482">
          <a:extLst>
            <a:ext uri="{FF2B5EF4-FFF2-40B4-BE49-F238E27FC236}">
              <a16:creationId xmlns:a16="http://schemas.microsoft.com/office/drawing/2014/main" id="{D5A45628-A552-4C51-AE79-185F44B70C65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84" name="TextBox 1483">
          <a:extLst>
            <a:ext uri="{FF2B5EF4-FFF2-40B4-BE49-F238E27FC236}">
              <a16:creationId xmlns:a16="http://schemas.microsoft.com/office/drawing/2014/main" id="{5E61DDB4-642B-4B2D-BB03-CDD0D5161910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85" name="TextBox 1484">
          <a:extLst>
            <a:ext uri="{FF2B5EF4-FFF2-40B4-BE49-F238E27FC236}">
              <a16:creationId xmlns:a16="http://schemas.microsoft.com/office/drawing/2014/main" id="{AC95889A-590C-48EA-AC66-463BA011E4EA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86" name="TextBox 1485">
          <a:extLst>
            <a:ext uri="{FF2B5EF4-FFF2-40B4-BE49-F238E27FC236}">
              <a16:creationId xmlns:a16="http://schemas.microsoft.com/office/drawing/2014/main" id="{E46F0A82-2BA9-4A1C-84EA-5A2C885803E3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487" name="TextBox 1486">
          <a:extLst>
            <a:ext uri="{FF2B5EF4-FFF2-40B4-BE49-F238E27FC236}">
              <a16:creationId xmlns:a16="http://schemas.microsoft.com/office/drawing/2014/main" id="{818010B6-7C2B-4E7E-B468-3D968C05A19D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488" name="TextBox 1487">
          <a:extLst>
            <a:ext uri="{FF2B5EF4-FFF2-40B4-BE49-F238E27FC236}">
              <a16:creationId xmlns:a16="http://schemas.microsoft.com/office/drawing/2014/main" id="{9DE0AA5C-BEF8-4A26-808C-E09CB985BC81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89" name="TextBox 1488">
          <a:extLst>
            <a:ext uri="{FF2B5EF4-FFF2-40B4-BE49-F238E27FC236}">
              <a16:creationId xmlns:a16="http://schemas.microsoft.com/office/drawing/2014/main" id="{9696B50F-7ABA-46D6-8324-4F0E367BB0F9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90" name="TextBox 1489">
          <a:extLst>
            <a:ext uri="{FF2B5EF4-FFF2-40B4-BE49-F238E27FC236}">
              <a16:creationId xmlns:a16="http://schemas.microsoft.com/office/drawing/2014/main" id="{82662AAB-F4AC-4115-9501-74B98C2922A2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91" name="TextBox 1490">
          <a:extLst>
            <a:ext uri="{FF2B5EF4-FFF2-40B4-BE49-F238E27FC236}">
              <a16:creationId xmlns:a16="http://schemas.microsoft.com/office/drawing/2014/main" id="{5F1E84AB-220C-43CA-8BDB-1DE2B49DCC1A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492" name="TextBox 1491">
          <a:extLst>
            <a:ext uri="{FF2B5EF4-FFF2-40B4-BE49-F238E27FC236}">
              <a16:creationId xmlns:a16="http://schemas.microsoft.com/office/drawing/2014/main" id="{8991B98D-6F29-4B39-975E-7FDDEF2647DA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493" name="TextBox 1492">
          <a:extLst>
            <a:ext uri="{FF2B5EF4-FFF2-40B4-BE49-F238E27FC236}">
              <a16:creationId xmlns:a16="http://schemas.microsoft.com/office/drawing/2014/main" id="{31D7E698-D709-4212-A5CE-E4B44D066E10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494" name="TextBox 1493">
          <a:extLst>
            <a:ext uri="{FF2B5EF4-FFF2-40B4-BE49-F238E27FC236}">
              <a16:creationId xmlns:a16="http://schemas.microsoft.com/office/drawing/2014/main" id="{8437E4B2-31E8-4129-9815-A218F87F2791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495" name="TextBox 1494">
          <a:extLst>
            <a:ext uri="{FF2B5EF4-FFF2-40B4-BE49-F238E27FC236}">
              <a16:creationId xmlns:a16="http://schemas.microsoft.com/office/drawing/2014/main" id="{E50C0E67-ADAD-4D1B-8C9F-6D6B2F3081F9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496" name="TextBox 1495">
          <a:extLst>
            <a:ext uri="{FF2B5EF4-FFF2-40B4-BE49-F238E27FC236}">
              <a16:creationId xmlns:a16="http://schemas.microsoft.com/office/drawing/2014/main" id="{FC18C10E-773B-458F-B678-044BBE6D978A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497" name="TextBox 1496">
          <a:extLst>
            <a:ext uri="{FF2B5EF4-FFF2-40B4-BE49-F238E27FC236}">
              <a16:creationId xmlns:a16="http://schemas.microsoft.com/office/drawing/2014/main" id="{787C8161-E29E-4DEB-B739-4FD81013B513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498" name="TextBox 1497">
          <a:extLst>
            <a:ext uri="{FF2B5EF4-FFF2-40B4-BE49-F238E27FC236}">
              <a16:creationId xmlns:a16="http://schemas.microsoft.com/office/drawing/2014/main" id="{72D76736-5ECA-42B5-9B13-48A80ECFAF47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499" name="TextBox 1498">
          <a:extLst>
            <a:ext uri="{FF2B5EF4-FFF2-40B4-BE49-F238E27FC236}">
              <a16:creationId xmlns:a16="http://schemas.microsoft.com/office/drawing/2014/main" id="{3A1039D2-D873-4975-A5C5-0F7193D7C604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00" name="TextBox 1499">
          <a:extLst>
            <a:ext uri="{FF2B5EF4-FFF2-40B4-BE49-F238E27FC236}">
              <a16:creationId xmlns:a16="http://schemas.microsoft.com/office/drawing/2014/main" id="{E8BE9CB5-619A-4221-95FC-23AED4FAEA78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501" name="TextBox 1500">
          <a:extLst>
            <a:ext uri="{FF2B5EF4-FFF2-40B4-BE49-F238E27FC236}">
              <a16:creationId xmlns:a16="http://schemas.microsoft.com/office/drawing/2014/main" id="{072551DE-ABD4-414D-A2DD-9CE793495932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02" name="TextBox 1501">
          <a:extLst>
            <a:ext uri="{FF2B5EF4-FFF2-40B4-BE49-F238E27FC236}">
              <a16:creationId xmlns:a16="http://schemas.microsoft.com/office/drawing/2014/main" id="{32AC6004-A0F5-40CE-90CB-1BCE73A87AFF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03" name="TextBox 1502">
          <a:extLst>
            <a:ext uri="{FF2B5EF4-FFF2-40B4-BE49-F238E27FC236}">
              <a16:creationId xmlns:a16="http://schemas.microsoft.com/office/drawing/2014/main" id="{22B6E47F-80C2-4F3C-BDE2-A644A036A793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04" name="TextBox 1503">
          <a:extLst>
            <a:ext uri="{FF2B5EF4-FFF2-40B4-BE49-F238E27FC236}">
              <a16:creationId xmlns:a16="http://schemas.microsoft.com/office/drawing/2014/main" id="{06A11551-DA7F-4639-9479-4486303C3CF9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05" name="TextBox 1504">
          <a:extLst>
            <a:ext uri="{FF2B5EF4-FFF2-40B4-BE49-F238E27FC236}">
              <a16:creationId xmlns:a16="http://schemas.microsoft.com/office/drawing/2014/main" id="{DA32B171-774B-40FD-9934-DCB655B148E5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06" name="TextBox 1505">
          <a:extLst>
            <a:ext uri="{FF2B5EF4-FFF2-40B4-BE49-F238E27FC236}">
              <a16:creationId xmlns:a16="http://schemas.microsoft.com/office/drawing/2014/main" id="{B1E248B9-DED1-4DCB-A6EB-D8AF6F0F8612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07" name="TextBox 1506">
          <a:extLst>
            <a:ext uri="{FF2B5EF4-FFF2-40B4-BE49-F238E27FC236}">
              <a16:creationId xmlns:a16="http://schemas.microsoft.com/office/drawing/2014/main" id="{9D1DB963-2DCC-4A28-8FE1-A2EA50F76E65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08" name="TextBox 1507">
          <a:extLst>
            <a:ext uri="{FF2B5EF4-FFF2-40B4-BE49-F238E27FC236}">
              <a16:creationId xmlns:a16="http://schemas.microsoft.com/office/drawing/2014/main" id="{5F9646B0-88FB-404D-BFB1-F84E9CF2502C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09" name="TextBox 1508">
          <a:extLst>
            <a:ext uri="{FF2B5EF4-FFF2-40B4-BE49-F238E27FC236}">
              <a16:creationId xmlns:a16="http://schemas.microsoft.com/office/drawing/2014/main" id="{03B6BDA8-CF9B-403D-A049-F5643726DB9A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10" name="TextBox 1509">
          <a:extLst>
            <a:ext uri="{FF2B5EF4-FFF2-40B4-BE49-F238E27FC236}">
              <a16:creationId xmlns:a16="http://schemas.microsoft.com/office/drawing/2014/main" id="{5ECB86BE-8E94-4D14-A5A3-ACB678793B8C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11" name="TextBox 1510">
          <a:extLst>
            <a:ext uri="{FF2B5EF4-FFF2-40B4-BE49-F238E27FC236}">
              <a16:creationId xmlns:a16="http://schemas.microsoft.com/office/drawing/2014/main" id="{8E704339-524A-4CA7-8B4F-B1A1F4C0AF38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12" name="TextBox 1511">
          <a:extLst>
            <a:ext uri="{FF2B5EF4-FFF2-40B4-BE49-F238E27FC236}">
              <a16:creationId xmlns:a16="http://schemas.microsoft.com/office/drawing/2014/main" id="{761AA0B5-1EF3-4146-9355-CB8B60F827FB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13" name="TextBox 1512">
          <a:extLst>
            <a:ext uri="{FF2B5EF4-FFF2-40B4-BE49-F238E27FC236}">
              <a16:creationId xmlns:a16="http://schemas.microsoft.com/office/drawing/2014/main" id="{25066E81-43B1-41AF-9C73-C69D74479CFB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14" name="TextBox 1513">
          <a:extLst>
            <a:ext uri="{FF2B5EF4-FFF2-40B4-BE49-F238E27FC236}">
              <a16:creationId xmlns:a16="http://schemas.microsoft.com/office/drawing/2014/main" id="{258AC995-1840-4E79-A2B1-3DA01DA2AD62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15" name="TextBox 1514">
          <a:extLst>
            <a:ext uri="{FF2B5EF4-FFF2-40B4-BE49-F238E27FC236}">
              <a16:creationId xmlns:a16="http://schemas.microsoft.com/office/drawing/2014/main" id="{0EA944C1-60C9-44BD-8DCE-8B61AB28D8E2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16" name="TextBox 1515">
          <a:extLst>
            <a:ext uri="{FF2B5EF4-FFF2-40B4-BE49-F238E27FC236}">
              <a16:creationId xmlns:a16="http://schemas.microsoft.com/office/drawing/2014/main" id="{DF8181A5-AE4C-4B30-830C-4DA3C25455EA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17" name="TextBox 1516">
          <a:extLst>
            <a:ext uri="{FF2B5EF4-FFF2-40B4-BE49-F238E27FC236}">
              <a16:creationId xmlns:a16="http://schemas.microsoft.com/office/drawing/2014/main" id="{20BAA73D-10A0-4DAA-B930-50B71DD31F48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18" name="TextBox 1517">
          <a:extLst>
            <a:ext uri="{FF2B5EF4-FFF2-40B4-BE49-F238E27FC236}">
              <a16:creationId xmlns:a16="http://schemas.microsoft.com/office/drawing/2014/main" id="{6D788EC6-B719-4A95-8DC6-0F1A225AACB3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19" name="TextBox 1518">
          <a:extLst>
            <a:ext uri="{FF2B5EF4-FFF2-40B4-BE49-F238E27FC236}">
              <a16:creationId xmlns:a16="http://schemas.microsoft.com/office/drawing/2014/main" id="{6BA1E2C2-4D6B-43AA-A222-74925FE5AA6E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20" name="TextBox 1519">
          <a:extLst>
            <a:ext uri="{FF2B5EF4-FFF2-40B4-BE49-F238E27FC236}">
              <a16:creationId xmlns:a16="http://schemas.microsoft.com/office/drawing/2014/main" id="{EE78331E-837F-45B1-AD14-B6F9CC262114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21" name="TextBox 1520">
          <a:extLst>
            <a:ext uri="{FF2B5EF4-FFF2-40B4-BE49-F238E27FC236}">
              <a16:creationId xmlns:a16="http://schemas.microsoft.com/office/drawing/2014/main" id="{A29A3327-01A1-48E4-86F7-52BE8FEE24FD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22" name="TextBox 1521">
          <a:extLst>
            <a:ext uri="{FF2B5EF4-FFF2-40B4-BE49-F238E27FC236}">
              <a16:creationId xmlns:a16="http://schemas.microsoft.com/office/drawing/2014/main" id="{7F73166B-9DF8-4C8F-B631-478B88D5D6B6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23" name="TextBox 1522">
          <a:extLst>
            <a:ext uri="{FF2B5EF4-FFF2-40B4-BE49-F238E27FC236}">
              <a16:creationId xmlns:a16="http://schemas.microsoft.com/office/drawing/2014/main" id="{08F2BBC3-3035-4B65-A5EE-CD17ACBEE40F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524" name="TextBox 1523">
          <a:extLst>
            <a:ext uri="{FF2B5EF4-FFF2-40B4-BE49-F238E27FC236}">
              <a16:creationId xmlns:a16="http://schemas.microsoft.com/office/drawing/2014/main" id="{6C9995BC-642F-4C7E-8A56-10D475A74F1F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525" name="TextBox 1524">
          <a:extLst>
            <a:ext uri="{FF2B5EF4-FFF2-40B4-BE49-F238E27FC236}">
              <a16:creationId xmlns:a16="http://schemas.microsoft.com/office/drawing/2014/main" id="{5A382E21-694A-4613-A3A8-8B0EE61CFCE7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26" name="TextBox 1525">
          <a:extLst>
            <a:ext uri="{FF2B5EF4-FFF2-40B4-BE49-F238E27FC236}">
              <a16:creationId xmlns:a16="http://schemas.microsoft.com/office/drawing/2014/main" id="{649BE73B-0035-4FBB-AA2C-D02191E82B86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27" name="TextBox 1526">
          <a:extLst>
            <a:ext uri="{FF2B5EF4-FFF2-40B4-BE49-F238E27FC236}">
              <a16:creationId xmlns:a16="http://schemas.microsoft.com/office/drawing/2014/main" id="{BA22328A-AA65-4208-AB21-0E11C88272D4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528" name="TextBox 1527">
          <a:extLst>
            <a:ext uri="{FF2B5EF4-FFF2-40B4-BE49-F238E27FC236}">
              <a16:creationId xmlns:a16="http://schemas.microsoft.com/office/drawing/2014/main" id="{D5F41E86-00A9-4DD6-B21C-1E4F9BC71867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529" name="TextBox 1528">
          <a:extLst>
            <a:ext uri="{FF2B5EF4-FFF2-40B4-BE49-F238E27FC236}">
              <a16:creationId xmlns:a16="http://schemas.microsoft.com/office/drawing/2014/main" id="{73270BFA-6868-455B-92C5-DDA6319992DF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530" name="TextBox 1529">
          <a:extLst>
            <a:ext uri="{FF2B5EF4-FFF2-40B4-BE49-F238E27FC236}">
              <a16:creationId xmlns:a16="http://schemas.microsoft.com/office/drawing/2014/main" id="{A7404A57-9DF7-4277-BAD6-8C993B0068D4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531" name="TextBox 1530">
          <a:extLst>
            <a:ext uri="{FF2B5EF4-FFF2-40B4-BE49-F238E27FC236}">
              <a16:creationId xmlns:a16="http://schemas.microsoft.com/office/drawing/2014/main" id="{F6F39A98-F06A-4F80-95A0-0CD02FB0678B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32" name="TextBox 1531">
          <a:extLst>
            <a:ext uri="{FF2B5EF4-FFF2-40B4-BE49-F238E27FC236}">
              <a16:creationId xmlns:a16="http://schemas.microsoft.com/office/drawing/2014/main" id="{4F5F6AF5-B3D6-49DE-AB02-15257DFA34D8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33" name="TextBox 1532">
          <a:extLst>
            <a:ext uri="{FF2B5EF4-FFF2-40B4-BE49-F238E27FC236}">
              <a16:creationId xmlns:a16="http://schemas.microsoft.com/office/drawing/2014/main" id="{5D631C8C-0ABD-4DC1-8157-3BC0CDF4B1C6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534" name="TextBox 1533">
          <a:extLst>
            <a:ext uri="{FF2B5EF4-FFF2-40B4-BE49-F238E27FC236}">
              <a16:creationId xmlns:a16="http://schemas.microsoft.com/office/drawing/2014/main" id="{82920022-7E81-4C8C-9A93-C96141A40948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535" name="TextBox 1534">
          <a:extLst>
            <a:ext uri="{FF2B5EF4-FFF2-40B4-BE49-F238E27FC236}">
              <a16:creationId xmlns:a16="http://schemas.microsoft.com/office/drawing/2014/main" id="{515DA89C-5538-441D-8695-C6CF1C971628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36" name="TextBox 1535">
          <a:extLst>
            <a:ext uri="{FF2B5EF4-FFF2-40B4-BE49-F238E27FC236}">
              <a16:creationId xmlns:a16="http://schemas.microsoft.com/office/drawing/2014/main" id="{977BAEC4-5B10-4FFA-A4E9-1EAD6A4C7505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37" name="TextBox 1536">
          <a:extLst>
            <a:ext uri="{FF2B5EF4-FFF2-40B4-BE49-F238E27FC236}">
              <a16:creationId xmlns:a16="http://schemas.microsoft.com/office/drawing/2014/main" id="{E90E5192-B6AD-4BA9-B18B-BC72D37FE40F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38" name="TextBox 1537">
          <a:extLst>
            <a:ext uri="{FF2B5EF4-FFF2-40B4-BE49-F238E27FC236}">
              <a16:creationId xmlns:a16="http://schemas.microsoft.com/office/drawing/2014/main" id="{ADDFC596-17B5-49BE-B666-B82CA3A9435B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539" name="TextBox 1538">
          <a:extLst>
            <a:ext uri="{FF2B5EF4-FFF2-40B4-BE49-F238E27FC236}">
              <a16:creationId xmlns:a16="http://schemas.microsoft.com/office/drawing/2014/main" id="{1E9BEF50-85C9-4B67-8590-A812A4EE675F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540" name="TextBox 1539">
          <a:extLst>
            <a:ext uri="{FF2B5EF4-FFF2-40B4-BE49-F238E27FC236}">
              <a16:creationId xmlns:a16="http://schemas.microsoft.com/office/drawing/2014/main" id="{CE93BD65-5D42-411A-95E5-B4B5953B91EF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541" name="TextBox 1540">
          <a:extLst>
            <a:ext uri="{FF2B5EF4-FFF2-40B4-BE49-F238E27FC236}">
              <a16:creationId xmlns:a16="http://schemas.microsoft.com/office/drawing/2014/main" id="{2E387E39-5C05-483E-A27C-CF7E53D7CDFD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542" name="TextBox 1541">
          <a:extLst>
            <a:ext uri="{FF2B5EF4-FFF2-40B4-BE49-F238E27FC236}">
              <a16:creationId xmlns:a16="http://schemas.microsoft.com/office/drawing/2014/main" id="{09AD36D2-D2A8-47AF-ACD3-841FD81145A7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543" name="TextBox 1542">
          <a:extLst>
            <a:ext uri="{FF2B5EF4-FFF2-40B4-BE49-F238E27FC236}">
              <a16:creationId xmlns:a16="http://schemas.microsoft.com/office/drawing/2014/main" id="{E8E27FE7-EA7C-495E-A937-C16667266AD0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544" name="TextBox 1543">
          <a:extLst>
            <a:ext uri="{FF2B5EF4-FFF2-40B4-BE49-F238E27FC236}">
              <a16:creationId xmlns:a16="http://schemas.microsoft.com/office/drawing/2014/main" id="{E7B6E654-C84F-4B16-948C-CF9CD347640E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45" name="TextBox 1544">
          <a:extLst>
            <a:ext uri="{FF2B5EF4-FFF2-40B4-BE49-F238E27FC236}">
              <a16:creationId xmlns:a16="http://schemas.microsoft.com/office/drawing/2014/main" id="{7C348479-5E46-4C51-8A21-23BD20AEB641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46" name="TextBox 1545">
          <a:extLst>
            <a:ext uri="{FF2B5EF4-FFF2-40B4-BE49-F238E27FC236}">
              <a16:creationId xmlns:a16="http://schemas.microsoft.com/office/drawing/2014/main" id="{EC46CB56-7F70-4C8B-9046-4EF77BF052C3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47" name="TextBox 1546">
          <a:extLst>
            <a:ext uri="{FF2B5EF4-FFF2-40B4-BE49-F238E27FC236}">
              <a16:creationId xmlns:a16="http://schemas.microsoft.com/office/drawing/2014/main" id="{5E15AEA9-F74E-4893-B12A-654E1C28A4CE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48" name="TextBox 1547">
          <a:extLst>
            <a:ext uri="{FF2B5EF4-FFF2-40B4-BE49-F238E27FC236}">
              <a16:creationId xmlns:a16="http://schemas.microsoft.com/office/drawing/2014/main" id="{4CFAEFCA-9A35-4EA5-8719-255A412CA5F0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49" name="TextBox 1548">
          <a:extLst>
            <a:ext uri="{FF2B5EF4-FFF2-40B4-BE49-F238E27FC236}">
              <a16:creationId xmlns:a16="http://schemas.microsoft.com/office/drawing/2014/main" id="{9D272C9C-5C01-41ED-A0E1-8E8922628446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50" name="TextBox 1549">
          <a:extLst>
            <a:ext uri="{FF2B5EF4-FFF2-40B4-BE49-F238E27FC236}">
              <a16:creationId xmlns:a16="http://schemas.microsoft.com/office/drawing/2014/main" id="{05B6E9D0-229F-449F-858C-5B43EC0E14F8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51" name="TextBox 1550">
          <a:extLst>
            <a:ext uri="{FF2B5EF4-FFF2-40B4-BE49-F238E27FC236}">
              <a16:creationId xmlns:a16="http://schemas.microsoft.com/office/drawing/2014/main" id="{549F53AF-C8C7-4363-9F98-76D418653408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52" name="TextBox 1551">
          <a:extLst>
            <a:ext uri="{FF2B5EF4-FFF2-40B4-BE49-F238E27FC236}">
              <a16:creationId xmlns:a16="http://schemas.microsoft.com/office/drawing/2014/main" id="{9EC3C1C2-1939-4845-956B-32BD43D55324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53" name="TextBox 1552">
          <a:extLst>
            <a:ext uri="{FF2B5EF4-FFF2-40B4-BE49-F238E27FC236}">
              <a16:creationId xmlns:a16="http://schemas.microsoft.com/office/drawing/2014/main" id="{638C6EAD-6145-4931-A060-D5947A2490AE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54" name="TextBox 1553">
          <a:extLst>
            <a:ext uri="{FF2B5EF4-FFF2-40B4-BE49-F238E27FC236}">
              <a16:creationId xmlns:a16="http://schemas.microsoft.com/office/drawing/2014/main" id="{68873E5A-C9C3-492E-8436-E2E7057936FE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55" name="TextBox 1554">
          <a:extLst>
            <a:ext uri="{FF2B5EF4-FFF2-40B4-BE49-F238E27FC236}">
              <a16:creationId xmlns:a16="http://schemas.microsoft.com/office/drawing/2014/main" id="{BC000109-D635-401C-A5A2-29EFAD6187FE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56" name="TextBox 1555">
          <a:extLst>
            <a:ext uri="{FF2B5EF4-FFF2-40B4-BE49-F238E27FC236}">
              <a16:creationId xmlns:a16="http://schemas.microsoft.com/office/drawing/2014/main" id="{8DB93966-4F30-4A63-BC05-CC65E73B7F3C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557" name="TextBox 1556">
          <a:extLst>
            <a:ext uri="{FF2B5EF4-FFF2-40B4-BE49-F238E27FC236}">
              <a16:creationId xmlns:a16="http://schemas.microsoft.com/office/drawing/2014/main" id="{6E1E859C-F2F0-4AA5-9505-D1F5BA602196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558" name="TextBox 1557">
          <a:extLst>
            <a:ext uri="{FF2B5EF4-FFF2-40B4-BE49-F238E27FC236}">
              <a16:creationId xmlns:a16="http://schemas.microsoft.com/office/drawing/2014/main" id="{270194D1-0A1E-40F3-91F2-0D7A6804F411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559" name="TextBox 1558">
          <a:extLst>
            <a:ext uri="{FF2B5EF4-FFF2-40B4-BE49-F238E27FC236}">
              <a16:creationId xmlns:a16="http://schemas.microsoft.com/office/drawing/2014/main" id="{71256F09-B82C-4C68-AB55-9CD8371D6A51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560" name="TextBox 1559">
          <a:extLst>
            <a:ext uri="{FF2B5EF4-FFF2-40B4-BE49-F238E27FC236}">
              <a16:creationId xmlns:a16="http://schemas.microsoft.com/office/drawing/2014/main" id="{84DCD44C-19F6-4C40-9B11-5257B56BA20B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561" name="TextBox 1560">
          <a:extLst>
            <a:ext uri="{FF2B5EF4-FFF2-40B4-BE49-F238E27FC236}">
              <a16:creationId xmlns:a16="http://schemas.microsoft.com/office/drawing/2014/main" id="{51846B7B-FEF5-44DD-9F42-E32B6BFE75DE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562" name="TextBox 1561">
          <a:extLst>
            <a:ext uri="{FF2B5EF4-FFF2-40B4-BE49-F238E27FC236}">
              <a16:creationId xmlns:a16="http://schemas.microsoft.com/office/drawing/2014/main" id="{477884CE-F854-48E4-8394-7498008A274C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63" name="TextBox 1562">
          <a:extLst>
            <a:ext uri="{FF2B5EF4-FFF2-40B4-BE49-F238E27FC236}">
              <a16:creationId xmlns:a16="http://schemas.microsoft.com/office/drawing/2014/main" id="{C1D40001-BB55-4F13-8BB3-C91EBC782083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64" name="TextBox 1563">
          <a:extLst>
            <a:ext uri="{FF2B5EF4-FFF2-40B4-BE49-F238E27FC236}">
              <a16:creationId xmlns:a16="http://schemas.microsoft.com/office/drawing/2014/main" id="{0D58E3D0-76EB-4265-842E-22098DD8A268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565" name="TextBox 1564">
          <a:extLst>
            <a:ext uri="{FF2B5EF4-FFF2-40B4-BE49-F238E27FC236}">
              <a16:creationId xmlns:a16="http://schemas.microsoft.com/office/drawing/2014/main" id="{099EE79C-2B4C-4255-8C51-6298790B3E6D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566" name="TextBox 1565">
          <a:extLst>
            <a:ext uri="{FF2B5EF4-FFF2-40B4-BE49-F238E27FC236}">
              <a16:creationId xmlns:a16="http://schemas.microsoft.com/office/drawing/2014/main" id="{58573409-32FB-4BDA-922C-EB677031BD57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67" name="TextBox 1566">
          <a:extLst>
            <a:ext uri="{FF2B5EF4-FFF2-40B4-BE49-F238E27FC236}">
              <a16:creationId xmlns:a16="http://schemas.microsoft.com/office/drawing/2014/main" id="{42C86249-8098-4B6F-9B1D-12FEA1845654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68" name="TextBox 1567">
          <a:extLst>
            <a:ext uri="{FF2B5EF4-FFF2-40B4-BE49-F238E27FC236}">
              <a16:creationId xmlns:a16="http://schemas.microsoft.com/office/drawing/2014/main" id="{6D4B5576-7481-408D-8E18-202C5FB39C69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69" name="TextBox 1568">
          <a:extLst>
            <a:ext uri="{FF2B5EF4-FFF2-40B4-BE49-F238E27FC236}">
              <a16:creationId xmlns:a16="http://schemas.microsoft.com/office/drawing/2014/main" id="{1D8D19CE-1ED3-4016-8FA5-62034C746DA1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70" name="TextBox 1569">
          <a:extLst>
            <a:ext uri="{FF2B5EF4-FFF2-40B4-BE49-F238E27FC236}">
              <a16:creationId xmlns:a16="http://schemas.microsoft.com/office/drawing/2014/main" id="{3E8C7FCD-677F-45A6-B246-6891C7F08F79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571" name="TextBox 1570">
          <a:extLst>
            <a:ext uri="{FF2B5EF4-FFF2-40B4-BE49-F238E27FC236}">
              <a16:creationId xmlns:a16="http://schemas.microsoft.com/office/drawing/2014/main" id="{FC4E4025-CBEA-4D6E-AB13-9043A9EAC259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572" name="TextBox 1571">
          <a:extLst>
            <a:ext uri="{FF2B5EF4-FFF2-40B4-BE49-F238E27FC236}">
              <a16:creationId xmlns:a16="http://schemas.microsoft.com/office/drawing/2014/main" id="{EE1CD734-45DA-4707-BBD1-7E0438BD2D33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73" name="TextBox 1572">
          <a:extLst>
            <a:ext uri="{FF2B5EF4-FFF2-40B4-BE49-F238E27FC236}">
              <a16:creationId xmlns:a16="http://schemas.microsoft.com/office/drawing/2014/main" id="{C3075CE8-AA4C-4ECD-A455-C460503E1C32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74" name="TextBox 1573">
          <a:extLst>
            <a:ext uri="{FF2B5EF4-FFF2-40B4-BE49-F238E27FC236}">
              <a16:creationId xmlns:a16="http://schemas.microsoft.com/office/drawing/2014/main" id="{ECF22A23-ABF3-49E1-92A0-98167AFBA269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75" name="TextBox 1574">
          <a:extLst>
            <a:ext uri="{FF2B5EF4-FFF2-40B4-BE49-F238E27FC236}">
              <a16:creationId xmlns:a16="http://schemas.microsoft.com/office/drawing/2014/main" id="{86203F52-0B0F-4D9C-A19E-22740B48306F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76" name="TextBox 1575">
          <a:extLst>
            <a:ext uri="{FF2B5EF4-FFF2-40B4-BE49-F238E27FC236}">
              <a16:creationId xmlns:a16="http://schemas.microsoft.com/office/drawing/2014/main" id="{ECF5797E-2CB2-4503-B7A6-5E8601ED101D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577" name="TextBox 1576">
          <a:extLst>
            <a:ext uri="{FF2B5EF4-FFF2-40B4-BE49-F238E27FC236}">
              <a16:creationId xmlns:a16="http://schemas.microsoft.com/office/drawing/2014/main" id="{DA52AFE4-0807-449F-AB4A-B776CB21D55C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578" name="TextBox 1577">
          <a:extLst>
            <a:ext uri="{FF2B5EF4-FFF2-40B4-BE49-F238E27FC236}">
              <a16:creationId xmlns:a16="http://schemas.microsoft.com/office/drawing/2014/main" id="{E16F0223-DEDB-471E-B5A4-35B42761C351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79" name="TextBox 1578">
          <a:extLst>
            <a:ext uri="{FF2B5EF4-FFF2-40B4-BE49-F238E27FC236}">
              <a16:creationId xmlns:a16="http://schemas.microsoft.com/office/drawing/2014/main" id="{056E4BB5-A23A-49B6-8137-2F182FA0CC22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80" name="TextBox 1579">
          <a:extLst>
            <a:ext uri="{FF2B5EF4-FFF2-40B4-BE49-F238E27FC236}">
              <a16:creationId xmlns:a16="http://schemas.microsoft.com/office/drawing/2014/main" id="{22C919DE-91C9-48D1-8DE5-297017D810D8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81" name="TextBox 1580">
          <a:extLst>
            <a:ext uri="{FF2B5EF4-FFF2-40B4-BE49-F238E27FC236}">
              <a16:creationId xmlns:a16="http://schemas.microsoft.com/office/drawing/2014/main" id="{AE712F9E-5841-43E2-B27A-DC3898FCB6A0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82" name="TextBox 1581">
          <a:extLst>
            <a:ext uri="{FF2B5EF4-FFF2-40B4-BE49-F238E27FC236}">
              <a16:creationId xmlns:a16="http://schemas.microsoft.com/office/drawing/2014/main" id="{6A463600-6B6C-4811-8260-B9DD789D5A06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83" name="TextBox 1582">
          <a:extLst>
            <a:ext uri="{FF2B5EF4-FFF2-40B4-BE49-F238E27FC236}">
              <a16:creationId xmlns:a16="http://schemas.microsoft.com/office/drawing/2014/main" id="{1E4F1BA8-2132-469C-A4F5-9782077196EF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84" name="TextBox 1583">
          <a:extLst>
            <a:ext uri="{FF2B5EF4-FFF2-40B4-BE49-F238E27FC236}">
              <a16:creationId xmlns:a16="http://schemas.microsoft.com/office/drawing/2014/main" id="{0620FA7C-8DEB-4484-B4D4-DC0C8933CA88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85" name="TextBox 1584">
          <a:extLst>
            <a:ext uri="{FF2B5EF4-FFF2-40B4-BE49-F238E27FC236}">
              <a16:creationId xmlns:a16="http://schemas.microsoft.com/office/drawing/2014/main" id="{3B17C4FC-DB53-43B6-A3C7-97B9CF4E8DD5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86" name="TextBox 1585">
          <a:extLst>
            <a:ext uri="{FF2B5EF4-FFF2-40B4-BE49-F238E27FC236}">
              <a16:creationId xmlns:a16="http://schemas.microsoft.com/office/drawing/2014/main" id="{7DF3FC5B-0E35-4739-9550-2A9077D9DF4B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87" name="TextBox 1586">
          <a:extLst>
            <a:ext uri="{FF2B5EF4-FFF2-40B4-BE49-F238E27FC236}">
              <a16:creationId xmlns:a16="http://schemas.microsoft.com/office/drawing/2014/main" id="{63AFBDCE-D7EA-4AED-9D0E-F89A533B8D51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88" name="TextBox 1587">
          <a:extLst>
            <a:ext uri="{FF2B5EF4-FFF2-40B4-BE49-F238E27FC236}">
              <a16:creationId xmlns:a16="http://schemas.microsoft.com/office/drawing/2014/main" id="{F113CDD0-45FD-4DEC-9B6C-5AA425E15D2A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89" name="TextBox 1588">
          <a:extLst>
            <a:ext uri="{FF2B5EF4-FFF2-40B4-BE49-F238E27FC236}">
              <a16:creationId xmlns:a16="http://schemas.microsoft.com/office/drawing/2014/main" id="{57305EFF-E000-40AD-99D9-D038B50A87DC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90" name="TextBox 1589">
          <a:extLst>
            <a:ext uri="{FF2B5EF4-FFF2-40B4-BE49-F238E27FC236}">
              <a16:creationId xmlns:a16="http://schemas.microsoft.com/office/drawing/2014/main" id="{EE611C92-2B4A-47CA-9857-265A26D249DB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91" name="TextBox 1590">
          <a:extLst>
            <a:ext uri="{FF2B5EF4-FFF2-40B4-BE49-F238E27FC236}">
              <a16:creationId xmlns:a16="http://schemas.microsoft.com/office/drawing/2014/main" id="{9F8C2D54-BE64-4BED-A111-DB69CEF9A74A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92" name="TextBox 1591">
          <a:extLst>
            <a:ext uri="{FF2B5EF4-FFF2-40B4-BE49-F238E27FC236}">
              <a16:creationId xmlns:a16="http://schemas.microsoft.com/office/drawing/2014/main" id="{F83097F0-93F4-4409-88EE-D0FA2CAEF667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93" name="TextBox 1592">
          <a:extLst>
            <a:ext uri="{FF2B5EF4-FFF2-40B4-BE49-F238E27FC236}">
              <a16:creationId xmlns:a16="http://schemas.microsoft.com/office/drawing/2014/main" id="{AFC9748B-3B8D-4CA1-88A0-D782F1F933BC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94" name="TextBox 1593">
          <a:extLst>
            <a:ext uri="{FF2B5EF4-FFF2-40B4-BE49-F238E27FC236}">
              <a16:creationId xmlns:a16="http://schemas.microsoft.com/office/drawing/2014/main" id="{9CCAC3DD-995E-4571-B471-510A5C94D669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95" name="TextBox 1594">
          <a:extLst>
            <a:ext uri="{FF2B5EF4-FFF2-40B4-BE49-F238E27FC236}">
              <a16:creationId xmlns:a16="http://schemas.microsoft.com/office/drawing/2014/main" id="{C6D9DE5B-A93C-4D4A-8AF5-A6B670539E74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96" name="TextBox 1595">
          <a:extLst>
            <a:ext uri="{FF2B5EF4-FFF2-40B4-BE49-F238E27FC236}">
              <a16:creationId xmlns:a16="http://schemas.microsoft.com/office/drawing/2014/main" id="{4D93F677-C999-488B-87BC-EC74D431ED80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97" name="TextBox 1596">
          <a:extLst>
            <a:ext uri="{FF2B5EF4-FFF2-40B4-BE49-F238E27FC236}">
              <a16:creationId xmlns:a16="http://schemas.microsoft.com/office/drawing/2014/main" id="{C6181803-6738-4407-947C-9562323274D9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598" name="TextBox 1597">
          <a:extLst>
            <a:ext uri="{FF2B5EF4-FFF2-40B4-BE49-F238E27FC236}">
              <a16:creationId xmlns:a16="http://schemas.microsoft.com/office/drawing/2014/main" id="{9D4DAF8B-73DF-4640-A961-D8067E2E20E3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599" name="TextBox 1598">
          <a:extLst>
            <a:ext uri="{FF2B5EF4-FFF2-40B4-BE49-F238E27FC236}">
              <a16:creationId xmlns:a16="http://schemas.microsoft.com/office/drawing/2014/main" id="{401AE49F-1B37-42F3-93BF-3C06B5423E36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00" name="TextBox 1599">
          <a:extLst>
            <a:ext uri="{FF2B5EF4-FFF2-40B4-BE49-F238E27FC236}">
              <a16:creationId xmlns:a16="http://schemas.microsoft.com/office/drawing/2014/main" id="{1070FFB2-4503-4B83-B589-0D0F1F827235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01" name="TextBox 1600">
          <a:extLst>
            <a:ext uri="{FF2B5EF4-FFF2-40B4-BE49-F238E27FC236}">
              <a16:creationId xmlns:a16="http://schemas.microsoft.com/office/drawing/2014/main" id="{88116790-065D-4137-ABE5-3BFAE008E0ED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02" name="TextBox 1601">
          <a:extLst>
            <a:ext uri="{FF2B5EF4-FFF2-40B4-BE49-F238E27FC236}">
              <a16:creationId xmlns:a16="http://schemas.microsoft.com/office/drawing/2014/main" id="{E635C5F1-8D2E-4A3F-AE1E-8E1DA1E03023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03" name="TextBox 1602">
          <a:extLst>
            <a:ext uri="{FF2B5EF4-FFF2-40B4-BE49-F238E27FC236}">
              <a16:creationId xmlns:a16="http://schemas.microsoft.com/office/drawing/2014/main" id="{E832A4C3-64B0-4AFE-9E88-BA11D27217C7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04" name="TextBox 1603">
          <a:extLst>
            <a:ext uri="{FF2B5EF4-FFF2-40B4-BE49-F238E27FC236}">
              <a16:creationId xmlns:a16="http://schemas.microsoft.com/office/drawing/2014/main" id="{2785E0F6-7B32-4900-9A73-C04E13C6B83E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05" name="TextBox 1604">
          <a:extLst>
            <a:ext uri="{FF2B5EF4-FFF2-40B4-BE49-F238E27FC236}">
              <a16:creationId xmlns:a16="http://schemas.microsoft.com/office/drawing/2014/main" id="{D4AE8CAC-A512-448B-8F61-3B59E99229F2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606" name="TextBox 1605">
          <a:extLst>
            <a:ext uri="{FF2B5EF4-FFF2-40B4-BE49-F238E27FC236}">
              <a16:creationId xmlns:a16="http://schemas.microsoft.com/office/drawing/2014/main" id="{B67F8B1D-C333-491A-BD72-E277E1486C98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607" name="TextBox 1606">
          <a:extLst>
            <a:ext uri="{FF2B5EF4-FFF2-40B4-BE49-F238E27FC236}">
              <a16:creationId xmlns:a16="http://schemas.microsoft.com/office/drawing/2014/main" id="{29D33238-3171-4A2C-8FA6-BAEC551C6F63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08" name="TextBox 1607">
          <a:extLst>
            <a:ext uri="{FF2B5EF4-FFF2-40B4-BE49-F238E27FC236}">
              <a16:creationId xmlns:a16="http://schemas.microsoft.com/office/drawing/2014/main" id="{C7A83524-3661-431F-B90D-41C24FA3D98A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09" name="TextBox 1608">
          <a:extLst>
            <a:ext uri="{FF2B5EF4-FFF2-40B4-BE49-F238E27FC236}">
              <a16:creationId xmlns:a16="http://schemas.microsoft.com/office/drawing/2014/main" id="{6C878FBB-C2C0-47DE-9634-E88127ECDC4D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10" name="TextBox 1609">
          <a:extLst>
            <a:ext uri="{FF2B5EF4-FFF2-40B4-BE49-F238E27FC236}">
              <a16:creationId xmlns:a16="http://schemas.microsoft.com/office/drawing/2014/main" id="{7A1E7221-4313-43D1-8BB3-88E96EBE7C70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11" name="TextBox 1610">
          <a:extLst>
            <a:ext uri="{FF2B5EF4-FFF2-40B4-BE49-F238E27FC236}">
              <a16:creationId xmlns:a16="http://schemas.microsoft.com/office/drawing/2014/main" id="{5CB39284-429B-45C7-B936-F98DB80A25F2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612" name="TextBox 1611">
          <a:extLst>
            <a:ext uri="{FF2B5EF4-FFF2-40B4-BE49-F238E27FC236}">
              <a16:creationId xmlns:a16="http://schemas.microsoft.com/office/drawing/2014/main" id="{DA59D114-C16F-4AF9-8BCC-BF0C6E6ADE8C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613" name="TextBox 1612">
          <a:extLst>
            <a:ext uri="{FF2B5EF4-FFF2-40B4-BE49-F238E27FC236}">
              <a16:creationId xmlns:a16="http://schemas.microsoft.com/office/drawing/2014/main" id="{E6F88770-9108-479D-8DC9-0F8DEBDF37B1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14" name="TextBox 1613">
          <a:extLst>
            <a:ext uri="{FF2B5EF4-FFF2-40B4-BE49-F238E27FC236}">
              <a16:creationId xmlns:a16="http://schemas.microsoft.com/office/drawing/2014/main" id="{7FC9F7D1-C3AC-48F8-94FA-7AAC211EE262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15" name="TextBox 1614">
          <a:extLst>
            <a:ext uri="{FF2B5EF4-FFF2-40B4-BE49-F238E27FC236}">
              <a16:creationId xmlns:a16="http://schemas.microsoft.com/office/drawing/2014/main" id="{62755968-DC8D-483C-BEF5-40D90B03FAC0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16" name="TextBox 1615">
          <a:extLst>
            <a:ext uri="{FF2B5EF4-FFF2-40B4-BE49-F238E27FC236}">
              <a16:creationId xmlns:a16="http://schemas.microsoft.com/office/drawing/2014/main" id="{24732433-BC97-4E8C-9B44-3100266740FD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17" name="TextBox 1616">
          <a:extLst>
            <a:ext uri="{FF2B5EF4-FFF2-40B4-BE49-F238E27FC236}">
              <a16:creationId xmlns:a16="http://schemas.microsoft.com/office/drawing/2014/main" id="{B5B3843B-2EDF-4C78-A883-919D61FA8DA2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618" name="TextBox 1617">
          <a:extLst>
            <a:ext uri="{FF2B5EF4-FFF2-40B4-BE49-F238E27FC236}">
              <a16:creationId xmlns:a16="http://schemas.microsoft.com/office/drawing/2014/main" id="{EB8BBEE5-5DFC-45B6-BB88-11040AC709A3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619" name="TextBox 1618">
          <a:extLst>
            <a:ext uri="{FF2B5EF4-FFF2-40B4-BE49-F238E27FC236}">
              <a16:creationId xmlns:a16="http://schemas.microsoft.com/office/drawing/2014/main" id="{40DF95A6-751B-44A6-B238-F5DA375C980A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20" name="TextBox 1619">
          <a:extLst>
            <a:ext uri="{FF2B5EF4-FFF2-40B4-BE49-F238E27FC236}">
              <a16:creationId xmlns:a16="http://schemas.microsoft.com/office/drawing/2014/main" id="{126D5BC9-FE0C-4163-99F2-ED5134162E2C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21" name="TextBox 1620">
          <a:extLst>
            <a:ext uri="{FF2B5EF4-FFF2-40B4-BE49-F238E27FC236}">
              <a16:creationId xmlns:a16="http://schemas.microsoft.com/office/drawing/2014/main" id="{7EE7B377-F9E4-4D0B-9518-A804AC743D05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22" name="TextBox 1621">
          <a:extLst>
            <a:ext uri="{FF2B5EF4-FFF2-40B4-BE49-F238E27FC236}">
              <a16:creationId xmlns:a16="http://schemas.microsoft.com/office/drawing/2014/main" id="{559F9DF6-E5DA-45D7-A8A9-AF59659F72A7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23" name="TextBox 1622">
          <a:extLst>
            <a:ext uri="{FF2B5EF4-FFF2-40B4-BE49-F238E27FC236}">
              <a16:creationId xmlns:a16="http://schemas.microsoft.com/office/drawing/2014/main" id="{115E537A-DDCE-4024-BF94-5155F6834647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24" name="TextBox 1623">
          <a:extLst>
            <a:ext uri="{FF2B5EF4-FFF2-40B4-BE49-F238E27FC236}">
              <a16:creationId xmlns:a16="http://schemas.microsoft.com/office/drawing/2014/main" id="{ECB27377-B2CF-40AB-AF8A-7AA5854CB7AC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25" name="TextBox 1624">
          <a:extLst>
            <a:ext uri="{FF2B5EF4-FFF2-40B4-BE49-F238E27FC236}">
              <a16:creationId xmlns:a16="http://schemas.microsoft.com/office/drawing/2014/main" id="{72610A64-DDB6-4EDE-9F3F-B209B939848A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26" name="TextBox 1625">
          <a:extLst>
            <a:ext uri="{FF2B5EF4-FFF2-40B4-BE49-F238E27FC236}">
              <a16:creationId xmlns:a16="http://schemas.microsoft.com/office/drawing/2014/main" id="{098C1693-3F7F-48C3-B9F8-B37831C7097A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27" name="TextBox 1626">
          <a:extLst>
            <a:ext uri="{FF2B5EF4-FFF2-40B4-BE49-F238E27FC236}">
              <a16:creationId xmlns:a16="http://schemas.microsoft.com/office/drawing/2014/main" id="{DA4668C2-962F-4039-9237-C637B7563160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28" name="TextBox 1627">
          <a:extLst>
            <a:ext uri="{FF2B5EF4-FFF2-40B4-BE49-F238E27FC236}">
              <a16:creationId xmlns:a16="http://schemas.microsoft.com/office/drawing/2014/main" id="{61E23187-E520-41A6-8F55-8DA1236171F2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29" name="TextBox 1628">
          <a:extLst>
            <a:ext uri="{FF2B5EF4-FFF2-40B4-BE49-F238E27FC236}">
              <a16:creationId xmlns:a16="http://schemas.microsoft.com/office/drawing/2014/main" id="{BF0ED3A2-DF12-4596-AC1A-527424EA9455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630" name="TextBox 1629">
          <a:extLst>
            <a:ext uri="{FF2B5EF4-FFF2-40B4-BE49-F238E27FC236}">
              <a16:creationId xmlns:a16="http://schemas.microsoft.com/office/drawing/2014/main" id="{9792416A-0355-4805-9716-19AC8F22CFDE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150</xdr:row>
      <xdr:rowOff>0</xdr:rowOff>
    </xdr:from>
    <xdr:ext cx="184731" cy="264560"/>
    <xdr:sp macro="" textlink="">
      <xdr:nvSpPr>
        <xdr:cNvPr id="1631" name="TextBox 1630">
          <a:extLst>
            <a:ext uri="{FF2B5EF4-FFF2-40B4-BE49-F238E27FC236}">
              <a16:creationId xmlns:a16="http://schemas.microsoft.com/office/drawing/2014/main" id="{4046477D-35DD-48D4-B7E9-1C6CF41F347C}"/>
            </a:ext>
          </a:extLst>
        </xdr:cNvPr>
        <xdr:cNvSpPr txBox="1"/>
      </xdr:nvSpPr>
      <xdr:spPr>
        <a:xfrm>
          <a:off x="16498957" y="226612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632" name="TextBox 1631">
          <a:extLst>
            <a:ext uri="{FF2B5EF4-FFF2-40B4-BE49-F238E27FC236}">
              <a16:creationId xmlns:a16="http://schemas.microsoft.com/office/drawing/2014/main" id="{C8032D15-F9DB-4751-AA91-F51B93329F82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633" name="TextBox 1632">
          <a:extLst>
            <a:ext uri="{FF2B5EF4-FFF2-40B4-BE49-F238E27FC236}">
              <a16:creationId xmlns:a16="http://schemas.microsoft.com/office/drawing/2014/main" id="{F370885B-35B4-4B82-93C9-BEFCEB84A045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634" name="TextBox 1633">
          <a:extLst>
            <a:ext uri="{FF2B5EF4-FFF2-40B4-BE49-F238E27FC236}">
              <a16:creationId xmlns:a16="http://schemas.microsoft.com/office/drawing/2014/main" id="{660A09EC-B149-4206-A152-1ABE229913EB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635" name="TextBox 1634">
          <a:extLst>
            <a:ext uri="{FF2B5EF4-FFF2-40B4-BE49-F238E27FC236}">
              <a16:creationId xmlns:a16="http://schemas.microsoft.com/office/drawing/2014/main" id="{039D4E2C-6B5E-445E-90CD-B7993B706118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636" name="TextBox 1635">
          <a:extLst>
            <a:ext uri="{FF2B5EF4-FFF2-40B4-BE49-F238E27FC236}">
              <a16:creationId xmlns:a16="http://schemas.microsoft.com/office/drawing/2014/main" id="{2AE67C54-D0CA-4C5D-ABD5-BA392BDF5761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37" name="TextBox 1636">
          <a:extLst>
            <a:ext uri="{FF2B5EF4-FFF2-40B4-BE49-F238E27FC236}">
              <a16:creationId xmlns:a16="http://schemas.microsoft.com/office/drawing/2014/main" id="{6AC88FA5-9842-40B8-92A5-572E4611E189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38" name="TextBox 1637">
          <a:extLst>
            <a:ext uri="{FF2B5EF4-FFF2-40B4-BE49-F238E27FC236}">
              <a16:creationId xmlns:a16="http://schemas.microsoft.com/office/drawing/2014/main" id="{779560D6-51C1-427A-A155-01DD92924A5C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639" name="TextBox 1638">
          <a:extLst>
            <a:ext uri="{FF2B5EF4-FFF2-40B4-BE49-F238E27FC236}">
              <a16:creationId xmlns:a16="http://schemas.microsoft.com/office/drawing/2014/main" id="{F59EF595-98AB-4DF2-824E-30511A9CBFD3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151</xdr:row>
      <xdr:rowOff>0</xdr:rowOff>
    </xdr:from>
    <xdr:ext cx="184731" cy="264560"/>
    <xdr:sp macro="" textlink="">
      <xdr:nvSpPr>
        <xdr:cNvPr id="1640" name="TextBox 1639">
          <a:extLst>
            <a:ext uri="{FF2B5EF4-FFF2-40B4-BE49-F238E27FC236}">
              <a16:creationId xmlns:a16="http://schemas.microsoft.com/office/drawing/2014/main" id="{174CEE7D-C1C3-4C5F-AB9F-94B64C2FC322}"/>
            </a:ext>
          </a:extLst>
        </xdr:cNvPr>
        <xdr:cNvSpPr txBox="1"/>
      </xdr:nvSpPr>
      <xdr:spPr>
        <a:xfrm>
          <a:off x="16498957" y="2283515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641" name="TextBox 1640">
          <a:extLst>
            <a:ext uri="{FF2B5EF4-FFF2-40B4-BE49-F238E27FC236}">
              <a16:creationId xmlns:a16="http://schemas.microsoft.com/office/drawing/2014/main" id="{8E3D8067-F657-4033-B7F2-CDE039E5D5DD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642" name="TextBox 1641">
          <a:extLst>
            <a:ext uri="{FF2B5EF4-FFF2-40B4-BE49-F238E27FC236}">
              <a16:creationId xmlns:a16="http://schemas.microsoft.com/office/drawing/2014/main" id="{E1FD3D73-4BC1-45CE-A384-5A174BFC124D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643" name="TextBox 1642">
          <a:extLst>
            <a:ext uri="{FF2B5EF4-FFF2-40B4-BE49-F238E27FC236}">
              <a16:creationId xmlns:a16="http://schemas.microsoft.com/office/drawing/2014/main" id="{4CB8B022-0268-4AEE-9FF2-AD380480D43B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152</xdr:row>
      <xdr:rowOff>0</xdr:rowOff>
    </xdr:from>
    <xdr:ext cx="184731" cy="264560"/>
    <xdr:sp macro="" textlink="">
      <xdr:nvSpPr>
        <xdr:cNvPr id="1644" name="TextBox 1643">
          <a:extLst>
            <a:ext uri="{FF2B5EF4-FFF2-40B4-BE49-F238E27FC236}">
              <a16:creationId xmlns:a16="http://schemas.microsoft.com/office/drawing/2014/main" id="{3C5386B8-B5BE-4B73-AB26-DE38DE887BB3}"/>
            </a:ext>
          </a:extLst>
        </xdr:cNvPr>
        <xdr:cNvSpPr txBox="1"/>
      </xdr:nvSpPr>
      <xdr:spPr>
        <a:xfrm>
          <a:off x="16498957" y="2300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45" name="TextBox 1644">
          <a:extLst>
            <a:ext uri="{FF2B5EF4-FFF2-40B4-BE49-F238E27FC236}">
              <a16:creationId xmlns:a16="http://schemas.microsoft.com/office/drawing/2014/main" id="{DF50C1CF-7421-40AF-8B05-25394A6FC868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46" name="TextBox 1645">
          <a:extLst>
            <a:ext uri="{FF2B5EF4-FFF2-40B4-BE49-F238E27FC236}">
              <a16:creationId xmlns:a16="http://schemas.microsoft.com/office/drawing/2014/main" id="{FCB781EA-5730-4196-9E65-5691AB1BEAFD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47" name="TextBox 1646">
          <a:extLst>
            <a:ext uri="{FF2B5EF4-FFF2-40B4-BE49-F238E27FC236}">
              <a16:creationId xmlns:a16="http://schemas.microsoft.com/office/drawing/2014/main" id="{C5935BB6-1968-4AE8-B084-36E60F0F5D4A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48" name="TextBox 1647">
          <a:extLst>
            <a:ext uri="{FF2B5EF4-FFF2-40B4-BE49-F238E27FC236}">
              <a16:creationId xmlns:a16="http://schemas.microsoft.com/office/drawing/2014/main" id="{C0A6C660-6C9D-46CE-B461-D46394D189F1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49" name="TextBox 1648">
          <a:extLst>
            <a:ext uri="{FF2B5EF4-FFF2-40B4-BE49-F238E27FC236}">
              <a16:creationId xmlns:a16="http://schemas.microsoft.com/office/drawing/2014/main" id="{4386778D-8F30-458C-B808-432A78FC937C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50" name="TextBox 1649">
          <a:extLst>
            <a:ext uri="{FF2B5EF4-FFF2-40B4-BE49-F238E27FC236}">
              <a16:creationId xmlns:a16="http://schemas.microsoft.com/office/drawing/2014/main" id="{655A60F4-0F9A-4C7C-B639-5E7F3A4EE0CF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51" name="TextBox 1650">
          <a:extLst>
            <a:ext uri="{FF2B5EF4-FFF2-40B4-BE49-F238E27FC236}">
              <a16:creationId xmlns:a16="http://schemas.microsoft.com/office/drawing/2014/main" id="{CD8C2F06-EBDD-4296-A304-0D4A8B912FA7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52" name="TextBox 1651">
          <a:extLst>
            <a:ext uri="{FF2B5EF4-FFF2-40B4-BE49-F238E27FC236}">
              <a16:creationId xmlns:a16="http://schemas.microsoft.com/office/drawing/2014/main" id="{06880DF9-B2B5-4236-9BA0-2694C882BA05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53" name="TextBox 1652">
          <a:extLst>
            <a:ext uri="{FF2B5EF4-FFF2-40B4-BE49-F238E27FC236}">
              <a16:creationId xmlns:a16="http://schemas.microsoft.com/office/drawing/2014/main" id="{401A7EC3-B9F9-4999-9399-BA87A124E241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54" name="TextBox 1653">
          <a:extLst>
            <a:ext uri="{FF2B5EF4-FFF2-40B4-BE49-F238E27FC236}">
              <a16:creationId xmlns:a16="http://schemas.microsoft.com/office/drawing/2014/main" id="{75A02C57-0535-460A-A2C7-EEF91EBB646B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55" name="TextBox 1654">
          <a:extLst>
            <a:ext uri="{FF2B5EF4-FFF2-40B4-BE49-F238E27FC236}">
              <a16:creationId xmlns:a16="http://schemas.microsoft.com/office/drawing/2014/main" id="{F06B9104-B157-4135-A34C-9DFB6DC70186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153</xdr:row>
      <xdr:rowOff>0</xdr:rowOff>
    </xdr:from>
    <xdr:ext cx="184731" cy="264560"/>
    <xdr:sp macro="" textlink="">
      <xdr:nvSpPr>
        <xdr:cNvPr id="1656" name="TextBox 1655">
          <a:extLst>
            <a:ext uri="{FF2B5EF4-FFF2-40B4-BE49-F238E27FC236}">
              <a16:creationId xmlns:a16="http://schemas.microsoft.com/office/drawing/2014/main" id="{532998C3-7E44-497A-851A-E3D9A356B298}"/>
            </a:ext>
          </a:extLst>
        </xdr:cNvPr>
        <xdr:cNvSpPr txBox="1"/>
      </xdr:nvSpPr>
      <xdr:spPr>
        <a:xfrm>
          <a:off x="16498957" y="2318302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1657" name="TextBox 1656">
          <a:extLst>
            <a:ext uri="{FF2B5EF4-FFF2-40B4-BE49-F238E27FC236}">
              <a16:creationId xmlns:a16="http://schemas.microsoft.com/office/drawing/2014/main" id="{7A2BE19A-C35F-4204-A683-ED801BCA711C}"/>
            </a:ext>
          </a:extLst>
        </xdr:cNvPr>
        <xdr:cNvSpPr txBox="1"/>
      </xdr:nvSpPr>
      <xdr:spPr>
        <a:xfrm>
          <a:off x="16498957" y="25618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1658" name="TextBox 1657">
          <a:extLst>
            <a:ext uri="{FF2B5EF4-FFF2-40B4-BE49-F238E27FC236}">
              <a16:creationId xmlns:a16="http://schemas.microsoft.com/office/drawing/2014/main" id="{25F26593-A53A-487E-B5D2-E1D8089048DA}"/>
            </a:ext>
          </a:extLst>
        </xdr:cNvPr>
        <xdr:cNvSpPr txBox="1"/>
      </xdr:nvSpPr>
      <xdr:spPr>
        <a:xfrm>
          <a:off x="16498957" y="25618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1659" name="TextBox 1658">
          <a:extLst>
            <a:ext uri="{FF2B5EF4-FFF2-40B4-BE49-F238E27FC236}">
              <a16:creationId xmlns:a16="http://schemas.microsoft.com/office/drawing/2014/main" id="{69B4019F-B5E9-433A-B97E-C818475FDD2D}"/>
            </a:ext>
          </a:extLst>
        </xdr:cNvPr>
        <xdr:cNvSpPr txBox="1"/>
      </xdr:nvSpPr>
      <xdr:spPr>
        <a:xfrm>
          <a:off x="16498957" y="25618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1660" name="TextBox 1659">
          <a:extLst>
            <a:ext uri="{FF2B5EF4-FFF2-40B4-BE49-F238E27FC236}">
              <a16:creationId xmlns:a16="http://schemas.microsoft.com/office/drawing/2014/main" id="{0FBC4499-AB2A-4886-B07F-E89C1410FB18}"/>
            </a:ext>
          </a:extLst>
        </xdr:cNvPr>
        <xdr:cNvSpPr txBox="1"/>
      </xdr:nvSpPr>
      <xdr:spPr>
        <a:xfrm>
          <a:off x="16498957" y="25618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1661" name="TextBox 1660">
          <a:extLst>
            <a:ext uri="{FF2B5EF4-FFF2-40B4-BE49-F238E27FC236}">
              <a16:creationId xmlns:a16="http://schemas.microsoft.com/office/drawing/2014/main" id="{319CBE2D-4A6F-4C84-88DB-AAC7E0F1D49C}"/>
            </a:ext>
          </a:extLst>
        </xdr:cNvPr>
        <xdr:cNvSpPr txBox="1"/>
      </xdr:nvSpPr>
      <xdr:spPr>
        <a:xfrm>
          <a:off x="16498957" y="25618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1662" name="TextBox 1661">
          <a:extLst>
            <a:ext uri="{FF2B5EF4-FFF2-40B4-BE49-F238E27FC236}">
              <a16:creationId xmlns:a16="http://schemas.microsoft.com/office/drawing/2014/main" id="{C7EA5596-EDFA-47C7-A268-5BC0509CFB23}"/>
            </a:ext>
          </a:extLst>
        </xdr:cNvPr>
        <xdr:cNvSpPr txBox="1"/>
      </xdr:nvSpPr>
      <xdr:spPr>
        <a:xfrm>
          <a:off x="16498957" y="25618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1663" name="TextBox 1662">
          <a:extLst>
            <a:ext uri="{FF2B5EF4-FFF2-40B4-BE49-F238E27FC236}">
              <a16:creationId xmlns:a16="http://schemas.microsoft.com/office/drawing/2014/main" id="{815E78CE-FB53-4BEB-A064-11EDB7CA7A04}"/>
            </a:ext>
          </a:extLst>
        </xdr:cNvPr>
        <xdr:cNvSpPr txBox="1"/>
      </xdr:nvSpPr>
      <xdr:spPr>
        <a:xfrm>
          <a:off x="16498957" y="25618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1664" name="TextBox 1663">
          <a:extLst>
            <a:ext uri="{FF2B5EF4-FFF2-40B4-BE49-F238E27FC236}">
              <a16:creationId xmlns:a16="http://schemas.microsoft.com/office/drawing/2014/main" id="{65C16F60-2B87-4332-A139-939B9B8E7886}"/>
            </a:ext>
          </a:extLst>
        </xdr:cNvPr>
        <xdr:cNvSpPr txBox="1"/>
      </xdr:nvSpPr>
      <xdr:spPr>
        <a:xfrm>
          <a:off x="16498957" y="25618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1665" name="TextBox 1664">
          <a:extLst>
            <a:ext uri="{FF2B5EF4-FFF2-40B4-BE49-F238E27FC236}">
              <a16:creationId xmlns:a16="http://schemas.microsoft.com/office/drawing/2014/main" id="{8EFE89EE-02CE-4E5D-BE66-2731A1B3A34C}"/>
            </a:ext>
          </a:extLst>
        </xdr:cNvPr>
        <xdr:cNvSpPr txBox="1"/>
      </xdr:nvSpPr>
      <xdr:spPr>
        <a:xfrm>
          <a:off x="16498957" y="25618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1666" name="TextBox 1665">
          <a:extLst>
            <a:ext uri="{FF2B5EF4-FFF2-40B4-BE49-F238E27FC236}">
              <a16:creationId xmlns:a16="http://schemas.microsoft.com/office/drawing/2014/main" id="{F51797A9-377D-4AB2-A5BD-C2F77B2CD5DD}"/>
            </a:ext>
          </a:extLst>
        </xdr:cNvPr>
        <xdr:cNvSpPr txBox="1"/>
      </xdr:nvSpPr>
      <xdr:spPr>
        <a:xfrm>
          <a:off x="16498957" y="25618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1667" name="TextBox 1666">
          <a:extLst>
            <a:ext uri="{FF2B5EF4-FFF2-40B4-BE49-F238E27FC236}">
              <a16:creationId xmlns:a16="http://schemas.microsoft.com/office/drawing/2014/main" id="{C50B4EAA-F063-4310-AF00-EF844E4F58ED}"/>
            </a:ext>
          </a:extLst>
        </xdr:cNvPr>
        <xdr:cNvSpPr txBox="1"/>
      </xdr:nvSpPr>
      <xdr:spPr>
        <a:xfrm>
          <a:off x="16498957" y="25618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1668" name="TextBox 1667">
          <a:extLst>
            <a:ext uri="{FF2B5EF4-FFF2-40B4-BE49-F238E27FC236}">
              <a16:creationId xmlns:a16="http://schemas.microsoft.com/office/drawing/2014/main" id="{A47A5687-A9F6-4964-917C-1009FADF2442}"/>
            </a:ext>
          </a:extLst>
        </xdr:cNvPr>
        <xdr:cNvSpPr txBox="1"/>
      </xdr:nvSpPr>
      <xdr:spPr>
        <a:xfrm>
          <a:off x="16498957" y="25618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1669" name="TextBox 1668">
          <a:extLst>
            <a:ext uri="{FF2B5EF4-FFF2-40B4-BE49-F238E27FC236}">
              <a16:creationId xmlns:a16="http://schemas.microsoft.com/office/drawing/2014/main" id="{AE411A99-E75A-48C7-A7C4-EC1FF3FE4AA6}"/>
            </a:ext>
          </a:extLst>
        </xdr:cNvPr>
        <xdr:cNvSpPr txBox="1"/>
      </xdr:nvSpPr>
      <xdr:spPr>
        <a:xfrm>
          <a:off x="16498957" y="25618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1670" name="TextBox 1669">
          <a:extLst>
            <a:ext uri="{FF2B5EF4-FFF2-40B4-BE49-F238E27FC236}">
              <a16:creationId xmlns:a16="http://schemas.microsoft.com/office/drawing/2014/main" id="{45B12298-1945-4738-A44F-C7626BD4426A}"/>
            </a:ext>
          </a:extLst>
        </xdr:cNvPr>
        <xdr:cNvSpPr txBox="1"/>
      </xdr:nvSpPr>
      <xdr:spPr>
        <a:xfrm>
          <a:off x="16498957" y="25618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1671" name="TextBox 1670">
          <a:extLst>
            <a:ext uri="{FF2B5EF4-FFF2-40B4-BE49-F238E27FC236}">
              <a16:creationId xmlns:a16="http://schemas.microsoft.com/office/drawing/2014/main" id="{84CF09F5-F13B-4E7C-A943-FE85B5C59290}"/>
            </a:ext>
          </a:extLst>
        </xdr:cNvPr>
        <xdr:cNvSpPr txBox="1"/>
      </xdr:nvSpPr>
      <xdr:spPr>
        <a:xfrm>
          <a:off x="16498957" y="25618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1672" name="TextBox 1671">
          <a:extLst>
            <a:ext uri="{FF2B5EF4-FFF2-40B4-BE49-F238E27FC236}">
              <a16:creationId xmlns:a16="http://schemas.microsoft.com/office/drawing/2014/main" id="{408E78BC-4F3A-4F59-8646-F8D5AC5AB82E}"/>
            </a:ext>
          </a:extLst>
        </xdr:cNvPr>
        <xdr:cNvSpPr txBox="1"/>
      </xdr:nvSpPr>
      <xdr:spPr>
        <a:xfrm>
          <a:off x="16498957" y="25618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1673" name="TextBox 1672">
          <a:extLst>
            <a:ext uri="{FF2B5EF4-FFF2-40B4-BE49-F238E27FC236}">
              <a16:creationId xmlns:a16="http://schemas.microsoft.com/office/drawing/2014/main" id="{08BC89B2-3D5B-4E68-BD13-3DC10AF19FC7}"/>
            </a:ext>
          </a:extLst>
        </xdr:cNvPr>
        <xdr:cNvSpPr txBox="1"/>
      </xdr:nvSpPr>
      <xdr:spPr>
        <a:xfrm>
          <a:off x="16498957" y="25618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1674" name="TextBox 1673">
          <a:extLst>
            <a:ext uri="{FF2B5EF4-FFF2-40B4-BE49-F238E27FC236}">
              <a16:creationId xmlns:a16="http://schemas.microsoft.com/office/drawing/2014/main" id="{0F223103-64AD-4F12-8355-3860DC9616BD}"/>
            </a:ext>
          </a:extLst>
        </xdr:cNvPr>
        <xdr:cNvSpPr txBox="1"/>
      </xdr:nvSpPr>
      <xdr:spPr>
        <a:xfrm>
          <a:off x="16498957" y="25618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160</xdr:row>
      <xdr:rowOff>0</xdr:rowOff>
    </xdr:from>
    <xdr:ext cx="184731" cy="264560"/>
    <xdr:sp macro="" textlink="">
      <xdr:nvSpPr>
        <xdr:cNvPr id="1675" name="TextBox 1674">
          <a:extLst>
            <a:ext uri="{FF2B5EF4-FFF2-40B4-BE49-F238E27FC236}">
              <a16:creationId xmlns:a16="http://schemas.microsoft.com/office/drawing/2014/main" id="{9F29AF38-5FCC-463E-A94C-040203B16144}"/>
            </a:ext>
          </a:extLst>
        </xdr:cNvPr>
        <xdr:cNvSpPr txBox="1"/>
      </xdr:nvSpPr>
      <xdr:spPr>
        <a:xfrm>
          <a:off x="16498957" y="25792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160</xdr:row>
      <xdr:rowOff>0</xdr:rowOff>
    </xdr:from>
    <xdr:ext cx="184731" cy="264560"/>
    <xdr:sp macro="" textlink="">
      <xdr:nvSpPr>
        <xdr:cNvPr id="1676" name="TextBox 1675">
          <a:extLst>
            <a:ext uri="{FF2B5EF4-FFF2-40B4-BE49-F238E27FC236}">
              <a16:creationId xmlns:a16="http://schemas.microsoft.com/office/drawing/2014/main" id="{806A357E-3991-4799-9256-92F2831303D1}"/>
            </a:ext>
          </a:extLst>
        </xdr:cNvPr>
        <xdr:cNvSpPr txBox="1"/>
      </xdr:nvSpPr>
      <xdr:spPr>
        <a:xfrm>
          <a:off x="16498957" y="25792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160</xdr:row>
      <xdr:rowOff>0</xdr:rowOff>
    </xdr:from>
    <xdr:ext cx="184731" cy="264560"/>
    <xdr:sp macro="" textlink="">
      <xdr:nvSpPr>
        <xdr:cNvPr id="1677" name="TextBox 1676">
          <a:extLst>
            <a:ext uri="{FF2B5EF4-FFF2-40B4-BE49-F238E27FC236}">
              <a16:creationId xmlns:a16="http://schemas.microsoft.com/office/drawing/2014/main" id="{9EDE60CC-948E-43FB-9DCF-C7F2F6270292}"/>
            </a:ext>
          </a:extLst>
        </xdr:cNvPr>
        <xdr:cNvSpPr txBox="1"/>
      </xdr:nvSpPr>
      <xdr:spPr>
        <a:xfrm>
          <a:off x="16498957" y="25792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160</xdr:row>
      <xdr:rowOff>0</xdr:rowOff>
    </xdr:from>
    <xdr:ext cx="184731" cy="264560"/>
    <xdr:sp macro="" textlink="">
      <xdr:nvSpPr>
        <xdr:cNvPr id="1678" name="TextBox 1677">
          <a:extLst>
            <a:ext uri="{FF2B5EF4-FFF2-40B4-BE49-F238E27FC236}">
              <a16:creationId xmlns:a16="http://schemas.microsoft.com/office/drawing/2014/main" id="{4D7C3522-5955-4B8E-BF05-69654A4DE7E8}"/>
            </a:ext>
          </a:extLst>
        </xdr:cNvPr>
        <xdr:cNvSpPr txBox="1"/>
      </xdr:nvSpPr>
      <xdr:spPr>
        <a:xfrm>
          <a:off x="16498957" y="25792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160</xdr:row>
      <xdr:rowOff>0</xdr:rowOff>
    </xdr:from>
    <xdr:ext cx="184731" cy="264560"/>
    <xdr:sp macro="" textlink="">
      <xdr:nvSpPr>
        <xdr:cNvPr id="1679" name="TextBox 1678">
          <a:extLst>
            <a:ext uri="{FF2B5EF4-FFF2-40B4-BE49-F238E27FC236}">
              <a16:creationId xmlns:a16="http://schemas.microsoft.com/office/drawing/2014/main" id="{7EB43690-E327-49CC-ADF1-926FDB8E9B65}"/>
            </a:ext>
          </a:extLst>
        </xdr:cNvPr>
        <xdr:cNvSpPr txBox="1"/>
      </xdr:nvSpPr>
      <xdr:spPr>
        <a:xfrm>
          <a:off x="16498957" y="25792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160</xdr:row>
      <xdr:rowOff>0</xdr:rowOff>
    </xdr:from>
    <xdr:ext cx="184731" cy="264560"/>
    <xdr:sp macro="" textlink="">
      <xdr:nvSpPr>
        <xdr:cNvPr id="1680" name="TextBox 1679">
          <a:extLst>
            <a:ext uri="{FF2B5EF4-FFF2-40B4-BE49-F238E27FC236}">
              <a16:creationId xmlns:a16="http://schemas.microsoft.com/office/drawing/2014/main" id="{D3EBA197-34E1-446F-9A5A-465E83CC309A}"/>
            </a:ext>
          </a:extLst>
        </xdr:cNvPr>
        <xdr:cNvSpPr txBox="1"/>
      </xdr:nvSpPr>
      <xdr:spPr>
        <a:xfrm>
          <a:off x="16498957" y="25792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160</xdr:row>
      <xdr:rowOff>0</xdr:rowOff>
    </xdr:from>
    <xdr:ext cx="184731" cy="264560"/>
    <xdr:sp macro="" textlink="">
      <xdr:nvSpPr>
        <xdr:cNvPr id="1681" name="TextBox 1680">
          <a:extLst>
            <a:ext uri="{FF2B5EF4-FFF2-40B4-BE49-F238E27FC236}">
              <a16:creationId xmlns:a16="http://schemas.microsoft.com/office/drawing/2014/main" id="{1EFB245D-7E56-4BFC-B255-7EEED8CFB517}"/>
            </a:ext>
          </a:extLst>
        </xdr:cNvPr>
        <xdr:cNvSpPr txBox="1"/>
      </xdr:nvSpPr>
      <xdr:spPr>
        <a:xfrm>
          <a:off x="16498957" y="25792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160</xdr:row>
      <xdr:rowOff>0</xdr:rowOff>
    </xdr:from>
    <xdr:ext cx="184731" cy="264560"/>
    <xdr:sp macro="" textlink="">
      <xdr:nvSpPr>
        <xdr:cNvPr id="1682" name="TextBox 1681">
          <a:extLst>
            <a:ext uri="{FF2B5EF4-FFF2-40B4-BE49-F238E27FC236}">
              <a16:creationId xmlns:a16="http://schemas.microsoft.com/office/drawing/2014/main" id="{F40A3B13-992B-43D1-AB1F-908606A5C19E}"/>
            </a:ext>
          </a:extLst>
        </xdr:cNvPr>
        <xdr:cNvSpPr txBox="1"/>
      </xdr:nvSpPr>
      <xdr:spPr>
        <a:xfrm>
          <a:off x="16498957" y="25792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1683" name="TextBox 1682">
          <a:extLst>
            <a:ext uri="{FF2B5EF4-FFF2-40B4-BE49-F238E27FC236}">
              <a16:creationId xmlns:a16="http://schemas.microsoft.com/office/drawing/2014/main" id="{315C6387-92BB-4106-9B5E-4DFCF49F138A}"/>
            </a:ext>
          </a:extLst>
        </xdr:cNvPr>
        <xdr:cNvSpPr txBox="1"/>
      </xdr:nvSpPr>
      <xdr:spPr>
        <a:xfrm>
          <a:off x="16498957" y="25618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159</xdr:row>
      <xdr:rowOff>0</xdr:rowOff>
    </xdr:from>
    <xdr:ext cx="184731" cy="264560"/>
    <xdr:sp macro="" textlink="">
      <xdr:nvSpPr>
        <xdr:cNvPr id="1684" name="TextBox 1683">
          <a:extLst>
            <a:ext uri="{FF2B5EF4-FFF2-40B4-BE49-F238E27FC236}">
              <a16:creationId xmlns:a16="http://schemas.microsoft.com/office/drawing/2014/main" id="{0CAE6854-2574-49E2-AC06-D92447E490CD}"/>
            </a:ext>
          </a:extLst>
        </xdr:cNvPr>
        <xdr:cNvSpPr txBox="1"/>
      </xdr:nvSpPr>
      <xdr:spPr>
        <a:xfrm>
          <a:off x="16498957" y="256181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160</xdr:row>
      <xdr:rowOff>0</xdr:rowOff>
    </xdr:from>
    <xdr:ext cx="184731" cy="264560"/>
    <xdr:sp macro="" textlink="">
      <xdr:nvSpPr>
        <xdr:cNvPr id="1685" name="TextBox 1684">
          <a:extLst>
            <a:ext uri="{FF2B5EF4-FFF2-40B4-BE49-F238E27FC236}">
              <a16:creationId xmlns:a16="http://schemas.microsoft.com/office/drawing/2014/main" id="{D7EAAC19-3930-4C25-8137-A2E6893C11E7}"/>
            </a:ext>
          </a:extLst>
        </xdr:cNvPr>
        <xdr:cNvSpPr txBox="1"/>
      </xdr:nvSpPr>
      <xdr:spPr>
        <a:xfrm>
          <a:off x="16498957" y="25792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160</xdr:row>
      <xdr:rowOff>0</xdr:rowOff>
    </xdr:from>
    <xdr:ext cx="184731" cy="264560"/>
    <xdr:sp macro="" textlink="">
      <xdr:nvSpPr>
        <xdr:cNvPr id="1686" name="TextBox 1685">
          <a:extLst>
            <a:ext uri="{FF2B5EF4-FFF2-40B4-BE49-F238E27FC236}">
              <a16:creationId xmlns:a16="http://schemas.microsoft.com/office/drawing/2014/main" id="{E7FDF8AA-D72C-4D74-8435-5C991C6321B0}"/>
            </a:ext>
          </a:extLst>
        </xdr:cNvPr>
        <xdr:cNvSpPr txBox="1"/>
      </xdr:nvSpPr>
      <xdr:spPr>
        <a:xfrm>
          <a:off x="16498957" y="25792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160</xdr:row>
      <xdr:rowOff>0</xdr:rowOff>
    </xdr:from>
    <xdr:ext cx="184731" cy="264560"/>
    <xdr:sp macro="" textlink="">
      <xdr:nvSpPr>
        <xdr:cNvPr id="1687" name="TextBox 1686">
          <a:extLst>
            <a:ext uri="{FF2B5EF4-FFF2-40B4-BE49-F238E27FC236}">
              <a16:creationId xmlns:a16="http://schemas.microsoft.com/office/drawing/2014/main" id="{71A6FFA2-91B4-4936-8AF5-D3187BEBBE6B}"/>
            </a:ext>
          </a:extLst>
        </xdr:cNvPr>
        <xdr:cNvSpPr txBox="1"/>
      </xdr:nvSpPr>
      <xdr:spPr>
        <a:xfrm>
          <a:off x="16498957" y="25792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160</xdr:row>
      <xdr:rowOff>0</xdr:rowOff>
    </xdr:from>
    <xdr:ext cx="184731" cy="264560"/>
    <xdr:sp macro="" textlink="">
      <xdr:nvSpPr>
        <xdr:cNvPr id="1688" name="TextBox 1687">
          <a:extLst>
            <a:ext uri="{FF2B5EF4-FFF2-40B4-BE49-F238E27FC236}">
              <a16:creationId xmlns:a16="http://schemas.microsoft.com/office/drawing/2014/main" id="{9EE30FFA-3C2C-4D73-91B6-4072A9546E38}"/>
            </a:ext>
          </a:extLst>
        </xdr:cNvPr>
        <xdr:cNvSpPr txBox="1"/>
      </xdr:nvSpPr>
      <xdr:spPr>
        <a:xfrm>
          <a:off x="16498957" y="25792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30076-5B83-4006-8F49-B0CB2D23358E}">
  <sheetPr codeName="Sheet1"/>
  <dimension ref="A1:T32"/>
  <sheetViews>
    <sheetView tabSelected="1" workbookViewId="0">
      <selection activeCell="H19" sqref="H19"/>
    </sheetView>
  </sheetViews>
  <sheetFormatPr defaultColWidth="8.77734375" defaultRowHeight="13.2" x14ac:dyDescent="0.25"/>
  <cols>
    <col min="1" max="1" width="8.77734375" style="74"/>
    <col min="2" max="2" width="9.6640625" style="74" customWidth="1"/>
    <col min="3" max="3" width="8.77734375" style="74" customWidth="1"/>
    <col min="4" max="5" width="8" style="74" customWidth="1"/>
    <col min="6" max="6" width="15.33203125" style="74" customWidth="1"/>
    <col min="7" max="7" width="14.33203125" style="74" customWidth="1"/>
    <col min="8" max="8" width="15.109375" style="74" customWidth="1"/>
    <col min="9" max="10" width="13.6640625" style="74" customWidth="1"/>
    <col min="11" max="11" width="10.77734375" style="74" bestFit="1" customWidth="1"/>
    <col min="12" max="16384" width="8.77734375" style="74"/>
  </cols>
  <sheetData>
    <row r="1" spans="1:20" ht="14.4" x14ac:dyDescent="0.3">
      <c r="A1" s="72" t="s">
        <v>0</v>
      </c>
      <c r="B1" s="73"/>
      <c r="C1" s="73"/>
      <c r="D1" s="73"/>
      <c r="E1" s="73"/>
      <c r="F1" s="73"/>
      <c r="G1" s="73" t="str" cm="1">
        <f t="array" aca="1" ref="G1" ca="1">CELL("filename",A1)</f>
        <v>K:\REGULATORY MATTERS 2009 FORWARD\20240025-Petition for Rate Case Increase\Discovery\OPC POD 1 (1-26)\Attachments\Q7\MFR B\[B- 3 13 Month Average Balance Sheet - System.xlsx]Procedures &amp; Inputs</v>
      </c>
      <c r="H1" s="73"/>
      <c r="J1" s="73"/>
    </row>
    <row r="2" spans="1:20" ht="14.4" x14ac:dyDescent="0.3">
      <c r="A2" s="72"/>
      <c r="B2" s="73"/>
      <c r="C2" s="73"/>
      <c r="D2" s="73"/>
      <c r="E2" s="73"/>
      <c r="F2" s="73"/>
      <c r="G2" s="73"/>
      <c r="H2" s="73"/>
      <c r="I2" s="73"/>
      <c r="J2" s="73"/>
    </row>
    <row r="3" spans="1:20" ht="14.4" x14ac:dyDescent="0.3">
      <c r="A3" s="72" t="s">
        <v>1</v>
      </c>
      <c r="B3" s="73"/>
      <c r="C3" s="73"/>
      <c r="D3" s="73"/>
      <c r="E3" s="73"/>
      <c r="F3" s="73"/>
      <c r="G3" s="73"/>
      <c r="H3" s="73"/>
      <c r="I3" s="73"/>
      <c r="J3" s="73"/>
    </row>
    <row r="4" spans="1:20" ht="14.4" x14ac:dyDescent="0.3">
      <c r="A4" s="72"/>
      <c r="B4" s="75" t="s">
        <v>2</v>
      </c>
      <c r="C4" s="75"/>
      <c r="D4" s="75"/>
      <c r="E4" s="75"/>
      <c r="F4" s="75"/>
      <c r="G4" s="76" t="s">
        <v>3</v>
      </c>
      <c r="H4" s="73"/>
      <c r="I4" s="73"/>
      <c r="J4" s="73"/>
    </row>
    <row r="5" spans="1:20" ht="14.4" x14ac:dyDescent="0.3">
      <c r="A5" s="72"/>
      <c r="B5" s="73"/>
      <c r="C5" s="73"/>
      <c r="D5" s="73"/>
      <c r="E5" s="73"/>
      <c r="F5" s="73"/>
      <c r="G5" s="73"/>
      <c r="H5" s="73"/>
      <c r="I5" s="73"/>
      <c r="J5" s="73"/>
    </row>
    <row r="6" spans="1:20" ht="14.4" x14ac:dyDescent="0.3">
      <c r="A6" s="72">
        <v>1</v>
      </c>
      <c r="B6" s="77" t="s">
        <v>4</v>
      </c>
      <c r="C6" s="77"/>
      <c r="D6" s="77"/>
      <c r="E6" s="77"/>
      <c r="F6" s="77"/>
      <c r="G6" s="73"/>
      <c r="H6" s="73"/>
      <c r="I6" s="73"/>
      <c r="J6" s="73"/>
    </row>
    <row r="7" spans="1:20" ht="14.4" x14ac:dyDescent="0.3">
      <c r="A7" s="72"/>
      <c r="B7" s="73"/>
      <c r="C7" s="73"/>
      <c r="D7" s="73"/>
      <c r="E7" s="73"/>
      <c r="F7" s="73"/>
      <c r="G7" s="73"/>
      <c r="H7" s="73"/>
      <c r="I7" s="73"/>
      <c r="J7" s="73"/>
    </row>
    <row r="8" spans="1:20" ht="14.4" x14ac:dyDescent="0.3">
      <c r="A8" s="72">
        <f>+A6+1</f>
        <v>2</v>
      </c>
      <c r="B8" s="78" t="s">
        <v>5</v>
      </c>
      <c r="C8" s="78"/>
      <c r="D8" s="76"/>
      <c r="E8" s="76"/>
      <c r="F8" s="76"/>
      <c r="G8" s="73"/>
      <c r="H8" s="73"/>
      <c r="I8" s="73"/>
      <c r="J8" s="79"/>
    </row>
    <row r="9" spans="1:20" ht="14.4" x14ac:dyDescent="0.3">
      <c r="A9" s="72"/>
      <c r="B9" s="80" t="s">
        <v>6</v>
      </c>
      <c r="C9" s="80"/>
      <c r="D9" s="81"/>
      <c r="E9" s="81"/>
      <c r="F9" s="81"/>
      <c r="G9" s="79" t="s">
        <v>7</v>
      </c>
      <c r="H9" s="143">
        <v>2027</v>
      </c>
      <c r="I9" s="144">
        <v>46752</v>
      </c>
      <c r="J9" s="145" t="s">
        <v>8</v>
      </c>
    </row>
    <row r="10" spans="1:20" ht="14.4" x14ac:dyDescent="0.3">
      <c r="A10" s="72"/>
      <c r="B10" s="80" t="s">
        <v>9</v>
      </c>
      <c r="C10" s="80"/>
      <c r="D10" s="81"/>
      <c r="E10" s="81"/>
      <c r="F10" s="81"/>
      <c r="G10" s="79" t="s">
        <v>10</v>
      </c>
      <c r="H10" s="145">
        <f>+H9-1</f>
        <v>2026</v>
      </c>
      <c r="I10" s="144">
        <v>46387</v>
      </c>
      <c r="J10" s="145" t="s">
        <v>11</v>
      </c>
    </row>
    <row r="11" spans="1:20" ht="14.4" x14ac:dyDescent="0.3">
      <c r="A11" s="72"/>
      <c r="B11" s="80" t="s">
        <v>12</v>
      </c>
      <c r="C11" s="80"/>
      <c r="D11" s="81"/>
      <c r="E11" s="81"/>
      <c r="F11" s="81"/>
      <c r="G11" s="79" t="s">
        <v>13</v>
      </c>
      <c r="H11" s="145">
        <f>+H10-1</f>
        <v>2025</v>
      </c>
      <c r="I11" s="144">
        <v>46022</v>
      </c>
      <c r="J11" s="145" t="s">
        <v>14</v>
      </c>
    </row>
    <row r="12" spans="1:20" ht="14.4" x14ac:dyDescent="0.3">
      <c r="A12" s="72"/>
      <c r="B12" s="80" t="s">
        <v>15</v>
      </c>
      <c r="C12" s="80"/>
      <c r="D12" s="80"/>
      <c r="E12" s="80"/>
      <c r="F12" s="80"/>
      <c r="G12" s="79" t="s">
        <v>16</v>
      </c>
      <c r="H12" s="145">
        <f>+H11-1</f>
        <v>2024</v>
      </c>
      <c r="I12" s="144">
        <v>45657</v>
      </c>
      <c r="J12" s="145" t="s">
        <v>17</v>
      </c>
    </row>
    <row r="13" spans="1:20" ht="14.4" x14ac:dyDescent="0.3">
      <c r="A13" s="72"/>
      <c r="B13" s="80" t="s">
        <v>18</v>
      </c>
      <c r="C13" s="80"/>
      <c r="D13" s="80"/>
      <c r="E13" s="80"/>
      <c r="F13" s="80"/>
      <c r="G13" s="79" t="s">
        <v>19</v>
      </c>
      <c r="H13" s="145">
        <f>+H12-1</f>
        <v>2023</v>
      </c>
      <c r="I13" s="144">
        <v>45291</v>
      </c>
      <c r="J13" s="145" t="s">
        <v>20</v>
      </c>
      <c r="L13" s="82"/>
    </row>
    <row r="14" spans="1:20" ht="14.4" x14ac:dyDescent="0.3">
      <c r="A14" s="72"/>
      <c r="B14" s="80"/>
      <c r="C14" s="73"/>
      <c r="D14" s="73"/>
      <c r="E14" s="73"/>
      <c r="F14" s="73"/>
      <c r="G14" s="79"/>
      <c r="H14" s="145"/>
      <c r="I14" s="144"/>
      <c r="J14" s="145"/>
      <c r="L14" s="82"/>
      <c r="T14" s="82"/>
    </row>
    <row r="15" spans="1:20" x14ac:dyDescent="0.25">
      <c r="T15" s="82"/>
    </row>
    <row r="16" spans="1:20" ht="14.4" x14ac:dyDescent="0.3">
      <c r="A16" s="72">
        <f>+A8+1</f>
        <v>3</v>
      </c>
      <c r="B16" s="77" t="s">
        <v>21</v>
      </c>
      <c r="C16" s="77"/>
      <c r="D16" s="77"/>
      <c r="E16" s="77"/>
      <c r="F16" s="77"/>
    </row>
    <row r="17" spans="1:11" ht="14.4" x14ac:dyDescent="0.3">
      <c r="A17" s="72"/>
      <c r="B17" s="77"/>
      <c r="C17" s="77"/>
      <c r="D17" s="77"/>
      <c r="E17" s="77"/>
      <c r="F17" s="77"/>
    </row>
    <row r="18" spans="1:11" ht="14.4" x14ac:dyDescent="0.3">
      <c r="A18" s="72"/>
      <c r="B18" s="77"/>
      <c r="C18" s="77"/>
      <c r="D18" s="77"/>
      <c r="E18" s="77"/>
      <c r="F18" s="77"/>
    </row>
    <row r="19" spans="1:11" ht="14.4" x14ac:dyDescent="0.3">
      <c r="A19" s="72"/>
      <c r="C19" s="77"/>
      <c r="D19" s="77"/>
      <c r="E19" s="77"/>
      <c r="F19" s="77"/>
    </row>
    <row r="20" spans="1:11" x14ac:dyDescent="0.25">
      <c r="G20" s="282" t="s">
        <v>22</v>
      </c>
      <c r="H20" s="282" t="s">
        <v>22</v>
      </c>
      <c r="I20" s="282" t="s">
        <v>22</v>
      </c>
      <c r="J20" s="282" t="s">
        <v>22</v>
      </c>
      <c r="K20" s="282" t="s">
        <v>23</v>
      </c>
    </row>
    <row r="21" spans="1:11" ht="14.4" x14ac:dyDescent="0.3">
      <c r="A21" s="72">
        <f>+A16+1</f>
        <v>4</v>
      </c>
      <c r="B21" s="74" t="s">
        <v>24</v>
      </c>
      <c r="G21" s="83" t="str">
        <f>+J9</f>
        <v>Year 2027</v>
      </c>
      <c r="H21" s="83" t="str">
        <f>+J10</f>
        <v>Year 2026</v>
      </c>
      <c r="I21" s="83" t="str">
        <f>+J11</f>
        <v>Year 2025</v>
      </c>
      <c r="J21" s="83" t="str">
        <f>+J12</f>
        <v>Year 2024</v>
      </c>
      <c r="K21" s="83" t="str">
        <f>+J13</f>
        <v>Year 2023</v>
      </c>
    </row>
    <row r="22" spans="1:11" ht="14.4" x14ac:dyDescent="0.3">
      <c r="A22" s="72"/>
      <c r="B22" s="74" t="s">
        <v>25</v>
      </c>
      <c r="J22" s="83"/>
      <c r="K22" s="83"/>
    </row>
    <row r="23" spans="1:11" ht="14.4" x14ac:dyDescent="0.3">
      <c r="A23" s="72"/>
      <c r="B23" s="84" t="s">
        <v>26</v>
      </c>
      <c r="C23" s="84"/>
      <c r="D23" s="84"/>
      <c r="E23" s="84"/>
      <c r="G23" s="139">
        <f>+'Test Year 3'!S90</f>
        <v>31935965.485967726</v>
      </c>
      <c r="H23" s="139">
        <f>+'Test Year 2'!S90</f>
        <v>30397538.200159807</v>
      </c>
      <c r="I23" s="139">
        <f>+'Test Year 1'!S90</f>
        <v>28729168.673055109</v>
      </c>
      <c r="J23" s="139">
        <f>+'Prior Year'!S90</f>
        <v>27471504.318548895</v>
      </c>
      <c r="K23" s="110">
        <f>+Historical!S90</f>
        <v>26644052.671256118</v>
      </c>
    </row>
    <row r="24" spans="1:11" ht="14.4" x14ac:dyDescent="0.3">
      <c r="A24" s="72"/>
      <c r="B24" s="84" t="s">
        <v>27</v>
      </c>
      <c r="C24" s="84"/>
      <c r="D24" s="84"/>
      <c r="E24" s="84"/>
      <c r="G24" s="139">
        <f>+'Test Year 3'!S169</f>
        <v>31935965.486757696</v>
      </c>
      <c r="H24" s="139">
        <f>+'Test Year 2'!S169</f>
        <v>30397538.200949799</v>
      </c>
      <c r="I24" s="139">
        <f>+'Test Year 1'!S169</f>
        <v>28729168.673845112</v>
      </c>
      <c r="J24" s="139">
        <f>+'Prior Year'!S169</f>
        <v>27471504.319338933</v>
      </c>
      <c r="K24" s="110">
        <f>+Historical!S169</f>
        <v>26644052.672039986</v>
      </c>
    </row>
    <row r="25" spans="1:11" ht="14.4" x14ac:dyDescent="0.3">
      <c r="A25" s="72"/>
      <c r="B25" s="84"/>
      <c r="C25" s="84"/>
      <c r="D25" s="84"/>
      <c r="E25" s="84"/>
      <c r="G25" s="110">
        <f t="shared" ref="G25:K25" si="0">+G23-G24</f>
        <v>-7.8997015953063965E-4</v>
      </c>
      <c r="H25" s="110">
        <f t="shared" si="0"/>
        <v>-7.8999251127243042E-4</v>
      </c>
      <c r="I25" s="110">
        <f t="shared" si="0"/>
        <v>-7.9000368714332581E-4</v>
      </c>
      <c r="J25" s="110">
        <f t="shared" si="0"/>
        <v>-7.9003721475601196E-4</v>
      </c>
      <c r="K25" s="110">
        <f t="shared" si="0"/>
        <v>-7.8386813402175903E-4</v>
      </c>
    </row>
    <row r="26" spans="1:11" ht="14.4" x14ac:dyDescent="0.3">
      <c r="A26" s="72"/>
      <c r="B26" s="84"/>
      <c r="C26" s="84"/>
      <c r="D26" s="84"/>
      <c r="E26" s="84"/>
      <c r="K26" s="84"/>
    </row>
    <row r="27" spans="1:11" ht="14.4" x14ac:dyDescent="0.3">
      <c r="A27" s="72"/>
      <c r="B27" s="138" t="s">
        <v>28</v>
      </c>
      <c r="C27" s="84"/>
      <c r="D27" s="84"/>
      <c r="E27" s="84"/>
      <c r="K27" s="84"/>
    </row>
    <row r="28" spans="1:11" ht="14.4" x14ac:dyDescent="0.3">
      <c r="A28" s="72"/>
      <c r="B28" s="85" t="s">
        <v>29</v>
      </c>
      <c r="C28" s="84"/>
      <c r="D28" s="84"/>
      <c r="E28" s="84"/>
      <c r="G28" s="110">
        <f>VLOOKUP($B28,'REG FL BS - 4 Results'!$A:$BI,MATCH(G$21,'REG FL BS - 4 Results'!$2:$2,0),FALSE)/1000</f>
        <v>31935965.485967737</v>
      </c>
      <c r="H28" s="110">
        <f>VLOOKUP($B28,'REG FL BS - 4 Results'!$A:$BH,MATCH(H$21,'REG FL BS - 4 Results'!$2:$2,0),FALSE)/1000</f>
        <v>30397538.200159833</v>
      </c>
      <c r="I28" s="110">
        <f>VLOOKUP($B28,'REG FL BS - 4 Results'!$A:$BH,MATCH(I$21,'REG FL BS - 4 Results'!$2:$2,0),FALSE)/1000</f>
        <v>28729168.673055124</v>
      </c>
      <c r="J28" s="110">
        <f>VLOOKUP($B28,'REG FL BS - 4 Results'!$A:$BH,MATCH(J$21,'REG FL BS - 4 Results'!$2:$2,0),FALSE)/1000</f>
        <v>27471504.318548907</v>
      </c>
      <c r="K28" s="110">
        <f>+'REG FL  BS - 4 Results - H2023'!Q605</f>
        <v>26644052.671256103</v>
      </c>
    </row>
    <row r="29" spans="1:11" ht="14.4" x14ac:dyDescent="0.3">
      <c r="A29" s="72"/>
      <c r="B29" s="85" t="s">
        <v>30</v>
      </c>
      <c r="C29" s="84"/>
      <c r="D29" s="84"/>
      <c r="E29" s="84"/>
      <c r="G29" s="110">
        <f>-VLOOKUP($B29,'REG FL BS - 4 Results'!$A:$BI,MATCH(G$21,'REG FL BS - 4 Results'!$2:$2,0),FALSE)/1000</f>
        <v>31935965.486757696</v>
      </c>
      <c r="H29" s="110">
        <f>-VLOOKUP($B29,'REG FL BS - 4 Results'!$A:$BH,MATCH(H$21,'REG FL BS - 4 Results'!$2:$2,0),FALSE)/1000</f>
        <v>30397538.200949792</v>
      </c>
      <c r="I29" s="110">
        <f>-VLOOKUP($B29,'REG FL BS - 4 Results'!$A:$BH,MATCH(I$21,'REG FL BS - 4 Results'!$2:$2,0),FALSE)/1000</f>
        <v>28729168.673845071</v>
      </c>
      <c r="J29" s="110">
        <f>-VLOOKUP($B29,'REG FL BS - 4 Results'!$A:$BH,MATCH(J$21,'REG FL BS - 4 Results'!$2:$2,0),FALSE)/1000</f>
        <v>27471504.319338888</v>
      </c>
      <c r="K29" s="110">
        <f>-'REG FL  BS - 4 Results - H2023'!Q1109</f>
        <v>26644052.67203996</v>
      </c>
    </row>
    <row r="30" spans="1:11" ht="14.4" x14ac:dyDescent="0.3">
      <c r="A30" s="72"/>
      <c r="B30" s="85"/>
      <c r="C30" s="84"/>
      <c r="D30" s="84"/>
      <c r="E30" s="84"/>
      <c r="G30" s="86">
        <f t="shared" ref="G30:K30" si="1">+G28-G29</f>
        <v>-7.8995898365974426E-4</v>
      </c>
      <c r="H30" s="86">
        <f t="shared" si="1"/>
        <v>-7.8995898365974426E-4</v>
      </c>
      <c r="I30" s="86">
        <f t="shared" si="1"/>
        <v>-7.8994780778884888E-4</v>
      </c>
      <c r="J30" s="86">
        <f t="shared" si="1"/>
        <v>-7.8998133540153503E-4</v>
      </c>
      <c r="K30" s="86">
        <f t="shared" si="1"/>
        <v>-7.8385695815086365E-4</v>
      </c>
    </row>
    <row r="31" spans="1:11" ht="14.4" x14ac:dyDescent="0.3">
      <c r="A31" s="72"/>
      <c r="B31" s="74" t="s">
        <v>31</v>
      </c>
      <c r="C31" s="84"/>
      <c r="D31" s="84"/>
      <c r="E31" s="84"/>
      <c r="G31" s="110">
        <f>+G23-G28</f>
        <v>0</v>
      </c>
      <c r="H31" s="110">
        <f>+H23-H28</f>
        <v>0</v>
      </c>
      <c r="I31" s="110">
        <f t="shared" ref="I31:I32" si="2">+I23-I28</f>
        <v>0</v>
      </c>
      <c r="J31" s="110">
        <f t="shared" ref="J31:K32" si="3">+J23-J28</f>
        <v>0</v>
      </c>
      <c r="K31" s="110">
        <f t="shared" si="3"/>
        <v>0</v>
      </c>
    </row>
    <row r="32" spans="1:11" ht="13.8" x14ac:dyDescent="0.3">
      <c r="B32" s="74" t="s">
        <v>32</v>
      </c>
      <c r="G32" s="110">
        <f>+G24-G29</f>
        <v>0</v>
      </c>
      <c r="H32" s="110">
        <f>+H24-H29</f>
        <v>0</v>
      </c>
      <c r="I32" s="110">
        <f t="shared" si="2"/>
        <v>4.0978193283081055E-8</v>
      </c>
      <c r="J32" s="110">
        <f t="shared" si="3"/>
        <v>4.4703483581542969E-8</v>
      </c>
      <c r="K32" s="110">
        <f t="shared" si="3"/>
        <v>0</v>
      </c>
    </row>
  </sheetData>
  <pageMargins left="0.7" right="0.7" top="0.75" bottom="0.75" header="0.3" footer="0.3"/>
  <pageSetup orientation="portrait" r:id="rId1"/>
  <headerFooter>
    <oddHeader>&amp;RDEF’s Response to OPC POD 1 (1-26)
Q7
Page &amp;P of &amp;N</oddHeader>
    <oddFooter>&amp;R20240025-OPCPOD1-00004212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5D080-9012-469A-9E68-35B65BA2B42A}">
  <sheetPr codeName="Sheet10">
    <tabColor rgb="FF0070C0"/>
  </sheetPr>
  <dimension ref="A1"/>
  <sheetViews>
    <sheetView tabSelected="1" workbookViewId="0">
      <selection activeCell="H19" sqref="H19"/>
    </sheetView>
  </sheetViews>
  <sheetFormatPr defaultColWidth="8.77734375" defaultRowHeight="13.2" x14ac:dyDescent="0.25"/>
  <cols>
    <col min="1" max="16384" width="8.77734375" style="87"/>
  </cols>
  <sheetData/>
  <pageMargins left="0.7" right="0.7" top="0.75" bottom="0.75" header="0.3" footer="0.3"/>
  <pageSetup orientation="portrait" r:id="rId1"/>
  <headerFooter>
    <oddHeader>&amp;RDEF’s Response to OPC POD 1 (1-26)
Q7
Page &amp;P of &amp;N</oddHeader>
    <oddFooter>&amp;R20240025-OPCPOD1-00004212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BBFAD-FC4B-4AC4-9561-2FDF774FCE6E}">
  <sheetPr codeName="Sheet11"/>
  <dimension ref="A1:BJ1270"/>
  <sheetViews>
    <sheetView tabSelected="1" workbookViewId="0">
      <pane ySplit="2" topLeftCell="A93" activePane="bottomLeft" state="frozen"/>
      <selection activeCell="H19" sqref="H19"/>
      <selection pane="bottomLeft" activeCell="H19" sqref="H19"/>
    </sheetView>
  </sheetViews>
  <sheetFormatPr defaultColWidth="9.6640625" defaultRowHeight="10.199999999999999" outlineLevelCol="1" x14ac:dyDescent="0.2"/>
  <cols>
    <col min="1" max="1" width="45.109375" style="106" customWidth="1"/>
    <col min="2" max="2" width="16.6640625" style="105" bestFit="1" customWidth="1"/>
    <col min="3" max="14" width="13.109375" style="105" hidden="1" customWidth="1" outlineLevel="1"/>
    <col min="15" max="15" width="16.6640625" style="105" bestFit="1" customWidth="1" collapsed="1"/>
    <col min="16" max="27" width="13.109375" style="105" hidden="1" customWidth="1" outlineLevel="1"/>
    <col min="28" max="28" width="16.6640625" style="105" bestFit="1" customWidth="1" collapsed="1"/>
    <col min="29" max="40" width="13.109375" style="105" hidden="1" customWidth="1" outlineLevel="1"/>
    <col min="41" max="41" width="16.6640625" style="105" bestFit="1" customWidth="1" collapsed="1"/>
    <col min="42" max="53" width="13.109375" style="105" hidden="1" customWidth="1" outlineLevel="1"/>
    <col min="54" max="54" width="16.6640625" style="105" bestFit="1" customWidth="1" collapsed="1"/>
    <col min="55" max="55" width="9.6640625" style="105"/>
    <col min="56" max="56" width="13.109375" style="105" customWidth="1" collapsed="1"/>
    <col min="57" max="61" width="14.77734375" style="105" bestFit="1" customWidth="1" collapsed="1"/>
    <col min="62" max="16384" width="9.6640625" style="105"/>
  </cols>
  <sheetData>
    <row r="1" spans="1:61" s="104" customFormat="1" ht="29.25" customHeight="1" x14ac:dyDescent="0.45">
      <c r="A1" s="146"/>
      <c r="B1" s="104" t="s">
        <v>331</v>
      </c>
      <c r="C1" s="104" t="s">
        <v>332</v>
      </c>
      <c r="D1" s="104" t="s">
        <v>333</v>
      </c>
      <c r="E1" s="104" t="s">
        <v>334</v>
      </c>
      <c r="F1" s="104" t="s">
        <v>335</v>
      </c>
      <c r="G1" s="104" t="s">
        <v>336</v>
      </c>
      <c r="H1" s="104" t="s">
        <v>337</v>
      </c>
      <c r="I1" s="104" t="s">
        <v>338</v>
      </c>
      <c r="J1" s="104" t="s">
        <v>339</v>
      </c>
      <c r="K1" s="104" t="s">
        <v>340</v>
      </c>
      <c r="L1" s="104" t="s">
        <v>341</v>
      </c>
      <c r="M1" s="104" t="s">
        <v>342</v>
      </c>
      <c r="N1" s="104" t="s">
        <v>319</v>
      </c>
      <c r="O1" s="104" t="s">
        <v>360</v>
      </c>
      <c r="P1" s="104" t="s">
        <v>320</v>
      </c>
      <c r="Q1" s="104" t="s">
        <v>321</v>
      </c>
      <c r="R1" s="104" t="s">
        <v>322</v>
      </c>
      <c r="S1" s="104" t="s">
        <v>323</v>
      </c>
      <c r="T1" s="104" t="s">
        <v>324</v>
      </c>
      <c r="U1" s="104" t="s">
        <v>325</v>
      </c>
      <c r="V1" s="104" t="s">
        <v>326</v>
      </c>
      <c r="W1" s="104" t="s">
        <v>327</v>
      </c>
      <c r="X1" s="104" t="s">
        <v>328</v>
      </c>
      <c r="Y1" s="104" t="s">
        <v>329</v>
      </c>
      <c r="Z1" s="104" t="s">
        <v>330</v>
      </c>
      <c r="AA1" s="104" t="s">
        <v>307</v>
      </c>
      <c r="AB1" s="104" t="s">
        <v>361</v>
      </c>
      <c r="AC1" s="104" t="s">
        <v>308</v>
      </c>
      <c r="AD1" s="104" t="s">
        <v>309</v>
      </c>
      <c r="AE1" s="104" t="s">
        <v>310</v>
      </c>
      <c r="AF1" s="104" t="s">
        <v>311</v>
      </c>
      <c r="AG1" s="104" t="s">
        <v>312</v>
      </c>
      <c r="AH1" s="104" t="s">
        <v>313</v>
      </c>
      <c r="AI1" s="104" t="s">
        <v>314</v>
      </c>
      <c r="AJ1" s="104" t="s">
        <v>315</v>
      </c>
      <c r="AK1" s="104" t="s">
        <v>316</v>
      </c>
      <c r="AL1" s="104" t="s">
        <v>317</v>
      </c>
      <c r="AM1" s="104" t="s">
        <v>318</v>
      </c>
      <c r="AN1" s="104" t="s">
        <v>211</v>
      </c>
      <c r="AO1" s="104" t="s">
        <v>362</v>
      </c>
      <c r="AP1" s="104" t="s">
        <v>212</v>
      </c>
      <c r="AQ1" s="104" t="s">
        <v>213</v>
      </c>
      <c r="AR1" s="104" t="s">
        <v>214</v>
      </c>
      <c r="AS1" s="104" t="s">
        <v>215</v>
      </c>
      <c r="AT1" s="104" t="s">
        <v>216</v>
      </c>
      <c r="AU1" s="104" t="s">
        <v>217</v>
      </c>
      <c r="AV1" s="104" t="s">
        <v>218</v>
      </c>
      <c r="AW1" s="104" t="s">
        <v>219</v>
      </c>
      <c r="AX1" s="104" t="s">
        <v>220</v>
      </c>
      <c r="AY1" s="104" t="s">
        <v>221</v>
      </c>
      <c r="AZ1" s="104" t="s">
        <v>222</v>
      </c>
      <c r="BA1" s="104" t="s">
        <v>96</v>
      </c>
      <c r="BB1" s="104" t="s">
        <v>363</v>
      </c>
      <c r="BD1" s="141"/>
      <c r="BE1" s="141" t="s">
        <v>364</v>
      </c>
      <c r="BF1" s="142"/>
      <c r="BG1" s="142"/>
      <c r="BH1" s="142"/>
      <c r="BI1" s="142"/>
    </row>
    <row r="2" spans="1:61" s="104" customFormat="1" ht="21.75" customHeight="1" x14ac:dyDescent="0.3">
      <c r="A2" s="146" t="s">
        <v>365</v>
      </c>
      <c r="B2" s="104" t="s">
        <v>331</v>
      </c>
      <c r="C2" s="104" t="s">
        <v>332</v>
      </c>
      <c r="D2" s="104" t="s">
        <v>333</v>
      </c>
      <c r="E2" s="104" t="s">
        <v>334</v>
      </c>
      <c r="F2" s="104" t="s">
        <v>335</v>
      </c>
      <c r="G2" s="104" t="s">
        <v>336</v>
      </c>
      <c r="H2" s="104" t="s">
        <v>337</v>
      </c>
      <c r="I2" s="104" t="s">
        <v>338</v>
      </c>
      <c r="J2" s="104" t="s">
        <v>339</v>
      </c>
      <c r="K2" s="104" t="s">
        <v>340</v>
      </c>
      <c r="L2" s="104" t="s">
        <v>341</v>
      </c>
      <c r="M2" s="104" t="s">
        <v>342</v>
      </c>
      <c r="N2" s="104" t="s">
        <v>319</v>
      </c>
      <c r="O2" s="104" t="s">
        <v>360</v>
      </c>
      <c r="P2" s="104" t="s">
        <v>320</v>
      </c>
      <c r="Q2" s="104" t="s">
        <v>321</v>
      </c>
      <c r="R2" s="104" t="s">
        <v>322</v>
      </c>
      <c r="S2" s="104" t="s">
        <v>323</v>
      </c>
      <c r="T2" s="104" t="s">
        <v>324</v>
      </c>
      <c r="U2" s="104" t="s">
        <v>325</v>
      </c>
      <c r="V2" s="104" t="s">
        <v>326</v>
      </c>
      <c r="W2" s="104" t="s">
        <v>327</v>
      </c>
      <c r="X2" s="104" t="s">
        <v>328</v>
      </c>
      <c r="Y2" s="104" t="s">
        <v>329</v>
      </c>
      <c r="Z2" s="104" t="s">
        <v>330</v>
      </c>
      <c r="AA2" s="104" t="s">
        <v>307</v>
      </c>
      <c r="AB2" s="104" t="s">
        <v>361</v>
      </c>
      <c r="AC2" s="104" t="s">
        <v>308</v>
      </c>
      <c r="AD2" s="104" t="s">
        <v>309</v>
      </c>
      <c r="AE2" s="104" t="s">
        <v>310</v>
      </c>
      <c r="AF2" s="104" t="s">
        <v>311</v>
      </c>
      <c r="AG2" s="104" t="s">
        <v>312</v>
      </c>
      <c r="AH2" s="104" t="s">
        <v>313</v>
      </c>
      <c r="AI2" s="104" t="s">
        <v>314</v>
      </c>
      <c r="AJ2" s="104" t="s">
        <v>315</v>
      </c>
      <c r="AK2" s="104" t="s">
        <v>316</v>
      </c>
      <c r="AL2" s="104" t="s">
        <v>317</v>
      </c>
      <c r="AM2" s="104" t="s">
        <v>318</v>
      </c>
      <c r="AN2" s="104" t="s">
        <v>211</v>
      </c>
      <c r="AO2" s="104" t="s">
        <v>362</v>
      </c>
      <c r="AP2" s="104" t="s">
        <v>212</v>
      </c>
      <c r="AQ2" s="104" t="s">
        <v>213</v>
      </c>
      <c r="AR2" s="104" t="s">
        <v>214</v>
      </c>
      <c r="AS2" s="104" t="s">
        <v>215</v>
      </c>
      <c r="AT2" s="104" t="s">
        <v>216</v>
      </c>
      <c r="AU2" s="104" t="s">
        <v>217</v>
      </c>
      <c r="AV2" s="104" t="s">
        <v>218</v>
      </c>
      <c r="AW2" s="104" t="s">
        <v>219</v>
      </c>
      <c r="AX2" s="104" t="s">
        <v>220</v>
      </c>
      <c r="AY2" s="104" t="s">
        <v>221</v>
      </c>
      <c r="AZ2" s="104" t="s">
        <v>222</v>
      </c>
      <c r="BA2" s="104" t="s">
        <v>96</v>
      </c>
      <c r="BB2" s="104" t="s">
        <v>363</v>
      </c>
      <c r="BD2" s="73"/>
      <c r="BE2" s="73"/>
      <c r="BF2" s="73" t="str">
        <f>+'Procedures &amp; Inputs'!J12</f>
        <v>Year 2024</v>
      </c>
      <c r="BG2" s="73" t="str">
        <f>+'Procedures &amp; Inputs'!J11</f>
        <v>Year 2025</v>
      </c>
      <c r="BH2" s="73" t="str">
        <f>+'Procedures &amp; Inputs'!J10</f>
        <v>Year 2026</v>
      </c>
      <c r="BI2" s="73" t="str">
        <f>+'Procedures &amp; Inputs'!J9</f>
        <v>Year 2027</v>
      </c>
    </row>
    <row r="3" spans="1:61" s="104" customFormat="1" ht="14.4" x14ac:dyDescent="0.3">
      <c r="A3" s="146"/>
      <c r="BE3" s="73"/>
    </row>
    <row r="4" spans="1:61" ht="14.4" x14ac:dyDescent="0.3">
      <c r="A4" s="158" t="s">
        <v>366</v>
      </c>
      <c r="BE4" s="73"/>
    </row>
    <row r="5" spans="1:61" ht="14.4" x14ac:dyDescent="0.3">
      <c r="A5" s="106" t="s">
        <v>367</v>
      </c>
      <c r="BE5" s="73"/>
    </row>
    <row r="6" spans="1:61" ht="14.4" x14ac:dyDescent="0.3">
      <c r="A6" s="106" t="s">
        <v>368</v>
      </c>
      <c r="BE6" s="73"/>
    </row>
    <row r="7" spans="1:61" ht="14.4" x14ac:dyDescent="0.3">
      <c r="A7" s="106" t="s">
        <v>369</v>
      </c>
      <c r="BE7" s="73"/>
    </row>
    <row r="8" spans="1:61" ht="14.4" x14ac:dyDescent="0.3">
      <c r="A8" s="106" t="s">
        <v>370</v>
      </c>
      <c r="BE8" s="73"/>
    </row>
    <row r="9" spans="1:61" ht="14.4" x14ac:dyDescent="0.3">
      <c r="A9" s="106" t="s">
        <v>371</v>
      </c>
      <c r="BE9" s="73"/>
    </row>
    <row r="10" spans="1:61" ht="14.4" x14ac:dyDescent="0.3">
      <c r="A10" s="106" t="s">
        <v>372</v>
      </c>
      <c r="B10" s="105">
        <v>1493412000</v>
      </c>
      <c r="C10" s="105">
        <v>1493412000</v>
      </c>
      <c r="D10" s="105">
        <v>1493412000</v>
      </c>
      <c r="E10" s="105">
        <v>1493412000</v>
      </c>
      <c r="F10" s="105">
        <v>1493412000</v>
      </c>
      <c r="G10" s="105">
        <v>1493412000</v>
      </c>
      <c r="H10" s="105">
        <v>1493412000</v>
      </c>
      <c r="I10" s="105">
        <v>1493412000</v>
      </c>
      <c r="J10" s="105">
        <v>1493412000</v>
      </c>
      <c r="K10" s="105">
        <v>1493412000</v>
      </c>
      <c r="L10" s="105">
        <v>1493412000</v>
      </c>
      <c r="M10" s="105">
        <v>1493412000</v>
      </c>
      <c r="N10" s="105">
        <v>1493412000</v>
      </c>
      <c r="O10" s="105">
        <v>1493412000</v>
      </c>
      <c r="P10" s="105">
        <v>1493412000</v>
      </c>
      <c r="Q10" s="105">
        <v>1493412000</v>
      </c>
      <c r="R10" s="105">
        <v>1493412000</v>
      </c>
      <c r="S10" s="105">
        <v>1493412000</v>
      </c>
      <c r="T10" s="105">
        <v>1493412000</v>
      </c>
      <c r="U10" s="105">
        <v>1493412000</v>
      </c>
      <c r="V10" s="105">
        <v>1493412000</v>
      </c>
      <c r="W10" s="105">
        <v>1493412000</v>
      </c>
      <c r="X10" s="105">
        <v>1493412000</v>
      </c>
      <c r="Y10" s="105">
        <v>1493412000</v>
      </c>
      <c r="Z10" s="105">
        <v>1493412000</v>
      </c>
      <c r="AA10" s="105">
        <v>1493412000</v>
      </c>
      <c r="AB10" s="105">
        <v>1493412000</v>
      </c>
      <c r="AC10" s="105">
        <v>1493412000</v>
      </c>
      <c r="AD10" s="105">
        <v>1493412000</v>
      </c>
      <c r="AE10" s="105">
        <v>1493412000</v>
      </c>
      <c r="AF10" s="105">
        <v>1493412000</v>
      </c>
      <c r="AG10" s="105">
        <v>1493412000</v>
      </c>
      <c r="AH10" s="105">
        <v>1493412000</v>
      </c>
      <c r="AI10" s="105">
        <v>1493412000</v>
      </c>
      <c r="AJ10" s="105">
        <v>1493412000</v>
      </c>
      <c r="AK10" s="105">
        <v>1493412000</v>
      </c>
      <c r="AL10" s="105">
        <v>1493412000</v>
      </c>
      <c r="AM10" s="105">
        <v>1493412000</v>
      </c>
      <c r="AN10" s="105">
        <v>1493412000</v>
      </c>
      <c r="AO10" s="105">
        <v>1493412000</v>
      </c>
      <c r="AP10" s="105">
        <v>1493412000</v>
      </c>
      <c r="AQ10" s="105">
        <v>1493412000</v>
      </c>
      <c r="AR10" s="105">
        <v>1493412000</v>
      </c>
      <c r="AS10" s="105">
        <v>1493412000</v>
      </c>
      <c r="AT10" s="105">
        <v>1493412000</v>
      </c>
      <c r="AU10" s="105">
        <v>1493412000</v>
      </c>
      <c r="AV10" s="105">
        <v>1493412000</v>
      </c>
      <c r="AW10" s="105">
        <v>1493412000</v>
      </c>
      <c r="AX10" s="105">
        <v>1493412000</v>
      </c>
      <c r="AY10" s="105">
        <v>1493412000</v>
      </c>
      <c r="AZ10" s="105">
        <v>1493412000</v>
      </c>
      <c r="BA10" s="105">
        <v>1493412000</v>
      </c>
      <c r="BB10" s="105">
        <v>1493412000</v>
      </c>
      <c r="BE10" s="73"/>
    </row>
    <row r="11" spans="1:61" ht="14.4" x14ac:dyDescent="0.3">
      <c r="A11" s="106" t="s">
        <v>373</v>
      </c>
      <c r="B11" s="105">
        <v>1493412000</v>
      </c>
      <c r="C11" s="105">
        <v>1493412000</v>
      </c>
      <c r="D11" s="105">
        <v>1493412000</v>
      </c>
      <c r="E11" s="105">
        <v>1493412000</v>
      </c>
      <c r="F11" s="105">
        <v>1493412000</v>
      </c>
      <c r="G11" s="105">
        <v>1493412000</v>
      </c>
      <c r="H11" s="105">
        <v>1493412000</v>
      </c>
      <c r="I11" s="105">
        <v>1493412000</v>
      </c>
      <c r="J11" s="105">
        <v>1493412000</v>
      </c>
      <c r="K11" s="105">
        <v>1493412000</v>
      </c>
      <c r="L11" s="105">
        <v>1493412000</v>
      </c>
      <c r="M11" s="105">
        <v>1493412000</v>
      </c>
      <c r="N11" s="105">
        <v>1493412000</v>
      </c>
      <c r="O11" s="105">
        <v>1493412000</v>
      </c>
      <c r="P11" s="105">
        <v>1493412000</v>
      </c>
      <c r="Q11" s="105">
        <v>1493412000</v>
      </c>
      <c r="R11" s="105">
        <v>1493412000</v>
      </c>
      <c r="S11" s="105">
        <v>1493412000</v>
      </c>
      <c r="T11" s="105">
        <v>1493412000</v>
      </c>
      <c r="U11" s="105">
        <v>1493412000</v>
      </c>
      <c r="V11" s="105">
        <v>1493412000</v>
      </c>
      <c r="W11" s="105">
        <v>1493412000</v>
      </c>
      <c r="X11" s="105">
        <v>1493412000</v>
      </c>
      <c r="Y11" s="105">
        <v>1493412000</v>
      </c>
      <c r="Z11" s="105">
        <v>1493412000</v>
      </c>
      <c r="AA11" s="105">
        <v>1493412000</v>
      </c>
      <c r="AB11" s="105">
        <v>1493412000</v>
      </c>
      <c r="AC11" s="105">
        <v>1493412000</v>
      </c>
      <c r="AD11" s="105">
        <v>1493412000</v>
      </c>
      <c r="AE11" s="105">
        <v>1493412000</v>
      </c>
      <c r="AF11" s="105">
        <v>1493412000</v>
      </c>
      <c r="AG11" s="105">
        <v>1493412000</v>
      </c>
      <c r="AH11" s="105">
        <v>1493412000</v>
      </c>
      <c r="AI11" s="105">
        <v>1493412000</v>
      </c>
      <c r="AJ11" s="105">
        <v>1493412000</v>
      </c>
      <c r="AK11" s="105">
        <v>1493412000</v>
      </c>
      <c r="AL11" s="105">
        <v>1493412000</v>
      </c>
      <c r="AM11" s="105">
        <v>1493412000</v>
      </c>
      <c r="AN11" s="105">
        <v>1493412000</v>
      </c>
      <c r="AO11" s="105">
        <v>1493412000</v>
      </c>
      <c r="AP11" s="105">
        <v>1493412000</v>
      </c>
      <c r="AQ11" s="105">
        <v>1493412000</v>
      </c>
      <c r="AR11" s="105">
        <v>1493412000</v>
      </c>
      <c r="AS11" s="105">
        <v>1493412000</v>
      </c>
      <c r="AT11" s="105">
        <v>1493412000</v>
      </c>
      <c r="AU11" s="105">
        <v>1493412000</v>
      </c>
      <c r="AV11" s="105">
        <v>1493412000</v>
      </c>
      <c r="AW11" s="105">
        <v>1493412000</v>
      </c>
      <c r="AX11" s="105">
        <v>1493412000</v>
      </c>
      <c r="AY11" s="105">
        <v>1493412000</v>
      </c>
      <c r="AZ11" s="105">
        <v>1493412000</v>
      </c>
      <c r="BA11" s="105">
        <v>1493412000</v>
      </c>
      <c r="BB11" s="105">
        <v>1493412000</v>
      </c>
      <c r="BE11" s="73"/>
    </row>
    <row r="12" spans="1:61" ht="14.4" x14ac:dyDescent="0.3">
      <c r="A12" s="106" t="s">
        <v>374</v>
      </c>
      <c r="B12" s="105">
        <v>1670012000</v>
      </c>
      <c r="C12" s="105">
        <v>1670012000</v>
      </c>
      <c r="D12" s="105">
        <v>1670012000</v>
      </c>
      <c r="E12" s="105">
        <v>1670012000</v>
      </c>
      <c r="F12" s="105">
        <v>1670012000</v>
      </c>
      <c r="G12" s="105">
        <v>1670012000</v>
      </c>
      <c r="H12" s="105">
        <v>1670012000</v>
      </c>
      <c r="I12" s="105">
        <v>1670012000</v>
      </c>
      <c r="J12" s="105">
        <v>1670012000</v>
      </c>
      <c r="K12" s="105">
        <v>1670012000</v>
      </c>
      <c r="L12" s="105">
        <v>1670012000</v>
      </c>
      <c r="M12" s="105">
        <v>1670012000</v>
      </c>
      <c r="N12" s="105">
        <v>1670012000</v>
      </c>
      <c r="O12" s="105">
        <v>1670012000</v>
      </c>
      <c r="P12" s="105">
        <v>1670012000</v>
      </c>
      <c r="Q12" s="105">
        <v>1670012000</v>
      </c>
      <c r="R12" s="105">
        <v>1670012000</v>
      </c>
      <c r="S12" s="105">
        <v>1670012000</v>
      </c>
      <c r="T12" s="105">
        <v>1670012000</v>
      </c>
      <c r="U12" s="105">
        <v>1670012000</v>
      </c>
      <c r="V12" s="105">
        <v>1670012000</v>
      </c>
      <c r="W12" s="105">
        <v>1670012000</v>
      </c>
      <c r="X12" s="105">
        <v>1670012000</v>
      </c>
      <c r="Y12" s="105">
        <v>1670012000</v>
      </c>
      <c r="Z12" s="105">
        <v>1670012000</v>
      </c>
      <c r="AA12" s="105">
        <v>1670012000</v>
      </c>
      <c r="AB12" s="105">
        <v>1670012000</v>
      </c>
      <c r="AC12" s="105">
        <v>1670012000</v>
      </c>
      <c r="AD12" s="105">
        <v>1670012000</v>
      </c>
      <c r="AE12" s="105">
        <v>1670012000</v>
      </c>
      <c r="AF12" s="105">
        <v>1670012000</v>
      </c>
      <c r="AG12" s="105">
        <v>1670012000</v>
      </c>
      <c r="AH12" s="105">
        <v>1670012000</v>
      </c>
      <c r="AI12" s="105">
        <v>1670012000</v>
      </c>
      <c r="AJ12" s="105">
        <v>1670012000</v>
      </c>
      <c r="AK12" s="105">
        <v>1670012000</v>
      </c>
      <c r="AL12" s="105">
        <v>1670012000</v>
      </c>
      <c r="AM12" s="105">
        <v>1670012000</v>
      </c>
      <c r="AN12" s="105">
        <v>1670012000</v>
      </c>
      <c r="AO12" s="105">
        <v>1670012000</v>
      </c>
      <c r="AP12" s="105">
        <v>1670012000</v>
      </c>
      <c r="AQ12" s="105">
        <v>1670012000</v>
      </c>
      <c r="AR12" s="105">
        <v>1670012000</v>
      </c>
      <c r="AS12" s="105">
        <v>1670012000</v>
      </c>
      <c r="AT12" s="105">
        <v>1670012000</v>
      </c>
      <c r="AU12" s="105">
        <v>1670012000</v>
      </c>
      <c r="AV12" s="105">
        <v>1670012000</v>
      </c>
      <c r="AW12" s="105">
        <v>1670012000</v>
      </c>
      <c r="AX12" s="105">
        <v>1670012000</v>
      </c>
      <c r="AY12" s="105">
        <v>1670012000</v>
      </c>
      <c r="AZ12" s="105">
        <v>1670012000</v>
      </c>
      <c r="BA12" s="105">
        <v>1670012000</v>
      </c>
      <c r="BB12" s="105">
        <v>1670012000</v>
      </c>
      <c r="BE12" s="73"/>
    </row>
    <row r="13" spans="1:61" ht="14.4" x14ac:dyDescent="0.3">
      <c r="A13" s="106" t="s">
        <v>375</v>
      </c>
      <c r="B13" s="105">
        <v>1670013000</v>
      </c>
      <c r="C13" s="105">
        <v>1670013000</v>
      </c>
      <c r="D13" s="105">
        <v>1670013000</v>
      </c>
      <c r="E13" s="105">
        <v>1670013000</v>
      </c>
      <c r="F13" s="105">
        <v>1670013000</v>
      </c>
      <c r="G13" s="105">
        <v>1670013000</v>
      </c>
      <c r="H13" s="105">
        <v>1670013000</v>
      </c>
      <c r="I13" s="105">
        <v>1670013000</v>
      </c>
      <c r="J13" s="105">
        <v>1670013000</v>
      </c>
      <c r="K13" s="105">
        <v>1670013000</v>
      </c>
      <c r="L13" s="105">
        <v>1670013000</v>
      </c>
      <c r="M13" s="105">
        <v>1670013000</v>
      </c>
      <c r="N13" s="105">
        <v>1670013000</v>
      </c>
      <c r="O13" s="105">
        <v>1670013000</v>
      </c>
      <c r="P13" s="105">
        <v>1670013000</v>
      </c>
      <c r="Q13" s="105">
        <v>1670013000</v>
      </c>
      <c r="R13" s="105">
        <v>1670013000</v>
      </c>
      <c r="S13" s="105">
        <v>1670013000</v>
      </c>
      <c r="T13" s="105">
        <v>1670013000</v>
      </c>
      <c r="U13" s="105">
        <v>1670013000</v>
      </c>
      <c r="V13" s="105">
        <v>1670013000</v>
      </c>
      <c r="W13" s="105">
        <v>1670013000</v>
      </c>
      <c r="X13" s="105">
        <v>1670013000</v>
      </c>
      <c r="Y13" s="105">
        <v>1670013000</v>
      </c>
      <c r="Z13" s="105">
        <v>1670013000</v>
      </c>
      <c r="AA13" s="105">
        <v>1670013000</v>
      </c>
      <c r="AB13" s="105">
        <v>1670013000</v>
      </c>
      <c r="AC13" s="105">
        <v>1670013000</v>
      </c>
      <c r="AD13" s="105">
        <v>1670013000</v>
      </c>
      <c r="AE13" s="105">
        <v>1670013000</v>
      </c>
      <c r="AF13" s="105">
        <v>1670013000</v>
      </c>
      <c r="AG13" s="105">
        <v>1670013000</v>
      </c>
      <c r="AH13" s="105">
        <v>1670013000</v>
      </c>
      <c r="AI13" s="105">
        <v>1670013000</v>
      </c>
      <c r="AJ13" s="105">
        <v>1670013000</v>
      </c>
      <c r="AK13" s="105">
        <v>1670013000</v>
      </c>
      <c r="AL13" s="105">
        <v>1670013000</v>
      </c>
      <c r="AM13" s="105">
        <v>1670013000</v>
      </c>
      <c r="AN13" s="105">
        <v>1670013000</v>
      </c>
      <c r="AO13" s="105">
        <v>1670013000</v>
      </c>
      <c r="AP13" s="105">
        <v>1670013000</v>
      </c>
      <c r="AQ13" s="105">
        <v>1670013000</v>
      </c>
      <c r="AR13" s="105">
        <v>1670013000</v>
      </c>
      <c r="AS13" s="105">
        <v>1670013000</v>
      </c>
      <c r="AT13" s="105">
        <v>1670013000</v>
      </c>
      <c r="AU13" s="105">
        <v>1670013000</v>
      </c>
      <c r="AV13" s="105">
        <v>1670013000</v>
      </c>
      <c r="AW13" s="105">
        <v>1670013000</v>
      </c>
      <c r="AX13" s="105">
        <v>1670013000</v>
      </c>
      <c r="AY13" s="105">
        <v>1670013000</v>
      </c>
      <c r="AZ13" s="105">
        <v>1670013000</v>
      </c>
      <c r="BA13" s="105">
        <v>1670013000</v>
      </c>
      <c r="BB13" s="105">
        <v>1670013000</v>
      </c>
      <c r="BE13" s="73"/>
    </row>
    <row r="14" spans="1:61" ht="14.4" x14ac:dyDescent="0.3">
      <c r="A14" s="106" t="s">
        <v>376</v>
      </c>
      <c r="B14" s="105">
        <v>1000</v>
      </c>
      <c r="C14" s="105">
        <v>1000</v>
      </c>
      <c r="D14" s="105">
        <v>1000</v>
      </c>
      <c r="E14" s="105">
        <v>1000</v>
      </c>
      <c r="F14" s="105">
        <v>1000</v>
      </c>
      <c r="G14" s="105">
        <v>1000</v>
      </c>
      <c r="H14" s="105">
        <v>1000</v>
      </c>
      <c r="I14" s="105">
        <v>1000</v>
      </c>
      <c r="J14" s="105">
        <v>1000</v>
      </c>
      <c r="K14" s="105">
        <v>1000</v>
      </c>
      <c r="L14" s="105">
        <v>1000</v>
      </c>
      <c r="M14" s="105">
        <v>1000</v>
      </c>
      <c r="N14" s="105">
        <v>1000</v>
      </c>
      <c r="O14" s="105">
        <v>1000</v>
      </c>
      <c r="P14" s="105">
        <v>1000</v>
      </c>
      <c r="Q14" s="105">
        <v>1000</v>
      </c>
      <c r="R14" s="105">
        <v>1000</v>
      </c>
      <c r="S14" s="105">
        <v>1000</v>
      </c>
      <c r="T14" s="105">
        <v>1000</v>
      </c>
      <c r="U14" s="105">
        <v>1000</v>
      </c>
      <c r="V14" s="105">
        <v>1000</v>
      </c>
      <c r="W14" s="105">
        <v>1000</v>
      </c>
      <c r="X14" s="105">
        <v>1000</v>
      </c>
      <c r="Y14" s="105">
        <v>1000</v>
      </c>
      <c r="Z14" s="105">
        <v>1000</v>
      </c>
      <c r="AA14" s="105">
        <v>1000</v>
      </c>
      <c r="AB14" s="105">
        <v>1000</v>
      </c>
      <c r="AC14" s="105">
        <v>1000</v>
      </c>
      <c r="AD14" s="105">
        <v>1000</v>
      </c>
      <c r="AE14" s="105">
        <v>1000</v>
      </c>
      <c r="AF14" s="105">
        <v>1000</v>
      </c>
      <c r="AG14" s="105">
        <v>1000</v>
      </c>
      <c r="AH14" s="105">
        <v>1000</v>
      </c>
      <c r="AI14" s="105">
        <v>1000</v>
      </c>
      <c r="AJ14" s="105">
        <v>1000</v>
      </c>
      <c r="AK14" s="105">
        <v>1000</v>
      </c>
      <c r="AL14" s="105">
        <v>1000</v>
      </c>
      <c r="AM14" s="105">
        <v>1000</v>
      </c>
      <c r="AN14" s="105">
        <v>1000</v>
      </c>
      <c r="AO14" s="105">
        <v>1000</v>
      </c>
      <c r="AP14" s="105">
        <v>1000</v>
      </c>
      <c r="AQ14" s="105">
        <v>1000</v>
      </c>
      <c r="AR14" s="105">
        <v>1000</v>
      </c>
      <c r="AS14" s="105">
        <v>1000</v>
      </c>
      <c r="AT14" s="105">
        <v>1000</v>
      </c>
      <c r="AU14" s="105">
        <v>1000</v>
      </c>
      <c r="AV14" s="105">
        <v>1000</v>
      </c>
      <c r="AW14" s="105">
        <v>1000</v>
      </c>
      <c r="AX14" s="105">
        <v>1000</v>
      </c>
      <c r="AY14" s="105">
        <v>1000</v>
      </c>
      <c r="AZ14" s="105">
        <v>1000</v>
      </c>
      <c r="BA14" s="105">
        <v>1000</v>
      </c>
      <c r="BB14" s="105">
        <v>1000</v>
      </c>
      <c r="BE14" s="73"/>
    </row>
    <row r="15" spans="1:61" ht="14.4" x14ac:dyDescent="0.3">
      <c r="A15" s="106" t="s">
        <v>377</v>
      </c>
      <c r="BE15" s="73"/>
    </row>
    <row r="16" spans="1:61" ht="14.4" x14ac:dyDescent="0.3">
      <c r="A16" s="106" t="s">
        <v>378</v>
      </c>
      <c r="BE16" s="73"/>
    </row>
    <row r="17" spans="1:57" ht="14.4" x14ac:dyDescent="0.3">
      <c r="A17" s="106" t="s">
        <v>379</v>
      </c>
      <c r="B17" s="105">
        <v>1000</v>
      </c>
      <c r="C17" s="105">
        <v>1000</v>
      </c>
      <c r="D17" s="105">
        <v>1000</v>
      </c>
      <c r="E17" s="105">
        <v>1000</v>
      </c>
      <c r="F17" s="105">
        <v>1000</v>
      </c>
      <c r="G17" s="105">
        <v>1000</v>
      </c>
      <c r="H17" s="105">
        <v>1000</v>
      </c>
      <c r="I17" s="105">
        <v>1000</v>
      </c>
      <c r="J17" s="105">
        <v>1000</v>
      </c>
      <c r="K17" s="105">
        <v>1000</v>
      </c>
      <c r="L17" s="105">
        <v>1000</v>
      </c>
      <c r="M17" s="105">
        <v>1000</v>
      </c>
      <c r="N17" s="105">
        <v>1000</v>
      </c>
      <c r="O17" s="105">
        <v>1000</v>
      </c>
      <c r="P17" s="105">
        <v>1000</v>
      </c>
      <c r="Q17" s="105">
        <v>1000</v>
      </c>
      <c r="R17" s="105">
        <v>1000</v>
      </c>
      <c r="S17" s="105">
        <v>1000</v>
      </c>
      <c r="T17" s="105">
        <v>1000</v>
      </c>
      <c r="U17" s="105">
        <v>1000</v>
      </c>
      <c r="V17" s="105">
        <v>1000</v>
      </c>
      <c r="W17" s="105">
        <v>1000</v>
      </c>
      <c r="X17" s="105">
        <v>1000</v>
      </c>
      <c r="Y17" s="105">
        <v>1000</v>
      </c>
      <c r="Z17" s="105">
        <v>1000</v>
      </c>
      <c r="AA17" s="105">
        <v>1000</v>
      </c>
      <c r="AB17" s="105">
        <v>1000</v>
      </c>
      <c r="AC17" s="105">
        <v>1000</v>
      </c>
      <c r="AD17" s="105">
        <v>1000</v>
      </c>
      <c r="AE17" s="105">
        <v>1000</v>
      </c>
      <c r="AF17" s="105">
        <v>1000</v>
      </c>
      <c r="AG17" s="105">
        <v>1000</v>
      </c>
      <c r="AH17" s="105">
        <v>1000</v>
      </c>
      <c r="AI17" s="105">
        <v>1000</v>
      </c>
      <c r="AJ17" s="105">
        <v>1000</v>
      </c>
      <c r="AK17" s="105">
        <v>1000</v>
      </c>
      <c r="AL17" s="105">
        <v>1000</v>
      </c>
      <c r="AM17" s="105">
        <v>1000</v>
      </c>
      <c r="AN17" s="105">
        <v>1000</v>
      </c>
      <c r="AO17" s="105">
        <v>1000</v>
      </c>
      <c r="AP17" s="105">
        <v>1000</v>
      </c>
      <c r="AQ17" s="105">
        <v>1000</v>
      </c>
      <c r="AR17" s="105">
        <v>1000</v>
      </c>
      <c r="AS17" s="105">
        <v>1000</v>
      </c>
      <c r="AT17" s="105">
        <v>1000</v>
      </c>
      <c r="AU17" s="105">
        <v>1000</v>
      </c>
      <c r="AV17" s="105">
        <v>1000</v>
      </c>
      <c r="AW17" s="105">
        <v>1000</v>
      </c>
      <c r="AX17" s="105">
        <v>1000</v>
      </c>
      <c r="AY17" s="105">
        <v>1000</v>
      </c>
      <c r="AZ17" s="105">
        <v>1000</v>
      </c>
      <c r="BA17" s="105">
        <v>1000</v>
      </c>
      <c r="BB17" s="105">
        <v>1000</v>
      </c>
      <c r="BE17" s="73"/>
    </row>
    <row r="18" spans="1:57" ht="14.4" x14ac:dyDescent="0.3">
      <c r="A18" s="106" t="s">
        <v>380</v>
      </c>
      <c r="B18" s="105">
        <v>0</v>
      </c>
      <c r="C18" s="105">
        <v>0</v>
      </c>
      <c r="D18" s="105">
        <v>0</v>
      </c>
      <c r="E18" s="105">
        <v>0</v>
      </c>
      <c r="F18" s="105">
        <v>0</v>
      </c>
      <c r="G18" s="105">
        <v>0</v>
      </c>
      <c r="H18" s="105">
        <v>0</v>
      </c>
      <c r="I18" s="105">
        <v>0</v>
      </c>
      <c r="J18" s="105">
        <v>0</v>
      </c>
      <c r="K18" s="105">
        <v>0</v>
      </c>
      <c r="L18" s="105">
        <v>0</v>
      </c>
      <c r="M18" s="105">
        <v>0</v>
      </c>
      <c r="N18" s="105">
        <v>0</v>
      </c>
      <c r="O18" s="105">
        <v>0</v>
      </c>
      <c r="P18" s="105">
        <v>0</v>
      </c>
      <c r="Q18" s="105">
        <v>0</v>
      </c>
      <c r="R18" s="105">
        <v>0</v>
      </c>
      <c r="S18" s="105">
        <v>0</v>
      </c>
      <c r="T18" s="105">
        <v>0</v>
      </c>
      <c r="U18" s="105">
        <v>0</v>
      </c>
      <c r="V18" s="105">
        <v>0</v>
      </c>
      <c r="W18" s="105">
        <v>0</v>
      </c>
      <c r="X18" s="105">
        <v>0</v>
      </c>
      <c r="Y18" s="105">
        <v>0</v>
      </c>
      <c r="Z18" s="105">
        <v>0</v>
      </c>
      <c r="AA18" s="105">
        <v>0</v>
      </c>
      <c r="AB18" s="105">
        <v>0</v>
      </c>
      <c r="AC18" s="105">
        <v>0</v>
      </c>
      <c r="AD18" s="105">
        <v>0</v>
      </c>
      <c r="AE18" s="105">
        <v>0</v>
      </c>
      <c r="AF18" s="105">
        <v>0</v>
      </c>
      <c r="AG18" s="105">
        <v>0</v>
      </c>
      <c r="AH18" s="105">
        <v>0</v>
      </c>
      <c r="AI18" s="105">
        <v>0</v>
      </c>
      <c r="AJ18" s="105">
        <v>0</v>
      </c>
      <c r="AK18" s="105">
        <v>0</v>
      </c>
      <c r="AL18" s="105">
        <v>0</v>
      </c>
      <c r="AM18" s="105">
        <v>0</v>
      </c>
      <c r="AN18" s="105">
        <v>0</v>
      </c>
      <c r="AO18" s="105">
        <v>0</v>
      </c>
      <c r="AP18" s="105">
        <v>0</v>
      </c>
      <c r="AQ18" s="105">
        <v>0</v>
      </c>
      <c r="AR18" s="105">
        <v>0</v>
      </c>
      <c r="AS18" s="105">
        <v>0</v>
      </c>
      <c r="AT18" s="105">
        <v>0</v>
      </c>
      <c r="AU18" s="105">
        <v>0</v>
      </c>
      <c r="AV18" s="105">
        <v>0</v>
      </c>
      <c r="AW18" s="105">
        <v>0</v>
      </c>
      <c r="AX18" s="105">
        <v>0</v>
      </c>
      <c r="AY18" s="105">
        <v>0</v>
      </c>
      <c r="AZ18" s="105">
        <v>0</v>
      </c>
      <c r="BA18" s="105">
        <v>0</v>
      </c>
      <c r="BB18" s="105">
        <v>0</v>
      </c>
      <c r="BE18" s="73"/>
    </row>
    <row r="19" spans="1:57" ht="14.4" x14ac:dyDescent="0.3">
      <c r="A19" s="106" t="s">
        <v>381</v>
      </c>
      <c r="B19" s="105">
        <v>36000</v>
      </c>
      <c r="C19" s="105">
        <v>36000</v>
      </c>
      <c r="D19" s="105">
        <v>36000</v>
      </c>
      <c r="E19" s="105">
        <v>36000</v>
      </c>
      <c r="F19" s="105">
        <v>36000</v>
      </c>
      <c r="G19" s="105">
        <v>36000</v>
      </c>
      <c r="H19" s="105">
        <v>36000</v>
      </c>
      <c r="I19" s="105">
        <v>36000</v>
      </c>
      <c r="J19" s="105">
        <v>36000</v>
      </c>
      <c r="K19" s="105">
        <v>36000</v>
      </c>
      <c r="L19" s="105">
        <v>36000</v>
      </c>
      <c r="M19" s="105">
        <v>36000</v>
      </c>
      <c r="N19" s="105">
        <v>36000</v>
      </c>
      <c r="O19" s="105">
        <v>36000</v>
      </c>
      <c r="P19" s="105">
        <v>36000</v>
      </c>
      <c r="Q19" s="105">
        <v>36000</v>
      </c>
      <c r="R19" s="105">
        <v>36000</v>
      </c>
      <c r="S19" s="105">
        <v>36000</v>
      </c>
      <c r="T19" s="105">
        <v>36000</v>
      </c>
      <c r="U19" s="105">
        <v>36000</v>
      </c>
      <c r="V19" s="105">
        <v>36000</v>
      </c>
      <c r="W19" s="105">
        <v>36000</v>
      </c>
      <c r="X19" s="105">
        <v>36000</v>
      </c>
      <c r="Y19" s="105">
        <v>36000</v>
      </c>
      <c r="Z19" s="105">
        <v>36000</v>
      </c>
      <c r="AA19" s="105">
        <v>36000</v>
      </c>
      <c r="AB19" s="105">
        <v>36000</v>
      </c>
      <c r="AC19" s="105">
        <v>36000</v>
      </c>
      <c r="AD19" s="105">
        <v>36000</v>
      </c>
      <c r="AE19" s="105">
        <v>36000</v>
      </c>
      <c r="AF19" s="105">
        <v>36000</v>
      </c>
      <c r="AG19" s="105">
        <v>36000</v>
      </c>
      <c r="AH19" s="105">
        <v>36000</v>
      </c>
      <c r="AI19" s="105">
        <v>36000</v>
      </c>
      <c r="AJ19" s="105">
        <v>36000</v>
      </c>
      <c r="AK19" s="105">
        <v>36000</v>
      </c>
      <c r="AL19" s="105">
        <v>36000</v>
      </c>
      <c r="AM19" s="105">
        <v>36000</v>
      </c>
      <c r="AN19" s="105">
        <v>36000</v>
      </c>
      <c r="AO19" s="105">
        <v>36000</v>
      </c>
      <c r="AP19" s="105">
        <v>36000</v>
      </c>
      <c r="AQ19" s="105">
        <v>36000</v>
      </c>
      <c r="AR19" s="105">
        <v>36000</v>
      </c>
      <c r="AS19" s="105">
        <v>36000</v>
      </c>
      <c r="AT19" s="105">
        <v>36000</v>
      </c>
      <c r="AU19" s="105">
        <v>36000</v>
      </c>
      <c r="AV19" s="105">
        <v>36000</v>
      </c>
      <c r="AW19" s="105">
        <v>36000</v>
      </c>
      <c r="AX19" s="105">
        <v>36000</v>
      </c>
      <c r="AY19" s="105">
        <v>36000</v>
      </c>
      <c r="AZ19" s="105">
        <v>36000</v>
      </c>
      <c r="BA19" s="105">
        <v>36000</v>
      </c>
      <c r="BB19" s="105">
        <v>36000</v>
      </c>
      <c r="BE19" s="73"/>
    </row>
    <row r="20" spans="1:57" ht="14.4" x14ac:dyDescent="0.3">
      <c r="A20" s="106" t="s">
        <v>382</v>
      </c>
      <c r="B20" s="105">
        <v>202212000</v>
      </c>
      <c r="C20" s="105">
        <v>202212000</v>
      </c>
      <c r="D20" s="105">
        <v>202212000</v>
      </c>
      <c r="E20" s="105">
        <v>202212000</v>
      </c>
      <c r="F20" s="105">
        <v>202212000</v>
      </c>
      <c r="G20" s="105">
        <v>202212000</v>
      </c>
      <c r="H20" s="105">
        <v>202212000</v>
      </c>
      <c r="I20" s="105">
        <v>202212000</v>
      </c>
      <c r="J20" s="105">
        <v>202212000</v>
      </c>
      <c r="K20" s="105">
        <v>202212000</v>
      </c>
      <c r="L20" s="105">
        <v>202212000</v>
      </c>
      <c r="M20" s="105">
        <v>202212000</v>
      </c>
      <c r="N20" s="105">
        <v>202212000</v>
      </c>
      <c r="O20" s="105">
        <v>202212000</v>
      </c>
      <c r="P20" s="105">
        <v>202212000</v>
      </c>
      <c r="Q20" s="105">
        <v>202212000</v>
      </c>
      <c r="R20" s="105">
        <v>202212000</v>
      </c>
      <c r="S20" s="105">
        <v>202212000</v>
      </c>
      <c r="T20" s="105">
        <v>202212000</v>
      </c>
      <c r="U20" s="105">
        <v>202212000</v>
      </c>
      <c r="V20" s="105">
        <v>202212000</v>
      </c>
      <c r="W20" s="105">
        <v>202212000</v>
      </c>
      <c r="X20" s="105">
        <v>202212000</v>
      </c>
      <c r="Y20" s="105">
        <v>202212000</v>
      </c>
      <c r="Z20" s="105">
        <v>202212000</v>
      </c>
      <c r="AA20" s="105">
        <v>202212000</v>
      </c>
      <c r="AB20" s="105">
        <v>202212000</v>
      </c>
      <c r="AC20" s="105">
        <v>202212000</v>
      </c>
      <c r="AD20" s="105">
        <v>202212000</v>
      </c>
      <c r="AE20" s="105">
        <v>202212000</v>
      </c>
      <c r="AF20" s="105">
        <v>202212000</v>
      </c>
      <c r="AG20" s="105">
        <v>202212000</v>
      </c>
      <c r="AH20" s="105">
        <v>202212000</v>
      </c>
      <c r="AI20" s="105">
        <v>202212000</v>
      </c>
      <c r="AJ20" s="105">
        <v>202212000</v>
      </c>
      <c r="AK20" s="105">
        <v>202212000</v>
      </c>
      <c r="AL20" s="105">
        <v>202212000</v>
      </c>
      <c r="AM20" s="105">
        <v>202212000</v>
      </c>
      <c r="AN20" s="105">
        <v>202212000</v>
      </c>
      <c r="AO20" s="105">
        <v>202212000</v>
      </c>
      <c r="AP20" s="105">
        <v>202212000</v>
      </c>
      <c r="AQ20" s="105">
        <v>202212000</v>
      </c>
      <c r="AR20" s="105">
        <v>202212000</v>
      </c>
      <c r="AS20" s="105">
        <v>202212000</v>
      </c>
      <c r="AT20" s="105">
        <v>202212000</v>
      </c>
      <c r="AU20" s="105">
        <v>202212000</v>
      </c>
      <c r="AV20" s="105">
        <v>202212000</v>
      </c>
      <c r="AW20" s="105">
        <v>202212000</v>
      </c>
      <c r="AX20" s="105">
        <v>202212000</v>
      </c>
      <c r="AY20" s="105">
        <v>202212000</v>
      </c>
      <c r="AZ20" s="105">
        <v>202212000</v>
      </c>
      <c r="BA20" s="105">
        <v>202212000</v>
      </c>
      <c r="BB20" s="105">
        <v>202212000</v>
      </c>
      <c r="BE20" s="73"/>
    </row>
    <row r="21" spans="1:57" ht="14.4" x14ac:dyDescent="0.3">
      <c r="A21" s="106" t="s">
        <v>383</v>
      </c>
      <c r="B21" s="105">
        <v>48000</v>
      </c>
      <c r="C21" s="105">
        <v>49000</v>
      </c>
      <c r="D21" s="105">
        <v>50000</v>
      </c>
      <c r="E21" s="105">
        <v>51000</v>
      </c>
      <c r="F21" s="105">
        <v>52000</v>
      </c>
      <c r="G21" s="105">
        <v>53000</v>
      </c>
      <c r="H21" s="105">
        <v>54000</v>
      </c>
      <c r="I21" s="105">
        <v>55000</v>
      </c>
      <c r="J21" s="105">
        <v>56000</v>
      </c>
      <c r="K21" s="105">
        <v>57000</v>
      </c>
      <c r="L21" s="105">
        <v>58000</v>
      </c>
      <c r="M21" s="105">
        <v>59000</v>
      </c>
      <c r="N21" s="105">
        <v>60000</v>
      </c>
      <c r="O21" s="105">
        <v>60000</v>
      </c>
      <c r="P21" s="105">
        <v>61000</v>
      </c>
      <c r="Q21" s="105">
        <v>62000</v>
      </c>
      <c r="R21" s="105">
        <v>63000</v>
      </c>
      <c r="S21" s="105">
        <v>64000</v>
      </c>
      <c r="T21" s="105">
        <v>65000</v>
      </c>
      <c r="U21" s="105">
        <v>66000</v>
      </c>
      <c r="V21" s="105">
        <v>67000</v>
      </c>
      <c r="W21" s="105">
        <v>68000</v>
      </c>
      <c r="X21" s="105">
        <v>69000</v>
      </c>
      <c r="Y21" s="105">
        <v>70000</v>
      </c>
      <c r="Z21" s="105">
        <v>71000</v>
      </c>
      <c r="AA21" s="105">
        <v>72000</v>
      </c>
      <c r="AB21" s="105">
        <v>72000</v>
      </c>
      <c r="AC21" s="105">
        <v>73000</v>
      </c>
      <c r="AD21" s="105">
        <v>74000</v>
      </c>
      <c r="AE21" s="105">
        <v>75000</v>
      </c>
      <c r="AF21" s="105">
        <v>76000</v>
      </c>
      <c r="AG21" s="105">
        <v>77000</v>
      </c>
      <c r="AH21" s="105">
        <v>78000</v>
      </c>
      <c r="AI21" s="105">
        <v>79000</v>
      </c>
      <c r="AJ21" s="105">
        <v>80000</v>
      </c>
      <c r="AK21" s="105">
        <v>81000</v>
      </c>
      <c r="AL21" s="105">
        <v>82000</v>
      </c>
      <c r="AM21" s="105">
        <v>83000</v>
      </c>
      <c r="AN21" s="105">
        <v>84000</v>
      </c>
      <c r="AO21" s="105">
        <v>84000</v>
      </c>
      <c r="AP21" s="105">
        <v>85000</v>
      </c>
      <c r="AQ21" s="105">
        <v>86000</v>
      </c>
      <c r="AR21" s="105">
        <v>87000</v>
      </c>
      <c r="AS21" s="105">
        <v>88000</v>
      </c>
      <c r="AT21" s="105">
        <v>89000</v>
      </c>
      <c r="AU21" s="105">
        <v>90000</v>
      </c>
      <c r="AV21" s="105">
        <v>91000</v>
      </c>
      <c r="AW21" s="105">
        <v>92000</v>
      </c>
      <c r="AX21" s="105">
        <v>93000</v>
      </c>
      <c r="AY21" s="105">
        <v>94000</v>
      </c>
      <c r="AZ21" s="105">
        <v>95000</v>
      </c>
      <c r="BA21" s="105">
        <v>96000</v>
      </c>
      <c r="BB21" s="105">
        <v>96000</v>
      </c>
      <c r="BE21" s="73"/>
    </row>
    <row r="22" spans="1:57" ht="14.4" x14ac:dyDescent="0.3">
      <c r="A22" s="106" t="s">
        <v>384</v>
      </c>
      <c r="B22" s="105">
        <v>202312000</v>
      </c>
      <c r="C22" s="105">
        <v>202401000</v>
      </c>
      <c r="D22" s="105">
        <v>202402000</v>
      </c>
      <c r="E22" s="105">
        <v>202403000</v>
      </c>
      <c r="F22" s="105">
        <v>202404000</v>
      </c>
      <c r="G22" s="105">
        <v>202405000</v>
      </c>
      <c r="H22" s="105">
        <v>202406000</v>
      </c>
      <c r="I22" s="105">
        <v>202407000</v>
      </c>
      <c r="J22" s="105">
        <v>202408000</v>
      </c>
      <c r="K22" s="105">
        <v>202409000</v>
      </c>
      <c r="L22" s="105">
        <v>202410000</v>
      </c>
      <c r="M22" s="105">
        <v>202411000</v>
      </c>
      <c r="N22" s="105">
        <v>202412000</v>
      </c>
      <c r="O22" s="105">
        <v>202412000</v>
      </c>
      <c r="P22" s="105">
        <v>202501000</v>
      </c>
      <c r="Q22" s="105">
        <v>202502000</v>
      </c>
      <c r="R22" s="105">
        <v>202503000</v>
      </c>
      <c r="S22" s="105">
        <v>202504000</v>
      </c>
      <c r="T22" s="105">
        <v>202505000</v>
      </c>
      <c r="U22" s="105">
        <v>202506000</v>
      </c>
      <c r="V22" s="105">
        <v>202507000</v>
      </c>
      <c r="W22" s="105">
        <v>202508000</v>
      </c>
      <c r="X22" s="105">
        <v>202509000</v>
      </c>
      <c r="Y22" s="105">
        <v>202510000</v>
      </c>
      <c r="Z22" s="105">
        <v>202511000</v>
      </c>
      <c r="AA22" s="105">
        <v>202512000</v>
      </c>
      <c r="AB22" s="105">
        <v>202512000</v>
      </c>
      <c r="AC22" s="105">
        <v>202601000</v>
      </c>
      <c r="AD22" s="105">
        <v>202602000</v>
      </c>
      <c r="AE22" s="105">
        <v>202603000</v>
      </c>
      <c r="AF22" s="105">
        <v>202604000</v>
      </c>
      <c r="AG22" s="105">
        <v>202605000</v>
      </c>
      <c r="AH22" s="105">
        <v>202606000</v>
      </c>
      <c r="AI22" s="105">
        <v>202607000</v>
      </c>
      <c r="AJ22" s="105">
        <v>202608000</v>
      </c>
      <c r="AK22" s="105">
        <v>202609000</v>
      </c>
      <c r="AL22" s="105">
        <v>202610000</v>
      </c>
      <c r="AM22" s="105">
        <v>202611000</v>
      </c>
      <c r="AN22" s="105">
        <v>202612000</v>
      </c>
      <c r="AO22" s="105">
        <v>202612000</v>
      </c>
      <c r="AP22" s="105">
        <v>202701000</v>
      </c>
      <c r="AQ22" s="105">
        <v>202702000</v>
      </c>
      <c r="AR22" s="105">
        <v>202703000</v>
      </c>
      <c r="AS22" s="105">
        <v>202704000</v>
      </c>
      <c r="AT22" s="105">
        <v>202705000</v>
      </c>
      <c r="AU22" s="105">
        <v>202706000</v>
      </c>
      <c r="AV22" s="105">
        <v>202707000</v>
      </c>
      <c r="AW22" s="105">
        <v>202708000</v>
      </c>
      <c r="AX22" s="105">
        <v>202709000</v>
      </c>
      <c r="AY22" s="105">
        <v>202710000</v>
      </c>
      <c r="AZ22" s="105">
        <v>202711000</v>
      </c>
      <c r="BA22" s="105">
        <v>202712000</v>
      </c>
      <c r="BB22" s="105">
        <v>202712000</v>
      </c>
      <c r="BE22" s="73"/>
    </row>
    <row r="23" spans="1:57" ht="14.4" x14ac:dyDescent="0.3">
      <c r="A23" s="106" t="s">
        <v>385</v>
      </c>
      <c r="B23" s="105">
        <v>47000</v>
      </c>
      <c r="C23" s="105">
        <v>48000</v>
      </c>
      <c r="D23" s="105">
        <v>49000</v>
      </c>
      <c r="E23" s="105">
        <v>50000</v>
      </c>
      <c r="F23" s="105">
        <v>51000</v>
      </c>
      <c r="G23" s="105">
        <v>52000</v>
      </c>
      <c r="H23" s="105">
        <v>53000</v>
      </c>
      <c r="I23" s="105">
        <v>54000</v>
      </c>
      <c r="J23" s="105">
        <v>55000</v>
      </c>
      <c r="K23" s="105">
        <v>56000</v>
      </c>
      <c r="L23" s="105">
        <v>57000</v>
      </c>
      <c r="M23" s="105">
        <v>58000</v>
      </c>
      <c r="N23" s="105">
        <v>59000</v>
      </c>
      <c r="O23" s="105">
        <v>59000</v>
      </c>
      <c r="P23" s="105">
        <v>60000</v>
      </c>
      <c r="Q23" s="105">
        <v>61000</v>
      </c>
      <c r="R23" s="105">
        <v>62000</v>
      </c>
      <c r="S23" s="105">
        <v>63000</v>
      </c>
      <c r="T23" s="105">
        <v>64000</v>
      </c>
      <c r="U23" s="105">
        <v>65000</v>
      </c>
      <c r="V23" s="105">
        <v>66000</v>
      </c>
      <c r="W23" s="105">
        <v>67000</v>
      </c>
      <c r="X23" s="105">
        <v>68000</v>
      </c>
      <c r="Y23" s="105">
        <v>69000</v>
      </c>
      <c r="Z23" s="105">
        <v>70000</v>
      </c>
      <c r="AA23" s="105">
        <v>71000</v>
      </c>
      <c r="AB23" s="105">
        <v>71000</v>
      </c>
      <c r="AC23" s="105">
        <v>72000</v>
      </c>
      <c r="AD23" s="105">
        <v>73000</v>
      </c>
      <c r="AE23" s="105">
        <v>74000</v>
      </c>
      <c r="AF23" s="105">
        <v>75000</v>
      </c>
      <c r="AG23" s="105">
        <v>76000</v>
      </c>
      <c r="AH23" s="105">
        <v>77000</v>
      </c>
      <c r="AI23" s="105">
        <v>78000</v>
      </c>
      <c r="AJ23" s="105">
        <v>79000</v>
      </c>
      <c r="AK23" s="105">
        <v>80000</v>
      </c>
      <c r="AL23" s="105">
        <v>81000</v>
      </c>
      <c r="AM23" s="105">
        <v>82000</v>
      </c>
      <c r="AN23" s="105">
        <v>83000</v>
      </c>
      <c r="AO23" s="105">
        <v>83000</v>
      </c>
      <c r="AP23" s="105">
        <v>84000</v>
      </c>
      <c r="AQ23" s="105">
        <v>85000</v>
      </c>
      <c r="AR23" s="105">
        <v>86000</v>
      </c>
      <c r="AS23" s="105">
        <v>87000</v>
      </c>
      <c r="AT23" s="105">
        <v>88000</v>
      </c>
      <c r="AU23" s="105">
        <v>89000</v>
      </c>
      <c r="AV23" s="105">
        <v>90000</v>
      </c>
      <c r="AW23" s="105">
        <v>91000</v>
      </c>
      <c r="AX23" s="105">
        <v>92000</v>
      </c>
      <c r="AY23" s="105">
        <v>93000</v>
      </c>
      <c r="AZ23" s="105">
        <v>94000</v>
      </c>
      <c r="BA23" s="105">
        <v>95000</v>
      </c>
      <c r="BB23" s="105">
        <v>95000</v>
      </c>
      <c r="BE23" s="73"/>
    </row>
    <row r="24" spans="1:57" ht="14.4" x14ac:dyDescent="0.3">
      <c r="A24" s="106" t="s">
        <v>386</v>
      </c>
      <c r="B24" s="105">
        <v>47000</v>
      </c>
      <c r="C24" s="105">
        <v>48000</v>
      </c>
      <c r="D24" s="105">
        <v>49000</v>
      </c>
      <c r="E24" s="105">
        <v>50000</v>
      </c>
      <c r="F24" s="105">
        <v>51000</v>
      </c>
      <c r="G24" s="105">
        <v>52000</v>
      </c>
      <c r="H24" s="105">
        <v>53000</v>
      </c>
      <c r="I24" s="105">
        <v>54000</v>
      </c>
      <c r="J24" s="105">
        <v>55000</v>
      </c>
      <c r="K24" s="105">
        <v>56000</v>
      </c>
      <c r="L24" s="105">
        <v>57000</v>
      </c>
      <c r="M24" s="105">
        <v>58000</v>
      </c>
      <c r="N24" s="105">
        <v>59000</v>
      </c>
      <c r="O24" s="105">
        <v>59000</v>
      </c>
      <c r="P24" s="105">
        <v>60000</v>
      </c>
      <c r="Q24" s="105">
        <v>61000</v>
      </c>
      <c r="R24" s="105">
        <v>62000</v>
      </c>
      <c r="S24" s="105">
        <v>63000</v>
      </c>
      <c r="T24" s="105">
        <v>64000</v>
      </c>
      <c r="U24" s="105">
        <v>65000</v>
      </c>
      <c r="V24" s="105">
        <v>66000</v>
      </c>
      <c r="W24" s="105">
        <v>67000</v>
      </c>
      <c r="X24" s="105">
        <v>68000</v>
      </c>
      <c r="Y24" s="105">
        <v>69000</v>
      </c>
      <c r="Z24" s="105">
        <v>70000</v>
      </c>
      <c r="AA24" s="105">
        <v>71000</v>
      </c>
      <c r="AB24" s="105">
        <v>71000</v>
      </c>
      <c r="AC24" s="105">
        <v>72000</v>
      </c>
      <c r="AD24" s="105">
        <v>73000</v>
      </c>
      <c r="AE24" s="105">
        <v>74000</v>
      </c>
      <c r="AF24" s="105">
        <v>75000</v>
      </c>
      <c r="AG24" s="105">
        <v>76000</v>
      </c>
      <c r="AH24" s="105">
        <v>77000</v>
      </c>
      <c r="AI24" s="105">
        <v>78000</v>
      </c>
      <c r="AJ24" s="105">
        <v>79000</v>
      </c>
      <c r="AK24" s="105">
        <v>80000</v>
      </c>
      <c r="AL24" s="105">
        <v>81000</v>
      </c>
      <c r="AM24" s="105">
        <v>82000</v>
      </c>
      <c r="AN24" s="105">
        <v>83000</v>
      </c>
      <c r="AO24" s="105">
        <v>83000</v>
      </c>
      <c r="AP24" s="105">
        <v>84000</v>
      </c>
      <c r="AQ24" s="105">
        <v>85000</v>
      </c>
      <c r="AR24" s="105">
        <v>86000</v>
      </c>
      <c r="AS24" s="105">
        <v>87000</v>
      </c>
      <c r="AT24" s="105">
        <v>88000</v>
      </c>
      <c r="AU24" s="105">
        <v>89000</v>
      </c>
      <c r="AV24" s="105">
        <v>90000</v>
      </c>
      <c r="AW24" s="105">
        <v>91000</v>
      </c>
      <c r="AX24" s="105">
        <v>92000</v>
      </c>
      <c r="AY24" s="105">
        <v>93000</v>
      </c>
      <c r="AZ24" s="105">
        <v>94000</v>
      </c>
      <c r="BA24" s="105">
        <v>95000</v>
      </c>
      <c r="BB24" s="105">
        <v>95000</v>
      </c>
      <c r="BE24" s="73"/>
    </row>
    <row r="25" spans="1:57" ht="14.4" x14ac:dyDescent="0.3">
      <c r="A25" s="106" t="s">
        <v>387</v>
      </c>
      <c r="B25" s="105">
        <v>202311000</v>
      </c>
      <c r="C25" s="105">
        <v>202312000</v>
      </c>
      <c r="D25" s="105">
        <v>202401000</v>
      </c>
      <c r="E25" s="105">
        <v>202402000</v>
      </c>
      <c r="F25" s="105">
        <v>202403000</v>
      </c>
      <c r="G25" s="105">
        <v>202404000</v>
      </c>
      <c r="H25" s="105">
        <v>202405000</v>
      </c>
      <c r="I25" s="105">
        <v>202406000</v>
      </c>
      <c r="J25" s="105">
        <v>202407000</v>
      </c>
      <c r="K25" s="105">
        <v>202408000</v>
      </c>
      <c r="L25" s="105">
        <v>202409000</v>
      </c>
      <c r="M25" s="105">
        <v>202410000</v>
      </c>
      <c r="N25" s="105">
        <v>202411000</v>
      </c>
      <c r="O25" s="105">
        <v>202411000</v>
      </c>
      <c r="P25" s="105">
        <v>202412000</v>
      </c>
      <c r="Q25" s="105">
        <v>202501000</v>
      </c>
      <c r="R25" s="105">
        <v>202502000</v>
      </c>
      <c r="S25" s="105">
        <v>202503000</v>
      </c>
      <c r="T25" s="105">
        <v>202504000</v>
      </c>
      <c r="U25" s="105">
        <v>202505000</v>
      </c>
      <c r="V25" s="105">
        <v>202506000</v>
      </c>
      <c r="W25" s="105">
        <v>202507000</v>
      </c>
      <c r="X25" s="105">
        <v>202508000</v>
      </c>
      <c r="Y25" s="105">
        <v>202509000</v>
      </c>
      <c r="Z25" s="105">
        <v>202510000</v>
      </c>
      <c r="AA25" s="105">
        <v>202511000</v>
      </c>
      <c r="AB25" s="105">
        <v>202511000</v>
      </c>
      <c r="AC25" s="105">
        <v>202512000</v>
      </c>
      <c r="AD25" s="105">
        <v>202601000</v>
      </c>
      <c r="AE25" s="105">
        <v>202602000</v>
      </c>
      <c r="AF25" s="105">
        <v>202603000</v>
      </c>
      <c r="AG25" s="105">
        <v>202604000</v>
      </c>
      <c r="AH25" s="105">
        <v>202605000</v>
      </c>
      <c r="AI25" s="105">
        <v>202606000</v>
      </c>
      <c r="AJ25" s="105">
        <v>202607000</v>
      </c>
      <c r="AK25" s="105">
        <v>202608000</v>
      </c>
      <c r="AL25" s="105">
        <v>202609000</v>
      </c>
      <c r="AM25" s="105">
        <v>202610000</v>
      </c>
      <c r="AN25" s="105">
        <v>202611000</v>
      </c>
      <c r="AO25" s="105">
        <v>202611000</v>
      </c>
      <c r="AP25" s="105">
        <v>202612000</v>
      </c>
      <c r="AQ25" s="105">
        <v>202701000</v>
      </c>
      <c r="AR25" s="105">
        <v>202702000</v>
      </c>
      <c r="AS25" s="105">
        <v>202703000</v>
      </c>
      <c r="AT25" s="105">
        <v>202704000</v>
      </c>
      <c r="AU25" s="105">
        <v>202705000</v>
      </c>
      <c r="AV25" s="105">
        <v>202706000</v>
      </c>
      <c r="AW25" s="105">
        <v>202707000</v>
      </c>
      <c r="AX25" s="105">
        <v>202708000</v>
      </c>
      <c r="AY25" s="105">
        <v>202709000</v>
      </c>
      <c r="AZ25" s="105">
        <v>202710000</v>
      </c>
      <c r="BA25" s="105">
        <v>202711000</v>
      </c>
      <c r="BB25" s="105">
        <v>202711000</v>
      </c>
      <c r="BE25" s="73"/>
    </row>
    <row r="26" spans="1:57" ht="14.4" x14ac:dyDescent="0.3">
      <c r="A26" s="106" t="s">
        <v>388</v>
      </c>
      <c r="B26" s="105">
        <v>202301000</v>
      </c>
      <c r="C26" s="105">
        <v>202401000</v>
      </c>
      <c r="D26" s="105">
        <v>202401000</v>
      </c>
      <c r="E26" s="105">
        <v>202401000</v>
      </c>
      <c r="F26" s="105">
        <v>202401000</v>
      </c>
      <c r="G26" s="105">
        <v>202401000</v>
      </c>
      <c r="H26" s="105">
        <v>202401000</v>
      </c>
      <c r="I26" s="105">
        <v>202401000</v>
      </c>
      <c r="J26" s="105">
        <v>202401000</v>
      </c>
      <c r="K26" s="105">
        <v>202401000</v>
      </c>
      <c r="L26" s="105">
        <v>202401000</v>
      </c>
      <c r="M26" s="105">
        <v>202401000</v>
      </c>
      <c r="N26" s="105">
        <v>202401000</v>
      </c>
      <c r="O26" s="105">
        <v>202401000</v>
      </c>
      <c r="P26" s="105">
        <v>202501000</v>
      </c>
      <c r="Q26" s="105">
        <v>202501000</v>
      </c>
      <c r="R26" s="105">
        <v>202501000</v>
      </c>
      <c r="S26" s="105">
        <v>202501000</v>
      </c>
      <c r="T26" s="105">
        <v>202501000</v>
      </c>
      <c r="U26" s="105">
        <v>202501000</v>
      </c>
      <c r="V26" s="105">
        <v>202501000</v>
      </c>
      <c r="W26" s="105">
        <v>202501000</v>
      </c>
      <c r="X26" s="105">
        <v>202501000</v>
      </c>
      <c r="Y26" s="105">
        <v>202501000</v>
      </c>
      <c r="Z26" s="105">
        <v>202501000</v>
      </c>
      <c r="AA26" s="105">
        <v>202501000</v>
      </c>
      <c r="AB26" s="105">
        <v>202501000</v>
      </c>
      <c r="AC26" s="105">
        <v>202601000</v>
      </c>
      <c r="AD26" s="105">
        <v>202601000</v>
      </c>
      <c r="AE26" s="105">
        <v>202601000</v>
      </c>
      <c r="AF26" s="105">
        <v>202601000</v>
      </c>
      <c r="AG26" s="105">
        <v>202601000</v>
      </c>
      <c r="AH26" s="105">
        <v>202601000</v>
      </c>
      <c r="AI26" s="105">
        <v>202601000</v>
      </c>
      <c r="AJ26" s="105">
        <v>202601000</v>
      </c>
      <c r="AK26" s="105">
        <v>202601000</v>
      </c>
      <c r="AL26" s="105">
        <v>202601000</v>
      </c>
      <c r="AM26" s="105">
        <v>202601000</v>
      </c>
      <c r="AN26" s="105">
        <v>202601000</v>
      </c>
      <c r="AO26" s="105">
        <v>202601000</v>
      </c>
      <c r="AP26" s="105">
        <v>202701000</v>
      </c>
      <c r="AQ26" s="105">
        <v>202701000</v>
      </c>
      <c r="AR26" s="105">
        <v>202701000</v>
      </c>
      <c r="AS26" s="105">
        <v>202701000</v>
      </c>
      <c r="AT26" s="105">
        <v>202701000</v>
      </c>
      <c r="AU26" s="105">
        <v>202701000</v>
      </c>
      <c r="AV26" s="105">
        <v>202701000</v>
      </c>
      <c r="AW26" s="105">
        <v>202701000</v>
      </c>
      <c r="AX26" s="105">
        <v>202701000</v>
      </c>
      <c r="AY26" s="105">
        <v>202701000</v>
      </c>
      <c r="AZ26" s="105">
        <v>202701000</v>
      </c>
      <c r="BA26" s="105">
        <v>202701000</v>
      </c>
      <c r="BB26" s="105">
        <v>202701000</v>
      </c>
      <c r="BE26" s="73"/>
    </row>
    <row r="27" spans="1:57" ht="14.4" x14ac:dyDescent="0.3">
      <c r="A27" s="106" t="s">
        <v>389</v>
      </c>
      <c r="B27" s="105">
        <v>202212000</v>
      </c>
      <c r="C27" s="105">
        <v>202312000</v>
      </c>
      <c r="D27" s="105">
        <v>202312000</v>
      </c>
      <c r="E27" s="105">
        <v>202312000</v>
      </c>
      <c r="F27" s="105">
        <v>202312000</v>
      </c>
      <c r="G27" s="105">
        <v>202312000</v>
      </c>
      <c r="H27" s="105">
        <v>202312000</v>
      </c>
      <c r="I27" s="105">
        <v>202312000</v>
      </c>
      <c r="J27" s="105">
        <v>202312000</v>
      </c>
      <c r="K27" s="105">
        <v>202312000</v>
      </c>
      <c r="L27" s="105">
        <v>202312000</v>
      </c>
      <c r="M27" s="105">
        <v>202312000</v>
      </c>
      <c r="N27" s="105">
        <v>202312000</v>
      </c>
      <c r="O27" s="105">
        <v>202312000</v>
      </c>
      <c r="P27" s="105">
        <v>202412000</v>
      </c>
      <c r="Q27" s="105">
        <v>202412000</v>
      </c>
      <c r="R27" s="105">
        <v>202412000</v>
      </c>
      <c r="S27" s="105">
        <v>202412000</v>
      </c>
      <c r="T27" s="105">
        <v>202412000</v>
      </c>
      <c r="U27" s="105">
        <v>202412000</v>
      </c>
      <c r="V27" s="105">
        <v>202412000</v>
      </c>
      <c r="W27" s="105">
        <v>202412000</v>
      </c>
      <c r="X27" s="105">
        <v>202412000</v>
      </c>
      <c r="Y27" s="105">
        <v>202412000</v>
      </c>
      <c r="Z27" s="105">
        <v>202412000</v>
      </c>
      <c r="AA27" s="105">
        <v>202412000</v>
      </c>
      <c r="AB27" s="105">
        <v>202412000</v>
      </c>
      <c r="AC27" s="105">
        <v>202512000</v>
      </c>
      <c r="AD27" s="105">
        <v>202512000</v>
      </c>
      <c r="AE27" s="105">
        <v>202512000</v>
      </c>
      <c r="AF27" s="105">
        <v>202512000</v>
      </c>
      <c r="AG27" s="105">
        <v>202512000</v>
      </c>
      <c r="AH27" s="105">
        <v>202512000</v>
      </c>
      <c r="AI27" s="105">
        <v>202512000</v>
      </c>
      <c r="AJ27" s="105">
        <v>202512000</v>
      </c>
      <c r="AK27" s="105">
        <v>202512000</v>
      </c>
      <c r="AL27" s="105">
        <v>202512000</v>
      </c>
      <c r="AM27" s="105">
        <v>202512000</v>
      </c>
      <c r="AN27" s="105">
        <v>202512000</v>
      </c>
      <c r="AO27" s="105">
        <v>202512000</v>
      </c>
      <c r="AP27" s="105">
        <v>202612000</v>
      </c>
      <c r="AQ27" s="105">
        <v>202612000</v>
      </c>
      <c r="AR27" s="105">
        <v>202612000</v>
      </c>
      <c r="AS27" s="105">
        <v>202612000</v>
      </c>
      <c r="AT27" s="105">
        <v>202612000</v>
      </c>
      <c r="AU27" s="105">
        <v>202612000</v>
      </c>
      <c r="AV27" s="105">
        <v>202612000</v>
      </c>
      <c r="AW27" s="105">
        <v>202612000</v>
      </c>
      <c r="AX27" s="105">
        <v>202612000</v>
      </c>
      <c r="AY27" s="105">
        <v>202612000</v>
      </c>
      <c r="AZ27" s="105">
        <v>202612000</v>
      </c>
      <c r="BA27" s="105">
        <v>202612000</v>
      </c>
      <c r="BB27" s="105">
        <v>202612000</v>
      </c>
      <c r="BE27" s="73"/>
    </row>
    <row r="28" spans="1:57" ht="14.4" x14ac:dyDescent="0.3">
      <c r="A28" s="106" t="s">
        <v>390</v>
      </c>
      <c r="B28" s="105">
        <v>0</v>
      </c>
      <c r="C28" s="105">
        <v>1000</v>
      </c>
      <c r="D28" s="105">
        <v>0</v>
      </c>
      <c r="E28" s="105">
        <v>0</v>
      </c>
      <c r="F28" s="105">
        <v>0</v>
      </c>
      <c r="G28" s="105">
        <v>0</v>
      </c>
      <c r="H28" s="105">
        <v>0</v>
      </c>
      <c r="I28" s="105">
        <v>0</v>
      </c>
      <c r="J28" s="105">
        <v>0</v>
      </c>
      <c r="K28" s="105">
        <v>0</v>
      </c>
      <c r="L28" s="105">
        <v>0</v>
      </c>
      <c r="M28" s="105">
        <v>0</v>
      </c>
      <c r="N28" s="105">
        <v>0</v>
      </c>
      <c r="O28" s="105">
        <v>0</v>
      </c>
      <c r="P28" s="105">
        <v>1000</v>
      </c>
      <c r="Q28" s="105">
        <v>0</v>
      </c>
      <c r="R28" s="105">
        <v>0</v>
      </c>
      <c r="S28" s="105">
        <v>0</v>
      </c>
      <c r="T28" s="105">
        <v>0</v>
      </c>
      <c r="U28" s="105">
        <v>0</v>
      </c>
      <c r="V28" s="105">
        <v>0</v>
      </c>
      <c r="W28" s="105">
        <v>0</v>
      </c>
      <c r="X28" s="105">
        <v>0</v>
      </c>
      <c r="Y28" s="105">
        <v>0</v>
      </c>
      <c r="Z28" s="105">
        <v>0</v>
      </c>
      <c r="AA28" s="105">
        <v>0</v>
      </c>
      <c r="AB28" s="105">
        <v>0</v>
      </c>
      <c r="AC28" s="105">
        <v>1000</v>
      </c>
      <c r="AD28" s="105">
        <v>0</v>
      </c>
      <c r="AE28" s="105">
        <v>0</v>
      </c>
      <c r="AF28" s="105">
        <v>0</v>
      </c>
      <c r="AG28" s="105">
        <v>0</v>
      </c>
      <c r="AH28" s="105">
        <v>0</v>
      </c>
      <c r="AI28" s="105">
        <v>0</v>
      </c>
      <c r="AJ28" s="105">
        <v>0</v>
      </c>
      <c r="AK28" s="105">
        <v>0</v>
      </c>
      <c r="AL28" s="105">
        <v>0</v>
      </c>
      <c r="AM28" s="105">
        <v>0</v>
      </c>
      <c r="AN28" s="105">
        <v>0</v>
      </c>
      <c r="AO28" s="105">
        <v>0</v>
      </c>
      <c r="AP28" s="105">
        <v>1000</v>
      </c>
      <c r="AQ28" s="105">
        <v>0</v>
      </c>
      <c r="AR28" s="105">
        <v>0</v>
      </c>
      <c r="AS28" s="105">
        <v>0</v>
      </c>
      <c r="AT28" s="105">
        <v>0</v>
      </c>
      <c r="AU28" s="105">
        <v>0</v>
      </c>
      <c r="AV28" s="105">
        <v>0</v>
      </c>
      <c r="AW28" s="105">
        <v>0</v>
      </c>
      <c r="AX28" s="105">
        <v>0</v>
      </c>
      <c r="AY28" s="105">
        <v>0</v>
      </c>
      <c r="AZ28" s="105">
        <v>0</v>
      </c>
      <c r="BA28" s="105">
        <v>0</v>
      </c>
      <c r="BB28" s="105">
        <v>0</v>
      </c>
      <c r="BE28" s="73"/>
    </row>
    <row r="29" spans="1:57" ht="14.4" x14ac:dyDescent="0.3">
      <c r="A29" s="106" t="s">
        <v>391</v>
      </c>
      <c r="BE29" s="73"/>
    </row>
    <row r="30" spans="1:57" ht="14.4" x14ac:dyDescent="0.3">
      <c r="A30" s="106" t="s">
        <v>392</v>
      </c>
      <c r="B30" s="105">
        <v>0</v>
      </c>
      <c r="C30" s="105">
        <v>0</v>
      </c>
      <c r="D30" s="105">
        <v>0</v>
      </c>
      <c r="E30" s="105">
        <v>0</v>
      </c>
      <c r="F30" s="105">
        <v>0</v>
      </c>
      <c r="G30" s="105">
        <v>0</v>
      </c>
      <c r="H30" s="105">
        <v>0</v>
      </c>
      <c r="I30" s="105">
        <v>0</v>
      </c>
      <c r="J30" s="105">
        <v>0</v>
      </c>
      <c r="K30" s="105">
        <v>0</v>
      </c>
      <c r="L30" s="105">
        <v>0</v>
      </c>
      <c r="M30" s="105">
        <v>0</v>
      </c>
      <c r="N30" s="105">
        <v>0</v>
      </c>
      <c r="O30" s="105">
        <v>0</v>
      </c>
      <c r="P30" s="105">
        <v>0</v>
      </c>
      <c r="Q30" s="105">
        <v>0</v>
      </c>
      <c r="R30" s="105">
        <v>0</v>
      </c>
      <c r="S30" s="105">
        <v>0</v>
      </c>
      <c r="T30" s="105">
        <v>0</v>
      </c>
      <c r="U30" s="105">
        <v>0</v>
      </c>
      <c r="V30" s="105">
        <v>0</v>
      </c>
      <c r="W30" s="105">
        <v>0</v>
      </c>
      <c r="X30" s="105">
        <v>0</v>
      </c>
      <c r="Y30" s="105">
        <v>0</v>
      </c>
      <c r="Z30" s="105">
        <v>0</v>
      </c>
      <c r="AA30" s="105">
        <v>0</v>
      </c>
      <c r="AB30" s="105">
        <v>0</v>
      </c>
      <c r="AC30" s="105">
        <v>0</v>
      </c>
      <c r="AD30" s="105">
        <v>0</v>
      </c>
      <c r="AE30" s="105">
        <v>0</v>
      </c>
      <c r="AF30" s="105">
        <v>0</v>
      </c>
      <c r="AG30" s="105">
        <v>0</v>
      </c>
      <c r="AH30" s="105">
        <v>0</v>
      </c>
      <c r="AI30" s="105">
        <v>0</v>
      </c>
      <c r="AJ30" s="105">
        <v>0</v>
      </c>
      <c r="AK30" s="105">
        <v>0</v>
      </c>
      <c r="AL30" s="105">
        <v>0</v>
      </c>
      <c r="AM30" s="105">
        <v>0</v>
      </c>
      <c r="AN30" s="105">
        <v>0</v>
      </c>
      <c r="AO30" s="105">
        <v>0</v>
      </c>
      <c r="AP30" s="105">
        <v>0</v>
      </c>
      <c r="AQ30" s="105">
        <v>0</v>
      </c>
      <c r="AR30" s="105">
        <v>0</v>
      </c>
      <c r="AS30" s="105">
        <v>0</v>
      </c>
      <c r="AT30" s="105">
        <v>0</v>
      </c>
      <c r="AU30" s="105">
        <v>0</v>
      </c>
      <c r="AV30" s="105">
        <v>0</v>
      </c>
      <c r="AW30" s="105">
        <v>0</v>
      </c>
      <c r="AX30" s="105">
        <v>0</v>
      </c>
      <c r="AY30" s="105">
        <v>0</v>
      </c>
      <c r="AZ30" s="105">
        <v>0</v>
      </c>
      <c r="BA30" s="105">
        <v>0</v>
      </c>
      <c r="BB30" s="105">
        <v>0</v>
      </c>
      <c r="BE30" s="73"/>
    </row>
    <row r="31" spans="1:57" ht="14.4" x14ac:dyDescent="0.3">
      <c r="A31" s="106" t="s">
        <v>393</v>
      </c>
      <c r="B31" s="105">
        <v>0</v>
      </c>
      <c r="C31" s="105">
        <v>0</v>
      </c>
      <c r="D31" s="105">
        <v>0</v>
      </c>
      <c r="E31" s="105">
        <v>0</v>
      </c>
      <c r="F31" s="105">
        <v>0</v>
      </c>
      <c r="G31" s="105">
        <v>0</v>
      </c>
      <c r="H31" s="105">
        <v>0</v>
      </c>
      <c r="I31" s="105">
        <v>0</v>
      </c>
      <c r="J31" s="105">
        <v>0</v>
      </c>
      <c r="K31" s="105">
        <v>0</v>
      </c>
      <c r="L31" s="105">
        <v>0</v>
      </c>
      <c r="M31" s="105">
        <v>0</v>
      </c>
      <c r="N31" s="105">
        <v>0</v>
      </c>
      <c r="O31" s="105">
        <v>0</v>
      </c>
      <c r="P31" s="105">
        <v>0</v>
      </c>
      <c r="Q31" s="105">
        <v>0</v>
      </c>
      <c r="R31" s="105">
        <v>0</v>
      </c>
      <c r="S31" s="105">
        <v>0</v>
      </c>
      <c r="T31" s="105">
        <v>0</v>
      </c>
      <c r="U31" s="105">
        <v>0</v>
      </c>
      <c r="V31" s="105">
        <v>0</v>
      </c>
      <c r="W31" s="105">
        <v>0</v>
      </c>
      <c r="X31" s="105">
        <v>0</v>
      </c>
      <c r="Y31" s="105">
        <v>0</v>
      </c>
      <c r="Z31" s="105">
        <v>0</v>
      </c>
      <c r="AA31" s="105">
        <v>0</v>
      </c>
      <c r="AB31" s="105">
        <v>0</v>
      </c>
      <c r="AC31" s="105">
        <v>0</v>
      </c>
      <c r="AD31" s="105">
        <v>0</v>
      </c>
      <c r="AE31" s="105">
        <v>0</v>
      </c>
      <c r="AF31" s="105">
        <v>0</v>
      </c>
      <c r="AG31" s="105">
        <v>0</v>
      </c>
      <c r="AH31" s="105">
        <v>0</v>
      </c>
      <c r="AI31" s="105">
        <v>0</v>
      </c>
      <c r="AJ31" s="105">
        <v>0</v>
      </c>
      <c r="AK31" s="105">
        <v>0</v>
      </c>
      <c r="AL31" s="105">
        <v>0</v>
      </c>
      <c r="AM31" s="105">
        <v>0</v>
      </c>
      <c r="AN31" s="105">
        <v>0</v>
      </c>
      <c r="AO31" s="105">
        <v>0</v>
      </c>
      <c r="AP31" s="105">
        <v>0</v>
      </c>
      <c r="AQ31" s="105">
        <v>0</v>
      </c>
      <c r="AR31" s="105">
        <v>0</v>
      </c>
      <c r="AS31" s="105">
        <v>0</v>
      </c>
      <c r="AT31" s="105">
        <v>0</v>
      </c>
      <c r="AU31" s="105">
        <v>0</v>
      </c>
      <c r="AV31" s="105">
        <v>0</v>
      </c>
      <c r="AW31" s="105">
        <v>0</v>
      </c>
      <c r="AX31" s="105">
        <v>0</v>
      </c>
      <c r="AY31" s="105">
        <v>0</v>
      </c>
      <c r="AZ31" s="105">
        <v>0</v>
      </c>
      <c r="BA31" s="105">
        <v>0</v>
      </c>
      <c r="BB31" s="105">
        <v>0</v>
      </c>
      <c r="BE31" s="73"/>
    </row>
    <row r="32" spans="1:57" ht="14.4" x14ac:dyDescent="0.3">
      <c r="A32" s="106" t="s">
        <v>394</v>
      </c>
      <c r="B32" s="105">
        <v>1000</v>
      </c>
      <c r="C32" s="105">
        <v>1000</v>
      </c>
      <c r="D32" s="105">
        <v>1000</v>
      </c>
      <c r="E32" s="105">
        <v>1000</v>
      </c>
      <c r="F32" s="105">
        <v>1000</v>
      </c>
      <c r="G32" s="105">
        <v>1000</v>
      </c>
      <c r="H32" s="105">
        <v>1000</v>
      </c>
      <c r="I32" s="105">
        <v>1000</v>
      </c>
      <c r="J32" s="105">
        <v>1000</v>
      </c>
      <c r="K32" s="105">
        <v>1000</v>
      </c>
      <c r="L32" s="105">
        <v>1000</v>
      </c>
      <c r="M32" s="105">
        <v>1000</v>
      </c>
      <c r="N32" s="105">
        <v>1000</v>
      </c>
      <c r="O32" s="105">
        <v>1000</v>
      </c>
      <c r="P32" s="105">
        <v>1000</v>
      </c>
      <c r="Q32" s="105">
        <v>1000</v>
      </c>
      <c r="R32" s="105">
        <v>1000</v>
      </c>
      <c r="S32" s="105">
        <v>1000</v>
      </c>
      <c r="T32" s="105">
        <v>1000</v>
      </c>
      <c r="U32" s="105">
        <v>1000</v>
      </c>
      <c r="V32" s="105">
        <v>1000</v>
      </c>
      <c r="W32" s="105">
        <v>1000</v>
      </c>
      <c r="X32" s="105">
        <v>1000</v>
      </c>
      <c r="Y32" s="105">
        <v>1000</v>
      </c>
      <c r="Z32" s="105">
        <v>1000</v>
      </c>
      <c r="AA32" s="105">
        <v>1000</v>
      </c>
      <c r="AB32" s="105">
        <v>1000</v>
      </c>
      <c r="AC32" s="105">
        <v>1000</v>
      </c>
      <c r="AD32" s="105">
        <v>1000</v>
      </c>
      <c r="AE32" s="105">
        <v>1000</v>
      </c>
      <c r="AF32" s="105">
        <v>1000</v>
      </c>
      <c r="AG32" s="105">
        <v>1000</v>
      </c>
      <c r="AH32" s="105">
        <v>1000</v>
      </c>
      <c r="AI32" s="105">
        <v>1000</v>
      </c>
      <c r="AJ32" s="105">
        <v>1000</v>
      </c>
      <c r="AK32" s="105">
        <v>1000</v>
      </c>
      <c r="AL32" s="105">
        <v>1000</v>
      </c>
      <c r="AM32" s="105">
        <v>1000</v>
      </c>
      <c r="AN32" s="105">
        <v>1000</v>
      </c>
      <c r="AO32" s="105">
        <v>1000</v>
      </c>
      <c r="AP32" s="105">
        <v>1000</v>
      </c>
      <c r="AQ32" s="105">
        <v>1000</v>
      </c>
      <c r="AR32" s="105">
        <v>1000</v>
      </c>
      <c r="AS32" s="105">
        <v>1000</v>
      </c>
      <c r="AT32" s="105">
        <v>1000</v>
      </c>
      <c r="AU32" s="105">
        <v>1000</v>
      </c>
      <c r="AV32" s="105">
        <v>1000</v>
      </c>
      <c r="AW32" s="105">
        <v>1000</v>
      </c>
      <c r="AX32" s="105">
        <v>1000</v>
      </c>
      <c r="AY32" s="105">
        <v>1000</v>
      </c>
      <c r="AZ32" s="105">
        <v>1000</v>
      </c>
      <c r="BA32" s="105">
        <v>1000</v>
      </c>
      <c r="BB32" s="105">
        <v>1000</v>
      </c>
      <c r="BE32" s="73"/>
    </row>
    <row r="33" spans="1:57" ht="14.4" x14ac:dyDescent="0.3">
      <c r="A33" s="106" t="s">
        <v>395</v>
      </c>
      <c r="B33" s="105">
        <v>1000</v>
      </c>
      <c r="C33" s="105">
        <v>1000</v>
      </c>
      <c r="D33" s="105">
        <v>1000</v>
      </c>
      <c r="E33" s="105">
        <v>1000</v>
      </c>
      <c r="F33" s="105">
        <v>1000</v>
      </c>
      <c r="G33" s="105">
        <v>1000</v>
      </c>
      <c r="H33" s="105">
        <v>1000</v>
      </c>
      <c r="I33" s="105">
        <v>1000</v>
      </c>
      <c r="J33" s="105">
        <v>1000</v>
      </c>
      <c r="K33" s="105">
        <v>1000</v>
      </c>
      <c r="L33" s="105">
        <v>1000</v>
      </c>
      <c r="M33" s="105">
        <v>1000</v>
      </c>
      <c r="N33" s="105">
        <v>1000</v>
      </c>
      <c r="O33" s="105">
        <v>1000</v>
      </c>
      <c r="P33" s="105">
        <v>1000</v>
      </c>
      <c r="Q33" s="105">
        <v>1000</v>
      </c>
      <c r="R33" s="105">
        <v>1000</v>
      </c>
      <c r="S33" s="105">
        <v>1000</v>
      </c>
      <c r="T33" s="105">
        <v>1000</v>
      </c>
      <c r="U33" s="105">
        <v>1000</v>
      </c>
      <c r="V33" s="105">
        <v>1000</v>
      </c>
      <c r="W33" s="105">
        <v>1000</v>
      </c>
      <c r="X33" s="105">
        <v>1000</v>
      </c>
      <c r="Y33" s="105">
        <v>1000</v>
      </c>
      <c r="Z33" s="105">
        <v>1000</v>
      </c>
      <c r="AA33" s="105">
        <v>1000</v>
      </c>
      <c r="AB33" s="105">
        <v>1000</v>
      </c>
      <c r="AC33" s="105">
        <v>1000</v>
      </c>
      <c r="AD33" s="105">
        <v>1000</v>
      </c>
      <c r="AE33" s="105">
        <v>1000</v>
      </c>
      <c r="AF33" s="105">
        <v>1000</v>
      </c>
      <c r="AG33" s="105">
        <v>1000</v>
      </c>
      <c r="AH33" s="105">
        <v>1000</v>
      </c>
      <c r="AI33" s="105">
        <v>1000</v>
      </c>
      <c r="AJ33" s="105">
        <v>1000</v>
      </c>
      <c r="AK33" s="105">
        <v>1000</v>
      </c>
      <c r="AL33" s="105">
        <v>1000</v>
      </c>
      <c r="AM33" s="105">
        <v>1000</v>
      </c>
      <c r="AN33" s="105">
        <v>1000</v>
      </c>
      <c r="AO33" s="105">
        <v>1000</v>
      </c>
      <c r="AP33" s="105">
        <v>1000</v>
      </c>
      <c r="AQ33" s="105">
        <v>1000</v>
      </c>
      <c r="AR33" s="105">
        <v>1000</v>
      </c>
      <c r="AS33" s="105">
        <v>1000</v>
      </c>
      <c r="AT33" s="105">
        <v>1000</v>
      </c>
      <c r="AU33" s="105">
        <v>1000</v>
      </c>
      <c r="AV33" s="105">
        <v>1000</v>
      </c>
      <c r="AW33" s="105">
        <v>1000</v>
      </c>
      <c r="AX33" s="105">
        <v>1000</v>
      </c>
      <c r="AY33" s="105">
        <v>1000</v>
      </c>
      <c r="AZ33" s="105">
        <v>1000</v>
      </c>
      <c r="BA33" s="105">
        <v>1000</v>
      </c>
      <c r="BB33" s="105">
        <v>1000</v>
      </c>
      <c r="BE33" s="73"/>
    </row>
    <row r="34" spans="1:57" ht="14.4" x14ac:dyDescent="0.3">
      <c r="A34" s="106" t="s">
        <v>396</v>
      </c>
      <c r="B34" s="105">
        <v>0</v>
      </c>
      <c r="C34" s="105">
        <v>0</v>
      </c>
      <c r="D34" s="105">
        <v>0</v>
      </c>
      <c r="E34" s="105">
        <v>0</v>
      </c>
      <c r="F34" s="105">
        <v>0</v>
      </c>
      <c r="G34" s="105">
        <v>0</v>
      </c>
      <c r="H34" s="105">
        <v>0</v>
      </c>
      <c r="I34" s="105">
        <v>0</v>
      </c>
      <c r="J34" s="105">
        <v>0</v>
      </c>
      <c r="K34" s="105">
        <v>0</v>
      </c>
      <c r="L34" s="105">
        <v>0</v>
      </c>
      <c r="M34" s="105">
        <v>0</v>
      </c>
      <c r="N34" s="105">
        <v>0</v>
      </c>
      <c r="O34" s="105">
        <v>0</v>
      </c>
      <c r="P34" s="105">
        <v>0</v>
      </c>
      <c r="Q34" s="105">
        <v>0</v>
      </c>
      <c r="R34" s="105">
        <v>0</v>
      </c>
      <c r="S34" s="105">
        <v>0</v>
      </c>
      <c r="T34" s="105">
        <v>0</v>
      </c>
      <c r="U34" s="105">
        <v>0</v>
      </c>
      <c r="V34" s="105">
        <v>0</v>
      </c>
      <c r="W34" s="105">
        <v>0</v>
      </c>
      <c r="X34" s="105">
        <v>0</v>
      </c>
      <c r="Y34" s="105">
        <v>0</v>
      </c>
      <c r="Z34" s="105">
        <v>0</v>
      </c>
      <c r="AA34" s="105">
        <v>0</v>
      </c>
      <c r="AB34" s="105">
        <v>0</v>
      </c>
      <c r="AC34" s="105">
        <v>0</v>
      </c>
      <c r="AD34" s="105">
        <v>0</v>
      </c>
      <c r="AE34" s="105">
        <v>0</v>
      </c>
      <c r="AF34" s="105">
        <v>0</v>
      </c>
      <c r="AG34" s="105">
        <v>0</v>
      </c>
      <c r="AH34" s="105">
        <v>0</v>
      </c>
      <c r="AI34" s="105">
        <v>0</v>
      </c>
      <c r="AJ34" s="105">
        <v>0</v>
      </c>
      <c r="AK34" s="105">
        <v>0</v>
      </c>
      <c r="AL34" s="105">
        <v>0</v>
      </c>
      <c r="AM34" s="105">
        <v>0</v>
      </c>
      <c r="AN34" s="105">
        <v>0</v>
      </c>
      <c r="AO34" s="105">
        <v>0</v>
      </c>
      <c r="AP34" s="105">
        <v>0</v>
      </c>
      <c r="AQ34" s="105">
        <v>0</v>
      </c>
      <c r="AR34" s="105">
        <v>0</v>
      </c>
      <c r="AS34" s="105">
        <v>0</v>
      </c>
      <c r="AT34" s="105">
        <v>0</v>
      </c>
      <c r="AU34" s="105">
        <v>0</v>
      </c>
      <c r="AV34" s="105">
        <v>0</v>
      </c>
      <c r="AW34" s="105">
        <v>0</v>
      </c>
      <c r="AX34" s="105">
        <v>0</v>
      </c>
      <c r="AY34" s="105">
        <v>0</v>
      </c>
      <c r="AZ34" s="105">
        <v>0</v>
      </c>
      <c r="BA34" s="105">
        <v>0</v>
      </c>
      <c r="BB34" s="105">
        <v>0</v>
      </c>
      <c r="BE34" s="73"/>
    </row>
    <row r="35" spans="1:57" ht="14.4" x14ac:dyDescent="0.3">
      <c r="A35" s="106" t="s">
        <v>397</v>
      </c>
      <c r="BE35" s="73"/>
    </row>
    <row r="36" spans="1:57" ht="14.4" x14ac:dyDescent="0.3">
      <c r="A36" s="106" t="s">
        <v>398</v>
      </c>
      <c r="B36" s="105">
        <v>12000</v>
      </c>
      <c r="C36" s="105">
        <v>1000</v>
      </c>
      <c r="D36" s="105">
        <v>2000</v>
      </c>
      <c r="E36" s="105">
        <v>3000</v>
      </c>
      <c r="F36" s="105">
        <v>4000</v>
      </c>
      <c r="G36" s="105">
        <v>5000</v>
      </c>
      <c r="H36" s="105">
        <v>6000</v>
      </c>
      <c r="I36" s="105">
        <v>7000</v>
      </c>
      <c r="J36" s="105">
        <v>8000</v>
      </c>
      <c r="K36" s="105">
        <v>9000</v>
      </c>
      <c r="L36" s="105">
        <v>10000</v>
      </c>
      <c r="M36" s="105">
        <v>11000</v>
      </c>
      <c r="N36" s="105">
        <v>12000</v>
      </c>
      <c r="O36" s="105">
        <v>12000</v>
      </c>
      <c r="P36" s="105">
        <v>1000</v>
      </c>
      <c r="Q36" s="105">
        <v>2000</v>
      </c>
      <c r="R36" s="105">
        <v>3000</v>
      </c>
      <c r="S36" s="105">
        <v>4000</v>
      </c>
      <c r="T36" s="105">
        <v>5000</v>
      </c>
      <c r="U36" s="105">
        <v>6000</v>
      </c>
      <c r="V36" s="105">
        <v>7000</v>
      </c>
      <c r="W36" s="105">
        <v>8000</v>
      </c>
      <c r="X36" s="105">
        <v>9000</v>
      </c>
      <c r="Y36" s="105">
        <v>10000</v>
      </c>
      <c r="Z36" s="105">
        <v>11000</v>
      </c>
      <c r="AA36" s="105">
        <v>12000</v>
      </c>
      <c r="AB36" s="105">
        <v>12000</v>
      </c>
      <c r="AC36" s="105">
        <v>1000</v>
      </c>
      <c r="AD36" s="105">
        <v>2000</v>
      </c>
      <c r="AE36" s="105">
        <v>3000</v>
      </c>
      <c r="AF36" s="105">
        <v>4000</v>
      </c>
      <c r="AG36" s="105">
        <v>5000</v>
      </c>
      <c r="AH36" s="105">
        <v>6000</v>
      </c>
      <c r="AI36" s="105">
        <v>7000</v>
      </c>
      <c r="AJ36" s="105">
        <v>8000</v>
      </c>
      <c r="AK36" s="105">
        <v>9000</v>
      </c>
      <c r="AL36" s="105">
        <v>10000</v>
      </c>
      <c r="AM36" s="105">
        <v>11000</v>
      </c>
      <c r="AN36" s="105">
        <v>12000</v>
      </c>
      <c r="AO36" s="105">
        <v>12000</v>
      </c>
      <c r="AP36" s="105">
        <v>1000</v>
      </c>
      <c r="AQ36" s="105">
        <v>2000</v>
      </c>
      <c r="AR36" s="105">
        <v>3000</v>
      </c>
      <c r="AS36" s="105">
        <v>4000</v>
      </c>
      <c r="AT36" s="105">
        <v>5000</v>
      </c>
      <c r="AU36" s="105">
        <v>6000</v>
      </c>
      <c r="AV36" s="105">
        <v>7000</v>
      </c>
      <c r="AW36" s="105">
        <v>8000</v>
      </c>
      <c r="AX36" s="105">
        <v>9000</v>
      </c>
      <c r="AY36" s="105">
        <v>10000</v>
      </c>
      <c r="AZ36" s="105">
        <v>11000</v>
      </c>
      <c r="BA36" s="105">
        <v>12000</v>
      </c>
      <c r="BB36" s="105">
        <v>12000</v>
      </c>
      <c r="BE36" s="73"/>
    </row>
    <row r="37" spans="1:57" ht="14.4" x14ac:dyDescent="0.3">
      <c r="A37" s="106" t="s">
        <v>399</v>
      </c>
      <c r="B37" s="105">
        <v>1000</v>
      </c>
      <c r="C37" s="105">
        <v>1000</v>
      </c>
      <c r="D37" s="105">
        <v>1000</v>
      </c>
      <c r="E37" s="105">
        <v>1000</v>
      </c>
      <c r="F37" s="105">
        <v>1000</v>
      </c>
      <c r="G37" s="105">
        <v>1000</v>
      </c>
      <c r="H37" s="105">
        <v>1000</v>
      </c>
      <c r="I37" s="105">
        <v>1000</v>
      </c>
      <c r="J37" s="105">
        <v>1000</v>
      </c>
      <c r="K37" s="105">
        <v>1000</v>
      </c>
      <c r="L37" s="105">
        <v>1000</v>
      </c>
      <c r="M37" s="105">
        <v>1000</v>
      </c>
      <c r="N37" s="105">
        <v>1000</v>
      </c>
      <c r="O37" s="105">
        <v>1000</v>
      </c>
      <c r="P37" s="105">
        <v>1000</v>
      </c>
      <c r="Q37" s="105">
        <v>1000</v>
      </c>
      <c r="R37" s="105">
        <v>1000</v>
      </c>
      <c r="S37" s="105">
        <v>1000</v>
      </c>
      <c r="T37" s="105">
        <v>1000</v>
      </c>
      <c r="U37" s="105">
        <v>1000</v>
      </c>
      <c r="V37" s="105">
        <v>1000</v>
      </c>
      <c r="W37" s="105">
        <v>1000</v>
      </c>
      <c r="X37" s="105">
        <v>1000</v>
      </c>
      <c r="Y37" s="105">
        <v>1000</v>
      </c>
      <c r="Z37" s="105">
        <v>1000</v>
      </c>
      <c r="AA37" s="105">
        <v>1000</v>
      </c>
      <c r="AB37" s="105">
        <v>1000</v>
      </c>
      <c r="AC37" s="105">
        <v>1000</v>
      </c>
      <c r="AD37" s="105">
        <v>1000</v>
      </c>
      <c r="AE37" s="105">
        <v>1000</v>
      </c>
      <c r="AF37" s="105">
        <v>1000</v>
      </c>
      <c r="AG37" s="105">
        <v>1000</v>
      </c>
      <c r="AH37" s="105">
        <v>1000</v>
      </c>
      <c r="AI37" s="105">
        <v>1000</v>
      </c>
      <c r="AJ37" s="105">
        <v>1000</v>
      </c>
      <c r="AK37" s="105">
        <v>1000</v>
      </c>
      <c r="AL37" s="105">
        <v>1000</v>
      </c>
      <c r="AM37" s="105">
        <v>1000</v>
      </c>
      <c r="AN37" s="105">
        <v>1000</v>
      </c>
      <c r="AO37" s="105">
        <v>1000</v>
      </c>
      <c r="AP37" s="105">
        <v>1000</v>
      </c>
      <c r="AQ37" s="105">
        <v>1000</v>
      </c>
      <c r="AR37" s="105">
        <v>1000</v>
      </c>
      <c r="AS37" s="105">
        <v>1000</v>
      </c>
      <c r="AT37" s="105">
        <v>1000</v>
      </c>
      <c r="AU37" s="105">
        <v>1000</v>
      </c>
      <c r="AV37" s="105">
        <v>1000</v>
      </c>
      <c r="AW37" s="105">
        <v>1000</v>
      </c>
      <c r="AX37" s="105">
        <v>1000</v>
      </c>
      <c r="AY37" s="105">
        <v>1000</v>
      </c>
      <c r="AZ37" s="105">
        <v>1000</v>
      </c>
      <c r="BA37" s="105">
        <v>1000</v>
      </c>
      <c r="BB37" s="105">
        <v>1000</v>
      </c>
      <c r="BE37" s="73"/>
    </row>
    <row r="38" spans="1:57" ht="14.4" x14ac:dyDescent="0.3">
      <c r="A38" s="106" t="s">
        <v>400</v>
      </c>
      <c r="B38" s="105">
        <v>1000</v>
      </c>
      <c r="C38" s="105">
        <v>1000</v>
      </c>
      <c r="D38" s="105">
        <v>1000</v>
      </c>
      <c r="E38" s="105">
        <v>1000</v>
      </c>
      <c r="F38" s="105">
        <v>1000</v>
      </c>
      <c r="G38" s="105">
        <v>1000</v>
      </c>
      <c r="H38" s="105">
        <v>1000</v>
      </c>
      <c r="I38" s="105">
        <v>1000</v>
      </c>
      <c r="J38" s="105">
        <v>1000</v>
      </c>
      <c r="K38" s="105">
        <v>1000</v>
      </c>
      <c r="L38" s="105">
        <v>1000</v>
      </c>
      <c r="M38" s="105">
        <v>1000</v>
      </c>
      <c r="N38" s="105">
        <v>1000</v>
      </c>
      <c r="O38" s="105">
        <v>1000</v>
      </c>
      <c r="P38" s="105">
        <v>1000</v>
      </c>
      <c r="Q38" s="105">
        <v>1000</v>
      </c>
      <c r="R38" s="105">
        <v>1000</v>
      </c>
      <c r="S38" s="105">
        <v>1000</v>
      </c>
      <c r="T38" s="105">
        <v>1000</v>
      </c>
      <c r="U38" s="105">
        <v>1000</v>
      </c>
      <c r="V38" s="105">
        <v>1000</v>
      </c>
      <c r="W38" s="105">
        <v>1000</v>
      </c>
      <c r="X38" s="105">
        <v>1000</v>
      </c>
      <c r="Y38" s="105">
        <v>1000</v>
      </c>
      <c r="Z38" s="105">
        <v>1000</v>
      </c>
      <c r="AA38" s="105">
        <v>1000</v>
      </c>
      <c r="AB38" s="105">
        <v>1000</v>
      </c>
      <c r="AC38" s="105">
        <v>1000</v>
      </c>
      <c r="AD38" s="105">
        <v>1000</v>
      </c>
      <c r="AE38" s="105">
        <v>1000</v>
      </c>
      <c r="AF38" s="105">
        <v>1000</v>
      </c>
      <c r="AG38" s="105">
        <v>1000</v>
      </c>
      <c r="AH38" s="105">
        <v>1000</v>
      </c>
      <c r="AI38" s="105">
        <v>1000</v>
      </c>
      <c r="AJ38" s="105">
        <v>1000</v>
      </c>
      <c r="AK38" s="105">
        <v>1000</v>
      </c>
      <c r="AL38" s="105">
        <v>1000</v>
      </c>
      <c r="AM38" s="105">
        <v>1000</v>
      </c>
      <c r="AN38" s="105">
        <v>1000</v>
      </c>
      <c r="AO38" s="105">
        <v>1000</v>
      </c>
      <c r="AP38" s="105">
        <v>1000</v>
      </c>
      <c r="AQ38" s="105">
        <v>1000</v>
      </c>
      <c r="AR38" s="105">
        <v>1000</v>
      </c>
      <c r="AS38" s="105">
        <v>1000</v>
      </c>
      <c r="AT38" s="105">
        <v>1000</v>
      </c>
      <c r="AU38" s="105">
        <v>1000</v>
      </c>
      <c r="AV38" s="105">
        <v>1000</v>
      </c>
      <c r="AW38" s="105">
        <v>1000</v>
      </c>
      <c r="AX38" s="105">
        <v>1000</v>
      </c>
      <c r="AY38" s="105">
        <v>1000</v>
      </c>
      <c r="AZ38" s="105">
        <v>1000</v>
      </c>
      <c r="BA38" s="105">
        <v>1000</v>
      </c>
      <c r="BB38" s="105">
        <v>1000</v>
      </c>
      <c r="BE38" s="73"/>
    </row>
    <row r="39" spans="1:57" ht="14.4" x14ac:dyDescent="0.3">
      <c r="A39" s="106" t="s">
        <v>401</v>
      </c>
      <c r="B39" s="105">
        <v>0</v>
      </c>
      <c r="C39" s="105">
        <v>0</v>
      </c>
      <c r="D39" s="105">
        <v>0</v>
      </c>
      <c r="E39" s="105">
        <v>0</v>
      </c>
      <c r="F39" s="105">
        <v>0</v>
      </c>
      <c r="G39" s="105">
        <v>0</v>
      </c>
      <c r="H39" s="105">
        <v>0</v>
      </c>
      <c r="I39" s="105">
        <v>0</v>
      </c>
      <c r="J39" s="105">
        <v>0</v>
      </c>
      <c r="K39" s="105">
        <v>0</v>
      </c>
      <c r="L39" s="105">
        <v>0</v>
      </c>
      <c r="M39" s="105">
        <v>0</v>
      </c>
      <c r="N39" s="105">
        <v>0</v>
      </c>
      <c r="O39" s="105">
        <v>0</v>
      </c>
      <c r="P39" s="105">
        <v>0</v>
      </c>
      <c r="Q39" s="105">
        <v>0</v>
      </c>
      <c r="R39" s="105">
        <v>0</v>
      </c>
      <c r="S39" s="105">
        <v>0</v>
      </c>
      <c r="T39" s="105">
        <v>0</v>
      </c>
      <c r="U39" s="105">
        <v>0</v>
      </c>
      <c r="V39" s="105">
        <v>0</v>
      </c>
      <c r="W39" s="105">
        <v>0</v>
      </c>
      <c r="X39" s="105">
        <v>0</v>
      </c>
      <c r="Y39" s="105">
        <v>0</v>
      </c>
      <c r="Z39" s="105">
        <v>0</v>
      </c>
      <c r="AA39" s="105">
        <v>0</v>
      </c>
      <c r="AB39" s="105">
        <v>0</v>
      </c>
      <c r="AC39" s="105">
        <v>0</v>
      </c>
      <c r="AD39" s="105">
        <v>0</v>
      </c>
      <c r="AE39" s="105">
        <v>0</v>
      </c>
      <c r="AF39" s="105">
        <v>0</v>
      </c>
      <c r="AG39" s="105">
        <v>0</v>
      </c>
      <c r="AH39" s="105">
        <v>0</v>
      </c>
      <c r="AI39" s="105">
        <v>0</v>
      </c>
      <c r="AJ39" s="105">
        <v>0</v>
      </c>
      <c r="AK39" s="105">
        <v>0</v>
      </c>
      <c r="AL39" s="105">
        <v>0</v>
      </c>
      <c r="AM39" s="105">
        <v>0</v>
      </c>
      <c r="AN39" s="105">
        <v>0</v>
      </c>
      <c r="AO39" s="105">
        <v>0</v>
      </c>
      <c r="AP39" s="105">
        <v>0</v>
      </c>
      <c r="AQ39" s="105">
        <v>0</v>
      </c>
      <c r="AR39" s="105">
        <v>0</v>
      </c>
      <c r="AS39" s="105">
        <v>0</v>
      </c>
      <c r="AT39" s="105">
        <v>0</v>
      </c>
      <c r="AU39" s="105">
        <v>0</v>
      </c>
      <c r="AV39" s="105">
        <v>0</v>
      </c>
      <c r="AW39" s="105">
        <v>0</v>
      </c>
      <c r="AX39" s="105">
        <v>0</v>
      </c>
      <c r="AY39" s="105">
        <v>0</v>
      </c>
      <c r="AZ39" s="105">
        <v>0</v>
      </c>
      <c r="BA39" s="105">
        <v>0</v>
      </c>
      <c r="BB39" s="105">
        <v>0</v>
      </c>
      <c r="BE39" s="73"/>
    </row>
    <row r="40" spans="1:57" ht="14.4" x14ac:dyDescent="0.3">
      <c r="A40" s="106" t="s">
        <v>402</v>
      </c>
      <c r="B40" s="105">
        <v>0</v>
      </c>
      <c r="C40" s="105">
        <v>0</v>
      </c>
      <c r="D40" s="105">
        <v>0</v>
      </c>
      <c r="E40" s="105">
        <v>0</v>
      </c>
      <c r="F40" s="105">
        <v>0</v>
      </c>
      <c r="G40" s="105">
        <v>0</v>
      </c>
      <c r="H40" s="105">
        <v>0</v>
      </c>
      <c r="I40" s="105">
        <v>0</v>
      </c>
      <c r="J40" s="105">
        <v>0</v>
      </c>
      <c r="K40" s="105">
        <v>0</v>
      </c>
      <c r="L40" s="105">
        <v>0</v>
      </c>
      <c r="M40" s="105">
        <v>0</v>
      </c>
      <c r="N40" s="105">
        <v>0</v>
      </c>
      <c r="O40" s="105">
        <v>0</v>
      </c>
      <c r="P40" s="105">
        <v>0</v>
      </c>
      <c r="Q40" s="105">
        <v>0</v>
      </c>
      <c r="R40" s="105">
        <v>0</v>
      </c>
      <c r="S40" s="105">
        <v>0</v>
      </c>
      <c r="T40" s="105">
        <v>0</v>
      </c>
      <c r="U40" s="105">
        <v>0</v>
      </c>
      <c r="V40" s="105">
        <v>0</v>
      </c>
      <c r="W40" s="105">
        <v>0</v>
      </c>
      <c r="X40" s="105">
        <v>0</v>
      </c>
      <c r="Y40" s="105">
        <v>0</v>
      </c>
      <c r="Z40" s="105">
        <v>0</v>
      </c>
      <c r="AA40" s="105">
        <v>0</v>
      </c>
      <c r="AB40" s="105">
        <v>0</v>
      </c>
      <c r="AC40" s="105">
        <v>0</v>
      </c>
      <c r="AD40" s="105">
        <v>0</v>
      </c>
      <c r="AE40" s="105">
        <v>0</v>
      </c>
      <c r="AF40" s="105">
        <v>0</v>
      </c>
      <c r="AG40" s="105">
        <v>0</v>
      </c>
      <c r="AH40" s="105">
        <v>0</v>
      </c>
      <c r="AI40" s="105">
        <v>0</v>
      </c>
      <c r="AJ40" s="105">
        <v>0</v>
      </c>
      <c r="AK40" s="105">
        <v>0</v>
      </c>
      <c r="AL40" s="105">
        <v>0</v>
      </c>
      <c r="AM40" s="105">
        <v>0</v>
      </c>
      <c r="AN40" s="105">
        <v>0</v>
      </c>
      <c r="AO40" s="105">
        <v>0</v>
      </c>
      <c r="AP40" s="105">
        <v>0</v>
      </c>
      <c r="AQ40" s="105">
        <v>0</v>
      </c>
      <c r="AR40" s="105">
        <v>0</v>
      </c>
      <c r="AS40" s="105">
        <v>0</v>
      </c>
      <c r="AT40" s="105">
        <v>0</v>
      </c>
      <c r="AU40" s="105">
        <v>0</v>
      </c>
      <c r="AV40" s="105">
        <v>0</v>
      </c>
      <c r="AW40" s="105">
        <v>0</v>
      </c>
      <c r="AX40" s="105">
        <v>0</v>
      </c>
      <c r="AY40" s="105">
        <v>0</v>
      </c>
      <c r="AZ40" s="105">
        <v>0</v>
      </c>
      <c r="BA40" s="105">
        <v>0</v>
      </c>
      <c r="BB40" s="105">
        <v>0</v>
      </c>
      <c r="BE40" s="73"/>
    </row>
    <row r="41" spans="1:57" ht="14.4" x14ac:dyDescent="0.3">
      <c r="A41" s="106" t="s">
        <v>403</v>
      </c>
      <c r="B41" s="105">
        <v>0</v>
      </c>
      <c r="C41" s="105">
        <v>0</v>
      </c>
      <c r="D41" s="105">
        <v>0</v>
      </c>
      <c r="E41" s="105">
        <v>0</v>
      </c>
      <c r="F41" s="105">
        <v>0</v>
      </c>
      <c r="G41" s="105">
        <v>0</v>
      </c>
      <c r="H41" s="105">
        <v>0</v>
      </c>
      <c r="I41" s="105">
        <v>0</v>
      </c>
      <c r="J41" s="105">
        <v>0</v>
      </c>
      <c r="K41" s="105">
        <v>0</v>
      </c>
      <c r="L41" s="105">
        <v>0</v>
      </c>
      <c r="M41" s="105">
        <v>0</v>
      </c>
      <c r="N41" s="105">
        <v>0</v>
      </c>
      <c r="O41" s="105">
        <v>0</v>
      </c>
      <c r="P41" s="105">
        <v>0</v>
      </c>
      <c r="Q41" s="105">
        <v>0</v>
      </c>
      <c r="R41" s="105">
        <v>0</v>
      </c>
      <c r="S41" s="105">
        <v>0</v>
      </c>
      <c r="T41" s="105">
        <v>0</v>
      </c>
      <c r="U41" s="105">
        <v>0</v>
      </c>
      <c r="V41" s="105">
        <v>0</v>
      </c>
      <c r="W41" s="105">
        <v>0</v>
      </c>
      <c r="X41" s="105">
        <v>0</v>
      </c>
      <c r="Y41" s="105">
        <v>0</v>
      </c>
      <c r="Z41" s="105">
        <v>0</v>
      </c>
      <c r="AA41" s="105">
        <v>0</v>
      </c>
      <c r="AB41" s="105">
        <v>0</v>
      </c>
      <c r="AC41" s="105">
        <v>0</v>
      </c>
      <c r="AD41" s="105">
        <v>0</v>
      </c>
      <c r="AE41" s="105">
        <v>0</v>
      </c>
      <c r="AF41" s="105">
        <v>0</v>
      </c>
      <c r="AG41" s="105">
        <v>0</v>
      </c>
      <c r="AH41" s="105">
        <v>0</v>
      </c>
      <c r="AI41" s="105">
        <v>0</v>
      </c>
      <c r="AJ41" s="105">
        <v>0</v>
      </c>
      <c r="AK41" s="105">
        <v>0</v>
      </c>
      <c r="AL41" s="105">
        <v>0</v>
      </c>
      <c r="AM41" s="105">
        <v>0</v>
      </c>
      <c r="AN41" s="105">
        <v>0</v>
      </c>
      <c r="AO41" s="105">
        <v>0</v>
      </c>
      <c r="AP41" s="105">
        <v>0</v>
      </c>
      <c r="AQ41" s="105">
        <v>0</v>
      </c>
      <c r="AR41" s="105">
        <v>0</v>
      </c>
      <c r="AS41" s="105">
        <v>0</v>
      </c>
      <c r="AT41" s="105">
        <v>0</v>
      </c>
      <c r="AU41" s="105">
        <v>0</v>
      </c>
      <c r="AV41" s="105">
        <v>0</v>
      </c>
      <c r="AW41" s="105">
        <v>0</v>
      </c>
      <c r="AX41" s="105">
        <v>0</v>
      </c>
      <c r="AY41" s="105">
        <v>0</v>
      </c>
      <c r="AZ41" s="105">
        <v>0</v>
      </c>
      <c r="BA41" s="105">
        <v>0</v>
      </c>
      <c r="BB41" s="105">
        <v>0</v>
      </c>
      <c r="BE41" s="73"/>
    </row>
    <row r="42" spans="1:57" ht="14.4" x14ac:dyDescent="0.3">
      <c r="A42" s="106" t="s">
        <v>404</v>
      </c>
      <c r="B42" s="105">
        <v>0</v>
      </c>
      <c r="C42" s="105">
        <v>0</v>
      </c>
      <c r="D42" s="105">
        <v>0</v>
      </c>
      <c r="E42" s="105">
        <v>0</v>
      </c>
      <c r="F42" s="105">
        <v>0</v>
      </c>
      <c r="G42" s="105">
        <v>0</v>
      </c>
      <c r="H42" s="105">
        <v>0</v>
      </c>
      <c r="I42" s="105">
        <v>0</v>
      </c>
      <c r="J42" s="105">
        <v>0</v>
      </c>
      <c r="K42" s="105">
        <v>0</v>
      </c>
      <c r="L42" s="105">
        <v>0</v>
      </c>
      <c r="M42" s="105">
        <v>0</v>
      </c>
      <c r="N42" s="105">
        <v>0</v>
      </c>
      <c r="O42" s="105">
        <v>0</v>
      </c>
      <c r="P42" s="105">
        <v>0</v>
      </c>
      <c r="Q42" s="105">
        <v>0</v>
      </c>
      <c r="R42" s="105">
        <v>0</v>
      </c>
      <c r="S42" s="105">
        <v>0</v>
      </c>
      <c r="T42" s="105">
        <v>0</v>
      </c>
      <c r="U42" s="105">
        <v>0</v>
      </c>
      <c r="V42" s="105">
        <v>0</v>
      </c>
      <c r="W42" s="105">
        <v>0</v>
      </c>
      <c r="X42" s="105">
        <v>0</v>
      </c>
      <c r="Y42" s="105">
        <v>0</v>
      </c>
      <c r="Z42" s="105">
        <v>0</v>
      </c>
      <c r="AA42" s="105">
        <v>0</v>
      </c>
      <c r="AB42" s="105">
        <v>0</v>
      </c>
      <c r="AC42" s="105">
        <v>0</v>
      </c>
      <c r="AD42" s="105">
        <v>0</v>
      </c>
      <c r="AE42" s="105">
        <v>0</v>
      </c>
      <c r="AF42" s="105">
        <v>0</v>
      </c>
      <c r="AG42" s="105">
        <v>0</v>
      </c>
      <c r="AH42" s="105">
        <v>0</v>
      </c>
      <c r="AI42" s="105">
        <v>0</v>
      </c>
      <c r="AJ42" s="105">
        <v>0</v>
      </c>
      <c r="AK42" s="105">
        <v>0</v>
      </c>
      <c r="AL42" s="105">
        <v>0</v>
      </c>
      <c r="AM42" s="105">
        <v>0</v>
      </c>
      <c r="AN42" s="105">
        <v>0</v>
      </c>
      <c r="AO42" s="105">
        <v>0</v>
      </c>
      <c r="AP42" s="105">
        <v>0</v>
      </c>
      <c r="AQ42" s="105">
        <v>0</v>
      </c>
      <c r="AR42" s="105">
        <v>0</v>
      </c>
      <c r="AS42" s="105">
        <v>0</v>
      </c>
      <c r="AT42" s="105">
        <v>0</v>
      </c>
      <c r="AU42" s="105">
        <v>0</v>
      </c>
      <c r="AV42" s="105">
        <v>0</v>
      </c>
      <c r="AW42" s="105">
        <v>0</v>
      </c>
      <c r="AX42" s="105">
        <v>0</v>
      </c>
      <c r="AY42" s="105">
        <v>0</v>
      </c>
      <c r="AZ42" s="105">
        <v>0</v>
      </c>
      <c r="BA42" s="105">
        <v>0</v>
      </c>
      <c r="BB42" s="105">
        <v>0</v>
      </c>
      <c r="BE42" s="73"/>
    </row>
    <row r="43" spans="1:57" ht="14.4" x14ac:dyDescent="0.3">
      <c r="A43" s="106" t="s">
        <v>405</v>
      </c>
      <c r="B43" s="105">
        <v>1000</v>
      </c>
      <c r="C43" s="105">
        <v>1000</v>
      </c>
      <c r="D43" s="105">
        <v>1000</v>
      </c>
      <c r="E43" s="105">
        <v>1000</v>
      </c>
      <c r="F43" s="105">
        <v>1000</v>
      </c>
      <c r="G43" s="105">
        <v>1000</v>
      </c>
      <c r="H43" s="105">
        <v>1000</v>
      </c>
      <c r="I43" s="105">
        <v>1000</v>
      </c>
      <c r="J43" s="105">
        <v>1000</v>
      </c>
      <c r="K43" s="105">
        <v>1000</v>
      </c>
      <c r="L43" s="105">
        <v>1000</v>
      </c>
      <c r="M43" s="105">
        <v>1000</v>
      </c>
      <c r="N43" s="105">
        <v>1000</v>
      </c>
      <c r="O43" s="105">
        <v>1000</v>
      </c>
      <c r="P43" s="105">
        <v>1000</v>
      </c>
      <c r="Q43" s="105">
        <v>1000</v>
      </c>
      <c r="R43" s="105">
        <v>1000</v>
      </c>
      <c r="S43" s="105">
        <v>1000</v>
      </c>
      <c r="T43" s="105">
        <v>1000</v>
      </c>
      <c r="U43" s="105">
        <v>1000</v>
      </c>
      <c r="V43" s="105">
        <v>1000</v>
      </c>
      <c r="W43" s="105">
        <v>1000</v>
      </c>
      <c r="X43" s="105">
        <v>1000</v>
      </c>
      <c r="Y43" s="105">
        <v>1000</v>
      </c>
      <c r="Z43" s="105">
        <v>1000</v>
      </c>
      <c r="AA43" s="105">
        <v>1000</v>
      </c>
      <c r="AB43" s="105">
        <v>1000</v>
      </c>
      <c r="AC43" s="105">
        <v>1000</v>
      </c>
      <c r="AD43" s="105">
        <v>1000</v>
      </c>
      <c r="AE43" s="105">
        <v>1000</v>
      </c>
      <c r="AF43" s="105">
        <v>1000</v>
      </c>
      <c r="AG43" s="105">
        <v>1000</v>
      </c>
      <c r="AH43" s="105">
        <v>1000</v>
      </c>
      <c r="AI43" s="105">
        <v>1000</v>
      </c>
      <c r="AJ43" s="105">
        <v>1000</v>
      </c>
      <c r="AK43" s="105">
        <v>1000</v>
      </c>
      <c r="AL43" s="105">
        <v>1000</v>
      </c>
      <c r="AM43" s="105">
        <v>1000</v>
      </c>
      <c r="AN43" s="105">
        <v>1000</v>
      </c>
      <c r="AO43" s="105">
        <v>1000</v>
      </c>
      <c r="AP43" s="105">
        <v>1000</v>
      </c>
      <c r="AQ43" s="105">
        <v>1000</v>
      </c>
      <c r="AR43" s="105">
        <v>1000</v>
      </c>
      <c r="AS43" s="105">
        <v>1000</v>
      </c>
      <c r="AT43" s="105">
        <v>1000</v>
      </c>
      <c r="AU43" s="105">
        <v>1000</v>
      </c>
      <c r="AV43" s="105">
        <v>1000</v>
      </c>
      <c r="AW43" s="105">
        <v>1000</v>
      </c>
      <c r="AX43" s="105">
        <v>1000</v>
      </c>
      <c r="AY43" s="105">
        <v>1000</v>
      </c>
      <c r="AZ43" s="105">
        <v>1000</v>
      </c>
      <c r="BA43" s="105">
        <v>1000</v>
      </c>
      <c r="BB43" s="105">
        <v>1000</v>
      </c>
      <c r="BE43" s="73"/>
    </row>
    <row r="44" spans="1:57" ht="14.4" x14ac:dyDescent="0.3">
      <c r="A44" s="106" t="s">
        <v>406</v>
      </c>
      <c r="BE44" s="73"/>
    </row>
    <row r="45" spans="1:57" ht="14.4" x14ac:dyDescent="0.3">
      <c r="A45" s="106" t="s">
        <v>407</v>
      </c>
      <c r="B45" s="105">
        <v>0</v>
      </c>
      <c r="C45" s="105">
        <v>0</v>
      </c>
      <c r="D45" s="105">
        <v>0</v>
      </c>
      <c r="E45" s="105">
        <v>0</v>
      </c>
      <c r="F45" s="105">
        <v>0</v>
      </c>
      <c r="G45" s="105">
        <v>0</v>
      </c>
      <c r="H45" s="105">
        <v>0</v>
      </c>
      <c r="I45" s="105">
        <v>0</v>
      </c>
      <c r="J45" s="105">
        <v>0</v>
      </c>
      <c r="K45" s="105">
        <v>0</v>
      </c>
      <c r="L45" s="105">
        <v>0</v>
      </c>
      <c r="M45" s="105">
        <v>0</v>
      </c>
      <c r="N45" s="105">
        <v>0</v>
      </c>
      <c r="O45" s="105">
        <v>0</v>
      </c>
      <c r="P45" s="105">
        <v>0</v>
      </c>
      <c r="Q45" s="105">
        <v>0</v>
      </c>
      <c r="R45" s="105">
        <v>0</v>
      </c>
      <c r="S45" s="105">
        <v>0</v>
      </c>
      <c r="T45" s="105">
        <v>0</v>
      </c>
      <c r="U45" s="105">
        <v>0</v>
      </c>
      <c r="V45" s="105">
        <v>0</v>
      </c>
      <c r="W45" s="105">
        <v>0</v>
      </c>
      <c r="X45" s="105">
        <v>0</v>
      </c>
      <c r="Y45" s="105">
        <v>0</v>
      </c>
      <c r="Z45" s="105">
        <v>0</v>
      </c>
      <c r="AA45" s="105">
        <v>0</v>
      </c>
      <c r="AB45" s="105">
        <v>0</v>
      </c>
      <c r="AC45" s="105">
        <v>0</v>
      </c>
      <c r="AD45" s="105">
        <v>0</v>
      </c>
      <c r="AE45" s="105">
        <v>0</v>
      </c>
      <c r="AF45" s="105">
        <v>0</v>
      </c>
      <c r="AG45" s="105">
        <v>0</v>
      </c>
      <c r="AH45" s="105">
        <v>0</v>
      </c>
      <c r="AI45" s="105">
        <v>0</v>
      </c>
      <c r="AJ45" s="105">
        <v>0</v>
      </c>
      <c r="AK45" s="105">
        <v>0</v>
      </c>
      <c r="AL45" s="105">
        <v>0</v>
      </c>
      <c r="AM45" s="105">
        <v>0</v>
      </c>
      <c r="AN45" s="105">
        <v>0</v>
      </c>
      <c r="AO45" s="105">
        <v>0</v>
      </c>
      <c r="AP45" s="105">
        <v>0</v>
      </c>
      <c r="AQ45" s="105">
        <v>0</v>
      </c>
      <c r="AR45" s="105">
        <v>0</v>
      </c>
      <c r="AS45" s="105">
        <v>0</v>
      </c>
      <c r="AT45" s="105">
        <v>0</v>
      </c>
      <c r="AU45" s="105">
        <v>0</v>
      </c>
      <c r="AV45" s="105">
        <v>0</v>
      </c>
      <c r="AW45" s="105">
        <v>0</v>
      </c>
      <c r="AX45" s="105">
        <v>0</v>
      </c>
      <c r="AY45" s="105">
        <v>0</v>
      </c>
      <c r="AZ45" s="105">
        <v>0</v>
      </c>
      <c r="BA45" s="105">
        <v>0</v>
      </c>
      <c r="BB45" s="105">
        <v>0</v>
      </c>
      <c r="BE45" s="73"/>
    </row>
    <row r="46" spans="1:57" ht="14.4" x14ac:dyDescent="0.3">
      <c r="A46" s="106" t="s">
        <v>408</v>
      </c>
      <c r="BE46" s="73"/>
    </row>
    <row r="47" spans="1:57" ht="14.4" x14ac:dyDescent="0.3">
      <c r="A47" s="106" t="s">
        <v>409</v>
      </c>
      <c r="B47" s="105">
        <v>0</v>
      </c>
      <c r="C47" s="105">
        <v>0</v>
      </c>
      <c r="D47" s="105">
        <v>0</v>
      </c>
      <c r="E47" s="105">
        <v>0</v>
      </c>
      <c r="F47" s="105">
        <v>0</v>
      </c>
      <c r="G47" s="105">
        <v>0</v>
      </c>
      <c r="H47" s="105">
        <v>0</v>
      </c>
      <c r="I47" s="105">
        <v>0</v>
      </c>
      <c r="J47" s="105">
        <v>0</v>
      </c>
      <c r="K47" s="105">
        <v>0</v>
      </c>
      <c r="L47" s="105">
        <v>0</v>
      </c>
      <c r="M47" s="105">
        <v>0</v>
      </c>
      <c r="N47" s="105">
        <v>0</v>
      </c>
      <c r="O47" s="105">
        <v>0</v>
      </c>
      <c r="P47" s="105">
        <v>0</v>
      </c>
      <c r="Q47" s="105">
        <v>0</v>
      </c>
      <c r="R47" s="105">
        <v>0</v>
      </c>
      <c r="S47" s="105">
        <v>0</v>
      </c>
      <c r="T47" s="105">
        <v>0</v>
      </c>
      <c r="U47" s="105">
        <v>0</v>
      </c>
      <c r="V47" s="105">
        <v>0</v>
      </c>
      <c r="W47" s="105">
        <v>0</v>
      </c>
      <c r="X47" s="105">
        <v>0</v>
      </c>
      <c r="Y47" s="105">
        <v>0</v>
      </c>
      <c r="Z47" s="105">
        <v>0</v>
      </c>
      <c r="AA47" s="105">
        <v>0</v>
      </c>
      <c r="AB47" s="105">
        <v>0</v>
      </c>
      <c r="AC47" s="105">
        <v>0</v>
      </c>
      <c r="AD47" s="105">
        <v>0</v>
      </c>
      <c r="AE47" s="105">
        <v>0</v>
      </c>
      <c r="AF47" s="105">
        <v>0</v>
      </c>
      <c r="AG47" s="105">
        <v>0</v>
      </c>
      <c r="AH47" s="105">
        <v>0</v>
      </c>
      <c r="AI47" s="105">
        <v>0</v>
      </c>
      <c r="AJ47" s="105">
        <v>0</v>
      </c>
      <c r="AK47" s="105">
        <v>0</v>
      </c>
      <c r="AL47" s="105">
        <v>0</v>
      </c>
      <c r="AM47" s="105">
        <v>0</v>
      </c>
      <c r="AN47" s="105">
        <v>0</v>
      </c>
      <c r="AO47" s="105">
        <v>0</v>
      </c>
      <c r="AP47" s="105">
        <v>0</v>
      </c>
      <c r="AQ47" s="105">
        <v>0</v>
      </c>
      <c r="AR47" s="105">
        <v>0</v>
      </c>
      <c r="AS47" s="105">
        <v>0</v>
      </c>
      <c r="AT47" s="105">
        <v>0</v>
      </c>
      <c r="AU47" s="105">
        <v>0</v>
      </c>
      <c r="AV47" s="105">
        <v>0</v>
      </c>
      <c r="AW47" s="105">
        <v>0</v>
      </c>
      <c r="AX47" s="105">
        <v>0</v>
      </c>
      <c r="AY47" s="105">
        <v>0</v>
      </c>
      <c r="AZ47" s="105">
        <v>0</v>
      </c>
      <c r="BA47" s="105">
        <v>0</v>
      </c>
      <c r="BB47" s="105">
        <v>0</v>
      </c>
      <c r="BE47" s="73"/>
    </row>
    <row r="48" spans="1:57" ht="14.4" x14ac:dyDescent="0.3">
      <c r="A48" s="106" t="s">
        <v>410</v>
      </c>
      <c r="B48" s="105">
        <v>0</v>
      </c>
      <c r="C48" s="105">
        <v>0</v>
      </c>
      <c r="D48" s="105">
        <v>0</v>
      </c>
      <c r="E48" s="105">
        <v>0</v>
      </c>
      <c r="F48" s="105">
        <v>0</v>
      </c>
      <c r="G48" s="105">
        <v>0</v>
      </c>
      <c r="H48" s="105">
        <v>0</v>
      </c>
      <c r="I48" s="105">
        <v>0</v>
      </c>
      <c r="J48" s="105">
        <v>0</v>
      </c>
      <c r="K48" s="105">
        <v>0</v>
      </c>
      <c r="L48" s="105">
        <v>0</v>
      </c>
      <c r="M48" s="105">
        <v>0</v>
      </c>
      <c r="N48" s="105">
        <v>0</v>
      </c>
      <c r="O48" s="105">
        <v>0</v>
      </c>
      <c r="P48" s="105">
        <v>0</v>
      </c>
      <c r="Q48" s="105">
        <v>0</v>
      </c>
      <c r="R48" s="105">
        <v>0</v>
      </c>
      <c r="S48" s="105">
        <v>0</v>
      </c>
      <c r="T48" s="105">
        <v>0</v>
      </c>
      <c r="U48" s="105">
        <v>0</v>
      </c>
      <c r="V48" s="105">
        <v>0</v>
      </c>
      <c r="W48" s="105">
        <v>0</v>
      </c>
      <c r="X48" s="105">
        <v>0</v>
      </c>
      <c r="Y48" s="105">
        <v>0</v>
      </c>
      <c r="Z48" s="105">
        <v>0</v>
      </c>
      <c r="AA48" s="105">
        <v>0</v>
      </c>
      <c r="AB48" s="105">
        <v>0</v>
      </c>
      <c r="AC48" s="105">
        <v>0</v>
      </c>
      <c r="AD48" s="105">
        <v>0</v>
      </c>
      <c r="AE48" s="105">
        <v>0</v>
      </c>
      <c r="AF48" s="105">
        <v>0</v>
      </c>
      <c r="AG48" s="105">
        <v>0</v>
      </c>
      <c r="AH48" s="105">
        <v>0</v>
      </c>
      <c r="AI48" s="105">
        <v>0</v>
      </c>
      <c r="AJ48" s="105">
        <v>0</v>
      </c>
      <c r="AK48" s="105">
        <v>0</v>
      </c>
      <c r="AL48" s="105">
        <v>0</v>
      </c>
      <c r="AM48" s="105">
        <v>0</v>
      </c>
      <c r="AN48" s="105">
        <v>0</v>
      </c>
      <c r="AO48" s="105">
        <v>0</v>
      </c>
      <c r="AP48" s="105">
        <v>0</v>
      </c>
      <c r="AQ48" s="105">
        <v>0</v>
      </c>
      <c r="AR48" s="105">
        <v>0</v>
      </c>
      <c r="AS48" s="105">
        <v>0</v>
      </c>
      <c r="AT48" s="105">
        <v>0</v>
      </c>
      <c r="AU48" s="105">
        <v>0</v>
      </c>
      <c r="AV48" s="105">
        <v>0</v>
      </c>
      <c r="AW48" s="105">
        <v>0</v>
      </c>
      <c r="AX48" s="105">
        <v>0</v>
      </c>
      <c r="AY48" s="105">
        <v>0</v>
      </c>
      <c r="AZ48" s="105">
        <v>0</v>
      </c>
      <c r="BA48" s="105">
        <v>0</v>
      </c>
      <c r="BB48" s="105">
        <v>0</v>
      </c>
      <c r="BE48" s="73"/>
    </row>
    <row r="49" spans="1:57" ht="14.4" x14ac:dyDescent="0.3">
      <c r="A49" s="106" t="s">
        <v>411</v>
      </c>
      <c r="B49" s="105">
        <v>0</v>
      </c>
      <c r="C49" s="105">
        <v>0</v>
      </c>
      <c r="D49" s="105">
        <v>0</v>
      </c>
      <c r="E49" s="105">
        <v>0</v>
      </c>
      <c r="F49" s="105">
        <v>0</v>
      </c>
      <c r="G49" s="105">
        <v>0</v>
      </c>
      <c r="H49" s="105">
        <v>0</v>
      </c>
      <c r="I49" s="105">
        <v>0</v>
      </c>
      <c r="J49" s="105">
        <v>0</v>
      </c>
      <c r="K49" s="105">
        <v>0</v>
      </c>
      <c r="L49" s="105">
        <v>0</v>
      </c>
      <c r="M49" s="105">
        <v>0</v>
      </c>
      <c r="N49" s="105">
        <v>0</v>
      </c>
      <c r="O49" s="105">
        <v>0</v>
      </c>
      <c r="P49" s="105">
        <v>0</v>
      </c>
      <c r="Q49" s="105">
        <v>0</v>
      </c>
      <c r="R49" s="105">
        <v>0</v>
      </c>
      <c r="S49" s="105">
        <v>0</v>
      </c>
      <c r="T49" s="105">
        <v>0</v>
      </c>
      <c r="U49" s="105">
        <v>0</v>
      </c>
      <c r="V49" s="105">
        <v>0</v>
      </c>
      <c r="W49" s="105">
        <v>0</v>
      </c>
      <c r="X49" s="105">
        <v>0</v>
      </c>
      <c r="Y49" s="105">
        <v>0</v>
      </c>
      <c r="Z49" s="105">
        <v>0</v>
      </c>
      <c r="AA49" s="105">
        <v>0</v>
      </c>
      <c r="AB49" s="105">
        <v>0</v>
      </c>
      <c r="AC49" s="105">
        <v>0</v>
      </c>
      <c r="AD49" s="105">
        <v>0</v>
      </c>
      <c r="AE49" s="105">
        <v>0</v>
      </c>
      <c r="AF49" s="105">
        <v>0</v>
      </c>
      <c r="AG49" s="105">
        <v>0</v>
      </c>
      <c r="AH49" s="105">
        <v>0</v>
      </c>
      <c r="AI49" s="105">
        <v>0</v>
      </c>
      <c r="AJ49" s="105">
        <v>0</v>
      </c>
      <c r="AK49" s="105">
        <v>0</v>
      </c>
      <c r="AL49" s="105">
        <v>0</v>
      </c>
      <c r="AM49" s="105">
        <v>0</v>
      </c>
      <c r="AN49" s="105">
        <v>0</v>
      </c>
      <c r="AO49" s="105">
        <v>0</v>
      </c>
      <c r="AP49" s="105">
        <v>0</v>
      </c>
      <c r="AQ49" s="105">
        <v>0</v>
      </c>
      <c r="AR49" s="105">
        <v>0</v>
      </c>
      <c r="AS49" s="105">
        <v>0</v>
      </c>
      <c r="AT49" s="105">
        <v>0</v>
      </c>
      <c r="AU49" s="105">
        <v>0</v>
      </c>
      <c r="AV49" s="105">
        <v>0</v>
      </c>
      <c r="AW49" s="105">
        <v>0</v>
      </c>
      <c r="AX49" s="105">
        <v>0</v>
      </c>
      <c r="AY49" s="105">
        <v>0</v>
      </c>
      <c r="AZ49" s="105">
        <v>0</v>
      </c>
      <c r="BA49" s="105">
        <v>0</v>
      </c>
      <c r="BB49" s="105">
        <v>0</v>
      </c>
      <c r="BE49" s="73"/>
    </row>
    <row r="50" spans="1:57" ht="14.4" x14ac:dyDescent="0.3">
      <c r="A50" s="106" t="s">
        <v>412</v>
      </c>
      <c r="BE50" s="73"/>
    </row>
    <row r="51" spans="1:57" ht="14.4" x14ac:dyDescent="0.3">
      <c r="A51" s="106" t="s">
        <v>413</v>
      </c>
      <c r="B51" s="105">
        <v>0</v>
      </c>
      <c r="C51" s="105">
        <v>0</v>
      </c>
      <c r="D51" s="105">
        <v>0</v>
      </c>
      <c r="E51" s="105">
        <v>0</v>
      </c>
      <c r="F51" s="105">
        <v>0</v>
      </c>
      <c r="G51" s="105">
        <v>0</v>
      </c>
      <c r="H51" s="105">
        <v>0</v>
      </c>
      <c r="I51" s="105">
        <v>0</v>
      </c>
      <c r="J51" s="105">
        <v>0</v>
      </c>
      <c r="K51" s="105">
        <v>0</v>
      </c>
      <c r="L51" s="105">
        <v>0</v>
      </c>
      <c r="M51" s="105">
        <v>0</v>
      </c>
      <c r="N51" s="105">
        <v>0</v>
      </c>
      <c r="O51" s="105">
        <v>0</v>
      </c>
      <c r="P51" s="105">
        <v>0</v>
      </c>
      <c r="Q51" s="105">
        <v>0</v>
      </c>
      <c r="R51" s="105">
        <v>0</v>
      </c>
      <c r="S51" s="105">
        <v>0</v>
      </c>
      <c r="T51" s="105">
        <v>0</v>
      </c>
      <c r="U51" s="105">
        <v>0</v>
      </c>
      <c r="V51" s="105">
        <v>0</v>
      </c>
      <c r="W51" s="105">
        <v>0</v>
      </c>
      <c r="X51" s="105">
        <v>0</v>
      </c>
      <c r="Y51" s="105">
        <v>0</v>
      </c>
      <c r="Z51" s="105">
        <v>0</v>
      </c>
      <c r="AA51" s="105">
        <v>0</v>
      </c>
      <c r="AB51" s="105">
        <v>0</v>
      </c>
      <c r="AC51" s="105">
        <v>0</v>
      </c>
      <c r="AD51" s="105">
        <v>0</v>
      </c>
      <c r="AE51" s="105">
        <v>0</v>
      </c>
      <c r="AF51" s="105">
        <v>0</v>
      </c>
      <c r="AG51" s="105">
        <v>0</v>
      </c>
      <c r="AH51" s="105">
        <v>0</v>
      </c>
      <c r="AI51" s="105">
        <v>0</v>
      </c>
      <c r="AJ51" s="105">
        <v>0</v>
      </c>
      <c r="AK51" s="105">
        <v>0</v>
      </c>
      <c r="AL51" s="105">
        <v>0</v>
      </c>
      <c r="AM51" s="105">
        <v>0</v>
      </c>
      <c r="AN51" s="105">
        <v>0</v>
      </c>
      <c r="AO51" s="105">
        <v>0</v>
      </c>
      <c r="AP51" s="105">
        <v>0</v>
      </c>
      <c r="AQ51" s="105">
        <v>0</v>
      </c>
      <c r="AR51" s="105">
        <v>0</v>
      </c>
      <c r="AS51" s="105">
        <v>0</v>
      </c>
      <c r="AT51" s="105">
        <v>0</v>
      </c>
      <c r="AU51" s="105">
        <v>0</v>
      </c>
      <c r="AV51" s="105">
        <v>0</v>
      </c>
      <c r="AW51" s="105">
        <v>0</v>
      </c>
      <c r="AX51" s="105">
        <v>0</v>
      </c>
      <c r="AY51" s="105">
        <v>0</v>
      </c>
      <c r="AZ51" s="105">
        <v>0</v>
      </c>
      <c r="BA51" s="105">
        <v>0</v>
      </c>
      <c r="BB51" s="105">
        <v>0</v>
      </c>
      <c r="BE51" s="73"/>
    </row>
    <row r="52" spans="1:57" ht="14.4" x14ac:dyDescent="0.3">
      <c r="A52" s="106" t="s">
        <v>414</v>
      </c>
      <c r="BE52" s="73"/>
    </row>
    <row r="53" spans="1:57" ht="14.4" x14ac:dyDescent="0.3">
      <c r="A53" s="106" t="s">
        <v>415</v>
      </c>
      <c r="B53" s="105">
        <v>0</v>
      </c>
      <c r="C53" s="105">
        <v>0</v>
      </c>
      <c r="D53" s="105">
        <v>0</v>
      </c>
      <c r="E53" s="105">
        <v>0</v>
      </c>
      <c r="F53" s="105">
        <v>0</v>
      </c>
      <c r="G53" s="105">
        <v>0</v>
      </c>
      <c r="H53" s="105">
        <v>0</v>
      </c>
      <c r="I53" s="105">
        <v>0</v>
      </c>
      <c r="J53" s="105">
        <v>0</v>
      </c>
      <c r="K53" s="105">
        <v>0</v>
      </c>
      <c r="L53" s="105">
        <v>0</v>
      </c>
      <c r="M53" s="105">
        <v>0</v>
      </c>
      <c r="N53" s="105">
        <v>0</v>
      </c>
      <c r="O53" s="105">
        <v>0</v>
      </c>
      <c r="P53" s="105">
        <v>0</v>
      </c>
      <c r="Q53" s="105">
        <v>0</v>
      </c>
      <c r="R53" s="105">
        <v>0</v>
      </c>
      <c r="S53" s="105">
        <v>0</v>
      </c>
      <c r="T53" s="105">
        <v>0</v>
      </c>
      <c r="U53" s="105">
        <v>0</v>
      </c>
      <c r="V53" s="105">
        <v>0</v>
      </c>
      <c r="W53" s="105">
        <v>0</v>
      </c>
      <c r="X53" s="105">
        <v>0</v>
      </c>
      <c r="Y53" s="105">
        <v>0</v>
      </c>
      <c r="Z53" s="105">
        <v>0</v>
      </c>
      <c r="AA53" s="105">
        <v>0</v>
      </c>
      <c r="AB53" s="105">
        <v>0</v>
      </c>
      <c r="AC53" s="105">
        <v>0</v>
      </c>
      <c r="AD53" s="105">
        <v>0</v>
      </c>
      <c r="AE53" s="105">
        <v>0</v>
      </c>
      <c r="AF53" s="105">
        <v>0</v>
      </c>
      <c r="AG53" s="105">
        <v>0</v>
      </c>
      <c r="AH53" s="105">
        <v>0</v>
      </c>
      <c r="AI53" s="105">
        <v>0</v>
      </c>
      <c r="AJ53" s="105">
        <v>0</v>
      </c>
      <c r="AK53" s="105">
        <v>0</v>
      </c>
      <c r="AL53" s="105">
        <v>0</v>
      </c>
      <c r="AM53" s="105">
        <v>0</v>
      </c>
      <c r="AN53" s="105">
        <v>0</v>
      </c>
      <c r="AO53" s="105">
        <v>0</v>
      </c>
      <c r="AP53" s="105">
        <v>0</v>
      </c>
      <c r="AQ53" s="105">
        <v>0</v>
      </c>
      <c r="AR53" s="105">
        <v>0</v>
      </c>
      <c r="AS53" s="105">
        <v>0</v>
      </c>
      <c r="AT53" s="105">
        <v>0</v>
      </c>
      <c r="AU53" s="105">
        <v>0</v>
      </c>
      <c r="AV53" s="105">
        <v>0</v>
      </c>
      <c r="AW53" s="105">
        <v>0</v>
      </c>
      <c r="AX53" s="105">
        <v>0</v>
      </c>
      <c r="AY53" s="105">
        <v>0</v>
      </c>
      <c r="AZ53" s="105">
        <v>0</v>
      </c>
      <c r="BA53" s="105">
        <v>0</v>
      </c>
      <c r="BB53" s="105">
        <v>0</v>
      </c>
      <c r="BE53" s="73"/>
    </row>
    <row r="54" spans="1:57" ht="14.4" x14ac:dyDescent="0.3">
      <c r="A54" s="106" t="s">
        <v>416</v>
      </c>
      <c r="B54" s="105">
        <v>0</v>
      </c>
      <c r="C54" s="105">
        <v>0</v>
      </c>
      <c r="D54" s="105">
        <v>0</v>
      </c>
      <c r="E54" s="105">
        <v>0</v>
      </c>
      <c r="F54" s="105">
        <v>0</v>
      </c>
      <c r="G54" s="105">
        <v>0</v>
      </c>
      <c r="H54" s="105">
        <v>0</v>
      </c>
      <c r="I54" s="105">
        <v>0</v>
      </c>
      <c r="J54" s="105">
        <v>0</v>
      </c>
      <c r="K54" s="105">
        <v>0</v>
      </c>
      <c r="L54" s="105">
        <v>0</v>
      </c>
      <c r="M54" s="105">
        <v>0</v>
      </c>
      <c r="N54" s="105">
        <v>0</v>
      </c>
      <c r="O54" s="105">
        <v>0</v>
      </c>
      <c r="P54" s="105">
        <v>0</v>
      </c>
      <c r="Q54" s="105">
        <v>0</v>
      </c>
      <c r="R54" s="105">
        <v>0</v>
      </c>
      <c r="S54" s="105">
        <v>0</v>
      </c>
      <c r="T54" s="105">
        <v>0</v>
      </c>
      <c r="U54" s="105">
        <v>0</v>
      </c>
      <c r="V54" s="105">
        <v>0</v>
      </c>
      <c r="W54" s="105">
        <v>0</v>
      </c>
      <c r="X54" s="105">
        <v>0</v>
      </c>
      <c r="Y54" s="105">
        <v>0</v>
      </c>
      <c r="Z54" s="105">
        <v>0</v>
      </c>
      <c r="AA54" s="105">
        <v>0</v>
      </c>
      <c r="AB54" s="105">
        <v>0</v>
      </c>
      <c r="AC54" s="105">
        <v>0</v>
      </c>
      <c r="AD54" s="105">
        <v>0</v>
      </c>
      <c r="AE54" s="105">
        <v>0</v>
      </c>
      <c r="AF54" s="105">
        <v>0</v>
      </c>
      <c r="AG54" s="105">
        <v>0</v>
      </c>
      <c r="AH54" s="105">
        <v>0</v>
      </c>
      <c r="AI54" s="105">
        <v>0</v>
      </c>
      <c r="AJ54" s="105">
        <v>0</v>
      </c>
      <c r="AK54" s="105">
        <v>0</v>
      </c>
      <c r="AL54" s="105">
        <v>0</v>
      </c>
      <c r="AM54" s="105">
        <v>0</v>
      </c>
      <c r="AN54" s="105">
        <v>0</v>
      </c>
      <c r="AO54" s="105">
        <v>0</v>
      </c>
      <c r="AP54" s="105">
        <v>0</v>
      </c>
      <c r="AQ54" s="105">
        <v>0</v>
      </c>
      <c r="AR54" s="105">
        <v>0</v>
      </c>
      <c r="AS54" s="105">
        <v>0</v>
      </c>
      <c r="AT54" s="105">
        <v>0</v>
      </c>
      <c r="AU54" s="105">
        <v>0</v>
      </c>
      <c r="AV54" s="105">
        <v>0</v>
      </c>
      <c r="AW54" s="105">
        <v>0</v>
      </c>
      <c r="AX54" s="105">
        <v>0</v>
      </c>
      <c r="AY54" s="105">
        <v>0</v>
      </c>
      <c r="AZ54" s="105">
        <v>0</v>
      </c>
      <c r="BA54" s="105">
        <v>0</v>
      </c>
      <c r="BB54" s="105">
        <v>0</v>
      </c>
      <c r="BE54" s="73"/>
    </row>
    <row r="55" spans="1:57" ht="14.4" x14ac:dyDescent="0.3">
      <c r="A55" s="106" t="s">
        <v>417</v>
      </c>
      <c r="BE55" s="73"/>
    </row>
    <row r="56" spans="1:57" ht="14.4" x14ac:dyDescent="0.3">
      <c r="A56" s="106" t="s">
        <v>418</v>
      </c>
      <c r="B56" s="105">
        <v>0</v>
      </c>
      <c r="C56" s="105">
        <v>0</v>
      </c>
      <c r="D56" s="105">
        <v>0</v>
      </c>
      <c r="E56" s="105">
        <v>0</v>
      </c>
      <c r="F56" s="105">
        <v>0</v>
      </c>
      <c r="G56" s="105">
        <v>0</v>
      </c>
      <c r="H56" s="105">
        <v>0</v>
      </c>
      <c r="I56" s="105">
        <v>0</v>
      </c>
      <c r="J56" s="105">
        <v>0</v>
      </c>
      <c r="K56" s="105">
        <v>0</v>
      </c>
      <c r="L56" s="105">
        <v>0</v>
      </c>
      <c r="M56" s="105">
        <v>0</v>
      </c>
      <c r="N56" s="105">
        <v>0</v>
      </c>
      <c r="O56" s="105">
        <v>0</v>
      </c>
      <c r="P56" s="105">
        <v>0</v>
      </c>
      <c r="Q56" s="105">
        <v>0</v>
      </c>
      <c r="R56" s="105">
        <v>0</v>
      </c>
      <c r="S56" s="105">
        <v>0</v>
      </c>
      <c r="T56" s="105">
        <v>0</v>
      </c>
      <c r="U56" s="105">
        <v>0</v>
      </c>
      <c r="V56" s="105">
        <v>0</v>
      </c>
      <c r="W56" s="105">
        <v>0</v>
      </c>
      <c r="X56" s="105">
        <v>0</v>
      </c>
      <c r="Y56" s="105">
        <v>0</v>
      </c>
      <c r="Z56" s="105">
        <v>0</v>
      </c>
      <c r="AA56" s="105">
        <v>0</v>
      </c>
      <c r="AB56" s="105">
        <v>0</v>
      </c>
      <c r="AC56" s="105">
        <v>0</v>
      </c>
      <c r="AD56" s="105">
        <v>0</v>
      </c>
      <c r="AE56" s="105">
        <v>0</v>
      </c>
      <c r="AF56" s="105">
        <v>0</v>
      </c>
      <c r="AG56" s="105">
        <v>0</v>
      </c>
      <c r="AH56" s="105">
        <v>0</v>
      </c>
      <c r="AI56" s="105">
        <v>0</v>
      </c>
      <c r="AJ56" s="105">
        <v>0</v>
      </c>
      <c r="AK56" s="105">
        <v>0</v>
      </c>
      <c r="AL56" s="105">
        <v>0</v>
      </c>
      <c r="AM56" s="105">
        <v>0</v>
      </c>
      <c r="AN56" s="105">
        <v>0</v>
      </c>
      <c r="AO56" s="105">
        <v>0</v>
      </c>
      <c r="AP56" s="105">
        <v>0</v>
      </c>
      <c r="AQ56" s="105">
        <v>0</v>
      </c>
      <c r="AR56" s="105">
        <v>0</v>
      </c>
      <c r="AS56" s="105">
        <v>0</v>
      </c>
      <c r="AT56" s="105">
        <v>0</v>
      </c>
      <c r="AU56" s="105">
        <v>0</v>
      </c>
      <c r="AV56" s="105">
        <v>0</v>
      </c>
      <c r="AW56" s="105">
        <v>0</v>
      </c>
      <c r="AX56" s="105">
        <v>0</v>
      </c>
      <c r="AY56" s="105">
        <v>0</v>
      </c>
      <c r="AZ56" s="105">
        <v>0</v>
      </c>
      <c r="BA56" s="105">
        <v>0</v>
      </c>
      <c r="BB56" s="105">
        <v>0</v>
      </c>
      <c r="BE56" s="73"/>
    </row>
    <row r="57" spans="1:57" ht="14.4" x14ac:dyDescent="0.3">
      <c r="A57" s="106" t="s">
        <v>419</v>
      </c>
      <c r="B57" s="105">
        <v>0</v>
      </c>
      <c r="C57" s="105">
        <v>0</v>
      </c>
      <c r="D57" s="105">
        <v>0</v>
      </c>
      <c r="E57" s="105">
        <v>0</v>
      </c>
      <c r="F57" s="105">
        <v>0</v>
      </c>
      <c r="G57" s="105">
        <v>0</v>
      </c>
      <c r="H57" s="105">
        <v>0</v>
      </c>
      <c r="I57" s="105">
        <v>0</v>
      </c>
      <c r="J57" s="105">
        <v>0</v>
      </c>
      <c r="K57" s="105">
        <v>0</v>
      </c>
      <c r="L57" s="105">
        <v>0</v>
      </c>
      <c r="M57" s="105">
        <v>0</v>
      </c>
      <c r="N57" s="105">
        <v>0</v>
      </c>
      <c r="O57" s="105">
        <v>0</v>
      </c>
      <c r="P57" s="105">
        <v>0</v>
      </c>
      <c r="Q57" s="105">
        <v>0</v>
      </c>
      <c r="R57" s="105">
        <v>0</v>
      </c>
      <c r="S57" s="105">
        <v>0</v>
      </c>
      <c r="T57" s="105">
        <v>0</v>
      </c>
      <c r="U57" s="105">
        <v>0</v>
      </c>
      <c r="V57" s="105">
        <v>0</v>
      </c>
      <c r="W57" s="105">
        <v>0</v>
      </c>
      <c r="X57" s="105">
        <v>0</v>
      </c>
      <c r="Y57" s="105">
        <v>0</v>
      </c>
      <c r="Z57" s="105">
        <v>0</v>
      </c>
      <c r="AA57" s="105">
        <v>0</v>
      </c>
      <c r="AB57" s="105">
        <v>0</v>
      </c>
      <c r="AC57" s="105">
        <v>0</v>
      </c>
      <c r="AD57" s="105">
        <v>0</v>
      </c>
      <c r="AE57" s="105">
        <v>0</v>
      </c>
      <c r="AF57" s="105">
        <v>0</v>
      </c>
      <c r="AG57" s="105">
        <v>0</v>
      </c>
      <c r="AH57" s="105">
        <v>0</v>
      </c>
      <c r="AI57" s="105">
        <v>0</v>
      </c>
      <c r="AJ57" s="105">
        <v>0</v>
      </c>
      <c r="AK57" s="105">
        <v>0</v>
      </c>
      <c r="AL57" s="105">
        <v>0</v>
      </c>
      <c r="AM57" s="105">
        <v>0</v>
      </c>
      <c r="AN57" s="105">
        <v>0</v>
      </c>
      <c r="AO57" s="105">
        <v>0</v>
      </c>
      <c r="AP57" s="105">
        <v>0</v>
      </c>
      <c r="AQ57" s="105">
        <v>0</v>
      </c>
      <c r="AR57" s="105">
        <v>0</v>
      </c>
      <c r="AS57" s="105">
        <v>0</v>
      </c>
      <c r="AT57" s="105">
        <v>0</v>
      </c>
      <c r="AU57" s="105">
        <v>0</v>
      </c>
      <c r="AV57" s="105">
        <v>0</v>
      </c>
      <c r="AW57" s="105">
        <v>0</v>
      </c>
      <c r="AX57" s="105">
        <v>0</v>
      </c>
      <c r="AY57" s="105">
        <v>0</v>
      </c>
      <c r="AZ57" s="105">
        <v>0</v>
      </c>
      <c r="BA57" s="105">
        <v>0</v>
      </c>
      <c r="BB57" s="105">
        <v>0</v>
      </c>
      <c r="BE57" s="73"/>
    </row>
    <row r="58" spans="1:57" ht="14.4" x14ac:dyDescent="0.3">
      <c r="A58" s="106" t="s">
        <v>420</v>
      </c>
      <c r="B58" s="105">
        <v>0</v>
      </c>
      <c r="C58" s="105">
        <v>0</v>
      </c>
      <c r="D58" s="105">
        <v>0</v>
      </c>
      <c r="E58" s="105">
        <v>0</v>
      </c>
      <c r="F58" s="105">
        <v>0</v>
      </c>
      <c r="G58" s="105">
        <v>0</v>
      </c>
      <c r="H58" s="105">
        <v>0</v>
      </c>
      <c r="I58" s="105">
        <v>0</v>
      </c>
      <c r="J58" s="105">
        <v>0</v>
      </c>
      <c r="K58" s="105">
        <v>0</v>
      </c>
      <c r="L58" s="105">
        <v>0</v>
      </c>
      <c r="M58" s="105">
        <v>0</v>
      </c>
      <c r="N58" s="105">
        <v>0</v>
      </c>
      <c r="O58" s="105">
        <v>0</v>
      </c>
      <c r="P58" s="105">
        <v>0</v>
      </c>
      <c r="Q58" s="105">
        <v>0</v>
      </c>
      <c r="R58" s="105">
        <v>0</v>
      </c>
      <c r="S58" s="105">
        <v>0</v>
      </c>
      <c r="T58" s="105">
        <v>0</v>
      </c>
      <c r="U58" s="105">
        <v>0</v>
      </c>
      <c r="V58" s="105">
        <v>0</v>
      </c>
      <c r="W58" s="105">
        <v>0</v>
      </c>
      <c r="X58" s="105">
        <v>0</v>
      </c>
      <c r="Y58" s="105">
        <v>0</v>
      </c>
      <c r="Z58" s="105">
        <v>0</v>
      </c>
      <c r="AA58" s="105">
        <v>0</v>
      </c>
      <c r="AB58" s="105">
        <v>0</v>
      </c>
      <c r="AC58" s="105">
        <v>0</v>
      </c>
      <c r="AD58" s="105">
        <v>0</v>
      </c>
      <c r="AE58" s="105">
        <v>0</v>
      </c>
      <c r="AF58" s="105">
        <v>0</v>
      </c>
      <c r="AG58" s="105">
        <v>0</v>
      </c>
      <c r="AH58" s="105">
        <v>0</v>
      </c>
      <c r="AI58" s="105">
        <v>0</v>
      </c>
      <c r="AJ58" s="105">
        <v>0</v>
      </c>
      <c r="AK58" s="105">
        <v>0</v>
      </c>
      <c r="AL58" s="105">
        <v>0</v>
      </c>
      <c r="AM58" s="105">
        <v>0</v>
      </c>
      <c r="AN58" s="105">
        <v>0</v>
      </c>
      <c r="AO58" s="105">
        <v>0</v>
      </c>
      <c r="AP58" s="105">
        <v>0</v>
      </c>
      <c r="AQ58" s="105">
        <v>0</v>
      </c>
      <c r="AR58" s="105">
        <v>0</v>
      </c>
      <c r="AS58" s="105">
        <v>0</v>
      </c>
      <c r="AT58" s="105">
        <v>0</v>
      </c>
      <c r="AU58" s="105">
        <v>0</v>
      </c>
      <c r="AV58" s="105">
        <v>0</v>
      </c>
      <c r="AW58" s="105">
        <v>0</v>
      </c>
      <c r="AX58" s="105">
        <v>0</v>
      </c>
      <c r="AY58" s="105">
        <v>0</v>
      </c>
      <c r="AZ58" s="105">
        <v>0</v>
      </c>
      <c r="BA58" s="105">
        <v>0</v>
      </c>
      <c r="BB58" s="105">
        <v>0</v>
      </c>
      <c r="BE58" s="73"/>
    </row>
    <row r="59" spans="1:57" ht="14.4" x14ac:dyDescent="0.3">
      <c r="A59" s="106" t="s">
        <v>421</v>
      </c>
      <c r="BE59" s="73"/>
    </row>
    <row r="60" spans="1:57" ht="14.4" x14ac:dyDescent="0.3">
      <c r="A60" s="106" t="s">
        <v>422</v>
      </c>
      <c r="B60" s="105">
        <v>0</v>
      </c>
      <c r="C60" s="105">
        <v>0</v>
      </c>
      <c r="D60" s="105">
        <v>0</v>
      </c>
      <c r="E60" s="105">
        <v>0</v>
      </c>
      <c r="F60" s="105">
        <v>0</v>
      </c>
      <c r="G60" s="105">
        <v>0</v>
      </c>
      <c r="H60" s="105">
        <v>0</v>
      </c>
      <c r="I60" s="105">
        <v>0</v>
      </c>
      <c r="J60" s="105">
        <v>0</v>
      </c>
      <c r="K60" s="105">
        <v>0</v>
      </c>
      <c r="L60" s="105">
        <v>0</v>
      </c>
      <c r="M60" s="105">
        <v>0</v>
      </c>
      <c r="N60" s="105">
        <v>0</v>
      </c>
      <c r="O60" s="105">
        <v>0</v>
      </c>
      <c r="P60" s="105">
        <v>0</v>
      </c>
      <c r="Q60" s="105">
        <v>0</v>
      </c>
      <c r="R60" s="105">
        <v>0</v>
      </c>
      <c r="S60" s="105">
        <v>0</v>
      </c>
      <c r="T60" s="105">
        <v>0</v>
      </c>
      <c r="U60" s="105">
        <v>0</v>
      </c>
      <c r="V60" s="105">
        <v>0</v>
      </c>
      <c r="W60" s="105">
        <v>0</v>
      </c>
      <c r="X60" s="105">
        <v>0</v>
      </c>
      <c r="Y60" s="105">
        <v>0</v>
      </c>
      <c r="Z60" s="105">
        <v>0</v>
      </c>
      <c r="AA60" s="105">
        <v>0</v>
      </c>
      <c r="AB60" s="105">
        <v>0</v>
      </c>
      <c r="AC60" s="105">
        <v>0</v>
      </c>
      <c r="AD60" s="105">
        <v>0</v>
      </c>
      <c r="AE60" s="105">
        <v>0</v>
      </c>
      <c r="AF60" s="105">
        <v>0</v>
      </c>
      <c r="AG60" s="105">
        <v>0</v>
      </c>
      <c r="AH60" s="105">
        <v>0</v>
      </c>
      <c r="AI60" s="105">
        <v>0</v>
      </c>
      <c r="AJ60" s="105">
        <v>0</v>
      </c>
      <c r="AK60" s="105">
        <v>0</v>
      </c>
      <c r="AL60" s="105">
        <v>0</v>
      </c>
      <c r="AM60" s="105">
        <v>0</v>
      </c>
      <c r="AN60" s="105">
        <v>0</v>
      </c>
      <c r="AO60" s="105">
        <v>0</v>
      </c>
      <c r="AP60" s="105">
        <v>0</v>
      </c>
      <c r="AQ60" s="105">
        <v>0</v>
      </c>
      <c r="AR60" s="105">
        <v>0</v>
      </c>
      <c r="AS60" s="105">
        <v>0</v>
      </c>
      <c r="AT60" s="105">
        <v>0</v>
      </c>
      <c r="AU60" s="105">
        <v>0</v>
      </c>
      <c r="AV60" s="105">
        <v>0</v>
      </c>
      <c r="AW60" s="105">
        <v>0</v>
      </c>
      <c r="AX60" s="105">
        <v>0</v>
      </c>
      <c r="AY60" s="105">
        <v>0</v>
      </c>
      <c r="AZ60" s="105">
        <v>0</v>
      </c>
      <c r="BA60" s="105">
        <v>0</v>
      </c>
      <c r="BB60" s="105">
        <v>0</v>
      </c>
      <c r="BE60" s="73"/>
    </row>
    <row r="61" spans="1:57" ht="14.4" x14ac:dyDescent="0.3">
      <c r="A61" s="106" t="s">
        <v>423</v>
      </c>
      <c r="BE61" s="73"/>
    </row>
    <row r="62" spans="1:57" ht="14.4" x14ac:dyDescent="0.3">
      <c r="A62" s="106" t="s">
        <v>424</v>
      </c>
      <c r="B62" s="105">
        <v>0</v>
      </c>
      <c r="C62" s="105">
        <v>0</v>
      </c>
      <c r="D62" s="105">
        <v>0</v>
      </c>
      <c r="E62" s="105">
        <v>0</v>
      </c>
      <c r="F62" s="105">
        <v>0</v>
      </c>
      <c r="G62" s="105">
        <v>0</v>
      </c>
      <c r="H62" s="105">
        <v>0</v>
      </c>
      <c r="I62" s="105">
        <v>0</v>
      </c>
      <c r="J62" s="105">
        <v>0</v>
      </c>
      <c r="K62" s="105">
        <v>0</v>
      </c>
      <c r="L62" s="105">
        <v>0</v>
      </c>
      <c r="M62" s="105">
        <v>0</v>
      </c>
      <c r="N62" s="105">
        <v>0</v>
      </c>
      <c r="O62" s="105">
        <v>0</v>
      </c>
      <c r="P62" s="105">
        <v>0</v>
      </c>
      <c r="Q62" s="105">
        <v>0</v>
      </c>
      <c r="R62" s="105">
        <v>0</v>
      </c>
      <c r="S62" s="105">
        <v>0</v>
      </c>
      <c r="T62" s="105">
        <v>0</v>
      </c>
      <c r="U62" s="105">
        <v>0</v>
      </c>
      <c r="V62" s="105">
        <v>0</v>
      </c>
      <c r="W62" s="105">
        <v>0</v>
      </c>
      <c r="X62" s="105">
        <v>0</v>
      </c>
      <c r="Y62" s="105">
        <v>0</v>
      </c>
      <c r="Z62" s="105">
        <v>0</v>
      </c>
      <c r="AA62" s="105">
        <v>0</v>
      </c>
      <c r="AB62" s="105">
        <v>0</v>
      </c>
      <c r="AC62" s="105">
        <v>0</v>
      </c>
      <c r="AD62" s="105">
        <v>0</v>
      </c>
      <c r="AE62" s="105">
        <v>0</v>
      </c>
      <c r="AF62" s="105">
        <v>0</v>
      </c>
      <c r="AG62" s="105">
        <v>0</v>
      </c>
      <c r="AH62" s="105">
        <v>0</v>
      </c>
      <c r="AI62" s="105">
        <v>0</v>
      </c>
      <c r="AJ62" s="105">
        <v>0</v>
      </c>
      <c r="AK62" s="105">
        <v>0</v>
      </c>
      <c r="AL62" s="105">
        <v>0</v>
      </c>
      <c r="AM62" s="105">
        <v>0</v>
      </c>
      <c r="AN62" s="105">
        <v>0</v>
      </c>
      <c r="AO62" s="105">
        <v>0</v>
      </c>
      <c r="AP62" s="105">
        <v>0</v>
      </c>
      <c r="AQ62" s="105">
        <v>0</v>
      </c>
      <c r="AR62" s="105">
        <v>0</v>
      </c>
      <c r="AS62" s="105">
        <v>0</v>
      </c>
      <c r="AT62" s="105">
        <v>0</v>
      </c>
      <c r="AU62" s="105">
        <v>0</v>
      </c>
      <c r="AV62" s="105">
        <v>0</v>
      </c>
      <c r="AW62" s="105">
        <v>0</v>
      </c>
      <c r="AX62" s="105">
        <v>0</v>
      </c>
      <c r="AY62" s="105">
        <v>0</v>
      </c>
      <c r="AZ62" s="105">
        <v>0</v>
      </c>
      <c r="BA62" s="105">
        <v>0</v>
      </c>
      <c r="BB62" s="105">
        <v>0</v>
      </c>
      <c r="BE62" s="73"/>
    </row>
    <row r="63" spans="1:57" ht="14.4" x14ac:dyDescent="0.3">
      <c r="A63" s="106" t="s">
        <v>425</v>
      </c>
      <c r="BE63" s="73"/>
    </row>
    <row r="64" spans="1:57" ht="14.4" x14ac:dyDescent="0.3">
      <c r="A64" s="106" t="s">
        <v>426</v>
      </c>
      <c r="BE64" s="73"/>
    </row>
    <row r="65" spans="1:61" ht="14.4" x14ac:dyDescent="0.3">
      <c r="A65" s="158" t="s">
        <v>427</v>
      </c>
      <c r="BE65" s="73"/>
    </row>
    <row r="66" spans="1:61" ht="14.4" x14ac:dyDescent="0.3">
      <c r="A66" s="106" t="s">
        <v>428</v>
      </c>
      <c r="BE66" s="73"/>
    </row>
    <row r="67" spans="1:61" ht="14.4" x14ac:dyDescent="0.3">
      <c r="A67" s="158" t="s">
        <v>429</v>
      </c>
      <c r="BE67" s="73"/>
    </row>
    <row r="68" spans="1:61" ht="14.4" x14ac:dyDescent="0.3">
      <c r="A68" s="106" t="s">
        <v>430</v>
      </c>
      <c r="B68" s="105">
        <v>22595091104.9632</v>
      </c>
      <c r="C68" s="105">
        <v>22850562344.999199</v>
      </c>
      <c r="D68" s="105">
        <v>23058874966.469898</v>
      </c>
      <c r="E68" s="105">
        <v>23213453550.2136</v>
      </c>
      <c r="F68" s="105">
        <v>23259152724.043201</v>
      </c>
      <c r="G68" s="105">
        <v>23320978428.191002</v>
      </c>
      <c r="H68" s="105">
        <v>23666767159.918201</v>
      </c>
      <c r="I68" s="105">
        <v>23715711356.064701</v>
      </c>
      <c r="J68" s="105">
        <v>23765444902.226501</v>
      </c>
      <c r="K68" s="105">
        <v>23892116988.319401</v>
      </c>
      <c r="L68" s="105">
        <v>24064765387.250401</v>
      </c>
      <c r="M68" s="105">
        <v>24173890101.757801</v>
      </c>
      <c r="N68" s="105">
        <v>25053197298.544102</v>
      </c>
      <c r="O68" s="105">
        <v>25053197298.544102</v>
      </c>
      <c r="P68" s="105">
        <v>25135982059.400398</v>
      </c>
      <c r="Q68" s="105">
        <v>25177726903.9939</v>
      </c>
      <c r="R68" s="105">
        <v>25505716797.3148</v>
      </c>
      <c r="S68" s="105">
        <v>25590916384.838299</v>
      </c>
      <c r="T68" s="105">
        <v>25655375040.764099</v>
      </c>
      <c r="U68" s="105">
        <v>25855973658.4561</v>
      </c>
      <c r="V68" s="105">
        <v>25908718821.239899</v>
      </c>
      <c r="W68" s="105">
        <v>25981534804.892899</v>
      </c>
      <c r="X68" s="105">
        <v>26210233742.718201</v>
      </c>
      <c r="Y68" s="105">
        <v>26262624612.261501</v>
      </c>
      <c r="Z68" s="105">
        <v>26320153119.810902</v>
      </c>
      <c r="AA68" s="105">
        <v>27843251172.843399</v>
      </c>
      <c r="AB68" s="105">
        <v>27843251172.843399</v>
      </c>
      <c r="AC68" s="105">
        <v>27906677114.107601</v>
      </c>
      <c r="AD68" s="105">
        <v>27953238147.787201</v>
      </c>
      <c r="AE68" s="105">
        <v>28072852876.372601</v>
      </c>
      <c r="AF68" s="105">
        <v>28122381619.733601</v>
      </c>
      <c r="AG68" s="105">
        <v>28219816994.965401</v>
      </c>
      <c r="AH68" s="105">
        <v>28733339832.936199</v>
      </c>
      <c r="AI68" s="105">
        <v>28914668134.1021</v>
      </c>
      <c r="AJ68" s="105">
        <v>29009889019.217701</v>
      </c>
      <c r="AK68" s="105">
        <v>29152289971.119701</v>
      </c>
      <c r="AL68" s="105">
        <v>29226020455.317902</v>
      </c>
      <c r="AM68" s="105">
        <v>29305552659.291698</v>
      </c>
      <c r="AN68" s="105">
        <v>29775293880.265499</v>
      </c>
      <c r="AO68" s="105">
        <v>29775293880.265499</v>
      </c>
      <c r="AP68" s="105">
        <v>29814102943.2015</v>
      </c>
      <c r="AQ68" s="105">
        <v>29857021069.2486</v>
      </c>
      <c r="AR68" s="105">
        <v>30077587834.708698</v>
      </c>
      <c r="AS68" s="105">
        <v>30132521534.358299</v>
      </c>
      <c r="AT68" s="105">
        <v>30206648569.893398</v>
      </c>
      <c r="AU68" s="105">
        <v>30714484850.385399</v>
      </c>
      <c r="AV68" s="105">
        <v>30922851270.168499</v>
      </c>
      <c r="AW68" s="105">
        <v>31001077125.351101</v>
      </c>
      <c r="AX68" s="105">
        <v>31149817494.524799</v>
      </c>
      <c r="AY68" s="105">
        <v>31280753457.7939</v>
      </c>
      <c r="AZ68" s="105">
        <v>31361549953.044899</v>
      </c>
      <c r="BA68" s="105">
        <v>31792560437.456299</v>
      </c>
      <c r="BB68" s="105">
        <v>31792560437.456299</v>
      </c>
      <c r="BE68" s="73"/>
      <c r="BF68" s="134">
        <f t="shared" ref="BF68:BF74" si="0">AVERAGE(B68:N68)</f>
        <v>23586923562.53548</v>
      </c>
      <c r="BG68" s="134">
        <f t="shared" ref="BG68:BG74" si="1">AVERAGE(O68:AA68)</f>
        <v>25884723416.698345</v>
      </c>
      <c r="BH68" s="134">
        <f t="shared" ref="BH68:BH74" si="2">AVERAGE(AB68:AN68)</f>
        <v>28633482452.158508</v>
      </c>
      <c r="BI68" s="134">
        <f>AVERAGE(AO68:BA68)</f>
        <v>30622020801.569298</v>
      </c>
    </row>
    <row r="69" spans="1:61" ht="14.4" x14ac:dyDescent="0.3">
      <c r="A69" s="106" t="s">
        <v>431</v>
      </c>
      <c r="B69" s="105">
        <v>0</v>
      </c>
      <c r="C69" s="105">
        <v>0</v>
      </c>
      <c r="D69" s="105">
        <v>0</v>
      </c>
      <c r="E69" s="105">
        <v>0</v>
      </c>
      <c r="F69" s="105">
        <v>0</v>
      </c>
      <c r="G69" s="105">
        <v>0</v>
      </c>
      <c r="H69" s="105">
        <v>0</v>
      </c>
      <c r="I69" s="105">
        <v>0</v>
      </c>
      <c r="J69" s="105">
        <v>0</v>
      </c>
      <c r="K69" s="105">
        <v>0</v>
      </c>
      <c r="L69" s="105">
        <v>0</v>
      </c>
      <c r="M69" s="105">
        <v>0</v>
      </c>
      <c r="N69" s="105">
        <v>0</v>
      </c>
      <c r="O69" s="105">
        <v>0</v>
      </c>
      <c r="P69" s="105">
        <v>0</v>
      </c>
      <c r="Q69" s="105">
        <v>0</v>
      </c>
      <c r="R69" s="105">
        <v>0</v>
      </c>
      <c r="S69" s="105">
        <v>0</v>
      </c>
      <c r="T69" s="105">
        <v>0</v>
      </c>
      <c r="U69" s="105">
        <v>0</v>
      </c>
      <c r="V69" s="105">
        <v>0</v>
      </c>
      <c r="W69" s="105">
        <v>0</v>
      </c>
      <c r="X69" s="105">
        <v>0</v>
      </c>
      <c r="Y69" s="105">
        <v>0</v>
      </c>
      <c r="Z69" s="105">
        <v>0</v>
      </c>
      <c r="AA69" s="105">
        <v>0</v>
      </c>
      <c r="AB69" s="105">
        <v>0</v>
      </c>
      <c r="AC69" s="105">
        <v>0</v>
      </c>
      <c r="AD69" s="105">
        <v>0</v>
      </c>
      <c r="AE69" s="105">
        <v>0</v>
      </c>
      <c r="AF69" s="105">
        <v>0</v>
      </c>
      <c r="AG69" s="105">
        <v>0</v>
      </c>
      <c r="AH69" s="105">
        <v>0</v>
      </c>
      <c r="AI69" s="105">
        <v>0</v>
      </c>
      <c r="AJ69" s="105">
        <v>0</v>
      </c>
      <c r="AK69" s="105">
        <v>0</v>
      </c>
      <c r="AL69" s="105">
        <v>0</v>
      </c>
      <c r="AM69" s="105">
        <v>0</v>
      </c>
      <c r="AN69" s="105">
        <v>0</v>
      </c>
      <c r="AO69" s="105">
        <v>0</v>
      </c>
      <c r="AP69" s="105">
        <v>0</v>
      </c>
      <c r="AQ69" s="105">
        <v>0</v>
      </c>
      <c r="AR69" s="105">
        <v>0</v>
      </c>
      <c r="AS69" s="105">
        <v>0</v>
      </c>
      <c r="AT69" s="105">
        <v>0</v>
      </c>
      <c r="AU69" s="105">
        <v>0</v>
      </c>
      <c r="AV69" s="105">
        <v>0</v>
      </c>
      <c r="AW69" s="105">
        <v>0</v>
      </c>
      <c r="AX69" s="105">
        <v>0</v>
      </c>
      <c r="AY69" s="105">
        <v>0</v>
      </c>
      <c r="AZ69" s="105">
        <v>0</v>
      </c>
      <c r="BA69" s="105">
        <v>0</v>
      </c>
      <c r="BB69" s="105">
        <v>0</v>
      </c>
      <c r="BE69" s="73"/>
      <c r="BF69" s="134">
        <f t="shared" si="0"/>
        <v>0</v>
      </c>
      <c r="BG69" s="134">
        <f t="shared" si="1"/>
        <v>0</v>
      </c>
      <c r="BH69" s="134">
        <f t="shared" si="2"/>
        <v>0</v>
      </c>
      <c r="BI69" s="134">
        <f t="shared" ref="BI69:BI132" si="3">AVERAGE(AO69:BA69)</f>
        <v>0</v>
      </c>
    </row>
    <row r="70" spans="1:61" ht="14.4" x14ac:dyDescent="0.3">
      <c r="A70" s="106" t="s">
        <v>432</v>
      </c>
      <c r="B70" s="105">
        <v>235782330.40000001</v>
      </c>
      <c r="C70" s="105">
        <v>235782330.40000001</v>
      </c>
      <c r="D70" s="105">
        <v>235782330.40000001</v>
      </c>
      <c r="E70" s="105">
        <v>235782330.40000001</v>
      </c>
      <c r="F70" s="105">
        <v>235782330.40000001</v>
      </c>
      <c r="G70" s="105">
        <v>235782330.40000001</v>
      </c>
      <c r="H70" s="105">
        <v>235782330.40000001</v>
      </c>
      <c r="I70" s="105">
        <v>235782330.40000001</v>
      </c>
      <c r="J70" s="105">
        <v>235782330.40000001</v>
      </c>
      <c r="K70" s="105">
        <v>235782330.40000001</v>
      </c>
      <c r="L70" s="105">
        <v>235782330.40000001</v>
      </c>
      <c r="M70" s="105">
        <v>235782330.40000001</v>
      </c>
      <c r="N70" s="105">
        <v>235782330.40000001</v>
      </c>
      <c r="O70" s="105">
        <v>235782330.40000001</v>
      </c>
      <c r="P70" s="105">
        <v>235782330.40000001</v>
      </c>
      <c r="Q70" s="105">
        <v>235782330.40000001</v>
      </c>
      <c r="R70" s="105">
        <v>235782330.40000001</v>
      </c>
      <c r="S70" s="105">
        <v>235782330.40000001</v>
      </c>
      <c r="T70" s="105">
        <v>235782330.40000001</v>
      </c>
      <c r="U70" s="105">
        <v>235782330.40000001</v>
      </c>
      <c r="V70" s="105">
        <v>235782330.40000001</v>
      </c>
      <c r="W70" s="105">
        <v>235782330.40000001</v>
      </c>
      <c r="X70" s="105">
        <v>235782330.40000001</v>
      </c>
      <c r="Y70" s="105">
        <v>235782330.40000001</v>
      </c>
      <c r="Z70" s="105">
        <v>235782330.40000001</v>
      </c>
      <c r="AA70" s="105">
        <v>235782330.40000001</v>
      </c>
      <c r="AB70" s="105">
        <v>235782330.40000001</v>
      </c>
      <c r="AC70" s="105">
        <v>235782330.40000001</v>
      </c>
      <c r="AD70" s="105">
        <v>235782330.40000001</v>
      </c>
      <c r="AE70" s="105">
        <v>235782330.40000001</v>
      </c>
      <c r="AF70" s="105">
        <v>235782330.40000001</v>
      </c>
      <c r="AG70" s="105">
        <v>235782330.40000001</v>
      </c>
      <c r="AH70" s="105">
        <v>235782330.40000001</v>
      </c>
      <c r="AI70" s="105">
        <v>235782330.40000001</v>
      </c>
      <c r="AJ70" s="105">
        <v>235782330.40000001</v>
      </c>
      <c r="AK70" s="105">
        <v>235782330.40000001</v>
      </c>
      <c r="AL70" s="105">
        <v>235782330.40000001</v>
      </c>
      <c r="AM70" s="105">
        <v>235782330.40000001</v>
      </c>
      <c r="AN70" s="105">
        <v>235782330.40000001</v>
      </c>
      <c r="AO70" s="105">
        <v>235782330.40000001</v>
      </c>
      <c r="AP70" s="105">
        <v>235782330.40000001</v>
      </c>
      <c r="AQ70" s="105">
        <v>235782330.40000001</v>
      </c>
      <c r="AR70" s="105">
        <v>235782330.40000001</v>
      </c>
      <c r="AS70" s="105">
        <v>235782330.40000001</v>
      </c>
      <c r="AT70" s="105">
        <v>235782330.40000001</v>
      </c>
      <c r="AU70" s="105">
        <v>235782330.40000001</v>
      </c>
      <c r="AV70" s="105">
        <v>235782330.40000001</v>
      </c>
      <c r="AW70" s="105">
        <v>235782330.40000001</v>
      </c>
      <c r="AX70" s="105">
        <v>235782330.40000001</v>
      </c>
      <c r="AY70" s="105">
        <v>235782330.40000001</v>
      </c>
      <c r="AZ70" s="105">
        <v>235782330.40000001</v>
      </c>
      <c r="BA70" s="105">
        <v>235782330.40000001</v>
      </c>
      <c r="BB70" s="105">
        <v>235782330.40000001</v>
      </c>
      <c r="BE70" s="73"/>
      <c r="BF70" s="134">
        <f t="shared" si="0"/>
        <v>235782330.40000007</v>
      </c>
      <c r="BG70" s="134">
        <f t="shared" si="1"/>
        <v>235782330.40000007</v>
      </c>
      <c r="BH70" s="134">
        <f t="shared" si="2"/>
        <v>235782330.40000007</v>
      </c>
      <c r="BI70" s="134">
        <f t="shared" si="3"/>
        <v>235782330.40000007</v>
      </c>
    </row>
    <row r="71" spans="1:61" ht="14.4" x14ac:dyDescent="0.3">
      <c r="A71" s="106" t="s">
        <v>433</v>
      </c>
      <c r="B71" s="105">
        <v>422472187.15999901</v>
      </c>
      <c r="C71" s="105">
        <v>422472187.15999901</v>
      </c>
      <c r="D71" s="105">
        <v>422472187.15999901</v>
      </c>
      <c r="E71" s="105">
        <v>422472187.15999901</v>
      </c>
      <c r="F71" s="105">
        <v>422472187.15999901</v>
      </c>
      <c r="G71" s="105">
        <v>422472187.15999901</v>
      </c>
      <c r="H71" s="105">
        <v>422472187.15999901</v>
      </c>
      <c r="I71" s="105">
        <v>422472187.15999901</v>
      </c>
      <c r="J71" s="105">
        <v>422472187.15999901</v>
      </c>
      <c r="K71" s="105">
        <v>422472187.15999901</v>
      </c>
      <c r="L71" s="105">
        <v>422472187.15999901</v>
      </c>
      <c r="M71" s="105">
        <v>422472187.15999901</v>
      </c>
      <c r="N71" s="105">
        <v>422472187.15999901</v>
      </c>
      <c r="O71" s="105">
        <v>422472187.15999901</v>
      </c>
      <c r="P71" s="105">
        <v>422472187.15999901</v>
      </c>
      <c r="Q71" s="105">
        <v>422472187.15999901</v>
      </c>
      <c r="R71" s="105">
        <v>422472187.15999901</v>
      </c>
      <c r="S71" s="105">
        <v>422472187.15999901</v>
      </c>
      <c r="T71" s="105">
        <v>422472187.15999901</v>
      </c>
      <c r="U71" s="105">
        <v>422472187.15999901</v>
      </c>
      <c r="V71" s="105">
        <v>422472187.15999901</v>
      </c>
      <c r="W71" s="105">
        <v>422472187.15999901</v>
      </c>
      <c r="X71" s="105">
        <v>422472187.15999901</v>
      </c>
      <c r="Y71" s="105">
        <v>422472187.15999901</v>
      </c>
      <c r="Z71" s="105">
        <v>422472187.15999901</v>
      </c>
      <c r="AA71" s="105">
        <v>422472187.15999901</v>
      </c>
      <c r="AB71" s="105">
        <v>422472187.15999901</v>
      </c>
      <c r="AC71" s="105">
        <v>422472187.15999901</v>
      </c>
      <c r="AD71" s="105">
        <v>422472187.15999901</v>
      </c>
      <c r="AE71" s="105">
        <v>422472187.15999901</v>
      </c>
      <c r="AF71" s="105">
        <v>422472187.15999901</v>
      </c>
      <c r="AG71" s="105">
        <v>422472187.15999901</v>
      </c>
      <c r="AH71" s="105">
        <v>422472187.15999901</v>
      </c>
      <c r="AI71" s="105">
        <v>422472187.15999901</v>
      </c>
      <c r="AJ71" s="105">
        <v>422472187.15999901</v>
      </c>
      <c r="AK71" s="105">
        <v>422472187.15999901</v>
      </c>
      <c r="AL71" s="105">
        <v>422472187.15999901</v>
      </c>
      <c r="AM71" s="105">
        <v>422472187.15999901</v>
      </c>
      <c r="AN71" s="105">
        <v>422472187.15999901</v>
      </c>
      <c r="AO71" s="105">
        <v>422472187.15999901</v>
      </c>
      <c r="AP71" s="105">
        <v>422472187.15999901</v>
      </c>
      <c r="AQ71" s="105">
        <v>422472187.15999901</v>
      </c>
      <c r="AR71" s="105">
        <v>422472187.15999901</v>
      </c>
      <c r="AS71" s="105">
        <v>422472187.15999901</v>
      </c>
      <c r="AT71" s="105">
        <v>422472187.15999901</v>
      </c>
      <c r="AU71" s="105">
        <v>422472187.15999901</v>
      </c>
      <c r="AV71" s="105">
        <v>422472187.15999901</v>
      </c>
      <c r="AW71" s="105">
        <v>422472187.15999901</v>
      </c>
      <c r="AX71" s="105">
        <v>422472187.15999901</v>
      </c>
      <c r="AY71" s="105">
        <v>422472187.15999901</v>
      </c>
      <c r="AZ71" s="105">
        <v>422472187.15999901</v>
      </c>
      <c r="BA71" s="105">
        <v>422472187.15999901</v>
      </c>
      <c r="BB71" s="105">
        <v>422472187.15999901</v>
      </c>
      <c r="BE71" s="73"/>
      <c r="BF71" s="134">
        <f t="shared" si="0"/>
        <v>422472187.15999895</v>
      </c>
      <c r="BG71" s="134">
        <f t="shared" si="1"/>
        <v>422472187.15999895</v>
      </c>
      <c r="BH71" s="134">
        <f t="shared" si="2"/>
        <v>422472187.15999895</v>
      </c>
      <c r="BI71" s="134">
        <f t="shared" si="3"/>
        <v>422472187.15999895</v>
      </c>
    </row>
    <row r="72" spans="1:61" ht="14.4" x14ac:dyDescent="0.3">
      <c r="A72" s="106" t="s">
        <v>434</v>
      </c>
      <c r="B72" s="105">
        <v>0</v>
      </c>
      <c r="C72" s="105">
        <v>0</v>
      </c>
      <c r="D72" s="105">
        <v>0</v>
      </c>
      <c r="E72" s="105">
        <v>0</v>
      </c>
      <c r="F72" s="105">
        <v>0</v>
      </c>
      <c r="G72" s="105">
        <v>0</v>
      </c>
      <c r="H72" s="105">
        <v>0</v>
      </c>
      <c r="I72" s="105">
        <v>0</v>
      </c>
      <c r="J72" s="105">
        <v>0</v>
      </c>
      <c r="K72" s="105">
        <v>0</v>
      </c>
      <c r="L72" s="105">
        <v>0</v>
      </c>
      <c r="M72" s="105">
        <v>0</v>
      </c>
      <c r="N72" s="105">
        <v>0</v>
      </c>
      <c r="O72" s="105">
        <v>0</v>
      </c>
      <c r="P72" s="105">
        <v>0</v>
      </c>
      <c r="Q72" s="105">
        <v>0</v>
      </c>
      <c r="R72" s="105">
        <v>0</v>
      </c>
      <c r="S72" s="105">
        <v>0</v>
      </c>
      <c r="T72" s="105">
        <v>0</v>
      </c>
      <c r="U72" s="105">
        <v>0</v>
      </c>
      <c r="V72" s="105">
        <v>0</v>
      </c>
      <c r="W72" s="105">
        <v>0</v>
      </c>
      <c r="X72" s="105">
        <v>0</v>
      </c>
      <c r="Y72" s="105">
        <v>0</v>
      </c>
      <c r="Z72" s="105">
        <v>0</v>
      </c>
      <c r="AA72" s="105">
        <v>0</v>
      </c>
      <c r="AB72" s="105">
        <v>0</v>
      </c>
      <c r="AC72" s="105">
        <v>0</v>
      </c>
      <c r="AD72" s="105">
        <v>0</v>
      </c>
      <c r="AE72" s="105">
        <v>0</v>
      </c>
      <c r="AF72" s="105">
        <v>0</v>
      </c>
      <c r="AG72" s="105">
        <v>0</v>
      </c>
      <c r="AH72" s="105">
        <v>0</v>
      </c>
      <c r="AI72" s="105">
        <v>0</v>
      </c>
      <c r="AJ72" s="105">
        <v>0</v>
      </c>
      <c r="AK72" s="105">
        <v>0</v>
      </c>
      <c r="AL72" s="105">
        <v>0</v>
      </c>
      <c r="AM72" s="105">
        <v>0</v>
      </c>
      <c r="AN72" s="105">
        <v>0</v>
      </c>
      <c r="AO72" s="105">
        <v>0</v>
      </c>
      <c r="AP72" s="105">
        <v>0</v>
      </c>
      <c r="AQ72" s="105">
        <v>0</v>
      </c>
      <c r="AR72" s="105">
        <v>0</v>
      </c>
      <c r="AS72" s="105">
        <v>0</v>
      </c>
      <c r="AT72" s="105">
        <v>0</v>
      </c>
      <c r="AU72" s="105">
        <v>0</v>
      </c>
      <c r="AV72" s="105">
        <v>0</v>
      </c>
      <c r="AW72" s="105">
        <v>0</v>
      </c>
      <c r="AX72" s="105">
        <v>0</v>
      </c>
      <c r="AY72" s="105">
        <v>0</v>
      </c>
      <c r="AZ72" s="105">
        <v>0</v>
      </c>
      <c r="BA72" s="105">
        <v>0</v>
      </c>
      <c r="BB72" s="105">
        <v>0</v>
      </c>
      <c r="BE72" s="73"/>
      <c r="BF72" s="134">
        <f t="shared" si="0"/>
        <v>0</v>
      </c>
      <c r="BG72" s="134">
        <f t="shared" si="1"/>
        <v>0</v>
      </c>
      <c r="BH72" s="134">
        <f t="shared" si="2"/>
        <v>0</v>
      </c>
      <c r="BI72" s="134">
        <f t="shared" si="3"/>
        <v>0</v>
      </c>
    </row>
    <row r="73" spans="1:61" ht="14.4" x14ac:dyDescent="0.3">
      <c r="A73" s="106" t="s">
        <v>435</v>
      </c>
      <c r="B73" s="105">
        <v>25397736.120000001</v>
      </c>
      <c r="C73" s="105">
        <v>25397736.120000001</v>
      </c>
      <c r="D73" s="105">
        <v>25397736.120000001</v>
      </c>
      <c r="E73" s="105">
        <v>25397736.120000001</v>
      </c>
      <c r="F73" s="105">
        <v>25397736.120000001</v>
      </c>
      <c r="G73" s="105">
        <v>25397736.120000001</v>
      </c>
      <c r="H73" s="105">
        <v>25397736.120000001</v>
      </c>
      <c r="I73" s="105">
        <v>25397736.120000001</v>
      </c>
      <c r="J73" s="105">
        <v>25397736.120000001</v>
      </c>
      <c r="K73" s="105">
        <v>25397736.120000001</v>
      </c>
      <c r="L73" s="105">
        <v>25397736.120000001</v>
      </c>
      <c r="M73" s="105">
        <v>25397736.120000001</v>
      </c>
      <c r="N73" s="105">
        <v>25397736.120000001</v>
      </c>
      <c r="O73" s="105">
        <v>25397736.120000001</v>
      </c>
      <c r="P73" s="105">
        <v>25397736.120000001</v>
      </c>
      <c r="Q73" s="105">
        <v>25397736.120000001</v>
      </c>
      <c r="R73" s="105">
        <v>25397736.120000001</v>
      </c>
      <c r="S73" s="105">
        <v>25397736.120000001</v>
      </c>
      <c r="T73" s="105">
        <v>25397736.120000001</v>
      </c>
      <c r="U73" s="105">
        <v>25397736.120000001</v>
      </c>
      <c r="V73" s="105">
        <v>25397736.120000001</v>
      </c>
      <c r="W73" s="105">
        <v>25397736.120000001</v>
      </c>
      <c r="X73" s="105">
        <v>25397736.120000001</v>
      </c>
      <c r="Y73" s="105">
        <v>25397736.120000001</v>
      </c>
      <c r="Z73" s="105">
        <v>25397736.120000001</v>
      </c>
      <c r="AA73" s="105">
        <v>25397736.120000001</v>
      </c>
      <c r="AB73" s="105">
        <v>25397736.120000001</v>
      </c>
      <c r="AC73" s="105">
        <v>25397736.120000001</v>
      </c>
      <c r="AD73" s="105">
        <v>25397736.120000001</v>
      </c>
      <c r="AE73" s="105">
        <v>25397736.120000001</v>
      </c>
      <c r="AF73" s="105">
        <v>25397736.120000001</v>
      </c>
      <c r="AG73" s="105">
        <v>25397736.120000001</v>
      </c>
      <c r="AH73" s="105">
        <v>25397736.120000001</v>
      </c>
      <c r="AI73" s="105">
        <v>25397736.120000001</v>
      </c>
      <c r="AJ73" s="105">
        <v>25397736.120000001</v>
      </c>
      <c r="AK73" s="105">
        <v>25397736.120000001</v>
      </c>
      <c r="AL73" s="105">
        <v>25397736.120000001</v>
      </c>
      <c r="AM73" s="105">
        <v>25397736.120000001</v>
      </c>
      <c r="AN73" s="105">
        <v>25397736.120000001</v>
      </c>
      <c r="AO73" s="105">
        <v>25397736.120000001</v>
      </c>
      <c r="AP73" s="105">
        <v>25397736.120000001</v>
      </c>
      <c r="AQ73" s="105">
        <v>25397736.120000001</v>
      </c>
      <c r="AR73" s="105">
        <v>25397736.120000001</v>
      </c>
      <c r="AS73" s="105">
        <v>25397736.120000001</v>
      </c>
      <c r="AT73" s="105">
        <v>25397736.120000001</v>
      </c>
      <c r="AU73" s="105">
        <v>25397736.120000001</v>
      </c>
      <c r="AV73" s="105">
        <v>25397736.120000001</v>
      </c>
      <c r="AW73" s="105">
        <v>25397736.120000001</v>
      </c>
      <c r="AX73" s="105">
        <v>25397736.120000001</v>
      </c>
      <c r="AY73" s="105">
        <v>25397736.120000001</v>
      </c>
      <c r="AZ73" s="105">
        <v>25397736.120000001</v>
      </c>
      <c r="BA73" s="105">
        <v>25397736.120000001</v>
      </c>
      <c r="BB73" s="105">
        <v>25397736.120000001</v>
      </c>
      <c r="BE73" s="73"/>
      <c r="BF73" s="134">
        <f t="shared" si="0"/>
        <v>25397736.120000001</v>
      </c>
      <c r="BG73" s="134">
        <f t="shared" si="1"/>
        <v>25397736.120000001</v>
      </c>
      <c r="BH73" s="134">
        <f t="shared" si="2"/>
        <v>25397736.120000001</v>
      </c>
      <c r="BI73" s="134">
        <f t="shared" si="3"/>
        <v>25397736.120000001</v>
      </c>
    </row>
    <row r="74" spans="1:61" ht="14.4" x14ac:dyDescent="0.3">
      <c r="A74" s="106" t="s">
        <v>436</v>
      </c>
      <c r="B74" s="105">
        <v>43263724.819999903</v>
      </c>
      <c r="C74" s="105">
        <v>43263724.819999903</v>
      </c>
      <c r="D74" s="105">
        <v>43263724.819999903</v>
      </c>
      <c r="E74" s="105">
        <v>43263724.819999903</v>
      </c>
      <c r="F74" s="105">
        <v>43263724.819999903</v>
      </c>
      <c r="G74" s="105">
        <v>43263724.819999903</v>
      </c>
      <c r="H74" s="105">
        <v>43263724.819999903</v>
      </c>
      <c r="I74" s="105">
        <v>43263724.819999903</v>
      </c>
      <c r="J74" s="105">
        <v>43263724.819999903</v>
      </c>
      <c r="K74" s="105">
        <v>43263724.819999903</v>
      </c>
      <c r="L74" s="105">
        <v>43263724.819999903</v>
      </c>
      <c r="M74" s="105">
        <v>43263724.819999903</v>
      </c>
      <c r="N74" s="105">
        <v>43263724.819999903</v>
      </c>
      <c r="O74" s="105">
        <v>43263724.819999903</v>
      </c>
      <c r="P74" s="105">
        <v>43263724.819999903</v>
      </c>
      <c r="Q74" s="105">
        <v>43263724.819999903</v>
      </c>
      <c r="R74" s="105">
        <v>43263724.819999903</v>
      </c>
      <c r="S74" s="105">
        <v>43263724.819999903</v>
      </c>
      <c r="T74" s="105">
        <v>43263724.819999903</v>
      </c>
      <c r="U74" s="105">
        <v>43263724.819999903</v>
      </c>
      <c r="V74" s="105">
        <v>43263724.819999903</v>
      </c>
      <c r="W74" s="105">
        <v>43263724.819999903</v>
      </c>
      <c r="X74" s="105">
        <v>43263724.819999903</v>
      </c>
      <c r="Y74" s="105">
        <v>43263724.819999903</v>
      </c>
      <c r="Z74" s="105">
        <v>43263724.819999903</v>
      </c>
      <c r="AA74" s="105">
        <v>43263724.819999903</v>
      </c>
      <c r="AB74" s="105">
        <v>43263724.819999903</v>
      </c>
      <c r="AC74" s="105">
        <v>43263724.819999903</v>
      </c>
      <c r="AD74" s="105">
        <v>43263724.819999903</v>
      </c>
      <c r="AE74" s="105">
        <v>43263724.819999903</v>
      </c>
      <c r="AF74" s="105">
        <v>43263724.819999903</v>
      </c>
      <c r="AG74" s="105">
        <v>43263724.819999903</v>
      </c>
      <c r="AH74" s="105">
        <v>43263724.819999903</v>
      </c>
      <c r="AI74" s="105">
        <v>43263724.819999903</v>
      </c>
      <c r="AJ74" s="105">
        <v>43263724.819999903</v>
      </c>
      <c r="AK74" s="105">
        <v>43263724.819999903</v>
      </c>
      <c r="AL74" s="105">
        <v>43263724.819999903</v>
      </c>
      <c r="AM74" s="105">
        <v>43263724.819999903</v>
      </c>
      <c r="AN74" s="105">
        <v>43263724.819999903</v>
      </c>
      <c r="AO74" s="105">
        <v>43263724.819999903</v>
      </c>
      <c r="AP74" s="105">
        <v>43263724.819999903</v>
      </c>
      <c r="AQ74" s="105">
        <v>43263724.819999903</v>
      </c>
      <c r="AR74" s="105">
        <v>43263724.819999903</v>
      </c>
      <c r="AS74" s="105">
        <v>43263724.819999903</v>
      </c>
      <c r="AT74" s="105">
        <v>43263724.819999903</v>
      </c>
      <c r="AU74" s="105">
        <v>43263724.819999903</v>
      </c>
      <c r="AV74" s="105">
        <v>43263724.819999903</v>
      </c>
      <c r="AW74" s="105">
        <v>43263724.819999903</v>
      </c>
      <c r="AX74" s="105">
        <v>43263724.819999903</v>
      </c>
      <c r="AY74" s="105">
        <v>43263724.819999903</v>
      </c>
      <c r="AZ74" s="105">
        <v>43263724.819999903</v>
      </c>
      <c r="BA74" s="105">
        <v>43263724.819999903</v>
      </c>
      <c r="BB74" s="105">
        <v>43263724.819999903</v>
      </c>
      <c r="BE74" s="73"/>
      <c r="BF74" s="134">
        <f t="shared" si="0"/>
        <v>43263724.819999918</v>
      </c>
      <c r="BG74" s="134">
        <f t="shared" si="1"/>
        <v>43263724.819999918</v>
      </c>
      <c r="BH74" s="134">
        <f t="shared" si="2"/>
        <v>43263724.819999918</v>
      </c>
      <c r="BI74" s="134">
        <f t="shared" si="3"/>
        <v>43263724.819999918</v>
      </c>
    </row>
    <row r="75" spans="1:61" ht="14.4" x14ac:dyDescent="0.3">
      <c r="A75" s="106" t="s">
        <v>437</v>
      </c>
      <c r="B75" s="105">
        <v>-2489592.16</v>
      </c>
      <c r="C75" s="105">
        <v>-2489592.16</v>
      </c>
      <c r="D75" s="105">
        <v>-2489592.16</v>
      </c>
      <c r="E75" s="105">
        <v>-2489592.16</v>
      </c>
      <c r="F75" s="105">
        <v>-2489592.16</v>
      </c>
      <c r="G75" s="105">
        <v>-2489592.16</v>
      </c>
      <c r="H75" s="105">
        <v>-2489592.16</v>
      </c>
      <c r="I75" s="105">
        <v>-2489592.16</v>
      </c>
      <c r="J75" s="105">
        <v>-2489592.16</v>
      </c>
      <c r="K75" s="105">
        <v>-2489592.16</v>
      </c>
      <c r="L75" s="105">
        <v>-2489592.16</v>
      </c>
      <c r="M75" s="105">
        <v>-2489592.16</v>
      </c>
      <c r="N75" s="105">
        <v>-2489592.16</v>
      </c>
      <c r="O75" s="105">
        <v>-2489592.16</v>
      </c>
      <c r="P75" s="105">
        <v>-2489592.16</v>
      </c>
      <c r="Q75" s="105">
        <v>-2489592.16</v>
      </c>
      <c r="R75" s="105">
        <v>-2489592.16</v>
      </c>
      <c r="S75" s="105">
        <v>-2489592.16</v>
      </c>
      <c r="T75" s="105">
        <v>-2489592.16</v>
      </c>
      <c r="U75" s="105">
        <v>-2489592.16</v>
      </c>
      <c r="V75" s="105">
        <v>-2489592.16</v>
      </c>
      <c r="W75" s="105">
        <v>-2489592.16</v>
      </c>
      <c r="X75" s="105">
        <v>-2489592.16</v>
      </c>
      <c r="Y75" s="105">
        <v>-2489592.16</v>
      </c>
      <c r="Z75" s="105">
        <v>-2489592.16</v>
      </c>
      <c r="AA75" s="105">
        <v>-2489592.16</v>
      </c>
      <c r="AB75" s="105">
        <v>-2489592.16</v>
      </c>
      <c r="AC75" s="105">
        <v>-2489592.16</v>
      </c>
      <c r="AD75" s="105">
        <v>-2489592.16</v>
      </c>
      <c r="AE75" s="105">
        <v>-2489592.16</v>
      </c>
      <c r="AF75" s="105">
        <v>-2489592.16</v>
      </c>
      <c r="AG75" s="105">
        <v>-2489592.16</v>
      </c>
      <c r="AH75" s="105">
        <v>-2489592.16</v>
      </c>
      <c r="AI75" s="105">
        <v>-2489592.16</v>
      </c>
      <c r="AJ75" s="105">
        <v>-2489592.16</v>
      </c>
      <c r="AK75" s="105">
        <v>-2489592.16</v>
      </c>
      <c r="AL75" s="105">
        <v>-2489592.16</v>
      </c>
      <c r="AM75" s="105">
        <v>-2489592.16</v>
      </c>
      <c r="AN75" s="105">
        <v>-2489592.16</v>
      </c>
      <c r="AO75" s="105">
        <v>-2489592.16</v>
      </c>
      <c r="AP75" s="105">
        <v>-2489592.16</v>
      </c>
      <c r="AQ75" s="105">
        <v>-2489592.16</v>
      </c>
      <c r="AR75" s="105">
        <v>-2489592.16</v>
      </c>
      <c r="AS75" s="105">
        <v>-2489592.16</v>
      </c>
      <c r="AT75" s="105">
        <v>-2489592.16</v>
      </c>
      <c r="AU75" s="105">
        <v>-2489592.16</v>
      </c>
      <c r="AV75" s="105">
        <v>-2489592.16</v>
      </c>
      <c r="AW75" s="105">
        <v>-2489592.16</v>
      </c>
      <c r="AX75" s="105">
        <v>-2489592.16</v>
      </c>
      <c r="AY75" s="105">
        <v>-2489592.16</v>
      </c>
      <c r="AZ75" s="105">
        <v>-2489592.16</v>
      </c>
      <c r="BA75" s="105">
        <v>-2489592.16</v>
      </c>
      <c r="BB75" s="105">
        <v>-2489592.16</v>
      </c>
      <c r="BE75" s="73"/>
      <c r="BF75" s="134">
        <f t="shared" ref="BF75:BF137" si="4">AVERAGE(B75:N75)</f>
        <v>-2489592.16</v>
      </c>
      <c r="BG75" s="134">
        <f t="shared" ref="BG75:BG137" si="5">AVERAGE(O75:AA75)</f>
        <v>-2489592.16</v>
      </c>
      <c r="BH75" s="134">
        <f t="shared" ref="BH75:BH137" si="6">AVERAGE(AB75:AN75)</f>
        <v>-2489592.16</v>
      </c>
      <c r="BI75" s="134">
        <f t="shared" si="3"/>
        <v>-2489592.16</v>
      </c>
    </row>
    <row r="76" spans="1:61" ht="14.4" x14ac:dyDescent="0.3">
      <c r="A76" s="233" t="s">
        <v>438</v>
      </c>
      <c r="B76" s="107">
        <v>23319517491.3032</v>
      </c>
      <c r="C76" s="107">
        <v>23574988731.339199</v>
      </c>
      <c r="D76" s="107">
        <v>23783301352.809898</v>
      </c>
      <c r="E76" s="107">
        <v>23937879936.5536</v>
      </c>
      <c r="F76" s="107">
        <v>23983579110.383202</v>
      </c>
      <c r="G76" s="107">
        <v>24045404814.530998</v>
      </c>
      <c r="H76" s="107">
        <v>24391193546.258202</v>
      </c>
      <c r="I76" s="107">
        <v>24440137742.404701</v>
      </c>
      <c r="J76" s="107">
        <v>24489871288.566502</v>
      </c>
      <c r="K76" s="107">
        <v>24616543374.659401</v>
      </c>
      <c r="L76" s="107">
        <v>24789191773.590401</v>
      </c>
      <c r="M76" s="107">
        <v>24898316488.097801</v>
      </c>
      <c r="N76" s="107">
        <v>25777623684.884102</v>
      </c>
      <c r="O76" s="107">
        <v>25777623684.884102</v>
      </c>
      <c r="P76" s="107">
        <v>25860408445.740398</v>
      </c>
      <c r="Q76" s="107">
        <v>25902153290.3339</v>
      </c>
      <c r="R76" s="107">
        <v>26230143183.6548</v>
      </c>
      <c r="S76" s="107">
        <v>26315342771.178299</v>
      </c>
      <c r="T76" s="107">
        <v>26379801427.104099</v>
      </c>
      <c r="U76" s="107">
        <v>26580400044.796101</v>
      </c>
      <c r="V76" s="107">
        <v>26633145207.579899</v>
      </c>
      <c r="W76" s="107">
        <v>26705961191.232899</v>
      </c>
      <c r="X76" s="107">
        <v>26934660129.058201</v>
      </c>
      <c r="Y76" s="107">
        <v>26987050998.601501</v>
      </c>
      <c r="Z76" s="107">
        <v>27044579506.150902</v>
      </c>
      <c r="AA76" s="107">
        <v>28567677559.183399</v>
      </c>
      <c r="AB76" s="107">
        <v>28567677559.183399</v>
      </c>
      <c r="AC76" s="107">
        <v>28631103500.447601</v>
      </c>
      <c r="AD76" s="107">
        <v>28677664534.127201</v>
      </c>
      <c r="AE76" s="107">
        <v>28797279262.712601</v>
      </c>
      <c r="AF76" s="107">
        <v>28846808006.073601</v>
      </c>
      <c r="AG76" s="107">
        <v>28944243381.305401</v>
      </c>
      <c r="AH76" s="107">
        <v>29457766219.276199</v>
      </c>
      <c r="AI76" s="107">
        <v>29639094520.442101</v>
      </c>
      <c r="AJ76" s="107">
        <v>29734315405.557701</v>
      </c>
      <c r="AK76" s="107">
        <v>29876716357.459702</v>
      </c>
      <c r="AL76" s="107">
        <v>29950446841.657902</v>
      </c>
      <c r="AM76" s="107">
        <v>30029979045.631699</v>
      </c>
      <c r="AN76" s="107">
        <v>30499720266.605499</v>
      </c>
      <c r="AO76" s="107">
        <v>30499720266.605499</v>
      </c>
      <c r="AP76" s="107">
        <v>30538529329.5415</v>
      </c>
      <c r="AQ76" s="107">
        <v>30581447455.5886</v>
      </c>
      <c r="AR76" s="107">
        <v>30802014221.048698</v>
      </c>
      <c r="AS76" s="107">
        <v>30856947920.698299</v>
      </c>
      <c r="AT76" s="107">
        <v>30931074956.233398</v>
      </c>
      <c r="AU76" s="107">
        <v>31438911236.725399</v>
      </c>
      <c r="AV76" s="107">
        <v>31647277656.508499</v>
      </c>
      <c r="AW76" s="107">
        <v>31725503511.691101</v>
      </c>
      <c r="AX76" s="107">
        <v>31874243880.864799</v>
      </c>
      <c r="AY76" s="107">
        <v>32005179844.1339</v>
      </c>
      <c r="AZ76" s="107">
        <v>32085976339.384899</v>
      </c>
      <c r="BA76" s="107">
        <v>32516986823.796299</v>
      </c>
      <c r="BB76" s="107">
        <v>32516986823.796299</v>
      </c>
      <c r="BE76" s="73"/>
      <c r="BF76" s="134">
        <f t="shared" si="4"/>
        <v>24311349948.875473</v>
      </c>
      <c r="BG76" s="134">
        <f t="shared" si="5"/>
        <v>26609149803.038345</v>
      </c>
      <c r="BH76" s="134">
        <f t="shared" si="6"/>
        <v>29357908838.498508</v>
      </c>
      <c r="BI76" s="134">
        <f t="shared" si="3"/>
        <v>31346447187.909302</v>
      </c>
    </row>
    <row r="77" spans="1:61" ht="14.4" x14ac:dyDescent="0.3">
      <c r="A77" s="106" t="s">
        <v>439</v>
      </c>
      <c r="BE77" s="73"/>
    </row>
    <row r="78" spans="1:61" ht="14.4" x14ac:dyDescent="0.3">
      <c r="A78" s="106" t="s">
        <v>440</v>
      </c>
      <c r="BE78" s="73"/>
    </row>
    <row r="79" spans="1:61" ht="14.4" x14ac:dyDescent="0.3">
      <c r="A79" s="106" t="s">
        <v>441</v>
      </c>
      <c r="B79" s="105">
        <v>0</v>
      </c>
      <c r="C79" s="105">
        <v>0</v>
      </c>
      <c r="D79" s="105">
        <v>0</v>
      </c>
      <c r="E79" s="105">
        <v>0</v>
      </c>
      <c r="F79" s="105">
        <v>0</v>
      </c>
      <c r="G79" s="105">
        <v>0</v>
      </c>
      <c r="H79" s="105">
        <v>0</v>
      </c>
      <c r="I79" s="105">
        <v>0</v>
      </c>
      <c r="J79" s="105">
        <v>0</v>
      </c>
      <c r="K79" s="105">
        <v>0</v>
      </c>
      <c r="L79" s="105">
        <v>0</v>
      </c>
      <c r="M79" s="105">
        <v>0</v>
      </c>
      <c r="N79" s="105">
        <v>0</v>
      </c>
      <c r="O79" s="105">
        <v>0</v>
      </c>
      <c r="P79" s="105">
        <v>0</v>
      </c>
      <c r="Q79" s="105">
        <v>0</v>
      </c>
      <c r="R79" s="105">
        <v>0</v>
      </c>
      <c r="S79" s="105">
        <v>0</v>
      </c>
      <c r="T79" s="105">
        <v>0</v>
      </c>
      <c r="U79" s="105">
        <v>0</v>
      </c>
      <c r="V79" s="105">
        <v>0</v>
      </c>
      <c r="W79" s="105">
        <v>0</v>
      </c>
      <c r="X79" s="105">
        <v>0</v>
      </c>
      <c r="Y79" s="105">
        <v>0</v>
      </c>
      <c r="Z79" s="105">
        <v>0</v>
      </c>
      <c r="AA79" s="105">
        <v>0</v>
      </c>
      <c r="AB79" s="105">
        <v>0</v>
      </c>
      <c r="AC79" s="105">
        <v>0</v>
      </c>
      <c r="AD79" s="105">
        <v>0</v>
      </c>
      <c r="AE79" s="105">
        <v>0</v>
      </c>
      <c r="AF79" s="105">
        <v>0</v>
      </c>
      <c r="AG79" s="105">
        <v>0</v>
      </c>
      <c r="AH79" s="105">
        <v>0</v>
      </c>
      <c r="AI79" s="105">
        <v>0</v>
      </c>
      <c r="AJ79" s="105">
        <v>0</v>
      </c>
      <c r="AK79" s="105">
        <v>0</v>
      </c>
      <c r="AL79" s="105">
        <v>0</v>
      </c>
      <c r="AM79" s="105">
        <v>0</v>
      </c>
      <c r="AN79" s="105">
        <v>0</v>
      </c>
      <c r="AO79" s="105">
        <v>0</v>
      </c>
      <c r="AP79" s="105">
        <v>0</v>
      </c>
      <c r="AQ79" s="105">
        <v>0</v>
      </c>
      <c r="AR79" s="105">
        <v>0</v>
      </c>
      <c r="AS79" s="105">
        <v>0</v>
      </c>
      <c r="AT79" s="105">
        <v>0</v>
      </c>
      <c r="AU79" s="105">
        <v>0</v>
      </c>
      <c r="AV79" s="105">
        <v>0</v>
      </c>
      <c r="AW79" s="105">
        <v>0</v>
      </c>
      <c r="AX79" s="105">
        <v>0</v>
      </c>
      <c r="AY79" s="105">
        <v>0</v>
      </c>
      <c r="AZ79" s="105">
        <v>0</v>
      </c>
      <c r="BA79" s="105">
        <v>0</v>
      </c>
      <c r="BB79" s="105">
        <v>0</v>
      </c>
      <c r="BE79" s="73"/>
    </row>
    <row r="80" spans="1:61" ht="14.4" x14ac:dyDescent="0.3">
      <c r="A80" s="106" t="s">
        <v>442</v>
      </c>
      <c r="B80" s="105">
        <v>0</v>
      </c>
      <c r="C80" s="105">
        <v>0</v>
      </c>
      <c r="D80" s="105">
        <v>0</v>
      </c>
      <c r="E80" s="105">
        <v>0</v>
      </c>
      <c r="F80" s="105">
        <v>0</v>
      </c>
      <c r="G80" s="105">
        <v>0</v>
      </c>
      <c r="H80" s="105">
        <v>0</v>
      </c>
      <c r="I80" s="105">
        <v>0</v>
      </c>
      <c r="J80" s="105">
        <v>0</v>
      </c>
      <c r="K80" s="105">
        <v>0</v>
      </c>
      <c r="L80" s="105">
        <v>0</v>
      </c>
      <c r="M80" s="105">
        <v>0</v>
      </c>
      <c r="N80" s="105">
        <v>0</v>
      </c>
      <c r="O80" s="105">
        <v>0</v>
      </c>
      <c r="P80" s="105">
        <v>0</v>
      </c>
      <c r="Q80" s="105">
        <v>0</v>
      </c>
      <c r="R80" s="105">
        <v>0</v>
      </c>
      <c r="S80" s="105">
        <v>0</v>
      </c>
      <c r="T80" s="105">
        <v>0</v>
      </c>
      <c r="U80" s="105">
        <v>0</v>
      </c>
      <c r="V80" s="105">
        <v>0</v>
      </c>
      <c r="W80" s="105">
        <v>0</v>
      </c>
      <c r="X80" s="105">
        <v>0</v>
      </c>
      <c r="Y80" s="105">
        <v>0</v>
      </c>
      <c r="Z80" s="105">
        <v>0</v>
      </c>
      <c r="AA80" s="105">
        <v>0</v>
      </c>
      <c r="AB80" s="105">
        <v>0</v>
      </c>
      <c r="AC80" s="105">
        <v>0</v>
      </c>
      <c r="AD80" s="105">
        <v>0</v>
      </c>
      <c r="AE80" s="105">
        <v>0</v>
      </c>
      <c r="AF80" s="105">
        <v>0</v>
      </c>
      <c r="AG80" s="105">
        <v>0</v>
      </c>
      <c r="AH80" s="105">
        <v>0</v>
      </c>
      <c r="AI80" s="105">
        <v>0</v>
      </c>
      <c r="AJ80" s="105">
        <v>0</v>
      </c>
      <c r="AK80" s="105">
        <v>0</v>
      </c>
      <c r="AL80" s="105">
        <v>0</v>
      </c>
      <c r="AM80" s="105">
        <v>0</v>
      </c>
      <c r="AN80" s="105">
        <v>0</v>
      </c>
      <c r="AO80" s="105">
        <v>0</v>
      </c>
      <c r="AP80" s="105">
        <v>0</v>
      </c>
      <c r="AQ80" s="105">
        <v>0</v>
      </c>
      <c r="AR80" s="105">
        <v>0</v>
      </c>
      <c r="AS80" s="105">
        <v>0</v>
      </c>
      <c r="AT80" s="105">
        <v>0</v>
      </c>
      <c r="AU80" s="105">
        <v>0</v>
      </c>
      <c r="AV80" s="105">
        <v>0</v>
      </c>
      <c r="AW80" s="105">
        <v>0</v>
      </c>
      <c r="AX80" s="105">
        <v>0</v>
      </c>
      <c r="AY80" s="105">
        <v>0</v>
      </c>
      <c r="AZ80" s="105">
        <v>0</v>
      </c>
      <c r="BA80" s="105">
        <v>0</v>
      </c>
      <c r="BB80" s="105">
        <v>0</v>
      </c>
      <c r="BE80" s="73"/>
    </row>
    <row r="81" spans="1:61" ht="14.4" x14ac:dyDescent="0.3">
      <c r="A81" s="106" t="s">
        <v>443</v>
      </c>
      <c r="BE81" s="73"/>
    </row>
    <row r="82" spans="1:61" ht="14.4" x14ac:dyDescent="0.3">
      <c r="A82" s="158" t="s">
        <v>444</v>
      </c>
      <c r="BE82" s="73"/>
    </row>
    <row r="83" spans="1:61" ht="14.4" x14ac:dyDescent="0.3">
      <c r="A83" s="106" t="s">
        <v>445</v>
      </c>
      <c r="B83" s="105">
        <v>0</v>
      </c>
      <c r="C83" s="105">
        <v>0</v>
      </c>
      <c r="D83" s="105">
        <v>0</v>
      </c>
      <c r="E83" s="105">
        <v>0</v>
      </c>
      <c r="F83" s="105">
        <v>0</v>
      </c>
      <c r="G83" s="105">
        <v>0</v>
      </c>
      <c r="H83" s="105">
        <v>0</v>
      </c>
      <c r="I83" s="105">
        <v>0</v>
      </c>
      <c r="J83" s="105">
        <v>0</v>
      </c>
      <c r="K83" s="105">
        <v>0</v>
      </c>
      <c r="L83" s="105">
        <v>0</v>
      </c>
      <c r="M83" s="105">
        <v>0</v>
      </c>
      <c r="N83" s="105">
        <v>0</v>
      </c>
      <c r="O83" s="105">
        <v>0</v>
      </c>
      <c r="P83" s="105">
        <v>0</v>
      </c>
      <c r="Q83" s="105">
        <v>0</v>
      </c>
      <c r="R83" s="105">
        <v>0</v>
      </c>
      <c r="S83" s="105">
        <v>0</v>
      </c>
      <c r="T83" s="105">
        <v>0</v>
      </c>
      <c r="U83" s="105">
        <v>0</v>
      </c>
      <c r="V83" s="105">
        <v>0</v>
      </c>
      <c r="W83" s="105">
        <v>0</v>
      </c>
      <c r="X83" s="105">
        <v>0</v>
      </c>
      <c r="Y83" s="105">
        <v>0</v>
      </c>
      <c r="Z83" s="105">
        <v>0</v>
      </c>
      <c r="AA83" s="105">
        <v>0</v>
      </c>
      <c r="AB83" s="105">
        <v>0</v>
      </c>
      <c r="AC83" s="105">
        <v>0</v>
      </c>
      <c r="AD83" s="105">
        <v>0</v>
      </c>
      <c r="AE83" s="105">
        <v>0</v>
      </c>
      <c r="AF83" s="105">
        <v>0</v>
      </c>
      <c r="AG83" s="105">
        <v>0</v>
      </c>
      <c r="AH83" s="105">
        <v>0</v>
      </c>
      <c r="AI83" s="105">
        <v>0</v>
      </c>
      <c r="AJ83" s="105">
        <v>0</v>
      </c>
      <c r="AK83" s="105">
        <v>0</v>
      </c>
      <c r="AL83" s="105">
        <v>0</v>
      </c>
      <c r="AM83" s="105">
        <v>0</v>
      </c>
      <c r="AN83" s="105">
        <v>0</v>
      </c>
      <c r="AO83" s="105">
        <v>0</v>
      </c>
      <c r="AP83" s="105">
        <v>0</v>
      </c>
      <c r="AQ83" s="105">
        <v>0</v>
      </c>
      <c r="AR83" s="105">
        <v>0</v>
      </c>
      <c r="AS83" s="105">
        <v>0</v>
      </c>
      <c r="AT83" s="105">
        <v>0</v>
      </c>
      <c r="AU83" s="105">
        <v>0</v>
      </c>
      <c r="AV83" s="105">
        <v>0</v>
      </c>
      <c r="AW83" s="105">
        <v>0</v>
      </c>
      <c r="AX83" s="105">
        <v>0</v>
      </c>
      <c r="AY83" s="105">
        <v>0</v>
      </c>
      <c r="AZ83" s="105">
        <v>0</v>
      </c>
      <c r="BA83" s="105">
        <v>0</v>
      </c>
      <c r="BB83" s="105">
        <v>0</v>
      </c>
      <c r="BE83" s="73"/>
    </row>
    <row r="84" spans="1:61" ht="14.4" x14ac:dyDescent="0.3">
      <c r="A84" s="106" t="s">
        <v>446</v>
      </c>
      <c r="B84" s="105">
        <v>0</v>
      </c>
      <c r="C84" s="105">
        <v>0</v>
      </c>
      <c r="D84" s="105">
        <v>0</v>
      </c>
      <c r="E84" s="105">
        <v>0</v>
      </c>
      <c r="F84" s="105">
        <v>0</v>
      </c>
      <c r="G84" s="105">
        <v>0</v>
      </c>
      <c r="H84" s="105">
        <v>0</v>
      </c>
      <c r="I84" s="105">
        <v>0</v>
      </c>
      <c r="J84" s="105">
        <v>0</v>
      </c>
      <c r="K84" s="105">
        <v>0</v>
      </c>
      <c r="L84" s="105">
        <v>0</v>
      </c>
      <c r="M84" s="105">
        <v>0</v>
      </c>
      <c r="N84" s="105">
        <v>0</v>
      </c>
      <c r="O84" s="105">
        <v>0</v>
      </c>
      <c r="P84" s="105">
        <v>0</v>
      </c>
      <c r="Q84" s="105">
        <v>0</v>
      </c>
      <c r="R84" s="105">
        <v>0</v>
      </c>
      <c r="S84" s="105">
        <v>0</v>
      </c>
      <c r="T84" s="105">
        <v>0</v>
      </c>
      <c r="U84" s="105">
        <v>0</v>
      </c>
      <c r="V84" s="105">
        <v>0</v>
      </c>
      <c r="W84" s="105">
        <v>0</v>
      </c>
      <c r="X84" s="105">
        <v>0</v>
      </c>
      <c r="Y84" s="105">
        <v>0</v>
      </c>
      <c r="Z84" s="105">
        <v>0</v>
      </c>
      <c r="AA84" s="105">
        <v>0</v>
      </c>
      <c r="AB84" s="105">
        <v>0</v>
      </c>
      <c r="AC84" s="105">
        <v>0</v>
      </c>
      <c r="AD84" s="105">
        <v>0</v>
      </c>
      <c r="AE84" s="105">
        <v>0</v>
      </c>
      <c r="AF84" s="105">
        <v>0</v>
      </c>
      <c r="AG84" s="105">
        <v>0</v>
      </c>
      <c r="AH84" s="105">
        <v>0</v>
      </c>
      <c r="AI84" s="105">
        <v>0</v>
      </c>
      <c r="AJ84" s="105">
        <v>0</v>
      </c>
      <c r="AK84" s="105">
        <v>0</v>
      </c>
      <c r="AL84" s="105">
        <v>0</v>
      </c>
      <c r="AM84" s="105">
        <v>0</v>
      </c>
      <c r="AN84" s="105">
        <v>0</v>
      </c>
      <c r="AO84" s="105">
        <v>0</v>
      </c>
      <c r="AP84" s="105">
        <v>0</v>
      </c>
      <c r="AQ84" s="105">
        <v>0</v>
      </c>
      <c r="AR84" s="105">
        <v>0</v>
      </c>
      <c r="AS84" s="105">
        <v>0</v>
      </c>
      <c r="AT84" s="105">
        <v>0</v>
      </c>
      <c r="AU84" s="105">
        <v>0</v>
      </c>
      <c r="AV84" s="105">
        <v>0</v>
      </c>
      <c r="AW84" s="105">
        <v>0</v>
      </c>
      <c r="AX84" s="105">
        <v>0</v>
      </c>
      <c r="AY84" s="105">
        <v>0</v>
      </c>
      <c r="AZ84" s="105">
        <v>0</v>
      </c>
      <c r="BA84" s="105">
        <v>0</v>
      </c>
      <c r="BB84" s="105">
        <v>0</v>
      </c>
      <c r="BE84" s="73"/>
    </row>
    <row r="85" spans="1:61" ht="14.4" x14ac:dyDescent="0.3">
      <c r="A85" s="106" t="s">
        <v>447</v>
      </c>
      <c r="B85" s="105">
        <v>-13.73</v>
      </c>
      <c r="C85" s="105">
        <v>-13.73</v>
      </c>
      <c r="D85" s="105">
        <v>-13.73</v>
      </c>
      <c r="E85" s="105">
        <v>-13.73</v>
      </c>
      <c r="F85" s="105">
        <v>-13.73</v>
      </c>
      <c r="G85" s="105">
        <v>-13.73</v>
      </c>
      <c r="H85" s="105">
        <v>-13.73</v>
      </c>
      <c r="I85" s="105">
        <v>-13.73</v>
      </c>
      <c r="J85" s="105">
        <v>-13.73</v>
      </c>
      <c r="K85" s="105">
        <v>-13.73</v>
      </c>
      <c r="L85" s="105">
        <v>-13.73</v>
      </c>
      <c r="M85" s="105">
        <v>-13.73</v>
      </c>
      <c r="N85" s="105">
        <v>-13.73</v>
      </c>
      <c r="O85" s="105">
        <v>-13.73</v>
      </c>
      <c r="P85" s="105">
        <v>-13.73</v>
      </c>
      <c r="Q85" s="105">
        <v>-13.73</v>
      </c>
      <c r="R85" s="105">
        <v>-13.73</v>
      </c>
      <c r="S85" s="105">
        <v>-13.73</v>
      </c>
      <c r="T85" s="105">
        <v>-13.73</v>
      </c>
      <c r="U85" s="105">
        <v>-13.73</v>
      </c>
      <c r="V85" s="105">
        <v>-13.73</v>
      </c>
      <c r="W85" s="105">
        <v>-13.73</v>
      </c>
      <c r="X85" s="105">
        <v>-13.73</v>
      </c>
      <c r="Y85" s="105">
        <v>-13.73</v>
      </c>
      <c r="Z85" s="105">
        <v>-13.73</v>
      </c>
      <c r="AA85" s="105">
        <v>-13.73</v>
      </c>
      <c r="AB85" s="105">
        <v>-13.73</v>
      </c>
      <c r="AC85" s="105">
        <v>-13.73</v>
      </c>
      <c r="AD85" s="105">
        <v>-13.73</v>
      </c>
      <c r="AE85" s="105">
        <v>-13.73</v>
      </c>
      <c r="AF85" s="105">
        <v>-13.73</v>
      </c>
      <c r="AG85" s="105">
        <v>-13.73</v>
      </c>
      <c r="AH85" s="105">
        <v>-13.73</v>
      </c>
      <c r="AI85" s="105">
        <v>-13.73</v>
      </c>
      <c r="AJ85" s="105">
        <v>-13.73</v>
      </c>
      <c r="AK85" s="105">
        <v>-13.73</v>
      </c>
      <c r="AL85" s="105">
        <v>-13.73</v>
      </c>
      <c r="AM85" s="105">
        <v>-13.73</v>
      </c>
      <c r="AN85" s="105">
        <v>-13.73</v>
      </c>
      <c r="AO85" s="105">
        <v>-13.73</v>
      </c>
      <c r="AP85" s="105">
        <v>-13.73</v>
      </c>
      <c r="AQ85" s="105">
        <v>-13.73</v>
      </c>
      <c r="AR85" s="105">
        <v>-13.73</v>
      </c>
      <c r="AS85" s="105">
        <v>-13.73</v>
      </c>
      <c r="AT85" s="105">
        <v>-13.73</v>
      </c>
      <c r="AU85" s="105">
        <v>-13.73</v>
      </c>
      <c r="AV85" s="105">
        <v>-13.73</v>
      </c>
      <c r="AW85" s="105">
        <v>-13.73</v>
      </c>
      <c r="AX85" s="105">
        <v>-13.73</v>
      </c>
      <c r="AY85" s="105">
        <v>-13.73</v>
      </c>
      <c r="AZ85" s="105">
        <v>-13.73</v>
      </c>
      <c r="BA85" s="105">
        <v>-13.73</v>
      </c>
      <c r="BB85" s="105">
        <v>-13.73</v>
      </c>
      <c r="BE85" s="73"/>
      <c r="BF85" s="134">
        <f t="shared" si="4"/>
        <v>-13.729999999999999</v>
      </c>
      <c r="BG85" s="134">
        <f t="shared" si="5"/>
        <v>-13.729999999999999</v>
      </c>
      <c r="BH85" s="134">
        <f t="shared" si="6"/>
        <v>-13.729999999999999</v>
      </c>
      <c r="BI85" s="134">
        <f t="shared" si="3"/>
        <v>-13.729999999999999</v>
      </c>
    </row>
    <row r="86" spans="1:61" ht="14.4" x14ac:dyDescent="0.3">
      <c r="A86" s="106" t="s">
        <v>448</v>
      </c>
      <c r="B86" s="105">
        <v>129702876.8</v>
      </c>
      <c r="C86" s="105">
        <v>129702876.8</v>
      </c>
      <c r="D86" s="105">
        <v>129702876.8</v>
      </c>
      <c r="E86" s="105">
        <v>129702876.8</v>
      </c>
      <c r="F86" s="105">
        <v>129702876.8</v>
      </c>
      <c r="G86" s="105">
        <v>129702876.8</v>
      </c>
      <c r="H86" s="105">
        <v>129702876.8</v>
      </c>
      <c r="I86" s="105">
        <v>129702876.8</v>
      </c>
      <c r="J86" s="105">
        <v>129702876.8</v>
      </c>
      <c r="K86" s="105">
        <v>129702876.8</v>
      </c>
      <c r="L86" s="105">
        <v>129702876.8</v>
      </c>
      <c r="M86" s="105">
        <v>129702876.8</v>
      </c>
      <c r="N86" s="105">
        <v>129702876.8</v>
      </c>
      <c r="O86" s="105">
        <v>129702876.8</v>
      </c>
      <c r="P86" s="105">
        <v>129702876.8</v>
      </c>
      <c r="Q86" s="105">
        <v>129702876.8</v>
      </c>
      <c r="R86" s="105">
        <v>129702876.8</v>
      </c>
      <c r="S86" s="105">
        <v>129702876.8</v>
      </c>
      <c r="T86" s="105">
        <v>129702876.8</v>
      </c>
      <c r="U86" s="105">
        <v>129702876.8</v>
      </c>
      <c r="V86" s="105">
        <v>129702876.8</v>
      </c>
      <c r="W86" s="105">
        <v>129702876.8</v>
      </c>
      <c r="X86" s="105">
        <v>129702876.8</v>
      </c>
      <c r="Y86" s="105">
        <v>129702876.8</v>
      </c>
      <c r="Z86" s="105">
        <v>129702876.8</v>
      </c>
      <c r="AA86" s="105">
        <v>129702876.8</v>
      </c>
      <c r="AB86" s="105">
        <v>129702876.8</v>
      </c>
      <c r="AC86" s="105">
        <v>129702876.8</v>
      </c>
      <c r="AD86" s="105">
        <v>129702876.8</v>
      </c>
      <c r="AE86" s="105">
        <v>129702876.8</v>
      </c>
      <c r="AF86" s="105">
        <v>129702876.8</v>
      </c>
      <c r="AG86" s="105">
        <v>129702876.8</v>
      </c>
      <c r="AH86" s="105">
        <v>129702876.8</v>
      </c>
      <c r="AI86" s="105">
        <v>129702876.8</v>
      </c>
      <c r="AJ86" s="105">
        <v>129702876.8</v>
      </c>
      <c r="AK86" s="105">
        <v>129702876.8</v>
      </c>
      <c r="AL86" s="105">
        <v>129702876.8</v>
      </c>
      <c r="AM86" s="105">
        <v>129702876.8</v>
      </c>
      <c r="AN86" s="105">
        <v>129702876.8</v>
      </c>
      <c r="AO86" s="105">
        <v>129702876.8</v>
      </c>
      <c r="AP86" s="105">
        <v>129702876.8</v>
      </c>
      <c r="AQ86" s="105">
        <v>129702876.8</v>
      </c>
      <c r="AR86" s="105">
        <v>129702876.8</v>
      </c>
      <c r="AS86" s="105">
        <v>129702876.8</v>
      </c>
      <c r="AT86" s="105">
        <v>129702876.8</v>
      </c>
      <c r="AU86" s="105">
        <v>129702876.8</v>
      </c>
      <c r="AV86" s="105">
        <v>129702876.8</v>
      </c>
      <c r="AW86" s="105">
        <v>129702876.8</v>
      </c>
      <c r="AX86" s="105">
        <v>129702876.8</v>
      </c>
      <c r="AY86" s="105">
        <v>129702876.8</v>
      </c>
      <c r="AZ86" s="105">
        <v>129702876.8</v>
      </c>
      <c r="BA86" s="105">
        <v>129702876.8</v>
      </c>
      <c r="BB86" s="105">
        <v>129702876.8</v>
      </c>
      <c r="BE86" s="73"/>
      <c r="BF86" s="134">
        <f t="shared" si="4"/>
        <v>129702876.79999997</v>
      </c>
      <c r="BG86" s="134">
        <f t="shared" si="5"/>
        <v>129702876.79999997</v>
      </c>
      <c r="BH86" s="134">
        <f t="shared" si="6"/>
        <v>129702876.79999997</v>
      </c>
      <c r="BI86" s="134">
        <f t="shared" si="3"/>
        <v>129702876.79999997</v>
      </c>
    </row>
    <row r="87" spans="1:61" ht="14.4" x14ac:dyDescent="0.3">
      <c r="A87" s="233" t="s">
        <v>449</v>
      </c>
      <c r="B87" s="107">
        <v>129702863.06999999</v>
      </c>
      <c r="C87" s="107">
        <v>129702863.06999999</v>
      </c>
      <c r="D87" s="107">
        <v>129702863.06999999</v>
      </c>
      <c r="E87" s="107">
        <v>129702863.06999999</v>
      </c>
      <c r="F87" s="107">
        <v>129702863.06999999</v>
      </c>
      <c r="G87" s="107">
        <v>129702863.06999999</v>
      </c>
      <c r="H87" s="107">
        <v>129702863.06999999</v>
      </c>
      <c r="I87" s="107">
        <v>129702863.06999999</v>
      </c>
      <c r="J87" s="107">
        <v>129702863.06999999</v>
      </c>
      <c r="K87" s="107">
        <v>129702863.06999999</v>
      </c>
      <c r="L87" s="107">
        <v>129702863.06999999</v>
      </c>
      <c r="M87" s="107">
        <v>129702863.06999999</v>
      </c>
      <c r="N87" s="107">
        <v>129702863.06999999</v>
      </c>
      <c r="O87" s="107">
        <v>129702863.06999999</v>
      </c>
      <c r="P87" s="107">
        <v>129702863.06999999</v>
      </c>
      <c r="Q87" s="107">
        <v>129702863.06999999</v>
      </c>
      <c r="R87" s="107">
        <v>129702863.06999999</v>
      </c>
      <c r="S87" s="107">
        <v>129702863.06999999</v>
      </c>
      <c r="T87" s="107">
        <v>129702863.06999999</v>
      </c>
      <c r="U87" s="107">
        <v>129702863.06999999</v>
      </c>
      <c r="V87" s="107">
        <v>129702863.06999999</v>
      </c>
      <c r="W87" s="107">
        <v>129702863.06999999</v>
      </c>
      <c r="X87" s="107">
        <v>129702863.06999999</v>
      </c>
      <c r="Y87" s="107">
        <v>129702863.06999999</v>
      </c>
      <c r="Z87" s="107">
        <v>129702863.06999999</v>
      </c>
      <c r="AA87" s="107">
        <v>129702863.06999999</v>
      </c>
      <c r="AB87" s="107">
        <v>129702863.06999999</v>
      </c>
      <c r="AC87" s="107">
        <v>129702863.06999999</v>
      </c>
      <c r="AD87" s="107">
        <v>129702863.06999999</v>
      </c>
      <c r="AE87" s="107">
        <v>129702863.06999999</v>
      </c>
      <c r="AF87" s="107">
        <v>129702863.06999999</v>
      </c>
      <c r="AG87" s="107">
        <v>129702863.06999999</v>
      </c>
      <c r="AH87" s="107">
        <v>129702863.06999999</v>
      </c>
      <c r="AI87" s="107">
        <v>129702863.06999999</v>
      </c>
      <c r="AJ87" s="107">
        <v>129702863.06999999</v>
      </c>
      <c r="AK87" s="107">
        <v>129702863.06999999</v>
      </c>
      <c r="AL87" s="107">
        <v>129702863.06999999</v>
      </c>
      <c r="AM87" s="107">
        <v>129702863.06999999</v>
      </c>
      <c r="AN87" s="107">
        <v>129702863.06999999</v>
      </c>
      <c r="AO87" s="107">
        <v>129702863.06999999</v>
      </c>
      <c r="AP87" s="107">
        <v>129702863.06999999</v>
      </c>
      <c r="AQ87" s="107">
        <v>129702863.06999999</v>
      </c>
      <c r="AR87" s="107">
        <v>129702863.06999999</v>
      </c>
      <c r="AS87" s="107">
        <v>129702863.06999999</v>
      </c>
      <c r="AT87" s="107">
        <v>129702863.06999999</v>
      </c>
      <c r="AU87" s="107">
        <v>129702863.06999999</v>
      </c>
      <c r="AV87" s="107">
        <v>129702863.06999999</v>
      </c>
      <c r="AW87" s="107">
        <v>129702863.06999999</v>
      </c>
      <c r="AX87" s="107">
        <v>129702863.06999999</v>
      </c>
      <c r="AY87" s="107">
        <v>129702863.06999999</v>
      </c>
      <c r="AZ87" s="107">
        <v>129702863.06999999</v>
      </c>
      <c r="BA87" s="107">
        <v>129702863.06999999</v>
      </c>
      <c r="BB87" s="107">
        <v>129702863.06999999</v>
      </c>
      <c r="BE87" s="73"/>
      <c r="BF87" s="134">
        <f t="shared" si="4"/>
        <v>129702863.06999995</v>
      </c>
      <c r="BG87" s="134">
        <f t="shared" si="5"/>
        <v>129702863.06999995</v>
      </c>
      <c r="BH87" s="134">
        <f t="shared" si="6"/>
        <v>129702863.06999995</v>
      </c>
      <c r="BI87" s="134">
        <f t="shared" si="3"/>
        <v>129702863.06999995</v>
      </c>
    </row>
    <row r="88" spans="1:61" ht="14.4" x14ac:dyDescent="0.3">
      <c r="A88" s="106" t="s">
        <v>450</v>
      </c>
      <c r="BE88" s="73"/>
    </row>
    <row r="89" spans="1:61" ht="14.4" x14ac:dyDescent="0.3">
      <c r="A89" s="158" t="s">
        <v>451</v>
      </c>
      <c r="BE89" s="73"/>
    </row>
    <row r="90" spans="1:61" ht="14.4" x14ac:dyDescent="0.3">
      <c r="A90" s="106" t="s">
        <v>452</v>
      </c>
      <c r="B90" s="105">
        <v>3580458572.0399899</v>
      </c>
      <c r="C90" s="105">
        <v>3580458572.0399899</v>
      </c>
      <c r="D90" s="105">
        <v>3580458572.0399899</v>
      </c>
      <c r="E90" s="105">
        <v>3580458572.0399899</v>
      </c>
      <c r="F90" s="105">
        <v>3580458572.0399899</v>
      </c>
      <c r="G90" s="105">
        <v>3580458572.0399899</v>
      </c>
      <c r="H90" s="105">
        <v>3580458572.0399899</v>
      </c>
      <c r="I90" s="105">
        <v>3580458572.0399899</v>
      </c>
      <c r="J90" s="105">
        <v>3580458572.0399899</v>
      </c>
      <c r="K90" s="105">
        <v>3580458572.0399899</v>
      </c>
      <c r="L90" s="105">
        <v>3580458572.0399899</v>
      </c>
      <c r="M90" s="105">
        <v>3580458572.0399899</v>
      </c>
      <c r="N90" s="105">
        <v>3580458572.0399899</v>
      </c>
      <c r="O90" s="105">
        <v>3580458572.0399899</v>
      </c>
      <c r="P90" s="105">
        <v>3580458572.0399899</v>
      </c>
      <c r="Q90" s="105">
        <v>3580458572.0399899</v>
      </c>
      <c r="R90" s="105">
        <v>3580458572.0399899</v>
      </c>
      <c r="S90" s="105">
        <v>3580458572.0399899</v>
      </c>
      <c r="T90" s="105">
        <v>3580458572.0399899</v>
      </c>
      <c r="U90" s="105">
        <v>3580458572.0399899</v>
      </c>
      <c r="V90" s="105">
        <v>3580458572.0399899</v>
      </c>
      <c r="W90" s="105">
        <v>3580458572.0399899</v>
      </c>
      <c r="X90" s="105">
        <v>3580458572.0399899</v>
      </c>
      <c r="Y90" s="105">
        <v>3580458572.0399899</v>
      </c>
      <c r="Z90" s="105">
        <v>3580458572.0399899</v>
      </c>
      <c r="AA90" s="105">
        <v>3580458572.0399899</v>
      </c>
      <c r="AB90" s="105">
        <v>3580458572.0399899</v>
      </c>
      <c r="AC90" s="105">
        <v>3580458572.0399899</v>
      </c>
      <c r="AD90" s="105">
        <v>3580458572.0399899</v>
      </c>
      <c r="AE90" s="105">
        <v>3580458572.0399899</v>
      </c>
      <c r="AF90" s="105">
        <v>3580458572.0399899</v>
      </c>
      <c r="AG90" s="105">
        <v>3580458572.0399899</v>
      </c>
      <c r="AH90" s="105">
        <v>3580458572.0399899</v>
      </c>
      <c r="AI90" s="105">
        <v>3580458572.0399899</v>
      </c>
      <c r="AJ90" s="105">
        <v>3580458572.0399899</v>
      </c>
      <c r="AK90" s="105">
        <v>3580458572.0399899</v>
      </c>
      <c r="AL90" s="105">
        <v>3580458572.0399899</v>
      </c>
      <c r="AM90" s="105">
        <v>3580458572.0399899</v>
      </c>
      <c r="AN90" s="105">
        <v>3580458572.0399899</v>
      </c>
      <c r="AO90" s="105">
        <v>3580458572.0399899</v>
      </c>
      <c r="AP90" s="105">
        <v>3580458572.0399899</v>
      </c>
      <c r="AQ90" s="105">
        <v>3580458572.0399899</v>
      </c>
      <c r="AR90" s="105">
        <v>3580458572.0399899</v>
      </c>
      <c r="AS90" s="105">
        <v>3580458572.0399899</v>
      </c>
      <c r="AT90" s="105">
        <v>3580458572.0399899</v>
      </c>
      <c r="AU90" s="105">
        <v>3580458572.0399899</v>
      </c>
      <c r="AV90" s="105">
        <v>3580458572.0399899</v>
      </c>
      <c r="AW90" s="105">
        <v>3580458572.0399899</v>
      </c>
      <c r="AX90" s="105">
        <v>3580458572.0399899</v>
      </c>
      <c r="AY90" s="105">
        <v>3580458572.0399899</v>
      </c>
      <c r="AZ90" s="105">
        <v>3580458572.0399899</v>
      </c>
      <c r="BA90" s="105">
        <v>3580458572.0399899</v>
      </c>
      <c r="BB90" s="105">
        <v>3580458572.0399899</v>
      </c>
      <c r="BE90" s="73"/>
      <c r="BF90" s="134">
        <f t="shared" si="4"/>
        <v>3580458572.0399909</v>
      </c>
      <c r="BG90" s="134">
        <f t="shared" si="5"/>
        <v>3580458572.0399909</v>
      </c>
      <c r="BH90" s="134">
        <f t="shared" si="6"/>
        <v>3580458572.0399909</v>
      </c>
      <c r="BI90" s="134">
        <f t="shared" si="3"/>
        <v>3580458572.0399909</v>
      </c>
    </row>
    <row r="91" spans="1:61" ht="14.4" x14ac:dyDescent="0.3">
      <c r="A91" s="106" t="s">
        <v>453</v>
      </c>
      <c r="B91" s="105">
        <v>0</v>
      </c>
      <c r="C91" s="105">
        <v>0</v>
      </c>
      <c r="D91" s="105">
        <v>0</v>
      </c>
      <c r="E91" s="105">
        <v>0</v>
      </c>
      <c r="F91" s="105">
        <v>0</v>
      </c>
      <c r="G91" s="105">
        <v>0</v>
      </c>
      <c r="H91" s="105">
        <v>0</v>
      </c>
      <c r="I91" s="105">
        <v>0</v>
      </c>
      <c r="J91" s="105">
        <v>0</v>
      </c>
      <c r="K91" s="105">
        <v>0</v>
      </c>
      <c r="L91" s="105">
        <v>0</v>
      </c>
      <c r="M91" s="105">
        <v>0</v>
      </c>
      <c r="N91" s="105">
        <v>0</v>
      </c>
      <c r="O91" s="105">
        <v>0</v>
      </c>
      <c r="P91" s="105">
        <v>0</v>
      </c>
      <c r="Q91" s="105">
        <v>0</v>
      </c>
      <c r="R91" s="105">
        <v>0</v>
      </c>
      <c r="S91" s="105">
        <v>0</v>
      </c>
      <c r="T91" s="105">
        <v>0</v>
      </c>
      <c r="U91" s="105">
        <v>0</v>
      </c>
      <c r="V91" s="105">
        <v>0</v>
      </c>
      <c r="W91" s="105">
        <v>0</v>
      </c>
      <c r="X91" s="105">
        <v>0</v>
      </c>
      <c r="Y91" s="105">
        <v>0</v>
      </c>
      <c r="Z91" s="105">
        <v>0</v>
      </c>
      <c r="AA91" s="105">
        <v>0</v>
      </c>
      <c r="AB91" s="105">
        <v>0</v>
      </c>
      <c r="AC91" s="105">
        <v>0</v>
      </c>
      <c r="AD91" s="105">
        <v>0</v>
      </c>
      <c r="AE91" s="105">
        <v>0</v>
      </c>
      <c r="AF91" s="105">
        <v>0</v>
      </c>
      <c r="AG91" s="105">
        <v>0</v>
      </c>
      <c r="AH91" s="105">
        <v>0</v>
      </c>
      <c r="AI91" s="105">
        <v>0</v>
      </c>
      <c r="AJ91" s="105">
        <v>0</v>
      </c>
      <c r="AK91" s="105">
        <v>0</v>
      </c>
      <c r="AL91" s="105">
        <v>0</v>
      </c>
      <c r="AM91" s="105">
        <v>0</v>
      </c>
      <c r="AN91" s="105">
        <v>0</v>
      </c>
      <c r="AO91" s="105">
        <v>0</v>
      </c>
      <c r="AP91" s="105">
        <v>0</v>
      </c>
      <c r="AQ91" s="105">
        <v>0</v>
      </c>
      <c r="AR91" s="105">
        <v>0</v>
      </c>
      <c r="AS91" s="105">
        <v>0</v>
      </c>
      <c r="AT91" s="105">
        <v>0</v>
      </c>
      <c r="AU91" s="105">
        <v>0</v>
      </c>
      <c r="AV91" s="105">
        <v>0</v>
      </c>
      <c r="AW91" s="105">
        <v>0</v>
      </c>
      <c r="AX91" s="105">
        <v>0</v>
      </c>
      <c r="AY91" s="105">
        <v>0</v>
      </c>
      <c r="AZ91" s="105">
        <v>0</v>
      </c>
      <c r="BA91" s="105">
        <v>0</v>
      </c>
      <c r="BB91" s="105">
        <v>0</v>
      </c>
      <c r="BE91" s="73"/>
      <c r="BF91" s="134">
        <f t="shared" si="4"/>
        <v>0</v>
      </c>
      <c r="BG91" s="134">
        <f t="shared" si="5"/>
        <v>0</v>
      </c>
      <c r="BH91" s="134">
        <f t="shared" si="6"/>
        <v>0</v>
      </c>
      <c r="BI91" s="134">
        <f t="shared" si="3"/>
        <v>0</v>
      </c>
    </row>
    <row r="92" spans="1:61" ht="14.4" x14ac:dyDescent="0.3">
      <c r="A92" s="106" t="s">
        <v>454</v>
      </c>
      <c r="B92" s="105">
        <v>0</v>
      </c>
      <c r="C92" s="105">
        <v>0</v>
      </c>
      <c r="D92" s="105">
        <v>0</v>
      </c>
      <c r="E92" s="105">
        <v>0</v>
      </c>
      <c r="F92" s="105">
        <v>0</v>
      </c>
      <c r="G92" s="105">
        <v>0</v>
      </c>
      <c r="H92" s="105">
        <v>0</v>
      </c>
      <c r="I92" s="105">
        <v>0</v>
      </c>
      <c r="J92" s="105">
        <v>0</v>
      </c>
      <c r="K92" s="105">
        <v>0</v>
      </c>
      <c r="L92" s="105">
        <v>0</v>
      </c>
      <c r="M92" s="105">
        <v>0</v>
      </c>
      <c r="N92" s="105">
        <v>0</v>
      </c>
      <c r="O92" s="105">
        <v>0</v>
      </c>
      <c r="P92" s="105">
        <v>0</v>
      </c>
      <c r="Q92" s="105">
        <v>0</v>
      </c>
      <c r="R92" s="105">
        <v>0</v>
      </c>
      <c r="S92" s="105">
        <v>0</v>
      </c>
      <c r="T92" s="105">
        <v>0</v>
      </c>
      <c r="U92" s="105">
        <v>0</v>
      </c>
      <c r="V92" s="105">
        <v>0</v>
      </c>
      <c r="W92" s="105">
        <v>0</v>
      </c>
      <c r="X92" s="105">
        <v>0</v>
      </c>
      <c r="Y92" s="105">
        <v>0</v>
      </c>
      <c r="Z92" s="105">
        <v>0</v>
      </c>
      <c r="AA92" s="105">
        <v>0</v>
      </c>
      <c r="AB92" s="105">
        <v>0</v>
      </c>
      <c r="AC92" s="105">
        <v>0</v>
      </c>
      <c r="AD92" s="105">
        <v>0</v>
      </c>
      <c r="AE92" s="105">
        <v>0</v>
      </c>
      <c r="AF92" s="105">
        <v>0</v>
      </c>
      <c r="AG92" s="105">
        <v>0</v>
      </c>
      <c r="AH92" s="105">
        <v>0</v>
      </c>
      <c r="AI92" s="105">
        <v>0</v>
      </c>
      <c r="AJ92" s="105">
        <v>0</v>
      </c>
      <c r="AK92" s="105">
        <v>0</v>
      </c>
      <c r="AL92" s="105">
        <v>0</v>
      </c>
      <c r="AM92" s="105">
        <v>0</v>
      </c>
      <c r="AN92" s="105">
        <v>0</v>
      </c>
      <c r="AO92" s="105">
        <v>0</v>
      </c>
      <c r="AP92" s="105">
        <v>0</v>
      </c>
      <c r="AQ92" s="105">
        <v>0</v>
      </c>
      <c r="AR92" s="105">
        <v>0</v>
      </c>
      <c r="AS92" s="105">
        <v>0</v>
      </c>
      <c r="AT92" s="105">
        <v>0</v>
      </c>
      <c r="AU92" s="105">
        <v>0</v>
      </c>
      <c r="AV92" s="105">
        <v>0</v>
      </c>
      <c r="AW92" s="105">
        <v>0</v>
      </c>
      <c r="AX92" s="105">
        <v>0</v>
      </c>
      <c r="AY92" s="105">
        <v>0</v>
      </c>
      <c r="AZ92" s="105">
        <v>0</v>
      </c>
      <c r="BA92" s="105">
        <v>0</v>
      </c>
      <c r="BB92" s="105">
        <v>0</v>
      </c>
      <c r="BE92" s="73"/>
      <c r="BF92" s="134">
        <f t="shared" si="4"/>
        <v>0</v>
      </c>
      <c r="BG92" s="134">
        <f t="shared" si="5"/>
        <v>0</v>
      </c>
      <c r="BH92" s="134">
        <f t="shared" si="6"/>
        <v>0</v>
      </c>
      <c r="BI92" s="134">
        <f t="shared" si="3"/>
        <v>0</v>
      </c>
    </row>
    <row r="93" spans="1:61" ht="14.4" x14ac:dyDescent="0.3">
      <c r="A93" s="233" t="s">
        <v>455</v>
      </c>
      <c r="B93" s="105">
        <v>3580458572.0399899</v>
      </c>
      <c r="C93" s="105">
        <v>3580458572.0399899</v>
      </c>
      <c r="D93" s="105">
        <v>3580458572.0399899</v>
      </c>
      <c r="E93" s="105">
        <v>3580458572.0399899</v>
      </c>
      <c r="F93" s="105">
        <v>3580458572.0399899</v>
      </c>
      <c r="G93" s="105">
        <v>3580458572.0399899</v>
      </c>
      <c r="H93" s="105">
        <v>3580458572.0399899</v>
      </c>
      <c r="I93" s="105">
        <v>3580458572.0399899</v>
      </c>
      <c r="J93" s="105">
        <v>3580458572.0399899</v>
      </c>
      <c r="K93" s="105">
        <v>3580458572.0399899</v>
      </c>
      <c r="L93" s="105">
        <v>3580458572.0399899</v>
      </c>
      <c r="M93" s="105">
        <v>3580458572.0399899</v>
      </c>
      <c r="N93" s="105">
        <v>3580458572.0399899</v>
      </c>
      <c r="O93" s="105">
        <v>3580458572.0399899</v>
      </c>
      <c r="P93" s="105">
        <v>3580458572.0399899</v>
      </c>
      <c r="Q93" s="105">
        <v>3580458572.0399899</v>
      </c>
      <c r="R93" s="105">
        <v>3580458572.0399899</v>
      </c>
      <c r="S93" s="105">
        <v>3580458572.0399899</v>
      </c>
      <c r="T93" s="105">
        <v>3580458572.0399899</v>
      </c>
      <c r="U93" s="105">
        <v>3580458572.0399899</v>
      </c>
      <c r="V93" s="105">
        <v>3580458572.0399899</v>
      </c>
      <c r="W93" s="105">
        <v>3580458572.0399899</v>
      </c>
      <c r="X93" s="105">
        <v>3580458572.0399899</v>
      </c>
      <c r="Y93" s="105">
        <v>3580458572.0399899</v>
      </c>
      <c r="Z93" s="105">
        <v>3580458572.0399899</v>
      </c>
      <c r="AA93" s="105">
        <v>3580458572.0399899</v>
      </c>
      <c r="AB93" s="105">
        <v>3580458572.0399899</v>
      </c>
      <c r="AC93" s="105">
        <v>3580458572.0399899</v>
      </c>
      <c r="AD93" s="105">
        <v>3580458572.0399899</v>
      </c>
      <c r="AE93" s="105">
        <v>3580458572.0399899</v>
      </c>
      <c r="AF93" s="105">
        <v>3580458572.0399899</v>
      </c>
      <c r="AG93" s="105">
        <v>3580458572.0399899</v>
      </c>
      <c r="AH93" s="105">
        <v>3580458572.0399899</v>
      </c>
      <c r="AI93" s="105">
        <v>3580458572.0399899</v>
      </c>
      <c r="AJ93" s="105">
        <v>3580458572.0399899</v>
      </c>
      <c r="AK93" s="105">
        <v>3580458572.0399899</v>
      </c>
      <c r="AL93" s="105">
        <v>3580458572.0399899</v>
      </c>
      <c r="AM93" s="105">
        <v>3580458572.0399899</v>
      </c>
      <c r="AN93" s="105">
        <v>3580458572.0399899</v>
      </c>
      <c r="AO93" s="105">
        <v>3580458572.0399899</v>
      </c>
      <c r="AP93" s="105">
        <v>3580458572.0399899</v>
      </c>
      <c r="AQ93" s="105">
        <v>3580458572.0399899</v>
      </c>
      <c r="AR93" s="105">
        <v>3580458572.0399899</v>
      </c>
      <c r="AS93" s="105">
        <v>3580458572.0399899</v>
      </c>
      <c r="AT93" s="105">
        <v>3580458572.0399899</v>
      </c>
      <c r="AU93" s="105">
        <v>3580458572.0399899</v>
      </c>
      <c r="AV93" s="105">
        <v>3580458572.0399899</v>
      </c>
      <c r="AW93" s="105">
        <v>3580458572.0399899</v>
      </c>
      <c r="AX93" s="105">
        <v>3580458572.0399899</v>
      </c>
      <c r="AY93" s="105">
        <v>3580458572.0399899</v>
      </c>
      <c r="AZ93" s="105">
        <v>3580458572.0399899</v>
      </c>
      <c r="BA93" s="105">
        <v>3580458572.0399899</v>
      </c>
      <c r="BB93" s="105">
        <v>3580458572.0399899</v>
      </c>
      <c r="BE93" s="73"/>
      <c r="BF93" s="134">
        <f t="shared" si="4"/>
        <v>3580458572.0399909</v>
      </c>
      <c r="BG93" s="134">
        <f t="shared" si="5"/>
        <v>3580458572.0399909</v>
      </c>
      <c r="BH93" s="134">
        <f t="shared" si="6"/>
        <v>3580458572.0399909</v>
      </c>
      <c r="BI93" s="134">
        <f t="shared" si="3"/>
        <v>3580458572.0399909</v>
      </c>
    </row>
    <row r="94" spans="1:61" ht="14.4" x14ac:dyDescent="0.3">
      <c r="A94" s="106" t="s">
        <v>456</v>
      </c>
      <c r="BE94" s="73"/>
    </row>
    <row r="95" spans="1:61" ht="14.4" x14ac:dyDescent="0.3">
      <c r="A95" s="158" t="s">
        <v>457</v>
      </c>
      <c r="BE95" s="73"/>
    </row>
    <row r="96" spans="1:61" ht="14.4" x14ac:dyDescent="0.3">
      <c r="A96" s="106" t="s">
        <v>458</v>
      </c>
      <c r="B96" s="105">
        <v>1595497231.82863</v>
      </c>
      <c r="C96" s="105">
        <v>1524130640.82428</v>
      </c>
      <c r="D96" s="105">
        <v>1501274691.9495599</v>
      </c>
      <c r="E96" s="105">
        <v>1541263231.3294799</v>
      </c>
      <c r="F96" s="105">
        <v>1714880944.9763801</v>
      </c>
      <c r="G96" s="105">
        <v>1851651329.12537</v>
      </c>
      <c r="H96" s="105">
        <v>1696508932.2260499</v>
      </c>
      <c r="I96" s="105">
        <v>1851352086.84323</v>
      </c>
      <c r="J96" s="105">
        <v>1987645354.61764</v>
      </c>
      <c r="K96" s="105">
        <v>2057337737.7588201</v>
      </c>
      <c r="L96" s="105">
        <v>2062605117.3436301</v>
      </c>
      <c r="M96" s="105">
        <v>2129824762.5617499</v>
      </c>
      <c r="N96" s="105">
        <v>1355562070.30604</v>
      </c>
      <c r="O96" s="105">
        <v>1355562070.30604</v>
      </c>
      <c r="P96" s="105">
        <v>1470904221.88977</v>
      </c>
      <c r="Q96" s="105">
        <v>1648141039.83305</v>
      </c>
      <c r="R96" s="105">
        <v>1535953903.1640999</v>
      </c>
      <c r="S96" s="105">
        <v>1665999867.1715701</v>
      </c>
      <c r="T96" s="105">
        <v>1824441206.1947</v>
      </c>
      <c r="U96" s="105">
        <v>1834962217.3258801</v>
      </c>
      <c r="V96" s="105">
        <v>2004941177.3264599</v>
      </c>
      <c r="W96" s="105">
        <v>2169960838.5454202</v>
      </c>
      <c r="X96" s="105">
        <v>2096916155.1655099</v>
      </c>
      <c r="Y96" s="105">
        <v>2272520371.9239302</v>
      </c>
      <c r="Z96" s="105">
        <v>2444296198.4889798</v>
      </c>
      <c r="AA96" s="105">
        <v>1014120205.91371</v>
      </c>
      <c r="AB96" s="105">
        <v>1014120205.91371</v>
      </c>
      <c r="AC96" s="105">
        <v>1144137942.4823301</v>
      </c>
      <c r="AD96" s="105">
        <v>1294206962.5899999</v>
      </c>
      <c r="AE96" s="105">
        <v>1376839661.3993399</v>
      </c>
      <c r="AF96" s="105">
        <v>1529347043.2595799</v>
      </c>
      <c r="AG96" s="105">
        <v>1631681627.7995601</v>
      </c>
      <c r="AH96" s="105">
        <v>1310578730.06969</v>
      </c>
      <c r="AI96" s="105">
        <v>1316549149.81039</v>
      </c>
      <c r="AJ96" s="105">
        <v>1456995593.51933</v>
      </c>
      <c r="AK96" s="105">
        <v>1529088933.2107401</v>
      </c>
      <c r="AL96" s="105">
        <v>1673004233.5976701</v>
      </c>
      <c r="AM96" s="105">
        <v>1809260526.6717899</v>
      </c>
      <c r="AN96" s="105">
        <v>1459424050.23402</v>
      </c>
      <c r="AO96" s="105">
        <v>1459424050.23402</v>
      </c>
      <c r="AP96" s="105">
        <v>1606709243.4549301</v>
      </c>
      <c r="AQ96" s="105">
        <v>1755118547.6411901</v>
      </c>
      <c r="AR96" s="105">
        <v>1738042782.87976</v>
      </c>
      <c r="AS96" s="105">
        <v>1879772057.7997999</v>
      </c>
      <c r="AT96" s="105">
        <v>2004423731.2412601</v>
      </c>
      <c r="AU96" s="105">
        <v>1682632440.6294799</v>
      </c>
      <c r="AV96" s="105">
        <v>1659828566.7271099</v>
      </c>
      <c r="AW96" s="105">
        <v>1804896561.2042601</v>
      </c>
      <c r="AX96" s="105">
        <v>1854834270.7446301</v>
      </c>
      <c r="AY96" s="105">
        <v>1942505617.2788799</v>
      </c>
      <c r="AZ96" s="105">
        <v>2080370393.0668199</v>
      </c>
      <c r="BA96" s="105">
        <v>1846887164.28777</v>
      </c>
      <c r="BB96" s="105">
        <v>1846887164.28777</v>
      </c>
      <c r="BE96" s="73"/>
      <c r="BF96" s="134">
        <f t="shared" si="4"/>
        <v>1759194933.2069893</v>
      </c>
      <c r="BG96" s="134">
        <f t="shared" si="5"/>
        <v>1795286113.3268552</v>
      </c>
      <c r="BH96" s="134">
        <f t="shared" si="6"/>
        <v>1426556512.3506267</v>
      </c>
      <c r="BI96" s="134">
        <f t="shared" si="3"/>
        <v>1793495802.0915313</v>
      </c>
    </row>
    <row r="97" spans="1:61" ht="14.4" x14ac:dyDescent="0.3">
      <c r="A97" s="106" t="s">
        <v>459</v>
      </c>
      <c r="B97" s="105">
        <v>0</v>
      </c>
      <c r="C97" s="105">
        <v>0</v>
      </c>
      <c r="D97" s="105">
        <v>0</v>
      </c>
      <c r="E97" s="105">
        <v>0</v>
      </c>
      <c r="F97" s="105">
        <v>0</v>
      </c>
      <c r="G97" s="105">
        <v>0</v>
      </c>
      <c r="H97" s="105">
        <v>0</v>
      </c>
      <c r="I97" s="105">
        <v>0</v>
      </c>
      <c r="J97" s="105">
        <v>0</v>
      </c>
      <c r="K97" s="105">
        <v>0</v>
      </c>
      <c r="L97" s="105">
        <v>0</v>
      </c>
      <c r="M97" s="105">
        <v>0</v>
      </c>
      <c r="N97" s="105">
        <v>0</v>
      </c>
      <c r="O97" s="105">
        <v>0</v>
      </c>
      <c r="P97" s="105">
        <v>0</v>
      </c>
      <c r="Q97" s="105">
        <v>0</v>
      </c>
      <c r="R97" s="105">
        <v>0</v>
      </c>
      <c r="S97" s="105">
        <v>0</v>
      </c>
      <c r="T97" s="105">
        <v>0</v>
      </c>
      <c r="U97" s="105">
        <v>0</v>
      </c>
      <c r="V97" s="105">
        <v>0</v>
      </c>
      <c r="W97" s="105">
        <v>0</v>
      </c>
      <c r="X97" s="105">
        <v>0</v>
      </c>
      <c r="Y97" s="105">
        <v>0</v>
      </c>
      <c r="Z97" s="105">
        <v>0</v>
      </c>
      <c r="AA97" s="105">
        <v>0</v>
      </c>
      <c r="AB97" s="105">
        <v>0</v>
      </c>
      <c r="AC97" s="105">
        <v>0</v>
      </c>
      <c r="AD97" s="105">
        <v>0</v>
      </c>
      <c r="AE97" s="105">
        <v>0</v>
      </c>
      <c r="AF97" s="105">
        <v>0</v>
      </c>
      <c r="AG97" s="105">
        <v>0</v>
      </c>
      <c r="AH97" s="105">
        <v>0</v>
      </c>
      <c r="AI97" s="105">
        <v>0</v>
      </c>
      <c r="AJ97" s="105">
        <v>0</v>
      </c>
      <c r="AK97" s="105">
        <v>0</v>
      </c>
      <c r="AL97" s="105">
        <v>0</v>
      </c>
      <c r="AM97" s="105">
        <v>0</v>
      </c>
      <c r="AN97" s="105">
        <v>0</v>
      </c>
      <c r="AO97" s="105">
        <v>0</v>
      </c>
      <c r="AP97" s="105">
        <v>0</v>
      </c>
      <c r="AQ97" s="105">
        <v>0</v>
      </c>
      <c r="AR97" s="105">
        <v>0</v>
      </c>
      <c r="AS97" s="105">
        <v>0</v>
      </c>
      <c r="AT97" s="105">
        <v>0</v>
      </c>
      <c r="AU97" s="105">
        <v>0</v>
      </c>
      <c r="AV97" s="105">
        <v>0</v>
      </c>
      <c r="AW97" s="105">
        <v>0</v>
      </c>
      <c r="AX97" s="105">
        <v>0</v>
      </c>
      <c r="AY97" s="105">
        <v>0</v>
      </c>
      <c r="AZ97" s="105">
        <v>0</v>
      </c>
      <c r="BA97" s="105">
        <v>0</v>
      </c>
      <c r="BB97" s="105">
        <v>0</v>
      </c>
      <c r="BE97" s="73"/>
      <c r="BF97" s="134">
        <f t="shared" si="4"/>
        <v>0</v>
      </c>
      <c r="BG97" s="134">
        <f t="shared" si="5"/>
        <v>0</v>
      </c>
      <c r="BH97" s="134">
        <f t="shared" si="6"/>
        <v>0</v>
      </c>
      <c r="BI97" s="134">
        <f t="shared" si="3"/>
        <v>0</v>
      </c>
    </row>
    <row r="98" spans="1:61" ht="14.4" x14ac:dyDescent="0.3">
      <c r="A98" s="106" t="s">
        <v>460</v>
      </c>
      <c r="B98" s="105">
        <v>57834787.140000001</v>
      </c>
      <c r="C98" s="105">
        <v>57834787.140000001</v>
      </c>
      <c r="D98" s="105">
        <v>57834787.140000001</v>
      </c>
      <c r="E98" s="105">
        <v>57834787.140000001</v>
      </c>
      <c r="F98" s="105">
        <v>57834787.140000001</v>
      </c>
      <c r="G98" s="105">
        <v>57834787.140000001</v>
      </c>
      <c r="H98" s="105">
        <v>57834787.140000001</v>
      </c>
      <c r="I98" s="105">
        <v>57834787.140000001</v>
      </c>
      <c r="J98" s="105">
        <v>57834787.140000001</v>
      </c>
      <c r="K98" s="105">
        <v>57834787.140000001</v>
      </c>
      <c r="L98" s="105">
        <v>57834787.140000001</v>
      </c>
      <c r="M98" s="105">
        <v>57834787.140000001</v>
      </c>
      <c r="N98" s="105">
        <v>57834787.140000001</v>
      </c>
      <c r="O98" s="105">
        <v>57834787.140000001</v>
      </c>
      <c r="P98" s="105">
        <v>57834787.140000001</v>
      </c>
      <c r="Q98" s="105">
        <v>57834787.140000001</v>
      </c>
      <c r="R98" s="105">
        <v>57834787.140000001</v>
      </c>
      <c r="S98" s="105">
        <v>57834787.140000001</v>
      </c>
      <c r="T98" s="105">
        <v>57834787.140000001</v>
      </c>
      <c r="U98" s="105">
        <v>57834787.140000001</v>
      </c>
      <c r="V98" s="105">
        <v>57834787.140000001</v>
      </c>
      <c r="W98" s="105">
        <v>57834787.140000001</v>
      </c>
      <c r="X98" s="105">
        <v>57834787.140000001</v>
      </c>
      <c r="Y98" s="105">
        <v>57834787.140000001</v>
      </c>
      <c r="Z98" s="105">
        <v>57834787.140000001</v>
      </c>
      <c r="AA98" s="105">
        <v>57834787.140000001</v>
      </c>
      <c r="AB98" s="105">
        <v>57834787.140000001</v>
      </c>
      <c r="AC98" s="105">
        <v>57834787.140000001</v>
      </c>
      <c r="AD98" s="105">
        <v>57834787.140000001</v>
      </c>
      <c r="AE98" s="105">
        <v>57834787.140000001</v>
      </c>
      <c r="AF98" s="105">
        <v>57834787.140000001</v>
      </c>
      <c r="AG98" s="105">
        <v>57834787.140000001</v>
      </c>
      <c r="AH98" s="105">
        <v>57834787.140000001</v>
      </c>
      <c r="AI98" s="105">
        <v>57834787.140000001</v>
      </c>
      <c r="AJ98" s="105">
        <v>57834787.140000001</v>
      </c>
      <c r="AK98" s="105">
        <v>57834787.140000001</v>
      </c>
      <c r="AL98" s="105">
        <v>57834787.140000001</v>
      </c>
      <c r="AM98" s="105">
        <v>57834787.140000001</v>
      </c>
      <c r="AN98" s="105">
        <v>57834787.140000001</v>
      </c>
      <c r="AO98" s="105">
        <v>57834787.140000001</v>
      </c>
      <c r="AP98" s="105">
        <v>57834787.140000001</v>
      </c>
      <c r="AQ98" s="105">
        <v>57834787.140000001</v>
      </c>
      <c r="AR98" s="105">
        <v>57834787.140000001</v>
      </c>
      <c r="AS98" s="105">
        <v>57834787.140000001</v>
      </c>
      <c r="AT98" s="105">
        <v>57834787.140000001</v>
      </c>
      <c r="AU98" s="105">
        <v>57834787.140000001</v>
      </c>
      <c r="AV98" s="105">
        <v>57834787.140000001</v>
      </c>
      <c r="AW98" s="105">
        <v>57834787.140000001</v>
      </c>
      <c r="AX98" s="105">
        <v>57834787.140000001</v>
      </c>
      <c r="AY98" s="105">
        <v>57834787.140000001</v>
      </c>
      <c r="AZ98" s="105">
        <v>57834787.140000001</v>
      </c>
      <c r="BA98" s="105">
        <v>57834787.140000001</v>
      </c>
      <c r="BB98" s="105">
        <v>57834787.140000001</v>
      </c>
      <c r="BE98" s="73"/>
      <c r="BF98" s="134">
        <f t="shared" si="4"/>
        <v>57834787.139999993</v>
      </c>
      <c r="BG98" s="134">
        <f t="shared" si="5"/>
        <v>57834787.139999993</v>
      </c>
      <c r="BH98" s="134">
        <f t="shared" si="6"/>
        <v>57834787.139999993</v>
      </c>
      <c r="BI98" s="134">
        <f t="shared" si="3"/>
        <v>57834787.139999993</v>
      </c>
    </row>
    <row r="99" spans="1:61" ht="14.4" x14ac:dyDescent="0.3">
      <c r="A99" s="106" t="s">
        <v>461</v>
      </c>
      <c r="B99" s="105">
        <v>0</v>
      </c>
      <c r="C99" s="105">
        <v>0</v>
      </c>
      <c r="D99" s="105">
        <v>0</v>
      </c>
      <c r="E99" s="105">
        <v>0</v>
      </c>
      <c r="F99" s="105">
        <v>0</v>
      </c>
      <c r="G99" s="105">
        <v>0</v>
      </c>
      <c r="H99" s="105">
        <v>0</v>
      </c>
      <c r="I99" s="105">
        <v>0</v>
      </c>
      <c r="J99" s="105">
        <v>0</v>
      </c>
      <c r="K99" s="105">
        <v>0</v>
      </c>
      <c r="L99" s="105">
        <v>0</v>
      </c>
      <c r="M99" s="105">
        <v>0</v>
      </c>
      <c r="N99" s="105">
        <v>0</v>
      </c>
      <c r="O99" s="105">
        <v>0</v>
      </c>
      <c r="P99" s="105">
        <v>0</v>
      </c>
      <c r="Q99" s="105">
        <v>0</v>
      </c>
      <c r="R99" s="105">
        <v>0</v>
      </c>
      <c r="S99" s="105">
        <v>0</v>
      </c>
      <c r="T99" s="105">
        <v>0</v>
      </c>
      <c r="U99" s="105">
        <v>0</v>
      </c>
      <c r="V99" s="105">
        <v>0</v>
      </c>
      <c r="W99" s="105">
        <v>0</v>
      </c>
      <c r="X99" s="105">
        <v>0</v>
      </c>
      <c r="Y99" s="105">
        <v>0</v>
      </c>
      <c r="Z99" s="105">
        <v>0</v>
      </c>
      <c r="AA99" s="105">
        <v>0</v>
      </c>
      <c r="AB99" s="105">
        <v>0</v>
      </c>
      <c r="AC99" s="105">
        <v>0</v>
      </c>
      <c r="AD99" s="105">
        <v>0</v>
      </c>
      <c r="AE99" s="105">
        <v>0</v>
      </c>
      <c r="AF99" s="105">
        <v>0</v>
      </c>
      <c r="AG99" s="105">
        <v>0</v>
      </c>
      <c r="AH99" s="105">
        <v>0</v>
      </c>
      <c r="AI99" s="105">
        <v>0</v>
      </c>
      <c r="AJ99" s="105">
        <v>0</v>
      </c>
      <c r="AK99" s="105">
        <v>0</v>
      </c>
      <c r="AL99" s="105">
        <v>0</v>
      </c>
      <c r="AM99" s="105">
        <v>0</v>
      </c>
      <c r="AN99" s="105">
        <v>0</v>
      </c>
      <c r="AO99" s="105">
        <v>0</v>
      </c>
      <c r="AP99" s="105">
        <v>0</v>
      </c>
      <c r="AQ99" s="105">
        <v>0</v>
      </c>
      <c r="AR99" s="105">
        <v>0</v>
      </c>
      <c r="AS99" s="105">
        <v>0</v>
      </c>
      <c r="AT99" s="105">
        <v>0</v>
      </c>
      <c r="AU99" s="105">
        <v>0</v>
      </c>
      <c r="AV99" s="105">
        <v>0</v>
      </c>
      <c r="AW99" s="105">
        <v>0</v>
      </c>
      <c r="AX99" s="105">
        <v>0</v>
      </c>
      <c r="AY99" s="105">
        <v>0</v>
      </c>
      <c r="AZ99" s="105">
        <v>0</v>
      </c>
      <c r="BA99" s="105">
        <v>0</v>
      </c>
      <c r="BB99" s="105">
        <v>0</v>
      </c>
      <c r="BE99" s="73"/>
      <c r="BF99" s="134">
        <f t="shared" si="4"/>
        <v>0</v>
      </c>
      <c r="BG99" s="134">
        <f t="shared" si="5"/>
        <v>0</v>
      </c>
      <c r="BH99" s="134">
        <f t="shared" si="6"/>
        <v>0</v>
      </c>
      <c r="BI99" s="134">
        <f t="shared" si="3"/>
        <v>0</v>
      </c>
    </row>
    <row r="100" spans="1:61" ht="14.4" x14ac:dyDescent="0.3">
      <c r="A100" s="106" t="s">
        <v>462</v>
      </c>
      <c r="B100" s="105">
        <v>0</v>
      </c>
      <c r="C100" s="105">
        <v>0</v>
      </c>
      <c r="D100" s="105">
        <v>0</v>
      </c>
      <c r="E100" s="105">
        <v>0</v>
      </c>
      <c r="F100" s="105">
        <v>0</v>
      </c>
      <c r="G100" s="105">
        <v>0</v>
      </c>
      <c r="H100" s="105">
        <v>0</v>
      </c>
      <c r="I100" s="105">
        <v>0</v>
      </c>
      <c r="J100" s="105">
        <v>0</v>
      </c>
      <c r="K100" s="105">
        <v>0</v>
      </c>
      <c r="L100" s="105">
        <v>0</v>
      </c>
      <c r="M100" s="105">
        <v>0</v>
      </c>
      <c r="N100" s="105">
        <v>0</v>
      </c>
      <c r="O100" s="105">
        <v>0</v>
      </c>
      <c r="P100" s="105">
        <v>0</v>
      </c>
      <c r="Q100" s="105">
        <v>0</v>
      </c>
      <c r="R100" s="105">
        <v>0</v>
      </c>
      <c r="S100" s="105">
        <v>0</v>
      </c>
      <c r="T100" s="105">
        <v>0</v>
      </c>
      <c r="U100" s="105">
        <v>0</v>
      </c>
      <c r="V100" s="105">
        <v>0</v>
      </c>
      <c r="W100" s="105">
        <v>0</v>
      </c>
      <c r="X100" s="105">
        <v>0</v>
      </c>
      <c r="Y100" s="105">
        <v>0</v>
      </c>
      <c r="Z100" s="105">
        <v>0</v>
      </c>
      <c r="AA100" s="105">
        <v>0</v>
      </c>
      <c r="AB100" s="105">
        <v>0</v>
      </c>
      <c r="AC100" s="105">
        <v>0</v>
      </c>
      <c r="AD100" s="105">
        <v>0</v>
      </c>
      <c r="AE100" s="105">
        <v>0</v>
      </c>
      <c r="AF100" s="105">
        <v>0</v>
      </c>
      <c r="AG100" s="105">
        <v>0</v>
      </c>
      <c r="AH100" s="105">
        <v>0</v>
      </c>
      <c r="AI100" s="105">
        <v>0</v>
      </c>
      <c r="AJ100" s="105">
        <v>0</v>
      </c>
      <c r="AK100" s="105">
        <v>0</v>
      </c>
      <c r="AL100" s="105">
        <v>0</v>
      </c>
      <c r="AM100" s="105">
        <v>0</v>
      </c>
      <c r="AN100" s="105">
        <v>0</v>
      </c>
      <c r="AO100" s="105">
        <v>0</v>
      </c>
      <c r="AP100" s="105">
        <v>0</v>
      </c>
      <c r="AQ100" s="105">
        <v>0</v>
      </c>
      <c r="AR100" s="105">
        <v>0</v>
      </c>
      <c r="AS100" s="105">
        <v>0</v>
      </c>
      <c r="AT100" s="105">
        <v>0</v>
      </c>
      <c r="AU100" s="105">
        <v>0</v>
      </c>
      <c r="AV100" s="105">
        <v>0</v>
      </c>
      <c r="AW100" s="105">
        <v>0</v>
      </c>
      <c r="AX100" s="105">
        <v>0</v>
      </c>
      <c r="AY100" s="105">
        <v>0</v>
      </c>
      <c r="AZ100" s="105">
        <v>0</v>
      </c>
      <c r="BA100" s="105">
        <v>0</v>
      </c>
      <c r="BB100" s="105">
        <v>0</v>
      </c>
      <c r="BE100" s="73"/>
      <c r="BF100" s="134">
        <f t="shared" si="4"/>
        <v>0</v>
      </c>
      <c r="BG100" s="134">
        <f t="shared" si="5"/>
        <v>0</v>
      </c>
      <c r="BH100" s="134">
        <f t="shared" si="6"/>
        <v>0</v>
      </c>
      <c r="BI100" s="134">
        <f t="shared" si="3"/>
        <v>0</v>
      </c>
    </row>
    <row r="101" spans="1:61" ht="14.4" x14ac:dyDescent="0.3">
      <c r="A101" s="106" t="s">
        <v>463</v>
      </c>
      <c r="B101" s="105">
        <v>0</v>
      </c>
      <c r="C101" s="105">
        <v>0</v>
      </c>
      <c r="D101" s="105">
        <v>0</v>
      </c>
      <c r="E101" s="105">
        <v>0</v>
      </c>
      <c r="F101" s="105">
        <v>0</v>
      </c>
      <c r="G101" s="105">
        <v>0</v>
      </c>
      <c r="H101" s="105">
        <v>0</v>
      </c>
      <c r="I101" s="105">
        <v>0</v>
      </c>
      <c r="J101" s="105">
        <v>0</v>
      </c>
      <c r="K101" s="105">
        <v>0</v>
      </c>
      <c r="L101" s="105">
        <v>0</v>
      </c>
      <c r="M101" s="105">
        <v>0</v>
      </c>
      <c r="N101" s="105">
        <v>0</v>
      </c>
      <c r="O101" s="105">
        <v>0</v>
      </c>
      <c r="P101" s="105">
        <v>0</v>
      </c>
      <c r="Q101" s="105">
        <v>0</v>
      </c>
      <c r="R101" s="105">
        <v>0</v>
      </c>
      <c r="S101" s="105">
        <v>0</v>
      </c>
      <c r="T101" s="105">
        <v>0</v>
      </c>
      <c r="U101" s="105">
        <v>0</v>
      </c>
      <c r="V101" s="105">
        <v>0</v>
      </c>
      <c r="W101" s="105">
        <v>0</v>
      </c>
      <c r="X101" s="105">
        <v>0</v>
      </c>
      <c r="Y101" s="105">
        <v>0</v>
      </c>
      <c r="Z101" s="105">
        <v>0</v>
      </c>
      <c r="AA101" s="105">
        <v>0</v>
      </c>
      <c r="AB101" s="105">
        <v>0</v>
      </c>
      <c r="AC101" s="105">
        <v>0</v>
      </c>
      <c r="AD101" s="105">
        <v>0</v>
      </c>
      <c r="AE101" s="105">
        <v>0</v>
      </c>
      <c r="AF101" s="105">
        <v>0</v>
      </c>
      <c r="AG101" s="105">
        <v>0</v>
      </c>
      <c r="AH101" s="105">
        <v>0</v>
      </c>
      <c r="AI101" s="105">
        <v>0</v>
      </c>
      <c r="AJ101" s="105">
        <v>0</v>
      </c>
      <c r="AK101" s="105">
        <v>0</v>
      </c>
      <c r="AL101" s="105">
        <v>0</v>
      </c>
      <c r="AM101" s="105">
        <v>0</v>
      </c>
      <c r="AN101" s="105">
        <v>0</v>
      </c>
      <c r="AO101" s="105">
        <v>0</v>
      </c>
      <c r="AP101" s="105">
        <v>0</v>
      </c>
      <c r="AQ101" s="105">
        <v>0</v>
      </c>
      <c r="AR101" s="105">
        <v>0</v>
      </c>
      <c r="AS101" s="105">
        <v>0</v>
      </c>
      <c r="AT101" s="105">
        <v>0</v>
      </c>
      <c r="AU101" s="105">
        <v>0</v>
      </c>
      <c r="AV101" s="105">
        <v>0</v>
      </c>
      <c r="AW101" s="105">
        <v>0</v>
      </c>
      <c r="AX101" s="105">
        <v>0</v>
      </c>
      <c r="AY101" s="105">
        <v>0</v>
      </c>
      <c r="AZ101" s="105">
        <v>0</v>
      </c>
      <c r="BA101" s="105">
        <v>0</v>
      </c>
      <c r="BB101" s="105">
        <v>0</v>
      </c>
      <c r="BE101" s="73"/>
      <c r="BF101" s="134">
        <f t="shared" si="4"/>
        <v>0</v>
      </c>
      <c r="BG101" s="134">
        <f t="shared" si="5"/>
        <v>0</v>
      </c>
      <c r="BH101" s="134">
        <f t="shared" si="6"/>
        <v>0</v>
      </c>
      <c r="BI101" s="134">
        <f t="shared" si="3"/>
        <v>0</v>
      </c>
    </row>
    <row r="102" spans="1:61" ht="14.4" x14ac:dyDescent="0.3">
      <c r="A102" s="106" t="s">
        <v>464</v>
      </c>
      <c r="B102" s="105">
        <v>0</v>
      </c>
      <c r="C102" s="105">
        <v>0</v>
      </c>
      <c r="D102" s="105">
        <v>0</v>
      </c>
      <c r="E102" s="105">
        <v>0</v>
      </c>
      <c r="F102" s="105">
        <v>0</v>
      </c>
      <c r="G102" s="105">
        <v>0</v>
      </c>
      <c r="H102" s="105">
        <v>0</v>
      </c>
      <c r="I102" s="105">
        <v>0</v>
      </c>
      <c r="J102" s="105">
        <v>0</v>
      </c>
      <c r="K102" s="105">
        <v>0</v>
      </c>
      <c r="L102" s="105">
        <v>0</v>
      </c>
      <c r="M102" s="105">
        <v>0</v>
      </c>
      <c r="N102" s="105">
        <v>0</v>
      </c>
      <c r="O102" s="105">
        <v>0</v>
      </c>
      <c r="P102" s="105">
        <v>0</v>
      </c>
      <c r="Q102" s="105">
        <v>0</v>
      </c>
      <c r="R102" s="105">
        <v>0</v>
      </c>
      <c r="S102" s="105">
        <v>0</v>
      </c>
      <c r="T102" s="105">
        <v>0</v>
      </c>
      <c r="U102" s="105">
        <v>0</v>
      </c>
      <c r="V102" s="105">
        <v>0</v>
      </c>
      <c r="W102" s="105">
        <v>0</v>
      </c>
      <c r="X102" s="105">
        <v>0</v>
      </c>
      <c r="Y102" s="105">
        <v>0</v>
      </c>
      <c r="Z102" s="105">
        <v>0</v>
      </c>
      <c r="AA102" s="105">
        <v>0</v>
      </c>
      <c r="AB102" s="105">
        <v>0</v>
      </c>
      <c r="AC102" s="105">
        <v>0</v>
      </c>
      <c r="AD102" s="105">
        <v>0</v>
      </c>
      <c r="AE102" s="105">
        <v>0</v>
      </c>
      <c r="AF102" s="105">
        <v>0</v>
      </c>
      <c r="AG102" s="105">
        <v>0</v>
      </c>
      <c r="AH102" s="105">
        <v>0</v>
      </c>
      <c r="AI102" s="105">
        <v>0</v>
      </c>
      <c r="AJ102" s="105">
        <v>0</v>
      </c>
      <c r="AK102" s="105">
        <v>0</v>
      </c>
      <c r="AL102" s="105">
        <v>0</v>
      </c>
      <c r="AM102" s="105">
        <v>0</v>
      </c>
      <c r="AN102" s="105">
        <v>0</v>
      </c>
      <c r="AO102" s="105">
        <v>0</v>
      </c>
      <c r="AP102" s="105">
        <v>0</v>
      </c>
      <c r="AQ102" s="105">
        <v>0</v>
      </c>
      <c r="AR102" s="105">
        <v>0</v>
      </c>
      <c r="AS102" s="105">
        <v>0</v>
      </c>
      <c r="AT102" s="105">
        <v>0</v>
      </c>
      <c r="AU102" s="105">
        <v>0</v>
      </c>
      <c r="AV102" s="105">
        <v>0</v>
      </c>
      <c r="AW102" s="105">
        <v>0</v>
      </c>
      <c r="AX102" s="105">
        <v>0</v>
      </c>
      <c r="AY102" s="105">
        <v>0</v>
      </c>
      <c r="AZ102" s="105">
        <v>0</v>
      </c>
      <c r="BA102" s="105">
        <v>0</v>
      </c>
      <c r="BB102" s="105">
        <v>0</v>
      </c>
      <c r="BE102" s="73"/>
      <c r="BF102" s="134">
        <f t="shared" si="4"/>
        <v>0</v>
      </c>
      <c r="BG102" s="134">
        <f t="shared" si="5"/>
        <v>0</v>
      </c>
      <c r="BH102" s="134">
        <f t="shared" si="6"/>
        <v>0</v>
      </c>
      <c r="BI102" s="134">
        <f t="shared" si="3"/>
        <v>0</v>
      </c>
    </row>
    <row r="103" spans="1:61" ht="14.4" x14ac:dyDescent="0.3">
      <c r="A103" s="106" t="s">
        <v>465</v>
      </c>
      <c r="B103" s="105">
        <v>0</v>
      </c>
      <c r="C103" s="105">
        <v>0</v>
      </c>
      <c r="D103" s="105">
        <v>0</v>
      </c>
      <c r="E103" s="105">
        <v>0</v>
      </c>
      <c r="F103" s="105">
        <v>0</v>
      </c>
      <c r="G103" s="105">
        <v>0</v>
      </c>
      <c r="H103" s="105">
        <v>0</v>
      </c>
      <c r="I103" s="105">
        <v>0</v>
      </c>
      <c r="J103" s="105">
        <v>0</v>
      </c>
      <c r="K103" s="105">
        <v>0</v>
      </c>
      <c r="L103" s="105">
        <v>0</v>
      </c>
      <c r="M103" s="105">
        <v>0</v>
      </c>
      <c r="N103" s="105">
        <v>0</v>
      </c>
      <c r="O103" s="105">
        <v>0</v>
      </c>
      <c r="P103" s="105">
        <v>0</v>
      </c>
      <c r="Q103" s="105">
        <v>0</v>
      </c>
      <c r="R103" s="105">
        <v>0</v>
      </c>
      <c r="S103" s="105">
        <v>0</v>
      </c>
      <c r="T103" s="105">
        <v>0</v>
      </c>
      <c r="U103" s="105">
        <v>0</v>
      </c>
      <c r="V103" s="105">
        <v>0</v>
      </c>
      <c r="W103" s="105">
        <v>0</v>
      </c>
      <c r="X103" s="105">
        <v>0</v>
      </c>
      <c r="Y103" s="105">
        <v>0</v>
      </c>
      <c r="Z103" s="105">
        <v>0</v>
      </c>
      <c r="AA103" s="105">
        <v>0</v>
      </c>
      <c r="AB103" s="105">
        <v>0</v>
      </c>
      <c r="AC103" s="105">
        <v>0</v>
      </c>
      <c r="AD103" s="105">
        <v>0</v>
      </c>
      <c r="AE103" s="105">
        <v>0</v>
      </c>
      <c r="AF103" s="105">
        <v>0</v>
      </c>
      <c r="AG103" s="105">
        <v>0</v>
      </c>
      <c r="AH103" s="105">
        <v>0</v>
      </c>
      <c r="AI103" s="105">
        <v>0</v>
      </c>
      <c r="AJ103" s="105">
        <v>0</v>
      </c>
      <c r="AK103" s="105">
        <v>0</v>
      </c>
      <c r="AL103" s="105">
        <v>0</v>
      </c>
      <c r="AM103" s="105">
        <v>0</v>
      </c>
      <c r="AN103" s="105">
        <v>0</v>
      </c>
      <c r="AO103" s="105">
        <v>0</v>
      </c>
      <c r="AP103" s="105">
        <v>0</v>
      </c>
      <c r="AQ103" s="105">
        <v>0</v>
      </c>
      <c r="AR103" s="105">
        <v>0</v>
      </c>
      <c r="AS103" s="105">
        <v>0</v>
      </c>
      <c r="AT103" s="105">
        <v>0</v>
      </c>
      <c r="AU103" s="105">
        <v>0</v>
      </c>
      <c r="AV103" s="105">
        <v>0</v>
      </c>
      <c r="AW103" s="105">
        <v>0</v>
      </c>
      <c r="AX103" s="105">
        <v>0</v>
      </c>
      <c r="AY103" s="105">
        <v>0</v>
      </c>
      <c r="AZ103" s="105">
        <v>0</v>
      </c>
      <c r="BA103" s="105">
        <v>0</v>
      </c>
      <c r="BB103" s="105">
        <v>0</v>
      </c>
      <c r="BE103" s="73"/>
      <c r="BF103" s="134">
        <f t="shared" si="4"/>
        <v>0</v>
      </c>
      <c r="BG103" s="134">
        <f t="shared" si="5"/>
        <v>0</v>
      </c>
      <c r="BH103" s="134">
        <f t="shared" si="6"/>
        <v>0</v>
      </c>
      <c r="BI103" s="134">
        <f t="shared" si="3"/>
        <v>0</v>
      </c>
    </row>
    <row r="104" spans="1:61" ht="14.4" x14ac:dyDescent="0.3">
      <c r="A104" s="106" t="s">
        <v>466</v>
      </c>
      <c r="B104" s="105">
        <v>0</v>
      </c>
      <c r="C104" s="105">
        <v>0</v>
      </c>
      <c r="D104" s="105">
        <v>0</v>
      </c>
      <c r="E104" s="105">
        <v>0</v>
      </c>
      <c r="F104" s="105">
        <v>0</v>
      </c>
      <c r="G104" s="105">
        <v>0</v>
      </c>
      <c r="H104" s="105">
        <v>0</v>
      </c>
      <c r="I104" s="105">
        <v>0</v>
      </c>
      <c r="J104" s="105">
        <v>0</v>
      </c>
      <c r="K104" s="105">
        <v>0</v>
      </c>
      <c r="L104" s="105">
        <v>0</v>
      </c>
      <c r="M104" s="105">
        <v>0</v>
      </c>
      <c r="N104" s="105">
        <v>0</v>
      </c>
      <c r="O104" s="105">
        <v>0</v>
      </c>
      <c r="P104" s="105">
        <v>0</v>
      </c>
      <c r="Q104" s="105">
        <v>0</v>
      </c>
      <c r="R104" s="105">
        <v>0</v>
      </c>
      <c r="S104" s="105">
        <v>0</v>
      </c>
      <c r="T104" s="105">
        <v>0</v>
      </c>
      <c r="U104" s="105">
        <v>0</v>
      </c>
      <c r="V104" s="105">
        <v>0</v>
      </c>
      <c r="W104" s="105">
        <v>0</v>
      </c>
      <c r="X104" s="105">
        <v>0</v>
      </c>
      <c r="Y104" s="105">
        <v>0</v>
      </c>
      <c r="Z104" s="105">
        <v>0</v>
      </c>
      <c r="AA104" s="105">
        <v>0</v>
      </c>
      <c r="AB104" s="105">
        <v>0</v>
      </c>
      <c r="AC104" s="105">
        <v>0</v>
      </c>
      <c r="AD104" s="105">
        <v>0</v>
      </c>
      <c r="AE104" s="105">
        <v>0</v>
      </c>
      <c r="AF104" s="105">
        <v>0</v>
      </c>
      <c r="AG104" s="105">
        <v>0</v>
      </c>
      <c r="AH104" s="105">
        <v>0</v>
      </c>
      <c r="AI104" s="105">
        <v>0</v>
      </c>
      <c r="AJ104" s="105">
        <v>0</v>
      </c>
      <c r="AK104" s="105">
        <v>0</v>
      </c>
      <c r="AL104" s="105">
        <v>0</v>
      </c>
      <c r="AM104" s="105">
        <v>0</v>
      </c>
      <c r="AN104" s="105">
        <v>0</v>
      </c>
      <c r="AO104" s="105">
        <v>0</v>
      </c>
      <c r="AP104" s="105">
        <v>0</v>
      </c>
      <c r="AQ104" s="105">
        <v>0</v>
      </c>
      <c r="AR104" s="105">
        <v>0</v>
      </c>
      <c r="AS104" s="105">
        <v>0</v>
      </c>
      <c r="AT104" s="105">
        <v>0</v>
      </c>
      <c r="AU104" s="105">
        <v>0</v>
      </c>
      <c r="AV104" s="105">
        <v>0</v>
      </c>
      <c r="AW104" s="105">
        <v>0</v>
      </c>
      <c r="AX104" s="105">
        <v>0</v>
      </c>
      <c r="AY104" s="105">
        <v>0</v>
      </c>
      <c r="AZ104" s="105">
        <v>0</v>
      </c>
      <c r="BA104" s="105">
        <v>0</v>
      </c>
      <c r="BB104" s="105">
        <v>0</v>
      </c>
      <c r="BE104" s="73"/>
      <c r="BF104" s="134">
        <f t="shared" si="4"/>
        <v>0</v>
      </c>
      <c r="BG104" s="134">
        <f t="shared" si="5"/>
        <v>0</v>
      </c>
      <c r="BH104" s="134">
        <f t="shared" si="6"/>
        <v>0</v>
      </c>
      <c r="BI104" s="134">
        <f t="shared" si="3"/>
        <v>0</v>
      </c>
    </row>
    <row r="105" spans="1:61" ht="14.4" x14ac:dyDescent="0.3">
      <c r="A105" s="106" t="s">
        <v>467</v>
      </c>
      <c r="B105" s="105">
        <v>0</v>
      </c>
      <c r="C105" s="105">
        <v>0</v>
      </c>
      <c r="D105" s="105">
        <v>0</v>
      </c>
      <c r="E105" s="105">
        <v>0</v>
      </c>
      <c r="F105" s="105">
        <v>0</v>
      </c>
      <c r="G105" s="105">
        <v>0</v>
      </c>
      <c r="H105" s="105">
        <v>0</v>
      </c>
      <c r="I105" s="105">
        <v>0</v>
      </c>
      <c r="J105" s="105">
        <v>0</v>
      </c>
      <c r="K105" s="105">
        <v>0</v>
      </c>
      <c r="L105" s="105">
        <v>0</v>
      </c>
      <c r="M105" s="105">
        <v>0</v>
      </c>
      <c r="N105" s="105">
        <v>0</v>
      </c>
      <c r="O105" s="105">
        <v>0</v>
      </c>
      <c r="P105" s="105">
        <v>0</v>
      </c>
      <c r="Q105" s="105">
        <v>0</v>
      </c>
      <c r="R105" s="105">
        <v>0</v>
      </c>
      <c r="S105" s="105">
        <v>0</v>
      </c>
      <c r="T105" s="105">
        <v>0</v>
      </c>
      <c r="U105" s="105">
        <v>0</v>
      </c>
      <c r="V105" s="105">
        <v>0</v>
      </c>
      <c r="W105" s="105">
        <v>0</v>
      </c>
      <c r="X105" s="105">
        <v>0</v>
      </c>
      <c r="Y105" s="105">
        <v>0</v>
      </c>
      <c r="Z105" s="105">
        <v>0</v>
      </c>
      <c r="AA105" s="105">
        <v>0</v>
      </c>
      <c r="AB105" s="105">
        <v>0</v>
      </c>
      <c r="AC105" s="105">
        <v>0</v>
      </c>
      <c r="AD105" s="105">
        <v>0</v>
      </c>
      <c r="AE105" s="105">
        <v>0</v>
      </c>
      <c r="AF105" s="105">
        <v>0</v>
      </c>
      <c r="AG105" s="105">
        <v>0</v>
      </c>
      <c r="AH105" s="105">
        <v>0</v>
      </c>
      <c r="AI105" s="105">
        <v>0</v>
      </c>
      <c r="AJ105" s="105">
        <v>0</v>
      </c>
      <c r="AK105" s="105">
        <v>0</v>
      </c>
      <c r="AL105" s="105">
        <v>0</v>
      </c>
      <c r="AM105" s="105">
        <v>0</v>
      </c>
      <c r="AN105" s="105">
        <v>0</v>
      </c>
      <c r="AO105" s="105">
        <v>0</v>
      </c>
      <c r="AP105" s="105">
        <v>0</v>
      </c>
      <c r="AQ105" s="105">
        <v>0</v>
      </c>
      <c r="AR105" s="105">
        <v>0</v>
      </c>
      <c r="AS105" s="105">
        <v>0</v>
      </c>
      <c r="AT105" s="105">
        <v>0</v>
      </c>
      <c r="AU105" s="105">
        <v>0</v>
      </c>
      <c r="AV105" s="105">
        <v>0</v>
      </c>
      <c r="AW105" s="105">
        <v>0</v>
      </c>
      <c r="AX105" s="105">
        <v>0</v>
      </c>
      <c r="AY105" s="105">
        <v>0</v>
      </c>
      <c r="AZ105" s="105">
        <v>0</v>
      </c>
      <c r="BA105" s="105">
        <v>0</v>
      </c>
      <c r="BB105" s="105">
        <v>0</v>
      </c>
      <c r="BE105" s="73"/>
      <c r="BF105" s="134">
        <f t="shared" si="4"/>
        <v>0</v>
      </c>
      <c r="BG105" s="134">
        <f t="shared" si="5"/>
        <v>0</v>
      </c>
      <c r="BH105" s="134">
        <f t="shared" si="6"/>
        <v>0</v>
      </c>
      <c r="BI105" s="134">
        <f t="shared" si="3"/>
        <v>0</v>
      </c>
    </row>
    <row r="106" spans="1:61" ht="14.4" x14ac:dyDescent="0.3">
      <c r="A106" s="233" t="s">
        <v>468</v>
      </c>
      <c r="B106" s="107">
        <v>1653332018.9686301</v>
      </c>
      <c r="C106" s="107">
        <v>1581965427.9642799</v>
      </c>
      <c r="D106" s="107">
        <v>1559109479.08956</v>
      </c>
      <c r="E106" s="107">
        <v>1599098018.46948</v>
      </c>
      <c r="F106" s="107">
        <v>1772715732.11638</v>
      </c>
      <c r="G106" s="107">
        <v>1909486116.2653699</v>
      </c>
      <c r="H106" s="107">
        <v>1754343719.36605</v>
      </c>
      <c r="I106" s="107">
        <v>1909186873.9832201</v>
      </c>
      <c r="J106" s="107">
        <v>2045480141.7576399</v>
      </c>
      <c r="K106" s="107">
        <v>2115172524.8988199</v>
      </c>
      <c r="L106" s="107">
        <v>2120439904.4836299</v>
      </c>
      <c r="M106" s="107">
        <v>2187659549.7017498</v>
      </c>
      <c r="N106" s="107">
        <v>1413396857.4460399</v>
      </c>
      <c r="O106" s="107">
        <v>1413396857.4460399</v>
      </c>
      <c r="P106" s="107">
        <v>1528739009.0297699</v>
      </c>
      <c r="Q106" s="107">
        <v>1705975826.9730501</v>
      </c>
      <c r="R106" s="107">
        <v>1593788690.3041</v>
      </c>
      <c r="S106" s="107">
        <v>1723834654.3115699</v>
      </c>
      <c r="T106" s="107">
        <v>1882275993.3347001</v>
      </c>
      <c r="U106" s="107">
        <v>1892797004.4658799</v>
      </c>
      <c r="V106" s="107">
        <v>2062775964.46646</v>
      </c>
      <c r="W106" s="107">
        <v>2227795625.68542</v>
      </c>
      <c r="X106" s="107">
        <v>2154750942.30551</v>
      </c>
      <c r="Y106" s="107">
        <v>2330355159.06393</v>
      </c>
      <c r="Z106" s="107">
        <v>2502130985.6289802</v>
      </c>
      <c r="AA106" s="107">
        <v>1071954993.05371</v>
      </c>
      <c r="AB106" s="107">
        <v>1071954993.05371</v>
      </c>
      <c r="AC106" s="107">
        <v>1201972729.62233</v>
      </c>
      <c r="AD106" s="107">
        <v>1352041749.73</v>
      </c>
      <c r="AE106" s="107">
        <v>1434674448.53934</v>
      </c>
      <c r="AF106" s="107">
        <v>1587181830.39958</v>
      </c>
      <c r="AG106" s="107">
        <v>1689516414.9395599</v>
      </c>
      <c r="AH106" s="107">
        <v>1368413517.2096801</v>
      </c>
      <c r="AI106" s="107">
        <v>1374383936.9503901</v>
      </c>
      <c r="AJ106" s="107">
        <v>1514830380.6593299</v>
      </c>
      <c r="AK106" s="107">
        <v>1586923720.35074</v>
      </c>
      <c r="AL106" s="107">
        <v>1730839020.7376699</v>
      </c>
      <c r="AM106" s="107">
        <v>1867095313.81179</v>
      </c>
      <c r="AN106" s="107">
        <v>1517258837.3740201</v>
      </c>
      <c r="AO106" s="107">
        <v>1517258837.3740201</v>
      </c>
      <c r="AP106" s="107">
        <v>1664544030.5949299</v>
      </c>
      <c r="AQ106" s="107">
        <v>1812953334.7811899</v>
      </c>
      <c r="AR106" s="107">
        <v>1795877570.0197599</v>
      </c>
      <c r="AS106" s="107">
        <v>1937606844.9398</v>
      </c>
      <c r="AT106" s="107">
        <v>2062258518.3812599</v>
      </c>
      <c r="AU106" s="107">
        <v>1740467227.76948</v>
      </c>
      <c r="AV106" s="107">
        <v>1717663353.86711</v>
      </c>
      <c r="AW106" s="107">
        <v>1862731348.34426</v>
      </c>
      <c r="AX106" s="107">
        <v>1912669057.88463</v>
      </c>
      <c r="AY106" s="107">
        <v>2000340404.41888</v>
      </c>
      <c r="AZ106" s="107">
        <v>2138205180.20682</v>
      </c>
      <c r="BA106" s="107">
        <v>1904721951.4277699</v>
      </c>
      <c r="BB106" s="107">
        <v>1904721951.4277699</v>
      </c>
      <c r="BE106" s="73"/>
      <c r="BF106" s="134">
        <f t="shared" si="4"/>
        <v>1817029720.3469887</v>
      </c>
      <c r="BG106" s="134">
        <f t="shared" si="5"/>
        <v>1853120900.4668555</v>
      </c>
      <c r="BH106" s="134">
        <f t="shared" si="6"/>
        <v>1484391299.4906261</v>
      </c>
      <c r="BI106" s="134">
        <f t="shared" si="3"/>
        <v>1851330589.2315314</v>
      </c>
    </row>
    <row r="107" spans="1:61" ht="14.4" x14ac:dyDescent="0.3">
      <c r="A107" s="106" t="s">
        <v>469</v>
      </c>
      <c r="BE107" s="73"/>
    </row>
    <row r="108" spans="1:61" ht="14.4" x14ac:dyDescent="0.3">
      <c r="A108" s="158" t="s">
        <v>470</v>
      </c>
      <c r="BE108" s="73"/>
    </row>
    <row r="109" spans="1:61" ht="14.4" x14ac:dyDescent="0.3">
      <c r="A109" s="106" t="s">
        <v>471</v>
      </c>
      <c r="B109" s="105">
        <v>-6268901326.2201405</v>
      </c>
      <c r="C109" s="105">
        <v>-6330290318.1728401</v>
      </c>
      <c r="D109" s="105">
        <v>-6371190222.5039701</v>
      </c>
      <c r="E109" s="105">
        <v>-6421024045.6990299</v>
      </c>
      <c r="F109" s="105">
        <v>-6480412674.4687595</v>
      </c>
      <c r="G109" s="105">
        <v>-6540656909.7484598</v>
      </c>
      <c r="H109" s="105">
        <v>-6585137261.4475498</v>
      </c>
      <c r="I109" s="105">
        <v>-6646592691.18929</v>
      </c>
      <c r="J109" s="105">
        <v>-6677258349.12146</v>
      </c>
      <c r="K109" s="105">
        <v>-6730378273.6155005</v>
      </c>
      <c r="L109" s="105">
        <v>-6780272133.4243202</v>
      </c>
      <c r="M109" s="105">
        <v>-6828219834.8615599</v>
      </c>
      <c r="N109" s="105">
        <v>-6796411420.5136099</v>
      </c>
      <c r="O109" s="105">
        <v>-6796411420.5136099</v>
      </c>
      <c r="P109" s="105">
        <v>-6857654654.0871496</v>
      </c>
      <c r="Q109" s="105">
        <v>-6922755491.30054</v>
      </c>
      <c r="R109" s="105">
        <v>-6979156157.1363497</v>
      </c>
      <c r="S109" s="105">
        <v>-7041366593.31991</v>
      </c>
      <c r="T109" s="105">
        <v>-7107605428.19384</v>
      </c>
      <c r="U109" s="105">
        <v>-7157837432.1289101</v>
      </c>
      <c r="V109" s="105">
        <v>-7222317921.9081697</v>
      </c>
      <c r="W109" s="105">
        <v>-7288352198.4744596</v>
      </c>
      <c r="X109" s="105">
        <v>-7292130911.7150402</v>
      </c>
      <c r="Y109" s="105">
        <v>-7360597392.1014605</v>
      </c>
      <c r="Z109" s="105">
        <v>-7429409405.6825304</v>
      </c>
      <c r="AA109" s="105">
        <v>-7366445680.0222797</v>
      </c>
      <c r="AB109" s="105">
        <v>-7366445680.0222797</v>
      </c>
      <c r="AC109" s="105">
        <v>-7437585329.9966297</v>
      </c>
      <c r="AD109" s="105">
        <v>-7510165388.0265999</v>
      </c>
      <c r="AE109" s="105">
        <v>-7574459692.8628502</v>
      </c>
      <c r="AF109" s="105">
        <v>-7646597783.3138599</v>
      </c>
      <c r="AG109" s="105">
        <v>-7714873787.0702696</v>
      </c>
      <c r="AH109" s="105">
        <v>-7774564464.0459805</v>
      </c>
      <c r="AI109" s="105">
        <v>-7833358166.4743404</v>
      </c>
      <c r="AJ109" s="105">
        <v>-7906287352.7897902</v>
      </c>
      <c r="AK109" s="105">
        <v>-7973599063.3966503</v>
      </c>
      <c r="AL109" s="105">
        <v>-8048969208.4924097</v>
      </c>
      <c r="AM109" s="105">
        <v>-8124674474.9273596</v>
      </c>
      <c r="AN109" s="105">
        <v>-8108280061.5947905</v>
      </c>
      <c r="AO109" s="105">
        <v>-8108280061.5947905</v>
      </c>
      <c r="AP109" s="105">
        <v>-8185627930.1851997</v>
      </c>
      <c r="AQ109" s="105">
        <v>-8261470062.1506701</v>
      </c>
      <c r="AR109" s="105">
        <v>-8330931490.2457895</v>
      </c>
      <c r="AS109" s="105">
        <v>-8407048465.5719805</v>
      </c>
      <c r="AT109" s="105">
        <v>-8482263335.6681204</v>
      </c>
      <c r="AU109" s="105">
        <v>-8545738250.4839497</v>
      </c>
      <c r="AV109" s="105">
        <v>-8609742004.6276703</v>
      </c>
      <c r="AW109" s="105">
        <v>-8686951247.9939995</v>
      </c>
      <c r="AX109" s="105">
        <v>-8757878875.5612507</v>
      </c>
      <c r="AY109" s="105">
        <v>-8831826631.0351505</v>
      </c>
      <c r="AZ109" s="105">
        <v>-8911339296.1011791</v>
      </c>
      <c r="BA109" s="105">
        <v>-8978324069.3063393</v>
      </c>
      <c r="BB109" s="105">
        <v>-8978324069.3063393</v>
      </c>
      <c r="BE109" s="73"/>
      <c r="BF109" s="134">
        <f t="shared" si="4"/>
        <v>-6573595804.691268</v>
      </c>
      <c r="BG109" s="134">
        <f t="shared" si="5"/>
        <v>-7140156975.8910961</v>
      </c>
      <c r="BH109" s="134">
        <f t="shared" si="6"/>
        <v>-7770758496.3856773</v>
      </c>
      <c r="BI109" s="134">
        <f t="shared" si="3"/>
        <v>-8545955516.9635458</v>
      </c>
    </row>
    <row r="110" spans="1:61" ht="14.4" x14ac:dyDescent="0.3">
      <c r="A110" s="106" t="s">
        <v>472</v>
      </c>
      <c r="B110" s="105">
        <v>591381</v>
      </c>
      <c r="C110" s="105">
        <v>591381</v>
      </c>
      <c r="D110" s="105">
        <v>591381</v>
      </c>
      <c r="E110" s="105">
        <v>591381</v>
      </c>
      <c r="F110" s="105">
        <v>591381</v>
      </c>
      <c r="G110" s="105">
        <v>591381</v>
      </c>
      <c r="H110" s="105">
        <v>591381</v>
      </c>
      <c r="I110" s="105">
        <v>591381</v>
      </c>
      <c r="J110" s="105">
        <v>591381</v>
      </c>
      <c r="K110" s="105">
        <v>591381</v>
      </c>
      <c r="L110" s="105">
        <v>591381</v>
      </c>
      <c r="M110" s="105">
        <v>591381</v>
      </c>
      <c r="N110" s="105">
        <v>591381</v>
      </c>
      <c r="O110" s="105">
        <v>591381</v>
      </c>
      <c r="P110" s="105">
        <v>591381</v>
      </c>
      <c r="Q110" s="105">
        <v>591381</v>
      </c>
      <c r="R110" s="105">
        <v>591381</v>
      </c>
      <c r="S110" s="105">
        <v>591381</v>
      </c>
      <c r="T110" s="105">
        <v>591381</v>
      </c>
      <c r="U110" s="105">
        <v>591381</v>
      </c>
      <c r="V110" s="105">
        <v>591381</v>
      </c>
      <c r="W110" s="105">
        <v>591381</v>
      </c>
      <c r="X110" s="105">
        <v>591381</v>
      </c>
      <c r="Y110" s="105">
        <v>591381</v>
      </c>
      <c r="Z110" s="105">
        <v>591381</v>
      </c>
      <c r="AA110" s="105">
        <v>591381</v>
      </c>
      <c r="AB110" s="105">
        <v>591381</v>
      </c>
      <c r="AC110" s="105">
        <v>591381</v>
      </c>
      <c r="AD110" s="105">
        <v>591381</v>
      </c>
      <c r="AE110" s="105">
        <v>591381</v>
      </c>
      <c r="AF110" s="105">
        <v>591381</v>
      </c>
      <c r="AG110" s="105">
        <v>591381</v>
      </c>
      <c r="AH110" s="105">
        <v>591381</v>
      </c>
      <c r="AI110" s="105">
        <v>591381</v>
      </c>
      <c r="AJ110" s="105">
        <v>591381</v>
      </c>
      <c r="AK110" s="105">
        <v>591381</v>
      </c>
      <c r="AL110" s="105">
        <v>591381</v>
      </c>
      <c r="AM110" s="105">
        <v>591381</v>
      </c>
      <c r="AN110" s="105">
        <v>591381</v>
      </c>
      <c r="AO110" s="105">
        <v>591381</v>
      </c>
      <c r="AP110" s="105">
        <v>591381</v>
      </c>
      <c r="AQ110" s="105">
        <v>591381</v>
      </c>
      <c r="AR110" s="105">
        <v>591381</v>
      </c>
      <c r="AS110" s="105">
        <v>591381</v>
      </c>
      <c r="AT110" s="105">
        <v>591381</v>
      </c>
      <c r="AU110" s="105">
        <v>591381</v>
      </c>
      <c r="AV110" s="105">
        <v>591381</v>
      </c>
      <c r="AW110" s="105">
        <v>591381</v>
      </c>
      <c r="AX110" s="105">
        <v>591381</v>
      </c>
      <c r="AY110" s="105">
        <v>591381</v>
      </c>
      <c r="AZ110" s="105">
        <v>591381</v>
      </c>
      <c r="BA110" s="105">
        <v>591381</v>
      </c>
      <c r="BB110" s="105">
        <v>591381</v>
      </c>
      <c r="BE110" s="73"/>
      <c r="BF110" s="134">
        <f t="shared" si="4"/>
        <v>591381</v>
      </c>
      <c r="BG110" s="134">
        <f t="shared" si="5"/>
        <v>591381</v>
      </c>
      <c r="BH110" s="134">
        <f t="shared" si="6"/>
        <v>591381</v>
      </c>
      <c r="BI110" s="134">
        <f t="shared" si="3"/>
        <v>591381</v>
      </c>
    </row>
    <row r="111" spans="1:61" ht="14.4" x14ac:dyDescent="0.3">
      <c r="A111" s="106" t="s">
        <v>473</v>
      </c>
      <c r="B111" s="105">
        <v>0</v>
      </c>
      <c r="C111" s="105">
        <v>0</v>
      </c>
      <c r="D111" s="105">
        <v>0</v>
      </c>
      <c r="E111" s="105">
        <v>0</v>
      </c>
      <c r="F111" s="105">
        <v>0</v>
      </c>
      <c r="G111" s="105">
        <v>0</v>
      </c>
      <c r="H111" s="105">
        <v>0</v>
      </c>
      <c r="I111" s="105">
        <v>0</v>
      </c>
      <c r="J111" s="105">
        <v>0</v>
      </c>
      <c r="K111" s="105">
        <v>0</v>
      </c>
      <c r="L111" s="105">
        <v>0</v>
      </c>
      <c r="M111" s="105">
        <v>0</v>
      </c>
      <c r="N111" s="105">
        <v>0</v>
      </c>
      <c r="O111" s="105">
        <v>0</v>
      </c>
      <c r="P111" s="105">
        <v>0</v>
      </c>
      <c r="Q111" s="105">
        <v>0</v>
      </c>
      <c r="R111" s="105">
        <v>0</v>
      </c>
      <c r="S111" s="105">
        <v>0</v>
      </c>
      <c r="T111" s="105">
        <v>0</v>
      </c>
      <c r="U111" s="105">
        <v>0</v>
      </c>
      <c r="V111" s="105">
        <v>0</v>
      </c>
      <c r="W111" s="105">
        <v>0</v>
      </c>
      <c r="X111" s="105">
        <v>0</v>
      </c>
      <c r="Y111" s="105">
        <v>0</v>
      </c>
      <c r="Z111" s="105">
        <v>0</v>
      </c>
      <c r="AA111" s="105">
        <v>0</v>
      </c>
      <c r="AB111" s="105">
        <v>0</v>
      </c>
      <c r="AC111" s="105">
        <v>0</v>
      </c>
      <c r="AD111" s="105">
        <v>0</v>
      </c>
      <c r="AE111" s="105">
        <v>0</v>
      </c>
      <c r="AF111" s="105">
        <v>0</v>
      </c>
      <c r="AG111" s="105">
        <v>0</v>
      </c>
      <c r="AH111" s="105">
        <v>0</v>
      </c>
      <c r="AI111" s="105">
        <v>0</v>
      </c>
      <c r="AJ111" s="105">
        <v>0</v>
      </c>
      <c r="AK111" s="105">
        <v>0</v>
      </c>
      <c r="AL111" s="105">
        <v>0</v>
      </c>
      <c r="AM111" s="105">
        <v>0</v>
      </c>
      <c r="AN111" s="105">
        <v>0</v>
      </c>
      <c r="AO111" s="105">
        <v>0</v>
      </c>
      <c r="AP111" s="105">
        <v>0</v>
      </c>
      <c r="AQ111" s="105">
        <v>0</v>
      </c>
      <c r="AR111" s="105">
        <v>0</v>
      </c>
      <c r="AS111" s="105">
        <v>0</v>
      </c>
      <c r="AT111" s="105">
        <v>0</v>
      </c>
      <c r="AU111" s="105">
        <v>0</v>
      </c>
      <c r="AV111" s="105">
        <v>0</v>
      </c>
      <c r="AW111" s="105">
        <v>0</v>
      </c>
      <c r="AX111" s="105">
        <v>0</v>
      </c>
      <c r="AY111" s="105">
        <v>0</v>
      </c>
      <c r="AZ111" s="105">
        <v>0</v>
      </c>
      <c r="BA111" s="105">
        <v>0</v>
      </c>
      <c r="BB111" s="105">
        <v>0</v>
      </c>
      <c r="BE111" s="73"/>
      <c r="BF111" s="134">
        <f t="shared" si="4"/>
        <v>0</v>
      </c>
      <c r="BG111" s="134">
        <f t="shared" si="5"/>
        <v>0</v>
      </c>
      <c r="BH111" s="134">
        <f t="shared" si="6"/>
        <v>0</v>
      </c>
      <c r="BI111" s="134">
        <f t="shared" si="3"/>
        <v>0</v>
      </c>
    </row>
    <row r="112" spans="1:61" ht="14.4" x14ac:dyDescent="0.3">
      <c r="A112" s="106" t="s">
        <v>474</v>
      </c>
      <c r="B112" s="105">
        <v>0</v>
      </c>
      <c r="C112" s="105">
        <v>0</v>
      </c>
      <c r="D112" s="105">
        <v>0</v>
      </c>
      <c r="E112" s="105">
        <v>0</v>
      </c>
      <c r="F112" s="105">
        <v>0</v>
      </c>
      <c r="G112" s="105">
        <v>0</v>
      </c>
      <c r="H112" s="105">
        <v>0</v>
      </c>
      <c r="I112" s="105">
        <v>0</v>
      </c>
      <c r="J112" s="105">
        <v>0</v>
      </c>
      <c r="K112" s="105">
        <v>0</v>
      </c>
      <c r="L112" s="105">
        <v>0</v>
      </c>
      <c r="M112" s="105">
        <v>0</v>
      </c>
      <c r="N112" s="105">
        <v>0</v>
      </c>
      <c r="O112" s="105">
        <v>0</v>
      </c>
      <c r="P112" s="105">
        <v>0</v>
      </c>
      <c r="Q112" s="105">
        <v>0</v>
      </c>
      <c r="R112" s="105">
        <v>0</v>
      </c>
      <c r="S112" s="105">
        <v>0</v>
      </c>
      <c r="T112" s="105">
        <v>0</v>
      </c>
      <c r="U112" s="105">
        <v>0</v>
      </c>
      <c r="V112" s="105">
        <v>0</v>
      </c>
      <c r="W112" s="105">
        <v>0</v>
      </c>
      <c r="X112" s="105">
        <v>0</v>
      </c>
      <c r="Y112" s="105">
        <v>0</v>
      </c>
      <c r="Z112" s="105">
        <v>0</v>
      </c>
      <c r="AA112" s="105">
        <v>0</v>
      </c>
      <c r="AB112" s="105">
        <v>0</v>
      </c>
      <c r="AC112" s="105">
        <v>0</v>
      </c>
      <c r="AD112" s="105">
        <v>0</v>
      </c>
      <c r="AE112" s="105">
        <v>0</v>
      </c>
      <c r="AF112" s="105">
        <v>0</v>
      </c>
      <c r="AG112" s="105">
        <v>0</v>
      </c>
      <c r="AH112" s="105">
        <v>0</v>
      </c>
      <c r="AI112" s="105">
        <v>0</v>
      </c>
      <c r="AJ112" s="105">
        <v>0</v>
      </c>
      <c r="AK112" s="105">
        <v>0</v>
      </c>
      <c r="AL112" s="105">
        <v>0</v>
      </c>
      <c r="AM112" s="105">
        <v>0</v>
      </c>
      <c r="AN112" s="105">
        <v>0</v>
      </c>
      <c r="AO112" s="105">
        <v>0</v>
      </c>
      <c r="AP112" s="105">
        <v>0</v>
      </c>
      <c r="AQ112" s="105">
        <v>0</v>
      </c>
      <c r="AR112" s="105">
        <v>0</v>
      </c>
      <c r="AS112" s="105">
        <v>0</v>
      </c>
      <c r="AT112" s="105">
        <v>0</v>
      </c>
      <c r="AU112" s="105">
        <v>0</v>
      </c>
      <c r="AV112" s="105">
        <v>0</v>
      </c>
      <c r="AW112" s="105">
        <v>0</v>
      </c>
      <c r="AX112" s="105">
        <v>0</v>
      </c>
      <c r="AY112" s="105">
        <v>0</v>
      </c>
      <c r="AZ112" s="105">
        <v>0</v>
      </c>
      <c r="BA112" s="105">
        <v>0</v>
      </c>
      <c r="BB112" s="105">
        <v>0</v>
      </c>
      <c r="BE112" s="73"/>
      <c r="BF112" s="134">
        <f t="shared" si="4"/>
        <v>0</v>
      </c>
      <c r="BG112" s="134">
        <f t="shared" si="5"/>
        <v>0</v>
      </c>
      <c r="BH112" s="134">
        <f t="shared" si="6"/>
        <v>0</v>
      </c>
      <c r="BI112" s="134">
        <f t="shared" si="3"/>
        <v>0</v>
      </c>
    </row>
    <row r="113" spans="1:61" ht="14.4" x14ac:dyDescent="0.3">
      <c r="A113" s="106" t="s">
        <v>475</v>
      </c>
      <c r="B113" s="105">
        <v>-174302830.66657701</v>
      </c>
      <c r="C113" s="105">
        <v>-175964024.561997</v>
      </c>
      <c r="D113" s="105">
        <v>-177636882.44562301</v>
      </c>
      <c r="E113" s="105">
        <v>-178760334.77757201</v>
      </c>
      <c r="F113" s="105">
        <v>-179849667.57644099</v>
      </c>
      <c r="G113" s="105">
        <v>-180192339.91630399</v>
      </c>
      <c r="H113" s="105">
        <v>-180537099.69732299</v>
      </c>
      <c r="I113" s="105">
        <v>-180883959.635463</v>
      </c>
      <c r="J113" s="105">
        <v>-181232932.52414599</v>
      </c>
      <c r="K113" s="105">
        <v>-181584031.23473099</v>
      </c>
      <c r="L113" s="105">
        <v>-181937268.71698099</v>
      </c>
      <c r="M113" s="105">
        <v>-182292657.999549</v>
      </c>
      <c r="N113" s="105">
        <v>-182650212.190449</v>
      </c>
      <c r="O113" s="105">
        <v>-182650212.190449</v>
      </c>
      <c r="P113" s="105">
        <v>-183009944.47754699</v>
      </c>
      <c r="Q113" s="105">
        <v>-183371868.12904599</v>
      </c>
      <c r="R113" s="105">
        <v>-183735996.493972</v>
      </c>
      <c r="S113" s="105">
        <v>-184102343.00266901</v>
      </c>
      <c r="T113" s="105">
        <v>-184470921.167294</v>
      </c>
      <c r="U113" s="105">
        <v>-184841744.58231601</v>
      </c>
      <c r="V113" s="105">
        <v>-185214826.925017</v>
      </c>
      <c r="W113" s="105">
        <v>-185590181.95599401</v>
      </c>
      <c r="X113" s="105">
        <v>-185967823.51967201</v>
      </c>
      <c r="Y113" s="105">
        <v>-186347765.544808</v>
      </c>
      <c r="Z113" s="105">
        <v>-186730022.04501</v>
      </c>
      <c r="AA113" s="105">
        <v>-187114607.119252</v>
      </c>
      <c r="AB113" s="105">
        <v>-187114607.119252</v>
      </c>
      <c r="AC113" s="105">
        <v>-187501534.952393</v>
      </c>
      <c r="AD113" s="105">
        <v>-187890819.81570199</v>
      </c>
      <c r="AE113" s="105">
        <v>-188282476.067384</v>
      </c>
      <c r="AF113" s="105">
        <v>-188676518.15310699</v>
      </c>
      <c r="AG113" s="105">
        <v>-189072960.60653901</v>
      </c>
      <c r="AH113" s="105">
        <v>-189471818.04988101</v>
      </c>
      <c r="AI113" s="105">
        <v>-189873105.194408</v>
      </c>
      <c r="AJ113" s="105">
        <v>-190276836.84101099</v>
      </c>
      <c r="AK113" s="105">
        <v>-190683027.880741</v>
      </c>
      <c r="AL113" s="105">
        <v>-191091693.295362</v>
      </c>
      <c r="AM113" s="105">
        <v>-191502848.15790099</v>
      </c>
      <c r="AN113" s="105">
        <v>-191916507.63320401</v>
      </c>
      <c r="AO113" s="105">
        <v>-191916507.63320401</v>
      </c>
      <c r="AP113" s="105">
        <v>-192332686.978497</v>
      </c>
      <c r="AQ113" s="105">
        <v>-192751401.54394701</v>
      </c>
      <c r="AR113" s="105">
        <v>-193172666.77322799</v>
      </c>
      <c r="AS113" s="105">
        <v>-193172661.77999899</v>
      </c>
      <c r="AT113" s="105">
        <v>-193172661.77999899</v>
      </c>
      <c r="AU113" s="105">
        <v>-193172661.77999899</v>
      </c>
      <c r="AV113" s="105">
        <v>-193172661.77999899</v>
      </c>
      <c r="AW113" s="105">
        <v>-193172661.77999899</v>
      </c>
      <c r="AX113" s="105">
        <v>-193172661.77999899</v>
      </c>
      <c r="AY113" s="105">
        <v>-193172661.77999899</v>
      </c>
      <c r="AZ113" s="105">
        <v>-193172661.77999899</v>
      </c>
      <c r="BA113" s="105">
        <v>-193172661.77999899</v>
      </c>
      <c r="BB113" s="105">
        <v>-193172661.77999899</v>
      </c>
      <c r="BE113" s="73"/>
      <c r="BF113" s="134">
        <f t="shared" si="4"/>
        <v>-179832633.9956274</v>
      </c>
      <c r="BG113" s="134">
        <f t="shared" si="5"/>
        <v>-184857558.242542</v>
      </c>
      <c r="BH113" s="134">
        <f t="shared" si="6"/>
        <v>-189488827.21283728</v>
      </c>
      <c r="BI113" s="134">
        <f t="shared" si="3"/>
        <v>-192979016.84222052</v>
      </c>
    </row>
    <row r="114" spans="1:61" ht="14.4" x14ac:dyDescent="0.3">
      <c r="A114" s="106" t="s">
        <v>476</v>
      </c>
      <c r="B114" s="105">
        <v>-164150594.739999</v>
      </c>
      <c r="C114" s="105">
        <v>-164150594.739999</v>
      </c>
      <c r="D114" s="105">
        <v>-164150594.739999</v>
      </c>
      <c r="E114" s="105">
        <v>-164150594.739999</v>
      </c>
      <c r="F114" s="105">
        <v>-164150594.739999</v>
      </c>
      <c r="G114" s="105">
        <v>-164150594.739999</v>
      </c>
      <c r="H114" s="105">
        <v>-164150594.739999</v>
      </c>
      <c r="I114" s="105">
        <v>-164150594.739999</v>
      </c>
      <c r="J114" s="105">
        <v>-164150594.739999</v>
      </c>
      <c r="K114" s="105">
        <v>-164150594.739999</v>
      </c>
      <c r="L114" s="105">
        <v>-164150594.739999</v>
      </c>
      <c r="M114" s="105">
        <v>-164150594.739999</v>
      </c>
      <c r="N114" s="105">
        <v>-164150594.739999</v>
      </c>
      <c r="O114" s="105">
        <v>-164150594.739999</v>
      </c>
      <c r="P114" s="105">
        <v>-164150594.739999</v>
      </c>
      <c r="Q114" s="105">
        <v>-164150594.739999</v>
      </c>
      <c r="R114" s="105">
        <v>-164150594.739999</v>
      </c>
      <c r="S114" s="105">
        <v>-164150594.739999</v>
      </c>
      <c r="T114" s="105">
        <v>-164150594.739999</v>
      </c>
      <c r="U114" s="105">
        <v>-164150594.739999</v>
      </c>
      <c r="V114" s="105">
        <v>-164150594.739999</v>
      </c>
      <c r="W114" s="105">
        <v>-164150594.739999</v>
      </c>
      <c r="X114" s="105">
        <v>-164150594.739999</v>
      </c>
      <c r="Y114" s="105">
        <v>-164150594.739999</v>
      </c>
      <c r="Z114" s="105">
        <v>-164150594.739999</v>
      </c>
      <c r="AA114" s="105">
        <v>-164150594.739999</v>
      </c>
      <c r="AB114" s="105">
        <v>-164150594.739999</v>
      </c>
      <c r="AC114" s="105">
        <v>-164150594.739999</v>
      </c>
      <c r="AD114" s="105">
        <v>-164150594.739999</v>
      </c>
      <c r="AE114" s="105">
        <v>-164150594.739999</v>
      </c>
      <c r="AF114" s="105">
        <v>-164150594.739999</v>
      </c>
      <c r="AG114" s="105">
        <v>-164150594.739999</v>
      </c>
      <c r="AH114" s="105">
        <v>-164150594.739999</v>
      </c>
      <c r="AI114" s="105">
        <v>-164150594.739999</v>
      </c>
      <c r="AJ114" s="105">
        <v>-164150594.739999</v>
      </c>
      <c r="AK114" s="105">
        <v>-164150594.739999</v>
      </c>
      <c r="AL114" s="105">
        <v>-164150594.739999</v>
      </c>
      <c r="AM114" s="105">
        <v>-164150594.739999</v>
      </c>
      <c r="AN114" s="105">
        <v>-164150594.739999</v>
      </c>
      <c r="AO114" s="105">
        <v>-164150594.739999</v>
      </c>
      <c r="AP114" s="105">
        <v>-164150594.739999</v>
      </c>
      <c r="AQ114" s="105">
        <v>-164150594.739999</v>
      </c>
      <c r="AR114" s="105">
        <v>-164150594.739999</v>
      </c>
      <c r="AS114" s="105">
        <v>-164150594.739999</v>
      </c>
      <c r="AT114" s="105">
        <v>-164150594.739999</v>
      </c>
      <c r="AU114" s="105">
        <v>-164150594.739999</v>
      </c>
      <c r="AV114" s="105">
        <v>-164150594.739999</v>
      </c>
      <c r="AW114" s="105">
        <v>-164150594.739999</v>
      </c>
      <c r="AX114" s="105">
        <v>-164150594.739999</v>
      </c>
      <c r="AY114" s="105">
        <v>-164150594.739999</v>
      </c>
      <c r="AZ114" s="105">
        <v>-164150594.739999</v>
      </c>
      <c r="BA114" s="105">
        <v>-164150594.739999</v>
      </c>
      <c r="BB114" s="105">
        <v>-164150594.739999</v>
      </c>
      <c r="BE114" s="73"/>
      <c r="BF114" s="134">
        <f t="shared" si="4"/>
        <v>-164150594.73999903</v>
      </c>
      <c r="BG114" s="134">
        <f t="shared" si="5"/>
        <v>-164150594.73999903</v>
      </c>
      <c r="BH114" s="134">
        <f t="shared" si="6"/>
        <v>-164150594.73999903</v>
      </c>
      <c r="BI114" s="134">
        <f t="shared" si="3"/>
        <v>-164150594.73999903</v>
      </c>
    </row>
    <row r="115" spans="1:61" ht="14.4" x14ac:dyDescent="0.3">
      <c r="A115" s="106" t="s">
        <v>477</v>
      </c>
      <c r="B115" s="105">
        <v>-322058749.00999999</v>
      </c>
      <c r="C115" s="105">
        <v>-322058749.00999999</v>
      </c>
      <c r="D115" s="105">
        <v>-322058749.00999999</v>
      </c>
      <c r="E115" s="105">
        <v>-322058749.00999999</v>
      </c>
      <c r="F115" s="105">
        <v>-322058749.00999999</v>
      </c>
      <c r="G115" s="105">
        <v>-322058749.00999999</v>
      </c>
      <c r="H115" s="105">
        <v>-322058749.00999999</v>
      </c>
      <c r="I115" s="105">
        <v>-322058749.00999999</v>
      </c>
      <c r="J115" s="105">
        <v>-322058749.00999999</v>
      </c>
      <c r="K115" s="105">
        <v>-322058749.00999999</v>
      </c>
      <c r="L115" s="105">
        <v>-322058749.00999999</v>
      </c>
      <c r="M115" s="105">
        <v>-322058749.00999999</v>
      </c>
      <c r="N115" s="105">
        <v>-322058749.00999999</v>
      </c>
      <c r="O115" s="105">
        <v>-322058749.00999999</v>
      </c>
      <c r="P115" s="105">
        <v>-322058749.00999999</v>
      </c>
      <c r="Q115" s="105">
        <v>-322058749.00999999</v>
      </c>
      <c r="R115" s="105">
        <v>-322058749.00999999</v>
      </c>
      <c r="S115" s="105">
        <v>-322058749.00999999</v>
      </c>
      <c r="T115" s="105">
        <v>-322058749.00999999</v>
      </c>
      <c r="U115" s="105">
        <v>-322058749.00999999</v>
      </c>
      <c r="V115" s="105">
        <v>-322058749.00999999</v>
      </c>
      <c r="W115" s="105">
        <v>-322058749.00999999</v>
      </c>
      <c r="X115" s="105">
        <v>-322058749.00999999</v>
      </c>
      <c r="Y115" s="105">
        <v>-322058749.00999999</v>
      </c>
      <c r="Z115" s="105">
        <v>-322058749.00999999</v>
      </c>
      <c r="AA115" s="105">
        <v>-322058749.00999999</v>
      </c>
      <c r="AB115" s="105">
        <v>-322058749.00999999</v>
      </c>
      <c r="AC115" s="105">
        <v>-322058749.00999999</v>
      </c>
      <c r="AD115" s="105">
        <v>-322058749.00999999</v>
      </c>
      <c r="AE115" s="105">
        <v>-322058749.00999999</v>
      </c>
      <c r="AF115" s="105">
        <v>-322058749.00999999</v>
      </c>
      <c r="AG115" s="105">
        <v>-322058749.00999999</v>
      </c>
      <c r="AH115" s="105">
        <v>-322058749.00999999</v>
      </c>
      <c r="AI115" s="105">
        <v>-322058749.00999999</v>
      </c>
      <c r="AJ115" s="105">
        <v>-322058749.00999999</v>
      </c>
      <c r="AK115" s="105">
        <v>-322058749.00999999</v>
      </c>
      <c r="AL115" s="105">
        <v>-322058749.00999999</v>
      </c>
      <c r="AM115" s="105">
        <v>-322058749.00999999</v>
      </c>
      <c r="AN115" s="105">
        <v>-322058749.00999999</v>
      </c>
      <c r="AO115" s="105">
        <v>-322058749.00999999</v>
      </c>
      <c r="AP115" s="105">
        <v>-322058749.00999999</v>
      </c>
      <c r="AQ115" s="105">
        <v>-322058749.00999999</v>
      </c>
      <c r="AR115" s="105">
        <v>-322058749.00999999</v>
      </c>
      <c r="AS115" s="105">
        <v>-322058749.00999999</v>
      </c>
      <c r="AT115" s="105">
        <v>-322058749.00999999</v>
      </c>
      <c r="AU115" s="105">
        <v>-322058749.00999999</v>
      </c>
      <c r="AV115" s="105">
        <v>-322058749.00999999</v>
      </c>
      <c r="AW115" s="105">
        <v>-322058749.00999999</v>
      </c>
      <c r="AX115" s="105">
        <v>-322058749.00999999</v>
      </c>
      <c r="AY115" s="105">
        <v>-322058749.00999999</v>
      </c>
      <c r="AZ115" s="105">
        <v>-322058749.00999999</v>
      </c>
      <c r="BA115" s="105">
        <v>-322058749.00999999</v>
      </c>
      <c r="BB115" s="105">
        <v>-322058749.00999999</v>
      </c>
      <c r="BE115" s="73"/>
      <c r="BF115" s="134">
        <f t="shared" si="4"/>
        <v>-322058749.01000011</v>
      </c>
      <c r="BG115" s="134">
        <f t="shared" si="5"/>
        <v>-322058749.01000011</v>
      </c>
      <c r="BH115" s="134">
        <f t="shared" si="6"/>
        <v>-322058749.01000011</v>
      </c>
      <c r="BI115" s="134">
        <f t="shared" si="3"/>
        <v>-322058749.01000011</v>
      </c>
    </row>
    <row r="116" spans="1:61" ht="14.4" x14ac:dyDescent="0.3">
      <c r="A116" s="106" t="s">
        <v>478</v>
      </c>
      <c r="B116" s="105">
        <v>-1682762</v>
      </c>
      <c r="C116" s="105">
        <v>-1682762</v>
      </c>
      <c r="D116" s="105">
        <v>-1682762</v>
      </c>
      <c r="E116" s="105">
        <v>-1682762</v>
      </c>
      <c r="F116" s="105">
        <v>-1682762</v>
      </c>
      <c r="G116" s="105">
        <v>-1682762</v>
      </c>
      <c r="H116" s="105">
        <v>-1682762</v>
      </c>
      <c r="I116" s="105">
        <v>-1682762</v>
      </c>
      <c r="J116" s="105">
        <v>-1682762</v>
      </c>
      <c r="K116" s="105">
        <v>-1682762</v>
      </c>
      <c r="L116" s="105">
        <v>-1682762</v>
      </c>
      <c r="M116" s="105">
        <v>-1682762</v>
      </c>
      <c r="N116" s="105">
        <v>-1682762</v>
      </c>
      <c r="O116" s="105">
        <v>-1682762</v>
      </c>
      <c r="P116" s="105">
        <v>-1682762</v>
      </c>
      <c r="Q116" s="105">
        <v>-1682762</v>
      </c>
      <c r="R116" s="105">
        <v>-1682762</v>
      </c>
      <c r="S116" s="105">
        <v>-1682762</v>
      </c>
      <c r="T116" s="105">
        <v>-1682762</v>
      </c>
      <c r="U116" s="105">
        <v>-1682762</v>
      </c>
      <c r="V116" s="105">
        <v>-1682762</v>
      </c>
      <c r="W116" s="105">
        <v>-1682762</v>
      </c>
      <c r="X116" s="105">
        <v>-1682762</v>
      </c>
      <c r="Y116" s="105">
        <v>-1682762</v>
      </c>
      <c r="Z116" s="105">
        <v>-1682762</v>
      </c>
      <c r="AA116" s="105">
        <v>-1682762</v>
      </c>
      <c r="AB116" s="105">
        <v>-1682762</v>
      </c>
      <c r="AC116" s="105">
        <v>-1682762</v>
      </c>
      <c r="AD116" s="105">
        <v>-1682762</v>
      </c>
      <c r="AE116" s="105">
        <v>-1682762</v>
      </c>
      <c r="AF116" s="105">
        <v>-1682762</v>
      </c>
      <c r="AG116" s="105">
        <v>-1682762</v>
      </c>
      <c r="AH116" s="105">
        <v>-1682762</v>
      </c>
      <c r="AI116" s="105">
        <v>-1682762</v>
      </c>
      <c r="AJ116" s="105">
        <v>-1682762</v>
      </c>
      <c r="AK116" s="105">
        <v>-1682762</v>
      </c>
      <c r="AL116" s="105">
        <v>-1682762</v>
      </c>
      <c r="AM116" s="105">
        <v>-1682762</v>
      </c>
      <c r="AN116" s="105">
        <v>-1682762</v>
      </c>
      <c r="AO116" s="105">
        <v>-1682762</v>
      </c>
      <c r="AP116" s="105">
        <v>-1682762</v>
      </c>
      <c r="AQ116" s="105">
        <v>-1682762</v>
      </c>
      <c r="AR116" s="105">
        <v>-1682762</v>
      </c>
      <c r="AS116" s="105">
        <v>-1682762</v>
      </c>
      <c r="AT116" s="105">
        <v>-1682762</v>
      </c>
      <c r="AU116" s="105">
        <v>-1682762</v>
      </c>
      <c r="AV116" s="105">
        <v>-1682762</v>
      </c>
      <c r="AW116" s="105">
        <v>-1682762</v>
      </c>
      <c r="AX116" s="105">
        <v>-1682762</v>
      </c>
      <c r="AY116" s="105">
        <v>-1682762</v>
      </c>
      <c r="AZ116" s="105">
        <v>-1682762</v>
      </c>
      <c r="BA116" s="105">
        <v>-1682762</v>
      </c>
      <c r="BB116" s="105">
        <v>-1682762</v>
      </c>
      <c r="BE116" s="73"/>
      <c r="BF116" s="134">
        <f t="shared" si="4"/>
        <v>-1682762</v>
      </c>
      <c r="BG116" s="134">
        <f t="shared" si="5"/>
        <v>-1682762</v>
      </c>
      <c r="BH116" s="134">
        <f t="shared" si="6"/>
        <v>-1682762</v>
      </c>
      <c r="BI116" s="134">
        <f t="shared" si="3"/>
        <v>-1682762</v>
      </c>
    </row>
    <row r="117" spans="1:61" ht="14.4" x14ac:dyDescent="0.3">
      <c r="A117" s="106" t="s">
        <v>479</v>
      </c>
      <c r="B117" s="105">
        <v>-24601329.84</v>
      </c>
      <c r="C117" s="105">
        <v>-24601329.84</v>
      </c>
      <c r="D117" s="105">
        <v>-24601329.84</v>
      </c>
      <c r="E117" s="105">
        <v>-24601329.84</v>
      </c>
      <c r="F117" s="105">
        <v>-24601329.84</v>
      </c>
      <c r="G117" s="105">
        <v>-24601329.84</v>
      </c>
      <c r="H117" s="105">
        <v>-24601329.84</v>
      </c>
      <c r="I117" s="105">
        <v>-24601329.84</v>
      </c>
      <c r="J117" s="105">
        <v>-24601329.84</v>
      </c>
      <c r="K117" s="105">
        <v>-24601329.84</v>
      </c>
      <c r="L117" s="105">
        <v>-24601329.84</v>
      </c>
      <c r="M117" s="105">
        <v>-24601329.84</v>
      </c>
      <c r="N117" s="105">
        <v>-24601329.84</v>
      </c>
      <c r="O117" s="105">
        <v>-24601329.84</v>
      </c>
      <c r="P117" s="105">
        <v>-24601329.84</v>
      </c>
      <c r="Q117" s="105">
        <v>-24601329.84</v>
      </c>
      <c r="R117" s="105">
        <v>-24601329.84</v>
      </c>
      <c r="S117" s="105">
        <v>-24601329.84</v>
      </c>
      <c r="T117" s="105">
        <v>-24601329.84</v>
      </c>
      <c r="U117" s="105">
        <v>-24601329.84</v>
      </c>
      <c r="V117" s="105">
        <v>-24601329.84</v>
      </c>
      <c r="W117" s="105">
        <v>-24601329.84</v>
      </c>
      <c r="X117" s="105">
        <v>-24601329.84</v>
      </c>
      <c r="Y117" s="105">
        <v>-24601329.84</v>
      </c>
      <c r="Z117" s="105">
        <v>-24601329.84</v>
      </c>
      <c r="AA117" s="105">
        <v>-24601329.84</v>
      </c>
      <c r="AB117" s="105">
        <v>-24601329.84</v>
      </c>
      <c r="AC117" s="105">
        <v>-24601329.84</v>
      </c>
      <c r="AD117" s="105">
        <v>-24601329.84</v>
      </c>
      <c r="AE117" s="105">
        <v>-24601329.84</v>
      </c>
      <c r="AF117" s="105">
        <v>-24601329.84</v>
      </c>
      <c r="AG117" s="105">
        <v>-24601329.84</v>
      </c>
      <c r="AH117" s="105">
        <v>-24601329.84</v>
      </c>
      <c r="AI117" s="105">
        <v>-24601329.84</v>
      </c>
      <c r="AJ117" s="105">
        <v>-24601329.84</v>
      </c>
      <c r="AK117" s="105">
        <v>-24601329.84</v>
      </c>
      <c r="AL117" s="105">
        <v>-24601329.84</v>
      </c>
      <c r="AM117" s="105">
        <v>-24601329.84</v>
      </c>
      <c r="AN117" s="105">
        <v>-24601329.84</v>
      </c>
      <c r="AO117" s="105">
        <v>-24601329.84</v>
      </c>
      <c r="AP117" s="105">
        <v>-24601329.84</v>
      </c>
      <c r="AQ117" s="105">
        <v>-24601329.84</v>
      </c>
      <c r="AR117" s="105">
        <v>-24601329.84</v>
      </c>
      <c r="AS117" s="105">
        <v>-24601329.84</v>
      </c>
      <c r="AT117" s="105">
        <v>-24601329.84</v>
      </c>
      <c r="AU117" s="105">
        <v>-24601329.84</v>
      </c>
      <c r="AV117" s="105">
        <v>-24601329.84</v>
      </c>
      <c r="AW117" s="105">
        <v>-24601329.84</v>
      </c>
      <c r="AX117" s="105">
        <v>-24601329.84</v>
      </c>
      <c r="AY117" s="105">
        <v>-24601329.84</v>
      </c>
      <c r="AZ117" s="105">
        <v>-24601329.84</v>
      </c>
      <c r="BA117" s="105">
        <v>-24601329.84</v>
      </c>
      <c r="BB117" s="105">
        <v>-24601329.84</v>
      </c>
      <c r="BE117" s="73"/>
      <c r="BF117" s="134">
        <f t="shared" si="4"/>
        <v>-24601329.839999996</v>
      </c>
      <c r="BG117" s="134">
        <f t="shared" si="5"/>
        <v>-24601329.839999996</v>
      </c>
      <c r="BH117" s="134">
        <f t="shared" si="6"/>
        <v>-24601329.839999996</v>
      </c>
      <c r="BI117" s="134">
        <f t="shared" si="3"/>
        <v>-24601329.839999996</v>
      </c>
    </row>
    <row r="118" spans="1:61" ht="14.4" x14ac:dyDescent="0.3">
      <c r="A118" s="106" t="s">
        <v>480</v>
      </c>
      <c r="B118" s="105">
        <v>-23354011</v>
      </c>
      <c r="C118" s="105">
        <v>-23354011</v>
      </c>
      <c r="D118" s="105">
        <v>-23354011</v>
      </c>
      <c r="E118" s="105">
        <v>-23354011</v>
      </c>
      <c r="F118" s="105">
        <v>-23354011</v>
      </c>
      <c r="G118" s="105">
        <v>-23354011</v>
      </c>
      <c r="H118" s="105">
        <v>-23354011</v>
      </c>
      <c r="I118" s="105">
        <v>-23354011</v>
      </c>
      <c r="J118" s="105">
        <v>-23354011</v>
      </c>
      <c r="K118" s="105">
        <v>-23354011</v>
      </c>
      <c r="L118" s="105">
        <v>-23354011</v>
      </c>
      <c r="M118" s="105">
        <v>-23354011</v>
      </c>
      <c r="N118" s="105">
        <v>-23354011</v>
      </c>
      <c r="O118" s="105">
        <v>-23354011</v>
      </c>
      <c r="P118" s="105">
        <v>-23354011</v>
      </c>
      <c r="Q118" s="105">
        <v>-23354011</v>
      </c>
      <c r="R118" s="105">
        <v>-23354011</v>
      </c>
      <c r="S118" s="105">
        <v>-23354011</v>
      </c>
      <c r="T118" s="105">
        <v>-23354011</v>
      </c>
      <c r="U118" s="105">
        <v>-23354011</v>
      </c>
      <c r="V118" s="105">
        <v>-23354011</v>
      </c>
      <c r="W118" s="105">
        <v>-23354011</v>
      </c>
      <c r="X118" s="105">
        <v>-23354011</v>
      </c>
      <c r="Y118" s="105">
        <v>-23354011</v>
      </c>
      <c r="Z118" s="105">
        <v>-23354011</v>
      </c>
      <c r="AA118" s="105">
        <v>-23354011</v>
      </c>
      <c r="AB118" s="105">
        <v>-23354011</v>
      </c>
      <c r="AC118" s="105">
        <v>-23354011</v>
      </c>
      <c r="AD118" s="105">
        <v>-23354011</v>
      </c>
      <c r="AE118" s="105">
        <v>-23354011</v>
      </c>
      <c r="AF118" s="105">
        <v>-23354011</v>
      </c>
      <c r="AG118" s="105">
        <v>-23354011</v>
      </c>
      <c r="AH118" s="105">
        <v>-23354011</v>
      </c>
      <c r="AI118" s="105">
        <v>-23354011</v>
      </c>
      <c r="AJ118" s="105">
        <v>-23354011</v>
      </c>
      <c r="AK118" s="105">
        <v>-23354011</v>
      </c>
      <c r="AL118" s="105">
        <v>-23354011</v>
      </c>
      <c r="AM118" s="105">
        <v>-23354011</v>
      </c>
      <c r="AN118" s="105">
        <v>-23354011</v>
      </c>
      <c r="AO118" s="105">
        <v>-23354011</v>
      </c>
      <c r="AP118" s="105">
        <v>-23354011</v>
      </c>
      <c r="AQ118" s="105">
        <v>-23354011</v>
      </c>
      <c r="AR118" s="105">
        <v>-23354011</v>
      </c>
      <c r="AS118" s="105">
        <v>-23354011</v>
      </c>
      <c r="AT118" s="105">
        <v>-23354011</v>
      </c>
      <c r="AU118" s="105">
        <v>-23354011</v>
      </c>
      <c r="AV118" s="105">
        <v>-23354011</v>
      </c>
      <c r="AW118" s="105">
        <v>-23354011</v>
      </c>
      <c r="AX118" s="105">
        <v>-23354011</v>
      </c>
      <c r="AY118" s="105">
        <v>-23354011</v>
      </c>
      <c r="AZ118" s="105">
        <v>-23354011</v>
      </c>
      <c r="BA118" s="105">
        <v>-23354011</v>
      </c>
      <c r="BB118" s="105">
        <v>-23354011</v>
      </c>
      <c r="BE118" s="73"/>
      <c r="BF118" s="134">
        <f t="shared" si="4"/>
        <v>-23354011</v>
      </c>
      <c r="BG118" s="134">
        <f t="shared" si="5"/>
        <v>-23354011</v>
      </c>
      <c r="BH118" s="134">
        <f t="shared" si="6"/>
        <v>-23354011</v>
      </c>
      <c r="BI118" s="134">
        <f t="shared" si="3"/>
        <v>-23354011</v>
      </c>
    </row>
    <row r="119" spans="1:61" ht="14.4" x14ac:dyDescent="0.3">
      <c r="A119" s="106" t="s">
        <v>481</v>
      </c>
      <c r="B119" s="105">
        <v>-406957.1</v>
      </c>
      <c r="C119" s="105">
        <v>-406957.1</v>
      </c>
      <c r="D119" s="105">
        <v>-406957.1</v>
      </c>
      <c r="E119" s="105">
        <v>-406957.1</v>
      </c>
      <c r="F119" s="105">
        <v>-406957.1</v>
      </c>
      <c r="G119" s="105">
        <v>-406957.1</v>
      </c>
      <c r="H119" s="105">
        <v>-406957.1</v>
      </c>
      <c r="I119" s="105">
        <v>-406957.1</v>
      </c>
      <c r="J119" s="105">
        <v>-406957.1</v>
      </c>
      <c r="K119" s="105">
        <v>-406957.1</v>
      </c>
      <c r="L119" s="105">
        <v>-406957.1</v>
      </c>
      <c r="M119" s="105">
        <v>-406957.1</v>
      </c>
      <c r="N119" s="105">
        <v>-406957.1</v>
      </c>
      <c r="O119" s="105">
        <v>-406957.1</v>
      </c>
      <c r="P119" s="105">
        <v>-406957.1</v>
      </c>
      <c r="Q119" s="105">
        <v>-406957.1</v>
      </c>
      <c r="R119" s="105">
        <v>-406957.1</v>
      </c>
      <c r="S119" s="105">
        <v>-406957.1</v>
      </c>
      <c r="T119" s="105">
        <v>-406957.1</v>
      </c>
      <c r="U119" s="105">
        <v>-406957.1</v>
      </c>
      <c r="V119" s="105">
        <v>-406957.1</v>
      </c>
      <c r="W119" s="105">
        <v>-406957.1</v>
      </c>
      <c r="X119" s="105">
        <v>-406957.1</v>
      </c>
      <c r="Y119" s="105">
        <v>-406957.1</v>
      </c>
      <c r="Z119" s="105">
        <v>-406957.1</v>
      </c>
      <c r="AA119" s="105">
        <v>-406957.1</v>
      </c>
      <c r="AB119" s="105">
        <v>-406957.1</v>
      </c>
      <c r="AC119" s="105">
        <v>-406957.1</v>
      </c>
      <c r="AD119" s="105">
        <v>-406957.1</v>
      </c>
      <c r="AE119" s="105">
        <v>-406957.1</v>
      </c>
      <c r="AF119" s="105">
        <v>-406957.1</v>
      </c>
      <c r="AG119" s="105">
        <v>-406957.1</v>
      </c>
      <c r="AH119" s="105">
        <v>-406957.1</v>
      </c>
      <c r="AI119" s="105">
        <v>-406957.1</v>
      </c>
      <c r="AJ119" s="105">
        <v>-406957.1</v>
      </c>
      <c r="AK119" s="105">
        <v>-406957.1</v>
      </c>
      <c r="AL119" s="105">
        <v>-406957.1</v>
      </c>
      <c r="AM119" s="105">
        <v>-406957.1</v>
      </c>
      <c r="AN119" s="105">
        <v>-406957.1</v>
      </c>
      <c r="AO119" s="105">
        <v>-406957.1</v>
      </c>
      <c r="AP119" s="105">
        <v>-406957.1</v>
      </c>
      <c r="AQ119" s="105">
        <v>-406957.1</v>
      </c>
      <c r="AR119" s="105">
        <v>-406957.1</v>
      </c>
      <c r="AS119" s="105">
        <v>-406957.1</v>
      </c>
      <c r="AT119" s="105">
        <v>-406957.1</v>
      </c>
      <c r="AU119" s="105">
        <v>-406957.1</v>
      </c>
      <c r="AV119" s="105">
        <v>-406957.1</v>
      </c>
      <c r="AW119" s="105">
        <v>-406957.1</v>
      </c>
      <c r="AX119" s="105">
        <v>-406957.1</v>
      </c>
      <c r="AY119" s="105">
        <v>-406957.1</v>
      </c>
      <c r="AZ119" s="105">
        <v>-406957.1</v>
      </c>
      <c r="BA119" s="105">
        <v>-406957.1</v>
      </c>
      <c r="BB119" s="105">
        <v>-406957.1</v>
      </c>
      <c r="BE119" s="73"/>
      <c r="BF119" s="134">
        <f t="shared" si="4"/>
        <v>-406957.1</v>
      </c>
      <c r="BG119" s="134">
        <f t="shared" si="5"/>
        <v>-406957.1</v>
      </c>
      <c r="BH119" s="134">
        <f t="shared" si="6"/>
        <v>-406957.1</v>
      </c>
      <c r="BI119" s="134">
        <f t="shared" si="3"/>
        <v>-406957.1</v>
      </c>
    </row>
    <row r="120" spans="1:61" ht="14.4" x14ac:dyDescent="0.3">
      <c r="A120" s="106" t="s">
        <v>482</v>
      </c>
      <c r="B120" s="105">
        <v>-7546604.4900000002</v>
      </c>
      <c r="C120" s="105">
        <v>-7546604.4900000002</v>
      </c>
      <c r="D120" s="105">
        <v>-7546604.4900000002</v>
      </c>
      <c r="E120" s="105">
        <v>-7546604.4900000002</v>
      </c>
      <c r="F120" s="105">
        <v>-7546604.4900000002</v>
      </c>
      <c r="G120" s="105">
        <v>-7546604.4900000002</v>
      </c>
      <c r="H120" s="105">
        <v>-7546604.4900000002</v>
      </c>
      <c r="I120" s="105">
        <v>-7546604.4900000002</v>
      </c>
      <c r="J120" s="105">
        <v>-7546604.4900000002</v>
      </c>
      <c r="K120" s="105">
        <v>-7546604.4900000002</v>
      </c>
      <c r="L120" s="105">
        <v>-7546604.4900000002</v>
      </c>
      <c r="M120" s="105">
        <v>-7546604.4900000002</v>
      </c>
      <c r="N120" s="105">
        <v>-7546604.4900000002</v>
      </c>
      <c r="O120" s="105">
        <v>-7546604.4900000002</v>
      </c>
      <c r="P120" s="105">
        <v>-7546604.4900000002</v>
      </c>
      <c r="Q120" s="105">
        <v>-7546604.4900000002</v>
      </c>
      <c r="R120" s="105">
        <v>-7546604.4900000002</v>
      </c>
      <c r="S120" s="105">
        <v>-7546604.4900000002</v>
      </c>
      <c r="T120" s="105">
        <v>-7546604.4900000002</v>
      </c>
      <c r="U120" s="105">
        <v>-7546604.4900000002</v>
      </c>
      <c r="V120" s="105">
        <v>-7546604.4900000002</v>
      </c>
      <c r="W120" s="105">
        <v>-7546604.4900000002</v>
      </c>
      <c r="X120" s="105">
        <v>-7546604.4900000002</v>
      </c>
      <c r="Y120" s="105">
        <v>-7546604.4900000002</v>
      </c>
      <c r="Z120" s="105">
        <v>-7546604.4900000002</v>
      </c>
      <c r="AA120" s="105">
        <v>-7546604.4900000002</v>
      </c>
      <c r="AB120" s="105">
        <v>-7546604.4900000002</v>
      </c>
      <c r="AC120" s="105">
        <v>-7546604.4900000002</v>
      </c>
      <c r="AD120" s="105">
        <v>-7546604.4900000002</v>
      </c>
      <c r="AE120" s="105">
        <v>-7546604.4900000002</v>
      </c>
      <c r="AF120" s="105">
        <v>-7546604.4900000002</v>
      </c>
      <c r="AG120" s="105">
        <v>-7546604.4900000002</v>
      </c>
      <c r="AH120" s="105">
        <v>-7546604.4900000002</v>
      </c>
      <c r="AI120" s="105">
        <v>-7546604.4900000002</v>
      </c>
      <c r="AJ120" s="105">
        <v>-7546604.4900000002</v>
      </c>
      <c r="AK120" s="105">
        <v>-7546604.4900000002</v>
      </c>
      <c r="AL120" s="105">
        <v>-7546604.4900000002</v>
      </c>
      <c r="AM120" s="105">
        <v>-7546604.4900000002</v>
      </c>
      <c r="AN120" s="105">
        <v>-7546604.4900000002</v>
      </c>
      <c r="AO120" s="105">
        <v>-7546604.4900000002</v>
      </c>
      <c r="AP120" s="105">
        <v>-7546604.4900000002</v>
      </c>
      <c r="AQ120" s="105">
        <v>-7546604.4900000002</v>
      </c>
      <c r="AR120" s="105">
        <v>-7546604.4900000002</v>
      </c>
      <c r="AS120" s="105">
        <v>-7546604.4900000002</v>
      </c>
      <c r="AT120" s="105">
        <v>-7546604.4900000002</v>
      </c>
      <c r="AU120" s="105">
        <v>-7546604.4900000002</v>
      </c>
      <c r="AV120" s="105">
        <v>-7546604.4900000002</v>
      </c>
      <c r="AW120" s="105">
        <v>-7546604.4900000002</v>
      </c>
      <c r="AX120" s="105">
        <v>-7546604.4900000002</v>
      </c>
      <c r="AY120" s="105">
        <v>-7546604.4900000002</v>
      </c>
      <c r="AZ120" s="105">
        <v>-7546604.4900000002</v>
      </c>
      <c r="BA120" s="105">
        <v>-7546604.4900000002</v>
      </c>
      <c r="BB120" s="105">
        <v>-7546604.4900000002</v>
      </c>
      <c r="BE120" s="73"/>
      <c r="BF120" s="134">
        <f t="shared" si="4"/>
        <v>-7546604.4899999993</v>
      </c>
      <c r="BG120" s="134">
        <f t="shared" si="5"/>
        <v>-7546604.4899999993</v>
      </c>
      <c r="BH120" s="134">
        <f t="shared" si="6"/>
        <v>-7546604.4899999993</v>
      </c>
      <c r="BI120" s="134">
        <f t="shared" si="3"/>
        <v>-7546604.4899999993</v>
      </c>
    </row>
    <row r="121" spans="1:61" ht="14.4" x14ac:dyDescent="0.3">
      <c r="A121" s="106" t="s">
        <v>483</v>
      </c>
      <c r="B121" s="105">
        <v>-162980100.36000001</v>
      </c>
      <c r="C121" s="105">
        <v>-162980100.36000001</v>
      </c>
      <c r="D121" s="105">
        <v>-162980100.36000001</v>
      </c>
      <c r="E121" s="105">
        <v>-162980100.36000001</v>
      </c>
      <c r="F121" s="105">
        <v>-162980100.36000001</v>
      </c>
      <c r="G121" s="105">
        <v>-162980100.36000001</v>
      </c>
      <c r="H121" s="105">
        <v>-162980100.36000001</v>
      </c>
      <c r="I121" s="105">
        <v>-162980100.36000001</v>
      </c>
      <c r="J121" s="105">
        <v>-162980100.36000001</v>
      </c>
      <c r="K121" s="105">
        <v>-162980100.36000001</v>
      </c>
      <c r="L121" s="105">
        <v>-162980100.36000001</v>
      </c>
      <c r="M121" s="105">
        <v>-162980100.36000001</v>
      </c>
      <c r="N121" s="105">
        <v>-162980100.36000001</v>
      </c>
      <c r="O121" s="105">
        <v>-162980100.36000001</v>
      </c>
      <c r="P121" s="105">
        <v>-162980100.36000001</v>
      </c>
      <c r="Q121" s="105">
        <v>-162980100.36000001</v>
      </c>
      <c r="R121" s="105">
        <v>-162980100.36000001</v>
      </c>
      <c r="S121" s="105">
        <v>-162980100.36000001</v>
      </c>
      <c r="T121" s="105">
        <v>-162980100.36000001</v>
      </c>
      <c r="U121" s="105">
        <v>-162980100.36000001</v>
      </c>
      <c r="V121" s="105">
        <v>-162980100.36000001</v>
      </c>
      <c r="W121" s="105">
        <v>-162980100.36000001</v>
      </c>
      <c r="X121" s="105">
        <v>-162980100.36000001</v>
      </c>
      <c r="Y121" s="105">
        <v>-162980100.36000001</v>
      </c>
      <c r="Z121" s="105">
        <v>-162980100.36000001</v>
      </c>
      <c r="AA121" s="105">
        <v>-162980100.36000001</v>
      </c>
      <c r="AB121" s="105">
        <v>-162980100.36000001</v>
      </c>
      <c r="AC121" s="105">
        <v>-162980100.36000001</v>
      </c>
      <c r="AD121" s="105">
        <v>-162980100.36000001</v>
      </c>
      <c r="AE121" s="105">
        <v>-162980100.36000001</v>
      </c>
      <c r="AF121" s="105">
        <v>-162980100.36000001</v>
      </c>
      <c r="AG121" s="105">
        <v>-162980100.36000001</v>
      </c>
      <c r="AH121" s="105">
        <v>-162980100.36000001</v>
      </c>
      <c r="AI121" s="105">
        <v>-162980100.36000001</v>
      </c>
      <c r="AJ121" s="105">
        <v>-162980100.36000001</v>
      </c>
      <c r="AK121" s="105">
        <v>-162980100.36000001</v>
      </c>
      <c r="AL121" s="105">
        <v>-162980100.36000001</v>
      </c>
      <c r="AM121" s="105">
        <v>-162980100.36000001</v>
      </c>
      <c r="AN121" s="105">
        <v>-162980100.36000001</v>
      </c>
      <c r="AO121" s="105">
        <v>-162980100.36000001</v>
      </c>
      <c r="AP121" s="105">
        <v>-162980100.36000001</v>
      </c>
      <c r="AQ121" s="105">
        <v>-162980100.36000001</v>
      </c>
      <c r="AR121" s="105">
        <v>-162980100.36000001</v>
      </c>
      <c r="AS121" s="105">
        <v>-162980100.36000001</v>
      </c>
      <c r="AT121" s="105">
        <v>-162980100.36000001</v>
      </c>
      <c r="AU121" s="105">
        <v>-162980100.36000001</v>
      </c>
      <c r="AV121" s="105">
        <v>-162980100.36000001</v>
      </c>
      <c r="AW121" s="105">
        <v>-162980100.36000001</v>
      </c>
      <c r="AX121" s="105">
        <v>-162980100.36000001</v>
      </c>
      <c r="AY121" s="105">
        <v>-162980100.36000001</v>
      </c>
      <c r="AZ121" s="105">
        <v>-162980100.36000001</v>
      </c>
      <c r="BA121" s="105">
        <v>-162980100.36000001</v>
      </c>
      <c r="BB121" s="105">
        <v>-162980100.36000001</v>
      </c>
      <c r="BE121" s="73"/>
      <c r="BF121" s="134">
        <f t="shared" si="4"/>
        <v>-162980100.36000007</v>
      </c>
      <c r="BG121" s="134">
        <f t="shared" si="5"/>
        <v>-162980100.36000007</v>
      </c>
      <c r="BH121" s="134">
        <f t="shared" si="6"/>
        <v>-162980100.36000007</v>
      </c>
      <c r="BI121" s="134">
        <f t="shared" si="3"/>
        <v>-162980100.36000007</v>
      </c>
    </row>
    <row r="122" spans="1:61" ht="14.4" x14ac:dyDescent="0.3">
      <c r="A122" s="106" t="s">
        <v>484</v>
      </c>
      <c r="B122" s="105">
        <v>0</v>
      </c>
      <c r="C122" s="105">
        <v>0</v>
      </c>
      <c r="D122" s="105">
        <v>0</v>
      </c>
      <c r="E122" s="105">
        <v>0</v>
      </c>
      <c r="F122" s="105">
        <v>0</v>
      </c>
      <c r="G122" s="105">
        <v>0</v>
      </c>
      <c r="H122" s="105">
        <v>0</v>
      </c>
      <c r="I122" s="105">
        <v>0</v>
      </c>
      <c r="J122" s="105">
        <v>0</v>
      </c>
      <c r="K122" s="105">
        <v>0</v>
      </c>
      <c r="L122" s="105">
        <v>0</v>
      </c>
      <c r="M122" s="105">
        <v>0</v>
      </c>
      <c r="N122" s="105">
        <v>0</v>
      </c>
      <c r="O122" s="105">
        <v>0</v>
      </c>
      <c r="P122" s="105">
        <v>0</v>
      </c>
      <c r="Q122" s="105">
        <v>0</v>
      </c>
      <c r="R122" s="105">
        <v>0</v>
      </c>
      <c r="S122" s="105">
        <v>0</v>
      </c>
      <c r="T122" s="105">
        <v>0</v>
      </c>
      <c r="U122" s="105">
        <v>0</v>
      </c>
      <c r="V122" s="105">
        <v>0</v>
      </c>
      <c r="W122" s="105">
        <v>0</v>
      </c>
      <c r="X122" s="105">
        <v>0</v>
      </c>
      <c r="Y122" s="105">
        <v>0</v>
      </c>
      <c r="Z122" s="105">
        <v>0</v>
      </c>
      <c r="AA122" s="105">
        <v>0</v>
      </c>
      <c r="AB122" s="105">
        <v>0</v>
      </c>
      <c r="AC122" s="105">
        <v>0</v>
      </c>
      <c r="AD122" s="105">
        <v>0</v>
      </c>
      <c r="AE122" s="105">
        <v>0</v>
      </c>
      <c r="AF122" s="105">
        <v>0</v>
      </c>
      <c r="AG122" s="105">
        <v>0</v>
      </c>
      <c r="AH122" s="105">
        <v>0</v>
      </c>
      <c r="AI122" s="105">
        <v>0</v>
      </c>
      <c r="AJ122" s="105">
        <v>0</v>
      </c>
      <c r="AK122" s="105">
        <v>0</v>
      </c>
      <c r="AL122" s="105">
        <v>0</v>
      </c>
      <c r="AM122" s="105">
        <v>0</v>
      </c>
      <c r="AN122" s="105">
        <v>0</v>
      </c>
      <c r="AO122" s="105">
        <v>0</v>
      </c>
      <c r="AP122" s="105">
        <v>0</v>
      </c>
      <c r="AQ122" s="105">
        <v>0</v>
      </c>
      <c r="AR122" s="105">
        <v>0</v>
      </c>
      <c r="AS122" s="105">
        <v>0</v>
      </c>
      <c r="AT122" s="105">
        <v>0</v>
      </c>
      <c r="AU122" s="105">
        <v>0</v>
      </c>
      <c r="AV122" s="105">
        <v>0</v>
      </c>
      <c r="AW122" s="105">
        <v>0</v>
      </c>
      <c r="AX122" s="105">
        <v>0</v>
      </c>
      <c r="AY122" s="105">
        <v>0</v>
      </c>
      <c r="AZ122" s="105">
        <v>0</v>
      </c>
      <c r="BA122" s="105">
        <v>0</v>
      </c>
      <c r="BB122" s="105">
        <v>0</v>
      </c>
      <c r="BE122" s="73"/>
      <c r="BF122" s="134">
        <f t="shared" si="4"/>
        <v>0</v>
      </c>
      <c r="BG122" s="134">
        <f t="shared" si="5"/>
        <v>0</v>
      </c>
      <c r="BH122" s="134">
        <f t="shared" si="6"/>
        <v>0</v>
      </c>
      <c r="BI122" s="134">
        <f t="shared" si="3"/>
        <v>0</v>
      </c>
    </row>
    <row r="123" spans="1:61" ht="14.4" x14ac:dyDescent="0.3">
      <c r="A123" s="106" t="s">
        <v>485</v>
      </c>
      <c r="B123" s="105">
        <v>-4149505.3899999899</v>
      </c>
      <c r="C123" s="105">
        <v>-4149505.3899999899</v>
      </c>
      <c r="D123" s="105">
        <v>-4149505.3899999899</v>
      </c>
      <c r="E123" s="105">
        <v>-4149505.3899999899</v>
      </c>
      <c r="F123" s="105">
        <v>-4149505.3899999899</v>
      </c>
      <c r="G123" s="105">
        <v>-4149505.3899999899</v>
      </c>
      <c r="H123" s="105">
        <v>-4149505.3899999899</v>
      </c>
      <c r="I123" s="105">
        <v>-4149505.3899999899</v>
      </c>
      <c r="J123" s="105">
        <v>-4149505.3899999899</v>
      </c>
      <c r="K123" s="105">
        <v>-4149505.3899999899</v>
      </c>
      <c r="L123" s="105">
        <v>-4149505.3899999899</v>
      </c>
      <c r="M123" s="105">
        <v>-4149505.3899999899</v>
      </c>
      <c r="N123" s="105">
        <v>-4149505.3899999899</v>
      </c>
      <c r="O123" s="105">
        <v>-4149505.3899999899</v>
      </c>
      <c r="P123" s="105">
        <v>-4149505.3899999899</v>
      </c>
      <c r="Q123" s="105">
        <v>-4149505.3899999899</v>
      </c>
      <c r="R123" s="105">
        <v>-4149505.3899999899</v>
      </c>
      <c r="S123" s="105">
        <v>-4149505.3899999899</v>
      </c>
      <c r="T123" s="105">
        <v>-4149505.3899999899</v>
      </c>
      <c r="U123" s="105">
        <v>-4149505.3899999899</v>
      </c>
      <c r="V123" s="105">
        <v>-4149505.3899999899</v>
      </c>
      <c r="W123" s="105">
        <v>-4149505.3899999899</v>
      </c>
      <c r="X123" s="105">
        <v>-4149505.3899999899</v>
      </c>
      <c r="Y123" s="105">
        <v>-4149505.3899999899</v>
      </c>
      <c r="Z123" s="105">
        <v>-4149505.3899999899</v>
      </c>
      <c r="AA123" s="105">
        <v>-4149505.3899999899</v>
      </c>
      <c r="AB123" s="105">
        <v>-4149505.3899999899</v>
      </c>
      <c r="AC123" s="105">
        <v>-4149505.3899999899</v>
      </c>
      <c r="AD123" s="105">
        <v>-4149505.3899999899</v>
      </c>
      <c r="AE123" s="105">
        <v>-4149505.3899999899</v>
      </c>
      <c r="AF123" s="105">
        <v>-4149505.3899999899</v>
      </c>
      <c r="AG123" s="105">
        <v>-4149505.3899999899</v>
      </c>
      <c r="AH123" s="105">
        <v>-4149505.3899999899</v>
      </c>
      <c r="AI123" s="105">
        <v>-4149505.3899999899</v>
      </c>
      <c r="AJ123" s="105">
        <v>-4149505.3899999899</v>
      </c>
      <c r="AK123" s="105">
        <v>-4149505.3899999899</v>
      </c>
      <c r="AL123" s="105">
        <v>-4149505.3899999899</v>
      </c>
      <c r="AM123" s="105">
        <v>-4149505.3899999899</v>
      </c>
      <c r="AN123" s="105">
        <v>-4149505.3899999899</v>
      </c>
      <c r="AO123" s="105">
        <v>-4149505.3899999899</v>
      </c>
      <c r="AP123" s="105">
        <v>-4149505.3899999899</v>
      </c>
      <c r="AQ123" s="105">
        <v>-4149505.3899999899</v>
      </c>
      <c r="AR123" s="105">
        <v>-4149505.3899999899</v>
      </c>
      <c r="AS123" s="105">
        <v>-4149505.3899999899</v>
      </c>
      <c r="AT123" s="105">
        <v>-4149505.3899999899</v>
      </c>
      <c r="AU123" s="105">
        <v>-4149505.3899999899</v>
      </c>
      <c r="AV123" s="105">
        <v>-4149505.3899999899</v>
      </c>
      <c r="AW123" s="105">
        <v>-4149505.3899999899</v>
      </c>
      <c r="AX123" s="105">
        <v>-4149505.3899999899</v>
      </c>
      <c r="AY123" s="105">
        <v>-4149505.3899999899</v>
      </c>
      <c r="AZ123" s="105">
        <v>-4149505.3899999899</v>
      </c>
      <c r="BA123" s="105">
        <v>-4149505.3899999899</v>
      </c>
      <c r="BB123" s="105">
        <v>-4149505.3899999899</v>
      </c>
      <c r="BE123" s="73"/>
      <c r="BF123" s="134">
        <f t="shared" si="4"/>
        <v>-4149505.3899999908</v>
      </c>
      <c r="BG123" s="134">
        <f t="shared" si="5"/>
        <v>-4149505.3899999908</v>
      </c>
      <c r="BH123" s="134">
        <f t="shared" si="6"/>
        <v>-4149505.3899999908</v>
      </c>
      <c r="BI123" s="134">
        <f t="shared" si="3"/>
        <v>-4149505.3899999908</v>
      </c>
    </row>
    <row r="124" spans="1:61" ht="14.4" x14ac:dyDescent="0.3">
      <c r="A124" s="106" t="s">
        <v>486</v>
      </c>
      <c r="B124" s="105">
        <v>0</v>
      </c>
      <c r="C124" s="105">
        <v>0</v>
      </c>
      <c r="D124" s="105">
        <v>0</v>
      </c>
      <c r="E124" s="105">
        <v>0</v>
      </c>
      <c r="F124" s="105">
        <v>0</v>
      </c>
      <c r="G124" s="105">
        <v>0</v>
      </c>
      <c r="H124" s="105">
        <v>0</v>
      </c>
      <c r="I124" s="105">
        <v>0</v>
      </c>
      <c r="J124" s="105">
        <v>0</v>
      </c>
      <c r="K124" s="105">
        <v>0</v>
      </c>
      <c r="L124" s="105">
        <v>0</v>
      </c>
      <c r="M124" s="105">
        <v>0</v>
      </c>
      <c r="N124" s="105">
        <v>0</v>
      </c>
      <c r="O124" s="105">
        <v>0</v>
      </c>
      <c r="P124" s="105">
        <v>0</v>
      </c>
      <c r="Q124" s="105">
        <v>0</v>
      </c>
      <c r="R124" s="105">
        <v>0</v>
      </c>
      <c r="S124" s="105">
        <v>0</v>
      </c>
      <c r="T124" s="105">
        <v>0</v>
      </c>
      <c r="U124" s="105">
        <v>0</v>
      </c>
      <c r="V124" s="105">
        <v>0</v>
      </c>
      <c r="W124" s="105">
        <v>0</v>
      </c>
      <c r="X124" s="105">
        <v>0</v>
      </c>
      <c r="Y124" s="105">
        <v>0</v>
      </c>
      <c r="Z124" s="105">
        <v>0</v>
      </c>
      <c r="AA124" s="105">
        <v>0</v>
      </c>
      <c r="AB124" s="105">
        <v>0</v>
      </c>
      <c r="AC124" s="105">
        <v>0</v>
      </c>
      <c r="AD124" s="105">
        <v>0</v>
      </c>
      <c r="AE124" s="105">
        <v>0</v>
      </c>
      <c r="AF124" s="105">
        <v>0</v>
      </c>
      <c r="AG124" s="105">
        <v>0</v>
      </c>
      <c r="AH124" s="105">
        <v>0</v>
      </c>
      <c r="AI124" s="105">
        <v>0</v>
      </c>
      <c r="AJ124" s="105">
        <v>0</v>
      </c>
      <c r="AK124" s="105">
        <v>0</v>
      </c>
      <c r="AL124" s="105">
        <v>0</v>
      </c>
      <c r="AM124" s="105">
        <v>0</v>
      </c>
      <c r="AN124" s="105">
        <v>0</v>
      </c>
      <c r="AO124" s="105">
        <v>0</v>
      </c>
      <c r="AP124" s="105">
        <v>0</v>
      </c>
      <c r="AQ124" s="105">
        <v>0</v>
      </c>
      <c r="AR124" s="105">
        <v>0</v>
      </c>
      <c r="AS124" s="105">
        <v>0</v>
      </c>
      <c r="AT124" s="105">
        <v>0</v>
      </c>
      <c r="AU124" s="105">
        <v>0</v>
      </c>
      <c r="AV124" s="105">
        <v>0</v>
      </c>
      <c r="AW124" s="105">
        <v>0</v>
      </c>
      <c r="AX124" s="105">
        <v>0</v>
      </c>
      <c r="AY124" s="105">
        <v>0</v>
      </c>
      <c r="AZ124" s="105">
        <v>0</v>
      </c>
      <c r="BA124" s="105">
        <v>0</v>
      </c>
      <c r="BB124" s="105">
        <v>0</v>
      </c>
      <c r="BE124" s="73"/>
      <c r="BF124" s="134">
        <f t="shared" si="4"/>
        <v>0</v>
      </c>
      <c r="BG124" s="134">
        <f t="shared" si="5"/>
        <v>0</v>
      </c>
      <c r="BH124" s="134">
        <f t="shared" si="6"/>
        <v>0</v>
      </c>
      <c r="BI124" s="134">
        <f t="shared" si="3"/>
        <v>0</v>
      </c>
    </row>
    <row r="125" spans="1:61" ht="14.4" x14ac:dyDescent="0.3">
      <c r="A125" s="106" t="s">
        <v>487</v>
      </c>
      <c r="B125" s="105">
        <v>-171490625.63999999</v>
      </c>
      <c r="C125" s="105">
        <v>-171490625.63999999</v>
      </c>
      <c r="D125" s="105">
        <v>-171490625.63999999</v>
      </c>
      <c r="E125" s="105">
        <v>-171490625.63999999</v>
      </c>
      <c r="F125" s="105">
        <v>-171490625.63999999</v>
      </c>
      <c r="G125" s="105">
        <v>-171490625.63999999</v>
      </c>
      <c r="H125" s="105">
        <v>-171490625.63999999</v>
      </c>
      <c r="I125" s="105">
        <v>-171490625.63999999</v>
      </c>
      <c r="J125" s="105">
        <v>-171490625.63999999</v>
      </c>
      <c r="K125" s="105">
        <v>-171490625.63999999</v>
      </c>
      <c r="L125" s="105">
        <v>-171490625.63999999</v>
      </c>
      <c r="M125" s="105">
        <v>-171490625.63999999</v>
      </c>
      <c r="N125" s="105">
        <v>-171490625.63999999</v>
      </c>
      <c r="O125" s="105">
        <v>-171490625.63999999</v>
      </c>
      <c r="P125" s="105">
        <v>-171490625.63999999</v>
      </c>
      <c r="Q125" s="105">
        <v>-171490625.63999999</v>
      </c>
      <c r="R125" s="105">
        <v>-171490625.63999999</v>
      </c>
      <c r="S125" s="105">
        <v>-171490625.63999999</v>
      </c>
      <c r="T125" s="105">
        <v>-171490625.63999999</v>
      </c>
      <c r="U125" s="105">
        <v>-171490625.63999999</v>
      </c>
      <c r="V125" s="105">
        <v>-171490625.63999999</v>
      </c>
      <c r="W125" s="105">
        <v>-171490625.63999999</v>
      </c>
      <c r="X125" s="105">
        <v>-171490625.63999999</v>
      </c>
      <c r="Y125" s="105">
        <v>-171490625.63999999</v>
      </c>
      <c r="Z125" s="105">
        <v>-171490625.63999999</v>
      </c>
      <c r="AA125" s="105">
        <v>-171490625.63999999</v>
      </c>
      <c r="AB125" s="105">
        <v>-171490625.63999999</v>
      </c>
      <c r="AC125" s="105">
        <v>-171490625.63999999</v>
      </c>
      <c r="AD125" s="105">
        <v>-171490625.63999999</v>
      </c>
      <c r="AE125" s="105">
        <v>-171490625.63999999</v>
      </c>
      <c r="AF125" s="105">
        <v>-171490625.63999999</v>
      </c>
      <c r="AG125" s="105">
        <v>-171490625.63999999</v>
      </c>
      <c r="AH125" s="105">
        <v>-171490625.63999999</v>
      </c>
      <c r="AI125" s="105">
        <v>-171490625.63999999</v>
      </c>
      <c r="AJ125" s="105">
        <v>-171490625.63999999</v>
      </c>
      <c r="AK125" s="105">
        <v>-171490625.63999999</v>
      </c>
      <c r="AL125" s="105">
        <v>-171490625.63999999</v>
      </c>
      <c r="AM125" s="105">
        <v>-171490625.63999999</v>
      </c>
      <c r="AN125" s="105">
        <v>-171490625.63999999</v>
      </c>
      <c r="AO125" s="105">
        <v>-171490625.63999999</v>
      </c>
      <c r="AP125" s="105">
        <v>-171490625.63999999</v>
      </c>
      <c r="AQ125" s="105">
        <v>-171490625.63999999</v>
      </c>
      <c r="AR125" s="105">
        <v>-171490625.63999999</v>
      </c>
      <c r="AS125" s="105">
        <v>-171490625.63999999</v>
      </c>
      <c r="AT125" s="105">
        <v>-171490625.63999999</v>
      </c>
      <c r="AU125" s="105">
        <v>-171490625.63999999</v>
      </c>
      <c r="AV125" s="105">
        <v>-171490625.63999999</v>
      </c>
      <c r="AW125" s="105">
        <v>-171490625.63999999</v>
      </c>
      <c r="AX125" s="105">
        <v>-171490625.63999999</v>
      </c>
      <c r="AY125" s="105">
        <v>-171490625.63999999</v>
      </c>
      <c r="AZ125" s="105">
        <v>-171490625.63999999</v>
      </c>
      <c r="BA125" s="105">
        <v>-171490625.63999999</v>
      </c>
      <c r="BB125" s="105">
        <v>-171490625.63999999</v>
      </c>
      <c r="BE125" s="73"/>
      <c r="BF125" s="134">
        <f t="shared" si="4"/>
        <v>-171490625.63999993</v>
      </c>
      <c r="BG125" s="134">
        <f t="shared" si="5"/>
        <v>-171490625.63999993</v>
      </c>
      <c r="BH125" s="134">
        <f t="shared" si="6"/>
        <v>-171490625.63999993</v>
      </c>
      <c r="BI125" s="134">
        <f t="shared" si="3"/>
        <v>-171490625.63999993</v>
      </c>
    </row>
    <row r="126" spans="1:61" ht="14.4" x14ac:dyDescent="0.3">
      <c r="A126" s="106" t="s">
        <v>488</v>
      </c>
      <c r="B126" s="105">
        <v>369709788.27999997</v>
      </c>
      <c r="C126" s="105">
        <v>369709788.27999997</v>
      </c>
      <c r="D126" s="105">
        <v>369709788.27999997</v>
      </c>
      <c r="E126" s="105">
        <v>369709788.27999997</v>
      </c>
      <c r="F126" s="105">
        <v>369709788.27999997</v>
      </c>
      <c r="G126" s="105">
        <v>369709788.27999997</v>
      </c>
      <c r="H126" s="105">
        <v>369709788.27999997</v>
      </c>
      <c r="I126" s="105">
        <v>369709788.27999997</v>
      </c>
      <c r="J126" s="105">
        <v>369709788.27999997</v>
      </c>
      <c r="K126" s="105">
        <v>369709788.27999997</v>
      </c>
      <c r="L126" s="105">
        <v>369709788.27999997</v>
      </c>
      <c r="M126" s="105">
        <v>369709788.27999997</v>
      </c>
      <c r="N126" s="105">
        <v>369709788.27999997</v>
      </c>
      <c r="O126" s="105">
        <v>369709788.27999997</v>
      </c>
      <c r="P126" s="105">
        <v>369709788.27999997</v>
      </c>
      <c r="Q126" s="105">
        <v>369709788.27999997</v>
      </c>
      <c r="R126" s="105">
        <v>369709788.27999997</v>
      </c>
      <c r="S126" s="105">
        <v>369709788.27999997</v>
      </c>
      <c r="T126" s="105">
        <v>369709788.27999997</v>
      </c>
      <c r="U126" s="105">
        <v>369709788.27999997</v>
      </c>
      <c r="V126" s="105">
        <v>369709788.27999997</v>
      </c>
      <c r="W126" s="105">
        <v>369709788.27999997</v>
      </c>
      <c r="X126" s="105">
        <v>369709788.27999997</v>
      </c>
      <c r="Y126" s="105">
        <v>369709788.27999997</v>
      </c>
      <c r="Z126" s="105">
        <v>369709788.27999997</v>
      </c>
      <c r="AA126" s="105">
        <v>369709788.27999997</v>
      </c>
      <c r="AB126" s="105">
        <v>369709788.27999997</v>
      </c>
      <c r="AC126" s="105">
        <v>369709788.27999997</v>
      </c>
      <c r="AD126" s="105">
        <v>369709788.27999997</v>
      </c>
      <c r="AE126" s="105">
        <v>369709788.27999997</v>
      </c>
      <c r="AF126" s="105">
        <v>369709788.27999997</v>
      </c>
      <c r="AG126" s="105">
        <v>369709788.27999997</v>
      </c>
      <c r="AH126" s="105">
        <v>369709788.27999997</v>
      </c>
      <c r="AI126" s="105">
        <v>369709788.27999997</v>
      </c>
      <c r="AJ126" s="105">
        <v>369709788.27999997</v>
      </c>
      <c r="AK126" s="105">
        <v>369709788.27999997</v>
      </c>
      <c r="AL126" s="105">
        <v>369709788.27999997</v>
      </c>
      <c r="AM126" s="105">
        <v>369709788.27999997</v>
      </c>
      <c r="AN126" s="105">
        <v>369709788.27999997</v>
      </c>
      <c r="AO126" s="105">
        <v>369709788.27999997</v>
      </c>
      <c r="AP126" s="105">
        <v>369709788.27999997</v>
      </c>
      <c r="AQ126" s="105">
        <v>369709788.27999997</v>
      </c>
      <c r="AR126" s="105">
        <v>369709788.27999997</v>
      </c>
      <c r="AS126" s="105">
        <v>369709788.27999997</v>
      </c>
      <c r="AT126" s="105">
        <v>369709788.27999997</v>
      </c>
      <c r="AU126" s="105">
        <v>369709788.27999997</v>
      </c>
      <c r="AV126" s="105">
        <v>369709788.27999997</v>
      </c>
      <c r="AW126" s="105">
        <v>369709788.27999997</v>
      </c>
      <c r="AX126" s="105">
        <v>369709788.27999997</v>
      </c>
      <c r="AY126" s="105">
        <v>369709788.27999997</v>
      </c>
      <c r="AZ126" s="105">
        <v>369709788.27999997</v>
      </c>
      <c r="BA126" s="105">
        <v>369709788.27999997</v>
      </c>
      <c r="BB126" s="105">
        <v>369709788.27999997</v>
      </c>
      <c r="BE126" s="73"/>
      <c r="BF126" s="134">
        <f t="shared" si="4"/>
        <v>369709788.27999985</v>
      </c>
      <c r="BG126" s="134">
        <f t="shared" si="5"/>
        <v>369709788.27999985</v>
      </c>
      <c r="BH126" s="134">
        <f t="shared" si="6"/>
        <v>369709788.27999985</v>
      </c>
      <c r="BI126" s="134">
        <f t="shared" si="3"/>
        <v>369709788.27999985</v>
      </c>
    </row>
    <row r="127" spans="1:61" ht="14.4" x14ac:dyDescent="0.3">
      <c r="A127" s="106" t="s">
        <v>489</v>
      </c>
      <c r="B127" s="105">
        <v>0</v>
      </c>
      <c r="C127" s="105">
        <v>0</v>
      </c>
      <c r="D127" s="105">
        <v>0</v>
      </c>
      <c r="E127" s="105">
        <v>0</v>
      </c>
      <c r="F127" s="105">
        <v>0</v>
      </c>
      <c r="G127" s="105">
        <v>0</v>
      </c>
      <c r="H127" s="105">
        <v>0</v>
      </c>
      <c r="I127" s="105">
        <v>0</v>
      </c>
      <c r="J127" s="105">
        <v>0</v>
      </c>
      <c r="K127" s="105">
        <v>0</v>
      </c>
      <c r="L127" s="105">
        <v>0</v>
      </c>
      <c r="M127" s="105">
        <v>0</v>
      </c>
      <c r="N127" s="105">
        <v>0</v>
      </c>
      <c r="O127" s="105">
        <v>0</v>
      </c>
      <c r="P127" s="105">
        <v>0</v>
      </c>
      <c r="Q127" s="105">
        <v>0</v>
      </c>
      <c r="R127" s="105">
        <v>0</v>
      </c>
      <c r="S127" s="105">
        <v>0</v>
      </c>
      <c r="T127" s="105">
        <v>0</v>
      </c>
      <c r="U127" s="105">
        <v>0</v>
      </c>
      <c r="V127" s="105">
        <v>0</v>
      </c>
      <c r="W127" s="105">
        <v>0</v>
      </c>
      <c r="X127" s="105">
        <v>0</v>
      </c>
      <c r="Y127" s="105">
        <v>0</v>
      </c>
      <c r="Z127" s="105">
        <v>0</v>
      </c>
      <c r="AA127" s="105">
        <v>0</v>
      </c>
      <c r="AB127" s="105">
        <v>0</v>
      </c>
      <c r="AC127" s="105">
        <v>0</v>
      </c>
      <c r="AD127" s="105">
        <v>0</v>
      </c>
      <c r="AE127" s="105">
        <v>0</v>
      </c>
      <c r="AF127" s="105">
        <v>0</v>
      </c>
      <c r="AG127" s="105">
        <v>0</v>
      </c>
      <c r="AH127" s="105">
        <v>0</v>
      </c>
      <c r="AI127" s="105">
        <v>0</v>
      </c>
      <c r="AJ127" s="105">
        <v>0</v>
      </c>
      <c r="AK127" s="105">
        <v>0</v>
      </c>
      <c r="AL127" s="105">
        <v>0</v>
      </c>
      <c r="AM127" s="105">
        <v>0</v>
      </c>
      <c r="AN127" s="105">
        <v>0</v>
      </c>
      <c r="AO127" s="105">
        <v>0</v>
      </c>
      <c r="AP127" s="105">
        <v>0</v>
      </c>
      <c r="AQ127" s="105">
        <v>0</v>
      </c>
      <c r="AR127" s="105">
        <v>0</v>
      </c>
      <c r="AS127" s="105">
        <v>0</v>
      </c>
      <c r="AT127" s="105">
        <v>0</v>
      </c>
      <c r="AU127" s="105">
        <v>0</v>
      </c>
      <c r="AV127" s="105">
        <v>0</v>
      </c>
      <c r="AW127" s="105">
        <v>0</v>
      </c>
      <c r="AX127" s="105">
        <v>0</v>
      </c>
      <c r="AY127" s="105">
        <v>0</v>
      </c>
      <c r="AZ127" s="105">
        <v>0</v>
      </c>
      <c r="BA127" s="105">
        <v>0</v>
      </c>
      <c r="BB127" s="105">
        <v>0</v>
      </c>
      <c r="BE127" s="73"/>
      <c r="BF127" s="134">
        <f t="shared" si="4"/>
        <v>0</v>
      </c>
      <c r="BG127" s="134">
        <f t="shared" si="5"/>
        <v>0</v>
      </c>
      <c r="BH127" s="134">
        <f t="shared" si="6"/>
        <v>0</v>
      </c>
      <c r="BI127" s="134">
        <f t="shared" si="3"/>
        <v>0</v>
      </c>
    </row>
    <row r="128" spans="1:61" ht="14.4" x14ac:dyDescent="0.3">
      <c r="A128" s="106" t="s">
        <v>490</v>
      </c>
      <c r="B128" s="105">
        <v>991.98</v>
      </c>
      <c r="C128" s="105">
        <v>991.98</v>
      </c>
      <c r="D128" s="105">
        <v>991.98</v>
      </c>
      <c r="E128" s="105">
        <v>991.98</v>
      </c>
      <c r="F128" s="105">
        <v>991.98</v>
      </c>
      <c r="G128" s="105">
        <v>991.98</v>
      </c>
      <c r="H128" s="105">
        <v>991.98</v>
      </c>
      <c r="I128" s="105">
        <v>991.98</v>
      </c>
      <c r="J128" s="105">
        <v>991.98</v>
      </c>
      <c r="K128" s="105">
        <v>991.98</v>
      </c>
      <c r="L128" s="105">
        <v>991.98</v>
      </c>
      <c r="M128" s="105">
        <v>991.98</v>
      </c>
      <c r="N128" s="105">
        <v>991.98</v>
      </c>
      <c r="O128" s="105">
        <v>991.98</v>
      </c>
      <c r="P128" s="105">
        <v>991.98</v>
      </c>
      <c r="Q128" s="105">
        <v>991.98</v>
      </c>
      <c r="R128" s="105">
        <v>991.98</v>
      </c>
      <c r="S128" s="105">
        <v>991.98</v>
      </c>
      <c r="T128" s="105">
        <v>991.98</v>
      </c>
      <c r="U128" s="105">
        <v>991.98</v>
      </c>
      <c r="V128" s="105">
        <v>991.98</v>
      </c>
      <c r="W128" s="105">
        <v>991.98</v>
      </c>
      <c r="X128" s="105">
        <v>991.98</v>
      </c>
      <c r="Y128" s="105">
        <v>991.98</v>
      </c>
      <c r="Z128" s="105">
        <v>991.98</v>
      </c>
      <c r="AA128" s="105">
        <v>991.98</v>
      </c>
      <c r="AB128" s="105">
        <v>991.98</v>
      </c>
      <c r="AC128" s="105">
        <v>991.98</v>
      </c>
      <c r="AD128" s="105">
        <v>991.98</v>
      </c>
      <c r="AE128" s="105">
        <v>991.98</v>
      </c>
      <c r="AF128" s="105">
        <v>991.98</v>
      </c>
      <c r="AG128" s="105">
        <v>991.98</v>
      </c>
      <c r="AH128" s="105">
        <v>991.98</v>
      </c>
      <c r="AI128" s="105">
        <v>991.98</v>
      </c>
      <c r="AJ128" s="105">
        <v>991.98</v>
      </c>
      <c r="AK128" s="105">
        <v>991.98</v>
      </c>
      <c r="AL128" s="105">
        <v>991.98</v>
      </c>
      <c r="AM128" s="105">
        <v>991.98</v>
      </c>
      <c r="AN128" s="105">
        <v>991.98</v>
      </c>
      <c r="AO128" s="105">
        <v>991.98</v>
      </c>
      <c r="AP128" s="105">
        <v>991.98</v>
      </c>
      <c r="AQ128" s="105">
        <v>991.98</v>
      </c>
      <c r="AR128" s="105">
        <v>991.98</v>
      </c>
      <c r="AS128" s="105">
        <v>991.98</v>
      </c>
      <c r="AT128" s="105">
        <v>991.98</v>
      </c>
      <c r="AU128" s="105">
        <v>991.98</v>
      </c>
      <c r="AV128" s="105">
        <v>991.98</v>
      </c>
      <c r="AW128" s="105">
        <v>991.98</v>
      </c>
      <c r="AX128" s="105">
        <v>991.98</v>
      </c>
      <c r="AY128" s="105">
        <v>991.98</v>
      </c>
      <c r="AZ128" s="105">
        <v>991.98</v>
      </c>
      <c r="BA128" s="105">
        <v>991.98</v>
      </c>
      <c r="BB128" s="105">
        <v>991.98</v>
      </c>
      <c r="BE128" s="73"/>
      <c r="BF128" s="134">
        <f t="shared" si="4"/>
        <v>991.97999999999968</v>
      </c>
      <c r="BG128" s="134">
        <f t="shared" si="5"/>
        <v>991.97999999999968</v>
      </c>
      <c r="BH128" s="134">
        <f t="shared" si="6"/>
        <v>991.97999999999968</v>
      </c>
      <c r="BI128" s="134">
        <f t="shared" si="3"/>
        <v>991.97999999999968</v>
      </c>
    </row>
    <row r="129" spans="1:61" ht="14.4" x14ac:dyDescent="0.3">
      <c r="A129" s="233" t="s">
        <v>491</v>
      </c>
      <c r="B129" s="107">
        <v>-6955323235.1967201</v>
      </c>
      <c r="C129" s="107">
        <v>-7018373421.0448399</v>
      </c>
      <c r="D129" s="107">
        <v>-7060946183.2595901</v>
      </c>
      <c r="E129" s="107">
        <v>-7111903458.7866096</v>
      </c>
      <c r="F129" s="107">
        <v>-7172381420.3551998</v>
      </c>
      <c r="G129" s="107">
        <v>-7232968327.9747696</v>
      </c>
      <c r="H129" s="107">
        <v>-7277793439.4548702</v>
      </c>
      <c r="I129" s="107">
        <v>-7339595729.1347504</v>
      </c>
      <c r="J129" s="107">
        <v>-7370610359.9556103</v>
      </c>
      <c r="K129" s="107">
        <v>-7424081383.1602297</v>
      </c>
      <c r="L129" s="107">
        <v>-7474328480.4512997</v>
      </c>
      <c r="M129" s="107">
        <v>-7522631571.1711102</v>
      </c>
      <c r="N129" s="107">
        <v>-7491180711.01406</v>
      </c>
      <c r="O129" s="107">
        <v>-7491180711.01406</v>
      </c>
      <c r="P129" s="107">
        <v>-7552783676.8746901</v>
      </c>
      <c r="Q129" s="107">
        <v>-7618246437.7395897</v>
      </c>
      <c r="R129" s="107">
        <v>-7675011231.94032</v>
      </c>
      <c r="S129" s="107">
        <v>-7737588014.6325798</v>
      </c>
      <c r="T129" s="107">
        <v>-7804195427.6711302</v>
      </c>
      <c r="U129" s="107">
        <v>-7854798255.0212297</v>
      </c>
      <c r="V129" s="107">
        <v>-7919651827.1431904</v>
      </c>
      <c r="W129" s="107">
        <v>-7986061458.7404604</v>
      </c>
      <c r="X129" s="107">
        <v>-7990217813.5447102</v>
      </c>
      <c r="Y129" s="107">
        <v>-8059064235.9562702</v>
      </c>
      <c r="Z129" s="107">
        <v>-8128258506.0375404</v>
      </c>
      <c r="AA129" s="107">
        <v>-8065679365.4515305</v>
      </c>
      <c r="AB129" s="107">
        <v>-8065679365.4515305</v>
      </c>
      <c r="AC129" s="107">
        <v>-8137205943.2590199</v>
      </c>
      <c r="AD129" s="107">
        <v>-8210175286.1522999</v>
      </c>
      <c r="AE129" s="107">
        <v>-8274861247.2402401</v>
      </c>
      <c r="AF129" s="107">
        <v>-8347393379.7769699</v>
      </c>
      <c r="AG129" s="107">
        <v>-8416065825.9868097</v>
      </c>
      <c r="AH129" s="107">
        <v>-8476155360.4058599</v>
      </c>
      <c r="AI129" s="107">
        <v>-8535350349.9787502</v>
      </c>
      <c r="AJ129" s="107">
        <v>-8608683267.9408092</v>
      </c>
      <c r="AK129" s="107">
        <v>-8676401169.5873909</v>
      </c>
      <c r="AL129" s="107">
        <v>-8752179980.0977707</v>
      </c>
      <c r="AM129" s="107">
        <v>-8828296401.3952599</v>
      </c>
      <c r="AN129" s="107">
        <v>-8812315647.5380001</v>
      </c>
      <c r="AO129" s="107">
        <v>-8812315647.5380001</v>
      </c>
      <c r="AP129" s="107">
        <v>-8890079695.4736996</v>
      </c>
      <c r="AQ129" s="107">
        <v>-8966340542.0046196</v>
      </c>
      <c r="AR129" s="107">
        <v>-9036223235.3290195</v>
      </c>
      <c r="AS129" s="107">
        <v>-9112340205.6619797</v>
      </c>
      <c r="AT129" s="107">
        <v>-9187555075.7581196</v>
      </c>
      <c r="AU129" s="107">
        <v>-9251029990.5739594</v>
      </c>
      <c r="AV129" s="107">
        <v>-9315033744.7176704</v>
      </c>
      <c r="AW129" s="107">
        <v>-9392242988.0840092</v>
      </c>
      <c r="AX129" s="107">
        <v>-9463170615.6512508</v>
      </c>
      <c r="AY129" s="107">
        <v>-9537118371.1251602</v>
      </c>
      <c r="AZ129" s="107">
        <v>-9616631036.1911793</v>
      </c>
      <c r="BA129" s="107">
        <v>-9683615809.3963394</v>
      </c>
      <c r="BB129" s="107">
        <v>-9683615809.3963394</v>
      </c>
      <c r="BE129" s="73"/>
      <c r="BF129" s="134">
        <f t="shared" si="4"/>
        <v>-7265547516.9968967</v>
      </c>
      <c r="BG129" s="134">
        <f t="shared" si="5"/>
        <v>-7837133612.4436388</v>
      </c>
      <c r="BH129" s="134">
        <f t="shared" si="6"/>
        <v>-8472366401.908515</v>
      </c>
      <c r="BI129" s="134">
        <f t="shared" si="3"/>
        <v>-9251053612.1157703</v>
      </c>
    </row>
    <row r="130" spans="1:61" ht="14.4" x14ac:dyDescent="0.3">
      <c r="A130" s="106" t="s">
        <v>492</v>
      </c>
      <c r="BE130" s="73"/>
    </row>
    <row r="131" spans="1:61" ht="14.4" x14ac:dyDescent="0.3">
      <c r="A131" s="158" t="s">
        <v>493</v>
      </c>
      <c r="BE131" s="73"/>
    </row>
    <row r="132" spans="1:61" ht="14.4" x14ac:dyDescent="0.3">
      <c r="A132" s="106" t="s">
        <v>494</v>
      </c>
      <c r="B132" s="105">
        <v>-210915237.47</v>
      </c>
      <c r="C132" s="105">
        <v>-210915237.47</v>
      </c>
      <c r="D132" s="105">
        <v>-210915237.47</v>
      </c>
      <c r="E132" s="105">
        <v>-210915237.47</v>
      </c>
      <c r="F132" s="105">
        <v>-210915237.47</v>
      </c>
      <c r="G132" s="105">
        <v>-210915237.47</v>
      </c>
      <c r="H132" s="105">
        <v>-210915237.47</v>
      </c>
      <c r="I132" s="105">
        <v>-210915237.47</v>
      </c>
      <c r="J132" s="105">
        <v>-210915237.47</v>
      </c>
      <c r="K132" s="105">
        <v>-210915237.47</v>
      </c>
      <c r="L132" s="105">
        <v>-210915237.47</v>
      </c>
      <c r="M132" s="105">
        <v>-210915237.47</v>
      </c>
      <c r="N132" s="105">
        <v>-210915237.47</v>
      </c>
      <c r="O132" s="105">
        <v>-210915237.47</v>
      </c>
      <c r="P132" s="105">
        <v>-210915237.47</v>
      </c>
      <c r="Q132" s="105">
        <v>-210915237.47</v>
      </c>
      <c r="R132" s="105">
        <v>-210915237.47</v>
      </c>
      <c r="S132" s="105">
        <v>-210915237.47</v>
      </c>
      <c r="T132" s="105">
        <v>-210915237.47</v>
      </c>
      <c r="U132" s="105">
        <v>-210915237.47</v>
      </c>
      <c r="V132" s="105">
        <v>-210915237.47</v>
      </c>
      <c r="W132" s="105">
        <v>-210915237.47</v>
      </c>
      <c r="X132" s="105">
        <v>-210915237.47</v>
      </c>
      <c r="Y132" s="105">
        <v>-210915237.47</v>
      </c>
      <c r="Z132" s="105">
        <v>-210915237.47</v>
      </c>
      <c r="AA132" s="105">
        <v>-210915237.47</v>
      </c>
      <c r="AB132" s="105">
        <v>-210915237.47</v>
      </c>
      <c r="AC132" s="105">
        <v>-210915237.47</v>
      </c>
      <c r="AD132" s="105">
        <v>-210915237.47</v>
      </c>
      <c r="AE132" s="105">
        <v>-210915237.47</v>
      </c>
      <c r="AF132" s="105">
        <v>-210915237.47</v>
      </c>
      <c r="AG132" s="105">
        <v>-210915237.47</v>
      </c>
      <c r="AH132" s="105">
        <v>-210915237.47</v>
      </c>
      <c r="AI132" s="105">
        <v>-210915237.47</v>
      </c>
      <c r="AJ132" s="105">
        <v>-210915237.47</v>
      </c>
      <c r="AK132" s="105">
        <v>-210915237.47</v>
      </c>
      <c r="AL132" s="105">
        <v>-210915237.47</v>
      </c>
      <c r="AM132" s="105">
        <v>-210915237.47</v>
      </c>
      <c r="AN132" s="105">
        <v>-210915237.47</v>
      </c>
      <c r="AO132" s="105">
        <v>-210915237.47</v>
      </c>
      <c r="AP132" s="105">
        <v>-210915237.47</v>
      </c>
      <c r="AQ132" s="105">
        <v>-210915237.47</v>
      </c>
      <c r="AR132" s="105">
        <v>-210915237.47</v>
      </c>
      <c r="AS132" s="105">
        <v>-210915237.47</v>
      </c>
      <c r="AT132" s="105">
        <v>-210915237.47</v>
      </c>
      <c r="AU132" s="105">
        <v>-210915237.47</v>
      </c>
      <c r="AV132" s="105">
        <v>-210915237.47</v>
      </c>
      <c r="AW132" s="105">
        <v>-210915237.47</v>
      </c>
      <c r="AX132" s="105">
        <v>-210915237.47</v>
      </c>
      <c r="AY132" s="105">
        <v>-210915237.47</v>
      </c>
      <c r="AZ132" s="105">
        <v>-210915237.47</v>
      </c>
      <c r="BA132" s="105">
        <v>-210915237.47</v>
      </c>
      <c r="BB132" s="105">
        <v>-210915237.47</v>
      </c>
      <c r="BE132" s="73"/>
      <c r="BF132" s="134">
        <f t="shared" si="4"/>
        <v>-210915237.46999997</v>
      </c>
      <c r="BG132" s="134">
        <f t="shared" si="5"/>
        <v>-210915237.46999997</v>
      </c>
      <c r="BH132" s="134">
        <f t="shared" si="6"/>
        <v>-210915237.46999997</v>
      </c>
      <c r="BI132" s="134">
        <f t="shared" si="3"/>
        <v>-210915237.46999997</v>
      </c>
    </row>
    <row r="133" spans="1:61" ht="14.4" x14ac:dyDescent="0.3">
      <c r="A133" s="233" t="s">
        <v>495</v>
      </c>
      <c r="B133" s="107">
        <v>-210915237.47</v>
      </c>
      <c r="C133" s="107">
        <v>-210915237.47</v>
      </c>
      <c r="D133" s="107">
        <v>-210915237.47</v>
      </c>
      <c r="E133" s="107">
        <v>-210915237.47</v>
      </c>
      <c r="F133" s="107">
        <v>-210915237.47</v>
      </c>
      <c r="G133" s="107">
        <v>-210915237.47</v>
      </c>
      <c r="H133" s="107">
        <v>-210915237.47</v>
      </c>
      <c r="I133" s="107">
        <v>-210915237.47</v>
      </c>
      <c r="J133" s="107">
        <v>-210915237.47</v>
      </c>
      <c r="K133" s="107">
        <v>-210915237.47</v>
      </c>
      <c r="L133" s="107">
        <v>-210915237.47</v>
      </c>
      <c r="M133" s="107">
        <v>-210915237.47</v>
      </c>
      <c r="N133" s="107">
        <v>-210915237.47</v>
      </c>
      <c r="O133" s="107">
        <v>-210915237.47</v>
      </c>
      <c r="P133" s="107">
        <v>-210915237.47</v>
      </c>
      <c r="Q133" s="107">
        <v>-210915237.47</v>
      </c>
      <c r="R133" s="107">
        <v>-210915237.47</v>
      </c>
      <c r="S133" s="107">
        <v>-210915237.47</v>
      </c>
      <c r="T133" s="107">
        <v>-210915237.47</v>
      </c>
      <c r="U133" s="107">
        <v>-210915237.47</v>
      </c>
      <c r="V133" s="107">
        <v>-210915237.47</v>
      </c>
      <c r="W133" s="107">
        <v>-210915237.47</v>
      </c>
      <c r="X133" s="107">
        <v>-210915237.47</v>
      </c>
      <c r="Y133" s="107">
        <v>-210915237.47</v>
      </c>
      <c r="Z133" s="107">
        <v>-210915237.47</v>
      </c>
      <c r="AA133" s="107">
        <v>-210915237.47</v>
      </c>
      <c r="AB133" s="107">
        <v>-210915237.47</v>
      </c>
      <c r="AC133" s="107">
        <v>-210915237.47</v>
      </c>
      <c r="AD133" s="107">
        <v>-210915237.47</v>
      </c>
      <c r="AE133" s="107">
        <v>-210915237.47</v>
      </c>
      <c r="AF133" s="107">
        <v>-210915237.47</v>
      </c>
      <c r="AG133" s="107">
        <v>-210915237.47</v>
      </c>
      <c r="AH133" s="107">
        <v>-210915237.47</v>
      </c>
      <c r="AI133" s="107">
        <v>-210915237.47</v>
      </c>
      <c r="AJ133" s="107">
        <v>-210915237.47</v>
      </c>
      <c r="AK133" s="107">
        <v>-210915237.47</v>
      </c>
      <c r="AL133" s="107">
        <v>-210915237.47</v>
      </c>
      <c r="AM133" s="107">
        <v>-210915237.47</v>
      </c>
      <c r="AN133" s="107">
        <v>-210915237.47</v>
      </c>
      <c r="AO133" s="107">
        <v>-210915237.47</v>
      </c>
      <c r="AP133" s="107">
        <v>-210915237.47</v>
      </c>
      <c r="AQ133" s="107">
        <v>-210915237.47</v>
      </c>
      <c r="AR133" s="107">
        <v>-210915237.47</v>
      </c>
      <c r="AS133" s="107">
        <v>-210915237.47</v>
      </c>
      <c r="AT133" s="107">
        <v>-210915237.47</v>
      </c>
      <c r="AU133" s="107">
        <v>-210915237.47</v>
      </c>
      <c r="AV133" s="107">
        <v>-210915237.47</v>
      </c>
      <c r="AW133" s="107">
        <v>-210915237.47</v>
      </c>
      <c r="AX133" s="107">
        <v>-210915237.47</v>
      </c>
      <c r="AY133" s="107">
        <v>-210915237.47</v>
      </c>
      <c r="AZ133" s="107">
        <v>-210915237.47</v>
      </c>
      <c r="BA133" s="107">
        <v>-210915237.47</v>
      </c>
      <c r="BB133" s="107">
        <v>-210915237.47</v>
      </c>
      <c r="BE133" s="73"/>
      <c r="BF133" s="134">
        <f t="shared" si="4"/>
        <v>-210915237.46999997</v>
      </c>
      <c r="BG133" s="134">
        <f t="shared" si="5"/>
        <v>-210915237.46999997</v>
      </c>
      <c r="BH133" s="134">
        <f t="shared" si="6"/>
        <v>-210915237.46999997</v>
      </c>
      <c r="BI133" s="134">
        <f t="shared" ref="BI133:BI195" si="7">AVERAGE(AO133:BA133)</f>
        <v>-210915237.46999997</v>
      </c>
    </row>
    <row r="134" spans="1:61" ht="14.4" x14ac:dyDescent="0.3">
      <c r="A134" s="106" t="s">
        <v>496</v>
      </c>
      <c r="BE134" s="73"/>
    </row>
    <row r="135" spans="1:61" ht="14.4" x14ac:dyDescent="0.3">
      <c r="A135" s="158" t="s">
        <v>497</v>
      </c>
      <c r="BE135" s="73"/>
    </row>
    <row r="136" spans="1:61" ht="14.4" x14ac:dyDescent="0.3">
      <c r="A136" s="106" t="s">
        <v>498</v>
      </c>
      <c r="B136" s="105">
        <v>20325435.300000001</v>
      </c>
      <c r="C136" s="105">
        <v>20325435.300000001</v>
      </c>
      <c r="D136" s="105">
        <v>20325435.300000001</v>
      </c>
      <c r="E136" s="105">
        <v>20325435.300000001</v>
      </c>
      <c r="F136" s="105">
        <v>20325435.300000001</v>
      </c>
      <c r="G136" s="105">
        <v>20325435.300000001</v>
      </c>
      <c r="H136" s="105">
        <v>20325435.300000001</v>
      </c>
      <c r="I136" s="105">
        <v>20325435.300000001</v>
      </c>
      <c r="J136" s="105">
        <v>20325435.300000001</v>
      </c>
      <c r="K136" s="105">
        <v>20325435.300000001</v>
      </c>
      <c r="L136" s="105">
        <v>20325435.300000001</v>
      </c>
      <c r="M136" s="105">
        <v>20325435.300000001</v>
      </c>
      <c r="N136" s="105">
        <v>20325435.300000001</v>
      </c>
      <c r="O136" s="105">
        <v>20325435.300000001</v>
      </c>
      <c r="P136" s="105">
        <v>20325435.300000001</v>
      </c>
      <c r="Q136" s="105">
        <v>20325435.300000001</v>
      </c>
      <c r="R136" s="105">
        <v>20325435.300000001</v>
      </c>
      <c r="S136" s="105">
        <v>20325435.300000001</v>
      </c>
      <c r="T136" s="105">
        <v>20325435.300000001</v>
      </c>
      <c r="U136" s="105">
        <v>20325435.300000001</v>
      </c>
      <c r="V136" s="105">
        <v>20325435.300000001</v>
      </c>
      <c r="W136" s="105">
        <v>20325435.300000001</v>
      </c>
      <c r="X136" s="105">
        <v>20325435.300000001</v>
      </c>
      <c r="Y136" s="105">
        <v>20325435.300000001</v>
      </c>
      <c r="Z136" s="105">
        <v>20325435.300000001</v>
      </c>
      <c r="AA136" s="105">
        <v>20325435.300000001</v>
      </c>
      <c r="AB136" s="105">
        <v>20325435.300000001</v>
      </c>
      <c r="AC136" s="105">
        <v>20325435.300000001</v>
      </c>
      <c r="AD136" s="105">
        <v>20325435.300000001</v>
      </c>
      <c r="AE136" s="105">
        <v>20325435.300000001</v>
      </c>
      <c r="AF136" s="105">
        <v>20325435.300000001</v>
      </c>
      <c r="AG136" s="105">
        <v>20325435.300000001</v>
      </c>
      <c r="AH136" s="105">
        <v>20325435.300000001</v>
      </c>
      <c r="AI136" s="105">
        <v>20325435.300000001</v>
      </c>
      <c r="AJ136" s="105">
        <v>20325435.300000001</v>
      </c>
      <c r="AK136" s="105">
        <v>20325435.300000001</v>
      </c>
      <c r="AL136" s="105">
        <v>20325435.300000001</v>
      </c>
      <c r="AM136" s="105">
        <v>20325435.300000001</v>
      </c>
      <c r="AN136" s="105">
        <v>20325435.300000001</v>
      </c>
      <c r="AO136" s="105">
        <v>20325435.300000001</v>
      </c>
      <c r="AP136" s="105">
        <v>20325435.300000001</v>
      </c>
      <c r="AQ136" s="105">
        <v>20325435.300000001</v>
      </c>
      <c r="AR136" s="105">
        <v>20325435.300000001</v>
      </c>
      <c r="AS136" s="105">
        <v>20325435.300000001</v>
      </c>
      <c r="AT136" s="105">
        <v>20325435.300000001</v>
      </c>
      <c r="AU136" s="105">
        <v>20325435.300000001</v>
      </c>
      <c r="AV136" s="105">
        <v>20325435.300000001</v>
      </c>
      <c r="AW136" s="105">
        <v>20325435.300000001</v>
      </c>
      <c r="AX136" s="105">
        <v>20325435.300000001</v>
      </c>
      <c r="AY136" s="105">
        <v>20325435.300000001</v>
      </c>
      <c r="AZ136" s="105">
        <v>20325435.300000001</v>
      </c>
      <c r="BA136" s="105">
        <v>20325435.300000001</v>
      </c>
      <c r="BB136" s="105">
        <v>20325435.300000001</v>
      </c>
      <c r="BE136" s="73"/>
      <c r="BF136" s="134">
        <f t="shared" si="4"/>
        <v>20325435.300000004</v>
      </c>
      <c r="BG136" s="134">
        <f t="shared" si="5"/>
        <v>20325435.300000004</v>
      </c>
      <c r="BH136" s="134">
        <f t="shared" si="6"/>
        <v>20325435.300000004</v>
      </c>
      <c r="BI136" s="134">
        <f t="shared" si="7"/>
        <v>20325435.300000004</v>
      </c>
    </row>
    <row r="137" spans="1:61" ht="14.4" x14ac:dyDescent="0.3">
      <c r="A137" s="233" t="s">
        <v>499</v>
      </c>
      <c r="B137" s="107">
        <v>20325435.300000001</v>
      </c>
      <c r="C137" s="107">
        <v>20325435.300000001</v>
      </c>
      <c r="D137" s="107">
        <v>20325435.300000001</v>
      </c>
      <c r="E137" s="107">
        <v>20325435.300000001</v>
      </c>
      <c r="F137" s="107">
        <v>20325435.300000001</v>
      </c>
      <c r="G137" s="107">
        <v>20325435.300000001</v>
      </c>
      <c r="H137" s="107">
        <v>20325435.300000001</v>
      </c>
      <c r="I137" s="107">
        <v>20325435.300000001</v>
      </c>
      <c r="J137" s="107">
        <v>20325435.300000001</v>
      </c>
      <c r="K137" s="107">
        <v>20325435.300000001</v>
      </c>
      <c r="L137" s="107">
        <v>20325435.300000001</v>
      </c>
      <c r="M137" s="107">
        <v>20325435.300000001</v>
      </c>
      <c r="N137" s="107">
        <v>20325435.300000001</v>
      </c>
      <c r="O137" s="107">
        <v>20325435.300000001</v>
      </c>
      <c r="P137" s="107">
        <v>20325435.300000001</v>
      </c>
      <c r="Q137" s="107">
        <v>20325435.300000001</v>
      </c>
      <c r="R137" s="107">
        <v>20325435.300000001</v>
      </c>
      <c r="S137" s="107">
        <v>20325435.300000001</v>
      </c>
      <c r="T137" s="107">
        <v>20325435.300000001</v>
      </c>
      <c r="U137" s="107">
        <v>20325435.300000001</v>
      </c>
      <c r="V137" s="107">
        <v>20325435.300000001</v>
      </c>
      <c r="W137" s="107">
        <v>20325435.300000001</v>
      </c>
      <c r="X137" s="107">
        <v>20325435.300000001</v>
      </c>
      <c r="Y137" s="107">
        <v>20325435.300000001</v>
      </c>
      <c r="Z137" s="107">
        <v>20325435.300000001</v>
      </c>
      <c r="AA137" s="107">
        <v>20325435.300000001</v>
      </c>
      <c r="AB137" s="107">
        <v>20325435.300000001</v>
      </c>
      <c r="AC137" s="107">
        <v>20325435.300000001</v>
      </c>
      <c r="AD137" s="107">
        <v>20325435.300000001</v>
      </c>
      <c r="AE137" s="107">
        <v>20325435.300000001</v>
      </c>
      <c r="AF137" s="107">
        <v>20325435.300000001</v>
      </c>
      <c r="AG137" s="107">
        <v>20325435.300000001</v>
      </c>
      <c r="AH137" s="107">
        <v>20325435.300000001</v>
      </c>
      <c r="AI137" s="107">
        <v>20325435.300000001</v>
      </c>
      <c r="AJ137" s="107">
        <v>20325435.300000001</v>
      </c>
      <c r="AK137" s="107">
        <v>20325435.300000001</v>
      </c>
      <c r="AL137" s="107">
        <v>20325435.300000001</v>
      </c>
      <c r="AM137" s="107">
        <v>20325435.300000001</v>
      </c>
      <c r="AN137" s="107">
        <v>20325435.300000001</v>
      </c>
      <c r="AO137" s="107">
        <v>20325435.300000001</v>
      </c>
      <c r="AP137" s="107">
        <v>20325435.300000001</v>
      </c>
      <c r="AQ137" s="107">
        <v>20325435.300000001</v>
      </c>
      <c r="AR137" s="107">
        <v>20325435.300000001</v>
      </c>
      <c r="AS137" s="107">
        <v>20325435.300000001</v>
      </c>
      <c r="AT137" s="107">
        <v>20325435.300000001</v>
      </c>
      <c r="AU137" s="107">
        <v>20325435.300000001</v>
      </c>
      <c r="AV137" s="107">
        <v>20325435.300000001</v>
      </c>
      <c r="AW137" s="107">
        <v>20325435.300000001</v>
      </c>
      <c r="AX137" s="107">
        <v>20325435.300000001</v>
      </c>
      <c r="AY137" s="107">
        <v>20325435.300000001</v>
      </c>
      <c r="AZ137" s="107">
        <v>20325435.300000001</v>
      </c>
      <c r="BA137" s="107">
        <v>20325435.300000001</v>
      </c>
      <c r="BB137" s="107">
        <v>20325435.300000001</v>
      </c>
      <c r="BE137" s="73"/>
      <c r="BF137" s="134">
        <f t="shared" si="4"/>
        <v>20325435.300000004</v>
      </c>
      <c r="BG137" s="134">
        <f t="shared" si="5"/>
        <v>20325435.300000004</v>
      </c>
      <c r="BH137" s="134">
        <f t="shared" si="6"/>
        <v>20325435.300000004</v>
      </c>
      <c r="BI137" s="134">
        <f t="shared" si="7"/>
        <v>20325435.300000004</v>
      </c>
    </row>
    <row r="138" spans="1:61" ht="14.4" x14ac:dyDescent="0.3">
      <c r="A138" s="106" t="s">
        <v>500</v>
      </c>
      <c r="BE138" s="73"/>
    </row>
    <row r="139" spans="1:61" ht="14.4" x14ac:dyDescent="0.3">
      <c r="A139" s="158" t="s">
        <v>501</v>
      </c>
      <c r="BE139" s="73"/>
    </row>
    <row r="140" spans="1:61" ht="14.4" x14ac:dyDescent="0.3">
      <c r="A140" s="106" t="s">
        <v>502</v>
      </c>
      <c r="B140" s="105">
        <v>-7251613.5499999998</v>
      </c>
      <c r="C140" s="105">
        <v>-7251613.5499999998</v>
      </c>
      <c r="D140" s="105">
        <v>-7251613.5499999998</v>
      </c>
      <c r="E140" s="105">
        <v>-7251613.5499999998</v>
      </c>
      <c r="F140" s="105">
        <v>-7251613.5499999998</v>
      </c>
      <c r="G140" s="105">
        <v>-7251613.5499999998</v>
      </c>
      <c r="H140" s="105">
        <v>-7251613.5499999998</v>
      </c>
      <c r="I140" s="105">
        <v>-7251613.5499999998</v>
      </c>
      <c r="J140" s="105">
        <v>-7251613.5499999998</v>
      </c>
      <c r="K140" s="105">
        <v>-7251613.5499999998</v>
      </c>
      <c r="L140" s="105">
        <v>-7251613.5499999998</v>
      </c>
      <c r="M140" s="105">
        <v>-7251613.5499999998</v>
      </c>
      <c r="N140" s="105">
        <v>-7251613.5499999998</v>
      </c>
      <c r="O140" s="105">
        <v>-7251613.5499999998</v>
      </c>
      <c r="P140" s="105">
        <v>-7251613.5499999998</v>
      </c>
      <c r="Q140" s="105">
        <v>-7251613.5499999998</v>
      </c>
      <c r="R140" s="105">
        <v>-7251613.5499999998</v>
      </c>
      <c r="S140" s="105">
        <v>-7251613.5499999998</v>
      </c>
      <c r="T140" s="105">
        <v>-7251613.5499999998</v>
      </c>
      <c r="U140" s="105">
        <v>-7251613.5499999998</v>
      </c>
      <c r="V140" s="105">
        <v>-7251613.5499999998</v>
      </c>
      <c r="W140" s="105">
        <v>-7251613.5499999998</v>
      </c>
      <c r="X140" s="105">
        <v>-7251613.5499999998</v>
      </c>
      <c r="Y140" s="105">
        <v>-7251613.5499999998</v>
      </c>
      <c r="Z140" s="105">
        <v>-7251613.5499999998</v>
      </c>
      <c r="AA140" s="105">
        <v>-7251613.5499999998</v>
      </c>
      <c r="AB140" s="105">
        <v>-7251613.5499999998</v>
      </c>
      <c r="AC140" s="105">
        <v>-7251613.5499999998</v>
      </c>
      <c r="AD140" s="105">
        <v>-7251613.5499999998</v>
      </c>
      <c r="AE140" s="105">
        <v>-7251613.5499999998</v>
      </c>
      <c r="AF140" s="105">
        <v>-7251613.5499999998</v>
      </c>
      <c r="AG140" s="105">
        <v>-7251613.5499999998</v>
      </c>
      <c r="AH140" s="105">
        <v>-7251613.5499999998</v>
      </c>
      <c r="AI140" s="105">
        <v>-7251613.5499999998</v>
      </c>
      <c r="AJ140" s="105">
        <v>-7251613.5499999998</v>
      </c>
      <c r="AK140" s="105">
        <v>-7251613.5499999998</v>
      </c>
      <c r="AL140" s="105">
        <v>-7251613.5499999998</v>
      </c>
      <c r="AM140" s="105">
        <v>-7251613.5499999998</v>
      </c>
      <c r="AN140" s="105">
        <v>-7251613.5499999998</v>
      </c>
      <c r="AO140" s="105">
        <v>-7251613.5499999998</v>
      </c>
      <c r="AP140" s="105">
        <v>-7251613.5499999998</v>
      </c>
      <c r="AQ140" s="105">
        <v>-7251613.5499999998</v>
      </c>
      <c r="AR140" s="105">
        <v>-7251613.5499999998</v>
      </c>
      <c r="AS140" s="105">
        <v>-7251613.5499999998</v>
      </c>
      <c r="AT140" s="105">
        <v>-7251613.5499999998</v>
      </c>
      <c r="AU140" s="105">
        <v>-7251613.5499999998</v>
      </c>
      <c r="AV140" s="105">
        <v>-7251613.5499999998</v>
      </c>
      <c r="AW140" s="105">
        <v>-7251613.5499999998</v>
      </c>
      <c r="AX140" s="105">
        <v>-7251613.5499999998</v>
      </c>
      <c r="AY140" s="105">
        <v>-7251613.5499999998</v>
      </c>
      <c r="AZ140" s="105">
        <v>-7251613.5499999998</v>
      </c>
      <c r="BA140" s="105">
        <v>-7251613.5499999998</v>
      </c>
      <c r="BB140" s="105">
        <v>-7251613.5499999998</v>
      </c>
      <c r="BE140" s="73"/>
      <c r="BF140" s="134">
        <f t="shared" ref="BF140:BF202" si="8">AVERAGE(B140:N140)</f>
        <v>-7251613.549999998</v>
      </c>
      <c r="BG140" s="134">
        <f t="shared" ref="BG140:BG202" si="9">AVERAGE(O140:AA140)</f>
        <v>-7251613.549999998</v>
      </c>
      <c r="BH140" s="134">
        <f t="shared" ref="BH140:BH202" si="10">AVERAGE(AB140:AN140)</f>
        <v>-7251613.549999998</v>
      </c>
      <c r="BI140" s="134">
        <f t="shared" si="7"/>
        <v>-7251613.549999998</v>
      </c>
    </row>
    <row r="141" spans="1:61" ht="14.4" x14ac:dyDescent="0.3">
      <c r="A141" s="233" t="s">
        <v>503</v>
      </c>
      <c r="B141" s="107">
        <v>-7251613.5499999998</v>
      </c>
      <c r="C141" s="107">
        <v>-7251613.5499999998</v>
      </c>
      <c r="D141" s="107">
        <v>-7251613.5499999998</v>
      </c>
      <c r="E141" s="107">
        <v>-7251613.5499999998</v>
      </c>
      <c r="F141" s="107">
        <v>-7251613.5499999998</v>
      </c>
      <c r="G141" s="107">
        <v>-7251613.5499999998</v>
      </c>
      <c r="H141" s="107">
        <v>-7251613.5499999998</v>
      </c>
      <c r="I141" s="107">
        <v>-7251613.5499999998</v>
      </c>
      <c r="J141" s="107">
        <v>-7251613.5499999998</v>
      </c>
      <c r="K141" s="107">
        <v>-7251613.5499999998</v>
      </c>
      <c r="L141" s="107">
        <v>-7251613.5499999998</v>
      </c>
      <c r="M141" s="107">
        <v>-7251613.5499999998</v>
      </c>
      <c r="N141" s="107">
        <v>-7251613.5499999998</v>
      </c>
      <c r="O141" s="107">
        <v>-7251613.5499999998</v>
      </c>
      <c r="P141" s="107">
        <v>-7251613.5499999998</v>
      </c>
      <c r="Q141" s="107">
        <v>-7251613.5499999998</v>
      </c>
      <c r="R141" s="107">
        <v>-7251613.5499999998</v>
      </c>
      <c r="S141" s="107">
        <v>-7251613.5499999998</v>
      </c>
      <c r="T141" s="107">
        <v>-7251613.5499999998</v>
      </c>
      <c r="U141" s="107">
        <v>-7251613.5499999998</v>
      </c>
      <c r="V141" s="107">
        <v>-7251613.5499999998</v>
      </c>
      <c r="W141" s="107">
        <v>-7251613.5499999998</v>
      </c>
      <c r="X141" s="107">
        <v>-7251613.5499999998</v>
      </c>
      <c r="Y141" s="107">
        <v>-7251613.5499999998</v>
      </c>
      <c r="Z141" s="107">
        <v>-7251613.5499999998</v>
      </c>
      <c r="AA141" s="107">
        <v>-7251613.5499999998</v>
      </c>
      <c r="AB141" s="107">
        <v>-7251613.5499999998</v>
      </c>
      <c r="AC141" s="107">
        <v>-7251613.5499999998</v>
      </c>
      <c r="AD141" s="107">
        <v>-7251613.5499999998</v>
      </c>
      <c r="AE141" s="107">
        <v>-7251613.5499999998</v>
      </c>
      <c r="AF141" s="107">
        <v>-7251613.5499999998</v>
      </c>
      <c r="AG141" s="107">
        <v>-7251613.5499999998</v>
      </c>
      <c r="AH141" s="107">
        <v>-7251613.5499999998</v>
      </c>
      <c r="AI141" s="107">
        <v>-7251613.5499999998</v>
      </c>
      <c r="AJ141" s="107">
        <v>-7251613.5499999998</v>
      </c>
      <c r="AK141" s="107">
        <v>-7251613.5499999998</v>
      </c>
      <c r="AL141" s="107">
        <v>-7251613.5499999998</v>
      </c>
      <c r="AM141" s="107">
        <v>-7251613.5499999998</v>
      </c>
      <c r="AN141" s="107">
        <v>-7251613.5499999998</v>
      </c>
      <c r="AO141" s="107">
        <v>-7251613.5499999998</v>
      </c>
      <c r="AP141" s="107">
        <v>-7251613.5499999998</v>
      </c>
      <c r="AQ141" s="107">
        <v>-7251613.5499999998</v>
      </c>
      <c r="AR141" s="107">
        <v>-7251613.5499999998</v>
      </c>
      <c r="AS141" s="107">
        <v>-7251613.5499999998</v>
      </c>
      <c r="AT141" s="107">
        <v>-7251613.5499999998</v>
      </c>
      <c r="AU141" s="107">
        <v>-7251613.5499999998</v>
      </c>
      <c r="AV141" s="107">
        <v>-7251613.5499999998</v>
      </c>
      <c r="AW141" s="107">
        <v>-7251613.5499999998</v>
      </c>
      <c r="AX141" s="107">
        <v>-7251613.5499999998</v>
      </c>
      <c r="AY141" s="107">
        <v>-7251613.5499999998</v>
      </c>
      <c r="AZ141" s="107">
        <v>-7251613.5499999998</v>
      </c>
      <c r="BA141" s="107">
        <v>-7251613.5499999998</v>
      </c>
      <c r="BB141" s="107">
        <v>-7251613.5499999998</v>
      </c>
      <c r="BE141" s="73"/>
      <c r="BF141" s="134">
        <f t="shared" si="8"/>
        <v>-7251613.549999998</v>
      </c>
      <c r="BG141" s="134">
        <f t="shared" si="9"/>
        <v>-7251613.549999998</v>
      </c>
      <c r="BH141" s="134">
        <f t="shared" si="10"/>
        <v>-7251613.549999998</v>
      </c>
      <c r="BI141" s="134">
        <f t="shared" si="7"/>
        <v>-7251613.549999998</v>
      </c>
    </row>
    <row r="142" spans="1:61" ht="14.4" x14ac:dyDescent="0.3">
      <c r="A142" s="106" t="s">
        <v>504</v>
      </c>
      <c r="BE142" s="73"/>
    </row>
    <row r="143" spans="1:61" ht="14.4" x14ac:dyDescent="0.3">
      <c r="A143" s="158" t="s">
        <v>505</v>
      </c>
      <c r="BE143" s="73"/>
    </row>
    <row r="144" spans="1:61" ht="14.4" x14ac:dyDescent="0.3">
      <c r="A144" s="106" t="s">
        <v>506</v>
      </c>
      <c r="B144" s="105">
        <v>2531240</v>
      </c>
      <c r="C144" s="105">
        <v>2531240</v>
      </c>
      <c r="D144" s="105">
        <v>2531240</v>
      </c>
      <c r="E144" s="105">
        <v>2531240</v>
      </c>
      <c r="F144" s="105">
        <v>2531240</v>
      </c>
      <c r="G144" s="105">
        <v>2531240</v>
      </c>
      <c r="H144" s="105">
        <v>2531240</v>
      </c>
      <c r="I144" s="105">
        <v>2531240</v>
      </c>
      <c r="J144" s="105">
        <v>2531240</v>
      </c>
      <c r="K144" s="105">
        <v>2531240</v>
      </c>
      <c r="L144" s="105">
        <v>2531240</v>
      </c>
      <c r="M144" s="105">
        <v>2531240</v>
      </c>
      <c r="N144" s="105">
        <v>2531240</v>
      </c>
      <c r="O144" s="105">
        <v>2531240</v>
      </c>
      <c r="P144" s="105">
        <v>2531240</v>
      </c>
      <c r="Q144" s="105">
        <v>2531240</v>
      </c>
      <c r="R144" s="105">
        <v>2531240</v>
      </c>
      <c r="S144" s="105">
        <v>2531240</v>
      </c>
      <c r="T144" s="105">
        <v>2531240</v>
      </c>
      <c r="U144" s="105">
        <v>2531240</v>
      </c>
      <c r="V144" s="105">
        <v>2531240</v>
      </c>
      <c r="W144" s="105">
        <v>2531240</v>
      </c>
      <c r="X144" s="105">
        <v>2531240</v>
      </c>
      <c r="Y144" s="105">
        <v>2531240</v>
      </c>
      <c r="Z144" s="105">
        <v>2531240</v>
      </c>
      <c r="AA144" s="105">
        <v>2531240</v>
      </c>
      <c r="AB144" s="105">
        <v>2531240</v>
      </c>
      <c r="AC144" s="105">
        <v>2531240</v>
      </c>
      <c r="AD144" s="105">
        <v>2531240</v>
      </c>
      <c r="AE144" s="105">
        <v>2531240</v>
      </c>
      <c r="AF144" s="105">
        <v>2531240</v>
      </c>
      <c r="AG144" s="105">
        <v>2531240</v>
      </c>
      <c r="AH144" s="105">
        <v>2531240</v>
      </c>
      <c r="AI144" s="105">
        <v>2531240</v>
      </c>
      <c r="AJ144" s="105">
        <v>2531240</v>
      </c>
      <c r="AK144" s="105">
        <v>2531240</v>
      </c>
      <c r="AL144" s="105">
        <v>2531240</v>
      </c>
      <c r="AM144" s="105">
        <v>2531240</v>
      </c>
      <c r="AN144" s="105">
        <v>2531240</v>
      </c>
      <c r="AO144" s="105">
        <v>2531240</v>
      </c>
      <c r="AP144" s="105">
        <v>2531240</v>
      </c>
      <c r="AQ144" s="105">
        <v>2531240</v>
      </c>
      <c r="AR144" s="105">
        <v>2531240</v>
      </c>
      <c r="AS144" s="105">
        <v>2531240</v>
      </c>
      <c r="AT144" s="105">
        <v>2531240</v>
      </c>
      <c r="AU144" s="105">
        <v>2531240</v>
      </c>
      <c r="AV144" s="105">
        <v>2531240</v>
      </c>
      <c r="AW144" s="105">
        <v>2531240</v>
      </c>
      <c r="AX144" s="105">
        <v>2531240</v>
      </c>
      <c r="AY144" s="105">
        <v>2531240</v>
      </c>
      <c r="AZ144" s="105">
        <v>2531240</v>
      </c>
      <c r="BA144" s="105">
        <v>2531240</v>
      </c>
      <c r="BB144" s="105">
        <v>2531240</v>
      </c>
      <c r="BE144" s="73"/>
      <c r="BF144" s="134">
        <f t="shared" si="8"/>
        <v>2531240</v>
      </c>
      <c r="BG144" s="134">
        <f t="shared" si="9"/>
        <v>2531240</v>
      </c>
      <c r="BH144" s="134">
        <f t="shared" si="10"/>
        <v>2531240</v>
      </c>
      <c r="BI144" s="134">
        <f t="shared" si="7"/>
        <v>2531240</v>
      </c>
    </row>
    <row r="145" spans="1:61" ht="14.4" x14ac:dyDescent="0.3">
      <c r="A145" s="233" t="s">
        <v>507</v>
      </c>
      <c r="B145" s="107">
        <v>2531240</v>
      </c>
      <c r="C145" s="107">
        <v>2531240</v>
      </c>
      <c r="D145" s="107">
        <v>2531240</v>
      </c>
      <c r="E145" s="107">
        <v>2531240</v>
      </c>
      <c r="F145" s="107">
        <v>2531240</v>
      </c>
      <c r="G145" s="107">
        <v>2531240</v>
      </c>
      <c r="H145" s="107">
        <v>2531240</v>
      </c>
      <c r="I145" s="107">
        <v>2531240</v>
      </c>
      <c r="J145" s="107">
        <v>2531240</v>
      </c>
      <c r="K145" s="107">
        <v>2531240</v>
      </c>
      <c r="L145" s="107">
        <v>2531240</v>
      </c>
      <c r="M145" s="107">
        <v>2531240</v>
      </c>
      <c r="N145" s="107">
        <v>2531240</v>
      </c>
      <c r="O145" s="107">
        <v>2531240</v>
      </c>
      <c r="P145" s="107">
        <v>2531240</v>
      </c>
      <c r="Q145" s="107">
        <v>2531240</v>
      </c>
      <c r="R145" s="107">
        <v>2531240</v>
      </c>
      <c r="S145" s="107">
        <v>2531240</v>
      </c>
      <c r="T145" s="107">
        <v>2531240</v>
      </c>
      <c r="U145" s="107">
        <v>2531240</v>
      </c>
      <c r="V145" s="107">
        <v>2531240</v>
      </c>
      <c r="W145" s="107">
        <v>2531240</v>
      </c>
      <c r="X145" s="107">
        <v>2531240</v>
      </c>
      <c r="Y145" s="107">
        <v>2531240</v>
      </c>
      <c r="Z145" s="107">
        <v>2531240</v>
      </c>
      <c r="AA145" s="107">
        <v>2531240</v>
      </c>
      <c r="AB145" s="107">
        <v>2531240</v>
      </c>
      <c r="AC145" s="107">
        <v>2531240</v>
      </c>
      <c r="AD145" s="107">
        <v>2531240</v>
      </c>
      <c r="AE145" s="107">
        <v>2531240</v>
      </c>
      <c r="AF145" s="107">
        <v>2531240</v>
      </c>
      <c r="AG145" s="107">
        <v>2531240</v>
      </c>
      <c r="AH145" s="107">
        <v>2531240</v>
      </c>
      <c r="AI145" s="107">
        <v>2531240</v>
      </c>
      <c r="AJ145" s="107">
        <v>2531240</v>
      </c>
      <c r="AK145" s="107">
        <v>2531240</v>
      </c>
      <c r="AL145" s="107">
        <v>2531240</v>
      </c>
      <c r="AM145" s="107">
        <v>2531240</v>
      </c>
      <c r="AN145" s="107">
        <v>2531240</v>
      </c>
      <c r="AO145" s="107">
        <v>2531240</v>
      </c>
      <c r="AP145" s="107">
        <v>2531240</v>
      </c>
      <c r="AQ145" s="107">
        <v>2531240</v>
      </c>
      <c r="AR145" s="107">
        <v>2531240</v>
      </c>
      <c r="AS145" s="107">
        <v>2531240</v>
      </c>
      <c r="AT145" s="107">
        <v>2531240</v>
      </c>
      <c r="AU145" s="107">
        <v>2531240</v>
      </c>
      <c r="AV145" s="107">
        <v>2531240</v>
      </c>
      <c r="AW145" s="107">
        <v>2531240</v>
      </c>
      <c r="AX145" s="107">
        <v>2531240</v>
      </c>
      <c r="AY145" s="107">
        <v>2531240</v>
      </c>
      <c r="AZ145" s="107">
        <v>2531240</v>
      </c>
      <c r="BA145" s="107">
        <v>2531240</v>
      </c>
      <c r="BB145" s="107">
        <v>2531240</v>
      </c>
      <c r="BE145" s="73"/>
      <c r="BF145" s="134">
        <f t="shared" si="8"/>
        <v>2531240</v>
      </c>
      <c r="BG145" s="134">
        <f t="shared" si="9"/>
        <v>2531240</v>
      </c>
      <c r="BH145" s="134">
        <f t="shared" si="10"/>
        <v>2531240</v>
      </c>
      <c r="BI145" s="134">
        <f t="shared" si="7"/>
        <v>2531240</v>
      </c>
    </row>
    <row r="146" spans="1:61" ht="14.4" x14ac:dyDescent="0.3">
      <c r="A146" s="106" t="s">
        <v>508</v>
      </c>
      <c r="BE146" s="73"/>
    </row>
    <row r="147" spans="1:61" ht="14.4" x14ac:dyDescent="0.3">
      <c r="A147" s="158" t="s">
        <v>509</v>
      </c>
      <c r="BE147" s="73"/>
    </row>
    <row r="148" spans="1:61" ht="14.4" x14ac:dyDescent="0.3">
      <c r="A148" s="106" t="s">
        <v>510</v>
      </c>
      <c r="B148" s="105">
        <v>-2510576.9</v>
      </c>
      <c r="C148" s="105">
        <v>-2510576.9</v>
      </c>
      <c r="D148" s="105">
        <v>-2510576.9</v>
      </c>
      <c r="E148" s="105">
        <v>-2510576.9</v>
      </c>
      <c r="F148" s="105">
        <v>-2510576.9</v>
      </c>
      <c r="G148" s="105">
        <v>-2510576.9</v>
      </c>
      <c r="H148" s="105">
        <v>-2510576.9</v>
      </c>
      <c r="I148" s="105">
        <v>-2510576.9</v>
      </c>
      <c r="J148" s="105">
        <v>-2510576.9</v>
      </c>
      <c r="K148" s="105">
        <v>-2510576.9</v>
      </c>
      <c r="L148" s="105">
        <v>-2510576.9</v>
      </c>
      <c r="M148" s="105">
        <v>-2510576.9</v>
      </c>
      <c r="N148" s="105">
        <v>-2510576.9</v>
      </c>
      <c r="O148" s="105">
        <v>-2510576.9</v>
      </c>
      <c r="P148" s="105">
        <v>-2510576.9</v>
      </c>
      <c r="Q148" s="105">
        <v>-2510576.9</v>
      </c>
      <c r="R148" s="105">
        <v>-2510576.9</v>
      </c>
      <c r="S148" s="105">
        <v>-2510576.9</v>
      </c>
      <c r="T148" s="105">
        <v>-2510576.9</v>
      </c>
      <c r="U148" s="105">
        <v>-2510576.9</v>
      </c>
      <c r="V148" s="105">
        <v>-2510576.9</v>
      </c>
      <c r="W148" s="105">
        <v>-2510576.9</v>
      </c>
      <c r="X148" s="105">
        <v>-2510576.9</v>
      </c>
      <c r="Y148" s="105">
        <v>-2510576.9</v>
      </c>
      <c r="Z148" s="105">
        <v>-2510576.9</v>
      </c>
      <c r="AA148" s="105">
        <v>-2510576.9</v>
      </c>
      <c r="AB148" s="105">
        <v>-2510576.9</v>
      </c>
      <c r="AC148" s="105">
        <v>-2510576.9</v>
      </c>
      <c r="AD148" s="105">
        <v>-2510576.9</v>
      </c>
      <c r="AE148" s="105">
        <v>-2510576.9</v>
      </c>
      <c r="AF148" s="105">
        <v>-2510576.9</v>
      </c>
      <c r="AG148" s="105">
        <v>-2510576.9</v>
      </c>
      <c r="AH148" s="105">
        <v>-2510576.9</v>
      </c>
      <c r="AI148" s="105">
        <v>-2510576.9</v>
      </c>
      <c r="AJ148" s="105">
        <v>-2510576.9</v>
      </c>
      <c r="AK148" s="105">
        <v>-2510576.9</v>
      </c>
      <c r="AL148" s="105">
        <v>-2510576.9</v>
      </c>
      <c r="AM148" s="105">
        <v>-2510576.9</v>
      </c>
      <c r="AN148" s="105">
        <v>-2510576.9</v>
      </c>
      <c r="AO148" s="105">
        <v>-2510576.9</v>
      </c>
      <c r="AP148" s="105">
        <v>-2510576.9</v>
      </c>
      <c r="AQ148" s="105">
        <v>-2510576.9</v>
      </c>
      <c r="AR148" s="105">
        <v>-2510576.9</v>
      </c>
      <c r="AS148" s="105">
        <v>-2510576.9</v>
      </c>
      <c r="AT148" s="105">
        <v>-2510576.9</v>
      </c>
      <c r="AU148" s="105">
        <v>-2510576.9</v>
      </c>
      <c r="AV148" s="105">
        <v>-2510576.9</v>
      </c>
      <c r="AW148" s="105">
        <v>-2510576.9</v>
      </c>
      <c r="AX148" s="105">
        <v>-2510576.9</v>
      </c>
      <c r="AY148" s="105">
        <v>-2510576.9</v>
      </c>
      <c r="AZ148" s="105">
        <v>-2510576.9</v>
      </c>
      <c r="BA148" s="105">
        <v>-2510576.9</v>
      </c>
      <c r="BB148" s="105">
        <v>-2510576.9</v>
      </c>
      <c r="BE148" s="73"/>
      <c r="BF148" s="134">
        <f t="shared" si="8"/>
        <v>-2510576.8999999994</v>
      </c>
      <c r="BG148" s="134">
        <f t="shared" si="9"/>
        <v>-2510576.8999999994</v>
      </c>
      <c r="BH148" s="134">
        <f t="shared" si="10"/>
        <v>-2510576.8999999994</v>
      </c>
      <c r="BI148" s="134">
        <f t="shared" si="7"/>
        <v>-2510576.8999999994</v>
      </c>
    </row>
    <row r="149" spans="1:61" ht="14.4" x14ac:dyDescent="0.3">
      <c r="A149" s="233" t="s">
        <v>511</v>
      </c>
      <c r="B149" s="105">
        <v>-2510576.9</v>
      </c>
      <c r="C149" s="105">
        <v>-2510576.9</v>
      </c>
      <c r="D149" s="105">
        <v>-2510576.9</v>
      </c>
      <c r="E149" s="105">
        <v>-2510576.9</v>
      </c>
      <c r="F149" s="105">
        <v>-2510576.9</v>
      </c>
      <c r="G149" s="105">
        <v>-2510576.9</v>
      </c>
      <c r="H149" s="105">
        <v>-2510576.9</v>
      </c>
      <c r="I149" s="105">
        <v>-2510576.9</v>
      </c>
      <c r="J149" s="105">
        <v>-2510576.9</v>
      </c>
      <c r="K149" s="105">
        <v>-2510576.9</v>
      </c>
      <c r="L149" s="105">
        <v>-2510576.9</v>
      </c>
      <c r="M149" s="105">
        <v>-2510576.9</v>
      </c>
      <c r="N149" s="105">
        <v>-2510576.9</v>
      </c>
      <c r="O149" s="105">
        <v>-2510576.9</v>
      </c>
      <c r="P149" s="105">
        <v>-2510576.9</v>
      </c>
      <c r="Q149" s="105">
        <v>-2510576.9</v>
      </c>
      <c r="R149" s="105">
        <v>-2510576.9</v>
      </c>
      <c r="S149" s="105">
        <v>-2510576.9</v>
      </c>
      <c r="T149" s="105">
        <v>-2510576.9</v>
      </c>
      <c r="U149" s="105">
        <v>-2510576.9</v>
      </c>
      <c r="V149" s="105">
        <v>-2510576.9</v>
      </c>
      <c r="W149" s="105">
        <v>-2510576.9</v>
      </c>
      <c r="X149" s="105">
        <v>-2510576.9</v>
      </c>
      <c r="Y149" s="105">
        <v>-2510576.9</v>
      </c>
      <c r="Z149" s="105">
        <v>-2510576.9</v>
      </c>
      <c r="AA149" s="105">
        <v>-2510576.9</v>
      </c>
      <c r="AB149" s="105">
        <v>-2510576.9</v>
      </c>
      <c r="AC149" s="105">
        <v>-2510576.9</v>
      </c>
      <c r="AD149" s="105">
        <v>-2510576.9</v>
      </c>
      <c r="AE149" s="105">
        <v>-2510576.9</v>
      </c>
      <c r="AF149" s="105">
        <v>-2510576.9</v>
      </c>
      <c r="AG149" s="105">
        <v>-2510576.9</v>
      </c>
      <c r="AH149" s="105">
        <v>-2510576.9</v>
      </c>
      <c r="AI149" s="105">
        <v>-2510576.9</v>
      </c>
      <c r="AJ149" s="105">
        <v>-2510576.9</v>
      </c>
      <c r="AK149" s="105">
        <v>-2510576.9</v>
      </c>
      <c r="AL149" s="105">
        <v>-2510576.9</v>
      </c>
      <c r="AM149" s="105">
        <v>-2510576.9</v>
      </c>
      <c r="AN149" s="105">
        <v>-2510576.9</v>
      </c>
      <c r="AO149" s="105">
        <v>-2510576.9</v>
      </c>
      <c r="AP149" s="105">
        <v>-2510576.9</v>
      </c>
      <c r="AQ149" s="105">
        <v>-2510576.9</v>
      </c>
      <c r="AR149" s="105">
        <v>-2510576.9</v>
      </c>
      <c r="AS149" s="105">
        <v>-2510576.9</v>
      </c>
      <c r="AT149" s="105">
        <v>-2510576.9</v>
      </c>
      <c r="AU149" s="105">
        <v>-2510576.9</v>
      </c>
      <c r="AV149" s="105">
        <v>-2510576.9</v>
      </c>
      <c r="AW149" s="105">
        <v>-2510576.9</v>
      </c>
      <c r="AX149" s="105">
        <v>-2510576.9</v>
      </c>
      <c r="AY149" s="105">
        <v>-2510576.9</v>
      </c>
      <c r="AZ149" s="105">
        <v>-2510576.9</v>
      </c>
      <c r="BA149" s="105">
        <v>-2510576.9</v>
      </c>
      <c r="BB149" s="105">
        <v>-2510576.9</v>
      </c>
      <c r="BE149" s="73"/>
      <c r="BF149" s="134">
        <f t="shared" si="8"/>
        <v>-2510576.8999999994</v>
      </c>
      <c r="BG149" s="134">
        <f t="shared" si="9"/>
        <v>-2510576.8999999994</v>
      </c>
      <c r="BH149" s="134">
        <f t="shared" si="10"/>
        <v>-2510576.8999999994</v>
      </c>
      <c r="BI149" s="134">
        <f t="shared" si="7"/>
        <v>-2510576.8999999994</v>
      </c>
    </row>
    <row r="150" spans="1:61" ht="14.4" x14ac:dyDescent="0.3">
      <c r="A150" s="106" t="s">
        <v>512</v>
      </c>
      <c r="BE150" s="73"/>
    </row>
    <row r="151" spans="1:61" ht="14.4" x14ac:dyDescent="0.3">
      <c r="A151" s="158" t="s">
        <v>513</v>
      </c>
      <c r="BE151" s="73"/>
    </row>
    <row r="152" spans="1:61" ht="14.4" x14ac:dyDescent="0.3">
      <c r="A152" s="106" t="s">
        <v>514</v>
      </c>
      <c r="B152" s="105">
        <v>0</v>
      </c>
      <c r="C152" s="105">
        <v>0</v>
      </c>
      <c r="D152" s="105">
        <v>0</v>
      </c>
      <c r="E152" s="105">
        <v>0</v>
      </c>
      <c r="F152" s="105">
        <v>0</v>
      </c>
      <c r="G152" s="105">
        <v>0</v>
      </c>
      <c r="H152" s="105">
        <v>0</v>
      </c>
      <c r="I152" s="105">
        <v>0</v>
      </c>
      <c r="J152" s="105">
        <v>0</v>
      </c>
      <c r="K152" s="105">
        <v>0</v>
      </c>
      <c r="L152" s="105">
        <v>0</v>
      </c>
      <c r="M152" s="105">
        <v>0</v>
      </c>
      <c r="N152" s="105">
        <v>0</v>
      </c>
      <c r="O152" s="105">
        <v>0</v>
      </c>
      <c r="P152" s="105">
        <v>0</v>
      </c>
      <c r="Q152" s="105">
        <v>0</v>
      </c>
      <c r="R152" s="105">
        <v>0</v>
      </c>
      <c r="S152" s="105">
        <v>0</v>
      </c>
      <c r="T152" s="105">
        <v>0</v>
      </c>
      <c r="U152" s="105">
        <v>0</v>
      </c>
      <c r="V152" s="105">
        <v>0</v>
      </c>
      <c r="W152" s="105">
        <v>0</v>
      </c>
      <c r="X152" s="105">
        <v>0</v>
      </c>
      <c r="Y152" s="105">
        <v>0</v>
      </c>
      <c r="Z152" s="105">
        <v>0</v>
      </c>
      <c r="AA152" s="105">
        <v>0</v>
      </c>
      <c r="AB152" s="105">
        <v>0</v>
      </c>
      <c r="AC152" s="105">
        <v>0</v>
      </c>
      <c r="AD152" s="105">
        <v>0</v>
      </c>
      <c r="AE152" s="105">
        <v>0</v>
      </c>
      <c r="AF152" s="105">
        <v>0</v>
      </c>
      <c r="AG152" s="105">
        <v>0</v>
      </c>
      <c r="AH152" s="105">
        <v>0</v>
      </c>
      <c r="AI152" s="105">
        <v>0</v>
      </c>
      <c r="AJ152" s="105">
        <v>0</v>
      </c>
      <c r="AK152" s="105">
        <v>0</v>
      </c>
      <c r="AL152" s="105">
        <v>0</v>
      </c>
      <c r="AM152" s="105">
        <v>0</v>
      </c>
      <c r="AN152" s="105">
        <v>0</v>
      </c>
      <c r="AO152" s="105">
        <v>0</v>
      </c>
      <c r="AP152" s="105">
        <v>0</v>
      </c>
      <c r="AQ152" s="105">
        <v>0</v>
      </c>
      <c r="AR152" s="105">
        <v>0</v>
      </c>
      <c r="AS152" s="105">
        <v>0</v>
      </c>
      <c r="AT152" s="105">
        <v>0</v>
      </c>
      <c r="AU152" s="105">
        <v>0</v>
      </c>
      <c r="AV152" s="105">
        <v>0</v>
      </c>
      <c r="AW152" s="105">
        <v>0</v>
      </c>
      <c r="AX152" s="105">
        <v>0</v>
      </c>
      <c r="AY152" s="105">
        <v>0</v>
      </c>
      <c r="AZ152" s="105">
        <v>0</v>
      </c>
      <c r="BA152" s="105">
        <v>0</v>
      </c>
      <c r="BB152" s="105">
        <v>0</v>
      </c>
      <c r="BE152" s="73"/>
      <c r="BF152" s="134">
        <f t="shared" si="8"/>
        <v>0</v>
      </c>
      <c r="BG152" s="134">
        <f t="shared" si="9"/>
        <v>0</v>
      </c>
      <c r="BH152" s="134">
        <f t="shared" si="10"/>
        <v>0</v>
      </c>
      <c r="BI152" s="134">
        <f t="shared" si="7"/>
        <v>0</v>
      </c>
    </row>
    <row r="153" spans="1:61" ht="14.4" x14ac:dyDescent="0.3">
      <c r="A153" s="233" t="s">
        <v>515</v>
      </c>
      <c r="B153" s="107">
        <v>0</v>
      </c>
      <c r="C153" s="107">
        <v>0</v>
      </c>
      <c r="D153" s="107">
        <v>0</v>
      </c>
      <c r="E153" s="107">
        <v>0</v>
      </c>
      <c r="F153" s="107">
        <v>0</v>
      </c>
      <c r="G153" s="107">
        <v>0</v>
      </c>
      <c r="H153" s="107">
        <v>0</v>
      </c>
      <c r="I153" s="107">
        <v>0</v>
      </c>
      <c r="J153" s="107">
        <v>0</v>
      </c>
      <c r="K153" s="107">
        <v>0</v>
      </c>
      <c r="L153" s="107">
        <v>0</v>
      </c>
      <c r="M153" s="107">
        <v>0</v>
      </c>
      <c r="N153" s="107">
        <v>0</v>
      </c>
      <c r="O153" s="107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7">
        <v>0</v>
      </c>
      <c r="X153" s="107">
        <v>0</v>
      </c>
      <c r="Y153" s="107">
        <v>0</v>
      </c>
      <c r="Z153" s="107">
        <v>0</v>
      </c>
      <c r="AA153" s="107">
        <v>0</v>
      </c>
      <c r="AB153" s="107">
        <v>0</v>
      </c>
      <c r="AC153" s="107">
        <v>0</v>
      </c>
      <c r="AD153" s="107">
        <v>0</v>
      </c>
      <c r="AE153" s="107">
        <v>0</v>
      </c>
      <c r="AF153" s="107">
        <v>0</v>
      </c>
      <c r="AG153" s="107">
        <v>0</v>
      </c>
      <c r="AH153" s="107">
        <v>0</v>
      </c>
      <c r="AI153" s="107">
        <v>0</v>
      </c>
      <c r="AJ153" s="107">
        <v>0</v>
      </c>
      <c r="AK153" s="107">
        <v>0</v>
      </c>
      <c r="AL153" s="107">
        <v>0</v>
      </c>
      <c r="AM153" s="107">
        <v>0</v>
      </c>
      <c r="AN153" s="107">
        <v>0</v>
      </c>
      <c r="AO153" s="107">
        <v>0</v>
      </c>
      <c r="AP153" s="107">
        <v>0</v>
      </c>
      <c r="AQ153" s="107">
        <v>0</v>
      </c>
      <c r="AR153" s="107">
        <v>0</v>
      </c>
      <c r="AS153" s="107">
        <v>0</v>
      </c>
      <c r="AT153" s="107">
        <v>0</v>
      </c>
      <c r="AU153" s="107">
        <v>0</v>
      </c>
      <c r="AV153" s="107">
        <v>0</v>
      </c>
      <c r="AW153" s="107">
        <v>0</v>
      </c>
      <c r="AX153" s="107">
        <v>0</v>
      </c>
      <c r="AY153" s="107">
        <v>0</v>
      </c>
      <c r="AZ153" s="107">
        <v>0</v>
      </c>
      <c r="BA153" s="107">
        <v>0</v>
      </c>
      <c r="BB153" s="107">
        <v>0</v>
      </c>
      <c r="BE153" s="73"/>
      <c r="BF153" s="134">
        <f t="shared" si="8"/>
        <v>0</v>
      </c>
      <c r="BG153" s="134">
        <f t="shared" si="9"/>
        <v>0</v>
      </c>
      <c r="BH153" s="134">
        <f t="shared" si="10"/>
        <v>0</v>
      </c>
      <c r="BI153" s="134">
        <f t="shared" si="7"/>
        <v>0</v>
      </c>
    </row>
    <row r="154" spans="1:61" ht="14.4" x14ac:dyDescent="0.3">
      <c r="A154" s="106" t="s">
        <v>516</v>
      </c>
      <c r="BE154" s="73"/>
    </row>
    <row r="155" spans="1:61" ht="14.4" x14ac:dyDescent="0.3">
      <c r="A155" s="158" t="s">
        <v>517</v>
      </c>
      <c r="BE155" s="73"/>
    </row>
    <row r="156" spans="1:61" ht="14.4" x14ac:dyDescent="0.3">
      <c r="A156" s="106" t="s">
        <v>518</v>
      </c>
      <c r="B156" s="105">
        <v>22215015.949999899</v>
      </c>
      <c r="C156" s="105">
        <v>22215015.949999899</v>
      </c>
      <c r="D156" s="105">
        <v>22215015.949999899</v>
      </c>
      <c r="E156" s="105">
        <v>22215015.949999899</v>
      </c>
      <c r="F156" s="105">
        <v>22215015.949999899</v>
      </c>
      <c r="G156" s="105">
        <v>22215015.949999899</v>
      </c>
      <c r="H156" s="105">
        <v>22215015.949999899</v>
      </c>
      <c r="I156" s="105">
        <v>22215015.949999899</v>
      </c>
      <c r="J156" s="105">
        <v>22215015.949999899</v>
      </c>
      <c r="K156" s="105">
        <v>22215015.949999899</v>
      </c>
      <c r="L156" s="105">
        <v>22215015.949999899</v>
      </c>
      <c r="M156" s="105">
        <v>22215015.949999899</v>
      </c>
      <c r="N156" s="105">
        <v>22215015.949999899</v>
      </c>
      <c r="O156" s="105">
        <v>22215015.949999899</v>
      </c>
      <c r="P156" s="105">
        <v>22215015.949999899</v>
      </c>
      <c r="Q156" s="105">
        <v>22215015.949999899</v>
      </c>
      <c r="R156" s="105">
        <v>22215015.949999899</v>
      </c>
      <c r="S156" s="105">
        <v>22215015.949999899</v>
      </c>
      <c r="T156" s="105">
        <v>22215015.949999899</v>
      </c>
      <c r="U156" s="105">
        <v>22215015.949999899</v>
      </c>
      <c r="V156" s="105">
        <v>22215015.949999899</v>
      </c>
      <c r="W156" s="105">
        <v>22215015.949999899</v>
      </c>
      <c r="X156" s="105">
        <v>22215015.949999899</v>
      </c>
      <c r="Y156" s="105">
        <v>22215015.949999899</v>
      </c>
      <c r="Z156" s="105">
        <v>22215015.949999899</v>
      </c>
      <c r="AA156" s="105">
        <v>22215015.949999899</v>
      </c>
      <c r="AB156" s="105">
        <v>22215015.949999899</v>
      </c>
      <c r="AC156" s="105">
        <v>22215015.949999899</v>
      </c>
      <c r="AD156" s="105">
        <v>22215015.949999899</v>
      </c>
      <c r="AE156" s="105">
        <v>22215015.949999899</v>
      </c>
      <c r="AF156" s="105">
        <v>22215015.949999899</v>
      </c>
      <c r="AG156" s="105">
        <v>22215015.949999899</v>
      </c>
      <c r="AH156" s="105">
        <v>22215015.949999899</v>
      </c>
      <c r="AI156" s="105">
        <v>22215015.949999899</v>
      </c>
      <c r="AJ156" s="105">
        <v>22215015.949999899</v>
      </c>
      <c r="AK156" s="105">
        <v>22215015.949999899</v>
      </c>
      <c r="AL156" s="105">
        <v>22215015.949999899</v>
      </c>
      <c r="AM156" s="105">
        <v>22215015.949999899</v>
      </c>
      <c r="AN156" s="105">
        <v>22215015.949999899</v>
      </c>
      <c r="AO156" s="105">
        <v>22215015.949999899</v>
      </c>
      <c r="AP156" s="105">
        <v>22215015.949999899</v>
      </c>
      <c r="AQ156" s="105">
        <v>22215015.949999899</v>
      </c>
      <c r="AR156" s="105">
        <v>22215015.949999899</v>
      </c>
      <c r="AS156" s="105">
        <v>22215015.949999899</v>
      </c>
      <c r="AT156" s="105">
        <v>22215015.949999899</v>
      </c>
      <c r="AU156" s="105">
        <v>22215015.949999899</v>
      </c>
      <c r="AV156" s="105">
        <v>22215015.949999899</v>
      </c>
      <c r="AW156" s="105">
        <v>22215015.949999899</v>
      </c>
      <c r="AX156" s="105">
        <v>22215015.949999899</v>
      </c>
      <c r="AY156" s="105">
        <v>22215015.949999899</v>
      </c>
      <c r="AZ156" s="105">
        <v>22215015.949999899</v>
      </c>
      <c r="BA156" s="105">
        <v>22215015.949999899</v>
      </c>
      <c r="BB156" s="105">
        <v>22215015.949999899</v>
      </c>
      <c r="BE156" s="73"/>
      <c r="BF156" s="134">
        <f t="shared" si="8"/>
        <v>22215015.949999902</v>
      </c>
      <c r="BG156" s="134">
        <f t="shared" si="9"/>
        <v>22215015.949999902</v>
      </c>
      <c r="BH156" s="134">
        <f t="shared" si="10"/>
        <v>22215015.949999902</v>
      </c>
      <c r="BI156" s="134">
        <f t="shared" si="7"/>
        <v>22215015.949999902</v>
      </c>
    </row>
    <row r="157" spans="1:61" ht="14.4" x14ac:dyDescent="0.3">
      <c r="A157" s="106" t="s">
        <v>519</v>
      </c>
      <c r="B157" s="105">
        <v>459776.89</v>
      </c>
      <c r="C157" s="105">
        <v>459776.89</v>
      </c>
      <c r="D157" s="105">
        <v>459776.89</v>
      </c>
      <c r="E157" s="105">
        <v>459776.89</v>
      </c>
      <c r="F157" s="105">
        <v>459776.89</v>
      </c>
      <c r="G157" s="105">
        <v>459776.89</v>
      </c>
      <c r="H157" s="105">
        <v>459776.89</v>
      </c>
      <c r="I157" s="105">
        <v>459776.89</v>
      </c>
      <c r="J157" s="105">
        <v>459776.89</v>
      </c>
      <c r="K157" s="105">
        <v>459776.89</v>
      </c>
      <c r="L157" s="105">
        <v>459776.89</v>
      </c>
      <c r="M157" s="105">
        <v>459776.89</v>
      </c>
      <c r="N157" s="105">
        <v>459776.89</v>
      </c>
      <c r="O157" s="105">
        <v>459776.89</v>
      </c>
      <c r="P157" s="105">
        <v>459776.89</v>
      </c>
      <c r="Q157" s="105">
        <v>459776.89</v>
      </c>
      <c r="R157" s="105">
        <v>459776.89</v>
      </c>
      <c r="S157" s="105">
        <v>459776.89</v>
      </c>
      <c r="T157" s="105">
        <v>459776.89</v>
      </c>
      <c r="U157" s="105">
        <v>459776.89</v>
      </c>
      <c r="V157" s="105">
        <v>459776.89</v>
      </c>
      <c r="W157" s="105">
        <v>459776.89</v>
      </c>
      <c r="X157" s="105">
        <v>459776.89</v>
      </c>
      <c r="Y157" s="105">
        <v>459776.89</v>
      </c>
      <c r="Z157" s="105">
        <v>459776.89</v>
      </c>
      <c r="AA157" s="105">
        <v>459776.89</v>
      </c>
      <c r="AB157" s="105">
        <v>459776.89</v>
      </c>
      <c r="AC157" s="105">
        <v>459776.89</v>
      </c>
      <c r="AD157" s="105">
        <v>459776.89</v>
      </c>
      <c r="AE157" s="105">
        <v>459776.89</v>
      </c>
      <c r="AF157" s="105">
        <v>459776.89</v>
      </c>
      <c r="AG157" s="105">
        <v>459776.89</v>
      </c>
      <c r="AH157" s="105">
        <v>459776.89</v>
      </c>
      <c r="AI157" s="105">
        <v>459776.89</v>
      </c>
      <c r="AJ157" s="105">
        <v>459776.89</v>
      </c>
      <c r="AK157" s="105">
        <v>459776.89</v>
      </c>
      <c r="AL157" s="105">
        <v>459776.89</v>
      </c>
      <c r="AM157" s="105">
        <v>459776.89</v>
      </c>
      <c r="AN157" s="105">
        <v>459776.89</v>
      </c>
      <c r="AO157" s="105">
        <v>459776.89</v>
      </c>
      <c r="AP157" s="105">
        <v>459776.89</v>
      </c>
      <c r="AQ157" s="105">
        <v>459776.89</v>
      </c>
      <c r="AR157" s="105">
        <v>459776.89</v>
      </c>
      <c r="AS157" s="105">
        <v>459776.89</v>
      </c>
      <c r="AT157" s="105">
        <v>459776.89</v>
      </c>
      <c r="AU157" s="105">
        <v>459776.89</v>
      </c>
      <c r="AV157" s="105">
        <v>459776.89</v>
      </c>
      <c r="AW157" s="105">
        <v>459776.89</v>
      </c>
      <c r="AX157" s="105">
        <v>459776.89</v>
      </c>
      <c r="AY157" s="105">
        <v>459776.89</v>
      </c>
      <c r="AZ157" s="105">
        <v>459776.89</v>
      </c>
      <c r="BA157" s="105">
        <v>459776.89</v>
      </c>
      <c r="BB157" s="105">
        <v>459776.89</v>
      </c>
      <c r="BE157" s="73"/>
      <c r="BF157" s="134">
        <f t="shared" si="8"/>
        <v>459776.88999999996</v>
      </c>
      <c r="BG157" s="134">
        <f t="shared" si="9"/>
        <v>459776.88999999996</v>
      </c>
      <c r="BH157" s="134">
        <f t="shared" si="10"/>
        <v>459776.88999999996</v>
      </c>
      <c r="BI157" s="134">
        <f t="shared" si="7"/>
        <v>459776.88999999996</v>
      </c>
    </row>
    <row r="158" spans="1:61" ht="14.4" x14ac:dyDescent="0.3">
      <c r="A158" s="106" t="s">
        <v>520</v>
      </c>
      <c r="B158" s="105">
        <v>278986.53000000003</v>
      </c>
      <c r="C158" s="105">
        <v>278986.53000000003</v>
      </c>
      <c r="D158" s="105">
        <v>278986.53000000003</v>
      </c>
      <c r="E158" s="105">
        <v>278986.53000000003</v>
      </c>
      <c r="F158" s="105">
        <v>278986.53000000003</v>
      </c>
      <c r="G158" s="105">
        <v>278986.53000000003</v>
      </c>
      <c r="H158" s="105">
        <v>278986.53000000003</v>
      </c>
      <c r="I158" s="105">
        <v>278986.53000000003</v>
      </c>
      <c r="J158" s="105">
        <v>278986.53000000003</v>
      </c>
      <c r="K158" s="105">
        <v>278986.53000000003</v>
      </c>
      <c r="L158" s="105">
        <v>278986.53000000003</v>
      </c>
      <c r="M158" s="105">
        <v>278986.53000000003</v>
      </c>
      <c r="N158" s="105">
        <v>278986.53000000003</v>
      </c>
      <c r="O158" s="105">
        <v>278986.53000000003</v>
      </c>
      <c r="P158" s="105">
        <v>278986.53000000003</v>
      </c>
      <c r="Q158" s="105">
        <v>278986.53000000003</v>
      </c>
      <c r="R158" s="105">
        <v>278986.53000000003</v>
      </c>
      <c r="S158" s="105">
        <v>278986.53000000003</v>
      </c>
      <c r="T158" s="105">
        <v>278986.53000000003</v>
      </c>
      <c r="U158" s="105">
        <v>278986.53000000003</v>
      </c>
      <c r="V158" s="105">
        <v>278986.53000000003</v>
      </c>
      <c r="W158" s="105">
        <v>278986.53000000003</v>
      </c>
      <c r="X158" s="105">
        <v>278986.53000000003</v>
      </c>
      <c r="Y158" s="105">
        <v>278986.53000000003</v>
      </c>
      <c r="Z158" s="105">
        <v>278986.53000000003</v>
      </c>
      <c r="AA158" s="105">
        <v>278986.53000000003</v>
      </c>
      <c r="AB158" s="105">
        <v>278986.53000000003</v>
      </c>
      <c r="AC158" s="105">
        <v>278986.53000000003</v>
      </c>
      <c r="AD158" s="105">
        <v>278986.53000000003</v>
      </c>
      <c r="AE158" s="105">
        <v>278986.53000000003</v>
      </c>
      <c r="AF158" s="105">
        <v>278986.53000000003</v>
      </c>
      <c r="AG158" s="105">
        <v>278986.53000000003</v>
      </c>
      <c r="AH158" s="105">
        <v>278986.53000000003</v>
      </c>
      <c r="AI158" s="105">
        <v>278986.53000000003</v>
      </c>
      <c r="AJ158" s="105">
        <v>278986.53000000003</v>
      </c>
      <c r="AK158" s="105">
        <v>278986.53000000003</v>
      </c>
      <c r="AL158" s="105">
        <v>278986.53000000003</v>
      </c>
      <c r="AM158" s="105">
        <v>278986.53000000003</v>
      </c>
      <c r="AN158" s="105">
        <v>278986.53000000003</v>
      </c>
      <c r="AO158" s="105">
        <v>278986.53000000003</v>
      </c>
      <c r="AP158" s="105">
        <v>278986.53000000003</v>
      </c>
      <c r="AQ158" s="105">
        <v>278986.53000000003</v>
      </c>
      <c r="AR158" s="105">
        <v>278986.53000000003</v>
      </c>
      <c r="AS158" s="105">
        <v>278986.53000000003</v>
      </c>
      <c r="AT158" s="105">
        <v>278986.53000000003</v>
      </c>
      <c r="AU158" s="105">
        <v>278986.53000000003</v>
      </c>
      <c r="AV158" s="105">
        <v>278986.53000000003</v>
      </c>
      <c r="AW158" s="105">
        <v>278986.53000000003</v>
      </c>
      <c r="AX158" s="105">
        <v>278986.53000000003</v>
      </c>
      <c r="AY158" s="105">
        <v>278986.53000000003</v>
      </c>
      <c r="AZ158" s="105">
        <v>278986.53000000003</v>
      </c>
      <c r="BA158" s="105">
        <v>278986.53000000003</v>
      </c>
      <c r="BB158" s="105">
        <v>278986.53000000003</v>
      </c>
      <c r="BE158" s="73"/>
      <c r="BF158" s="134">
        <f t="shared" si="8"/>
        <v>278986.53000000014</v>
      </c>
      <c r="BG158" s="134">
        <f t="shared" si="9"/>
        <v>278986.53000000014</v>
      </c>
      <c r="BH158" s="134">
        <f t="shared" si="10"/>
        <v>278986.53000000014</v>
      </c>
      <c r="BI158" s="134">
        <f t="shared" si="7"/>
        <v>278986.53000000014</v>
      </c>
    </row>
    <row r="159" spans="1:61" ht="14.4" x14ac:dyDescent="0.3">
      <c r="A159" s="233" t="s">
        <v>521</v>
      </c>
      <c r="B159" s="107">
        <v>22953779.3699999</v>
      </c>
      <c r="C159" s="107">
        <v>22953779.3699999</v>
      </c>
      <c r="D159" s="107">
        <v>22953779.3699999</v>
      </c>
      <c r="E159" s="107">
        <v>22953779.3699999</v>
      </c>
      <c r="F159" s="107">
        <v>22953779.3699999</v>
      </c>
      <c r="G159" s="107">
        <v>22953779.3699999</v>
      </c>
      <c r="H159" s="107">
        <v>22953779.3699999</v>
      </c>
      <c r="I159" s="107">
        <v>22953779.3699999</v>
      </c>
      <c r="J159" s="107">
        <v>22953779.3699999</v>
      </c>
      <c r="K159" s="107">
        <v>22953779.3699999</v>
      </c>
      <c r="L159" s="107">
        <v>22953779.3699999</v>
      </c>
      <c r="M159" s="107">
        <v>22953779.3699999</v>
      </c>
      <c r="N159" s="107">
        <v>22953779.3699999</v>
      </c>
      <c r="O159" s="107">
        <v>22953779.3699999</v>
      </c>
      <c r="P159" s="107">
        <v>22953779.3699999</v>
      </c>
      <c r="Q159" s="107">
        <v>22953779.3699999</v>
      </c>
      <c r="R159" s="107">
        <v>22953779.3699999</v>
      </c>
      <c r="S159" s="107">
        <v>22953779.3699999</v>
      </c>
      <c r="T159" s="107">
        <v>22953779.3699999</v>
      </c>
      <c r="U159" s="107">
        <v>22953779.3699999</v>
      </c>
      <c r="V159" s="107">
        <v>22953779.3699999</v>
      </c>
      <c r="W159" s="107">
        <v>22953779.3699999</v>
      </c>
      <c r="X159" s="107">
        <v>22953779.3699999</v>
      </c>
      <c r="Y159" s="107">
        <v>22953779.3699999</v>
      </c>
      <c r="Z159" s="107">
        <v>22953779.3699999</v>
      </c>
      <c r="AA159" s="107">
        <v>22953779.3699999</v>
      </c>
      <c r="AB159" s="107">
        <v>22953779.3699999</v>
      </c>
      <c r="AC159" s="107">
        <v>22953779.3699999</v>
      </c>
      <c r="AD159" s="107">
        <v>22953779.3699999</v>
      </c>
      <c r="AE159" s="107">
        <v>22953779.3699999</v>
      </c>
      <c r="AF159" s="107">
        <v>22953779.3699999</v>
      </c>
      <c r="AG159" s="107">
        <v>22953779.3699999</v>
      </c>
      <c r="AH159" s="107">
        <v>22953779.3699999</v>
      </c>
      <c r="AI159" s="107">
        <v>22953779.3699999</v>
      </c>
      <c r="AJ159" s="107">
        <v>22953779.3699999</v>
      </c>
      <c r="AK159" s="107">
        <v>22953779.3699999</v>
      </c>
      <c r="AL159" s="107">
        <v>22953779.3699999</v>
      </c>
      <c r="AM159" s="107">
        <v>22953779.3699999</v>
      </c>
      <c r="AN159" s="107">
        <v>22953779.3699999</v>
      </c>
      <c r="AO159" s="107">
        <v>22953779.3699999</v>
      </c>
      <c r="AP159" s="107">
        <v>22953779.3699999</v>
      </c>
      <c r="AQ159" s="107">
        <v>22953779.3699999</v>
      </c>
      <c r="AR159" s="107">
        <v>22953779.3699999</v>
      </c>
      <c r="AS159" s="107">
        <v>22953779.3699999</v>
      </c>
      <c r="AT159" s="107">
        <v>22953779.3699999</v>
      </c>
      <c r="AU159" s="107">
        <v>22953779.3699999</v>
      </c>
      <c r="AV159" s="107">
        <v>22953779.3699999</v>
      </c>
      <c r="AW159" s="107">
        <v>22953779.3699999</v>
      </c>
      <c r="AX159" s="107">
        <v>22953779.3699999</v>
      </c>
      <c r="AY159" s="107">
        <v>22953779.3699999</v>
      </c>
      <c r="AZ159" s="107">
        <v>22953779.3699999</v>
      </c>
      <c r="BA159" s="107">
        <v>22953779.3699999</v>
      </c>
      <c r="BB159" s="107">
        <v>22953779.3699999</v>
      </c>
      <c r="BE159" s="73"/>
      <c r="BF159" s="134">
        <f t="shared" si="8"/>
        <v>22953779.369999893</v>
      </c>
      <c r="BG159" s="134">
        <f t="shared" si="9"/>
        <v>22953779.369999893</v>
      </c>
      <c r="BH159" s="134">
        <f t="shared" si="10"/>
        <v>22953779.369999893</v>
      </c>
      <c r="BI159" s="134">
        <f t="shared" si="7"/>
        <v>22953779.369999893</v>
      </c>
    </row>
    <row r="160" spans="1:61" ht="14.4" x14ac:dyDescent="0.3">
      <c r="A160" s="106" t="s">
        <v>522</v>
      </c>
      <c r="BE160" s="73"/>
    </row>
    <row r="161" spans="1:61" ht="14.4" x14ac:dyDescent="0.3">
      <c r="A161" s="158" t="s">
        <v>523</v>
      </c>
      <c r="BE161" s="73"/>
    </row>
    <row r="162" spans="1:61" ht="14.4" x14ac:dyDescent="0.3">
      <c r="A162" s="106" t="s">
        <v>524</v>
      </c>
      <c r="B162" s="105">
        <v>-11608380.058085</v>
      </c>
      <c r="C162" s="105">
        <v>-11704521.990667401</v>
      </c>
      <c r="D162" s="105">
        <v>-11800663.9232498</v>
      </c>
      <c r="E162" s="105">
        <v>-11896805.8558321</v>
      </c>
      <c r="F162" s="105">
        <v>-11992947.788414501</v>
      </c>
      <c r="G162" s="105">
        <v>-12089089.7209969</v>
      </c>
      <c r="H162" s="105">
        <v>-12185231.6535792</v>
      </c>
      <c r="I162" s="105">
        <v>-12281373.5861616</v>
      </c>
      <c r="J162" s="105">
        <v>-12377515.518743999</v>
      </c>
      <c r="K162" s="105">
        <v>-12473657.451326299</v>
      </c>
      <c r="L162" s="105">
        <v>-12569799.3839087</v>
      </c>
      <c r="M162" s="105">
        <v>-12665941.316491099</v>
      </c>
      <c r="N162" s="105">
        <v>-12762083.249073399</v>
      </c>
      <c r="O162" s="105">
        <v>-12762083.249073399</v>
      </c>
      <c r="P162" s="105">
        <v>-12858225.1816558</v>
      </c>
      <c r="Q162" s="105">
        <v>-12954367.1142381</v>
      </c>
      <c r="R162" s="105">
        <v>-13050509.046820501</v>
      </c>
      <c r="S162" s="105">
        <v>-13146650.9794029</v>
      </c>
      <c r="T162" s="105">
        <v>-13242792.9119852</v>
      </c>
      <c r="U162" s="105">
        <v>-13338934.844567601</v>
      </c>
      <c r="V162" s="105">
        <v>-13435076.77715</v>
      </c>
      <c r="W162" s="105">
        <v>-13530117.4194098</v>
      </c>
      <c r="X162" s="105">
        <v>-13625158.061669501</v>
      </c>
      <c r="Y162" s="105">
        <v>-13720198.703929299</v>
      </c>
      <c r="Z162" s="105">
        <v>-13815239.3461891</v>
      </c>
      <c r="AA162" s="105">
        <v>-13907134.808305999</v>
      </c>
      <c r="AB162" s="105">
        <v>-13907134.808305999</v>
      </c>
      <c r="AC162" s="105">
        <v>-13997097.806673</v>
      </c>
      <c r="AD162" s="105">
        <v>-14087060.805039899</v>
      </c>
      <c r="AE162" s="105">
        <v>-14177023.803406799</v>
      </c>
      <c r="AF162" s="105">
        <v>-14266986.801773701</v>
      </c>
      <c r="AG162" s="105">
        <v>-14356949.800140699</v>
      </c>
      <c r="AH162" s="105">
        <v>-14446912.798507599</v>
      </c>
      <c r="AI162" s="105">
        <v>-14536875.796874501</v>
      </c>
      <c r="AJ162" s="105">
        <v>-14626838.795241499</v>
      </c>
      <c r="AK162" s="105">
        <v>-14716801.793608399</v>
      </c>
      <c r="AL162" s="105">
        <v>-14806764.791975301</v>
      </c>
      <c r="AM162" s="105">
        <v>-14896727.790342201</v>
      </c>
      <c r="AN162" s="105">
        <v>-14986690.788709201</v>
      </c>
      <c r="AO162" s="105">
        <v>-14986690.788709201</v>
      </c>
      <c r="AP162" s="105">
        <v>-15076653.787076101</v>
      </c>
      <c r="AQ162" s="105">
        <v>-15166616.785443</v>
      </c>
      <c r="AR162" s="105">
        <v>-15256579.7838099</v>
      </c>
      <c r="AS162" s="105">
        <v>-15346542.782176901</v>
      </c>
      <c r="AT162" s="105">
        <v>-15436505.7805438</v>
      </c>
      <c r="AU162" s="105">
        <v>-15526468.7789107</v>
      </c>
      <c r="AV162" s="105">
        <v>-15616431.777277701</v>
      </c>
      <c r="AW162" s="105">
        <v>-15706394.7756446</v>
      </c>
      <c r="AX162" s="105">
        <v>-15796357.7740115</v>
      </c>
      <c r="AY162" s="105">
        <v>-15886320.7723784</v>
      </c>
      <c r="AZ162" s="105">
        <v>-15976283.7707454</v>
      </c>
      <c r="BA162" s="105">
        <v>-16066246.7691123</v>
      </c>
      <c r="BB162" s="105">
        <v>-16066246.7691123</v>
      </c>
      <c r="BE162" s="73"/>
      <c r="BF162" s="134">
        <f t="shared" si="8"/>
        <v>-12185231.653579231</v>
      </c>
      <c r="BG162" s="134">
        <f t="shared" si="9"/>
        <v>-13337422.188030554</v>
      </c>
      <c r="BH162" s="134">
        <f t="shared" si="10"/>
        <v>-14446912.798507599</v>
      </c>
      <c r="BI162" s="134">
        <f t="shared" si="7"/>
        <v>-15526468.778910728</v>
      </c>
    </row>
    <row r="163" spans="1:61" ht="14.4" x14ac:dyDescent="0.3">
      <c r="A163" s="106" t="s">
        <v>525</v>
      </c>
      <c r="B163" s="105">
        <v>0</v>
      </c>
      <c r="C163" s="105">
        <v>0</v>
      </c>
      <c r="D163" s="105">
        <v>0</v>
      </c>
      <c r="E163" s="105">
        <v>0</v>
      </c>
      <c r="F163" s="105">
        <v>0</v>
      </c>
      <c r="G163" s="105">
        <v>0</v>
      </c>
      <c r="H163" s="105">
        <v>0</v>
      </c>
      <c r="I163" s="105">
        <v>0</v>
      </c>
      <c r="J163" s="105">
        <v>0</v>
      </c>
      <c r="K163" s="105">
        <v>0</v>
      </c>
      <c r="L163" s="105">
        <v>0</v>
      </c>
      <c r="M163" s="105">
        <v>0</v>
      </c>
      <c r="N163" s="105">
        <v>0</v>
      </c>
      <c r="O163" s="105">
        <v>0</v>
      </c>
      <c r="P163" s="105">
        <v>0</v>
      </c>
      <c r="Q163" s="105">
        <v>0</v>
      </c>
      <c r="R163" s="105">
        <v>0</v>
      </c>
      <c r="S163" s="105">
        <v>0</v>
      </c>
      <c r="T163" s="105">
        <v>0</v>
      </c>
      <c r="U163" s="105">
        <v>0</v>
      </c>
      <c r="V163" s="105">
        <v>0</v>
      </c>
      <c r="W163" s="105">
        <v>0</v>
      </c>
      <c r="X163" s="105">
        <v>0</v>
      </c>
      <c r="Y163" s="105">
        <v>0</v>
      </c>
      <c r="Z163" s="105">
        <v>0</v>
      </c>
      <c r="AA163" s="105">
        <v>0</v>
      </c>
      <c r="AB163" s="105">
        <v>0</v>
      </c>
      <c r="AC163" s="105">
        <v>0</v>
      </c>
      <c r="AD163" s="105">
        <v>0</v>
      </c>
      <c r="AE163" s="105">
        <v>0</v>
      </c>
      <c r="AF163" s="105">
        <v>0</v>
      </c>
      <c r="AG163" s="105">
        <v>0</v>
      </c>
      <c r="AH163" s="105">
        <v>0</v>
      </c>
      <c r="AI163" s="105">
        <v>0</v>
      </c>
      <c r="AJ163" s="105">
        <v>0</v>
      </c>
      <c r="AK163" s="105">
        <v>0</v>
      </c>
      <c r="AL163" s="105">
        <v>0</v>
      </c>
      <c r="AM163" s="105">
        <v>0</v>
      </c>
      <c r="AN163" s="105">
        <v>0</v>
      </c>
      <c r="AO163" s="105">
        <v>0</v>
      </c>
      <c r="AP163" s="105">
        <v>0</v>
      </c>
      <c r="AQ163" s="105">
        <v>0</v>
      </c>
      <c r="AR163" s="105">
        <v>0</v>
      </c>
      <c r="AS163" s="105">
        <v>0</v>
      </c>
      <c r="AT163" s="105">
        <v>0</v>
      </c>
      <c r="AU163" s="105">
        <v>0</v>
      </c>
      <c r="AV163" s="105">
        <v>0</v>
      </c>
      <c r="AW163" s="105">
        <v>0</v>
      </c>
      <c r="AX163" s="105">
        <v>0</v>
      </c>
      <c r="AY163" s="105">
        <v>0</v>
      </c>
      <c r="AZ163" s="105">
        <v>0</v>
      </c>
      <c r="BA163" s="105">
        <v>0</v>
      </c>
      <c r="BB163" s="105">
        <v>0</v>
      </c>
      <c r="BE163" s="73"/>
      <c r="BF163" s="134">
        <f t="shared" si="8"/>
        <v>0</v>
      </c>
      <c r="BG163" s="134">
        <f t="shared" si="9"/>
        <v>0</v>
      </c>
      <c r="BH163" s="134">
        <f t="shared" si="10"/>
        <v>0</v>
      </c>
      <c r="BI163" s="134">
        <f t="shared" si="7"/>
        <v>0</v>
      </c>
    </row>
    <row r="164" spans="1:61" ht="14.4" x14ac:dyDescent="0.3">
      <c r="A164" s="233" t="s">
        <v>526</v>
      </c>
      <c r="B164" s="107">
        <v>-11608380.058085</v>
      </c>
      <c r="C164" s="107">
        <v>-11704521.990667401</v>
      </c>
      <c r="D164" s="107">
        <v>-11800663.9232498</v>
      </c>
      <c r="E164" s="107">
        <v>-11896805.8558321</v>
      </c>
      <c r="F164" s="107">
        <v>-11992947.788414501</v>
      </c>
      <c r="G164" s="107">
        <v>-12089089.7209969</v>
      </c>
      <c r="H164" s="107">
        <v>-12185231.6535792</v>
      </c>
      <c r="I164" s="107">
        <v>-12281373.5861616</v>
      </c>
      <c r="J164" s="107">
        <v>-12377515.518743999</v>
      </c>
      <c r="K164" s="107">
        <v>-12473657.451326299</v>
      </c>
      <c r="L164" s="107">
        <v>-12569799.3839087</v>
      </c>
      <c r="M164" s="107">
        <v>-12665941.316491099</v>
      </c>
      <c r="N164" s="107">
        <v>-12762083.249073399</v>
      </c>
      <c r="O164" s="107">
        <v>-12762083.249073399</v>
      </c>
      <c r="P164" s="107">
        <v>-12858225.1816558</v>
      </c>
      <c r="Q164" s="107">
        <v>-12954367.1142381</v>
      </c>
      <c r="R164" s="107">
        <v>-13050509.046820501</v>
      </c>
      <c r="S164" s="107">
        <v>-13146650.9794029</v>
      </c>
      <c r="T164" s="107">
        <v>-13242792.9119852</v>
      </c>
      <c r="U164" s="107">
        <v>-13338934.844567601</v>
      </c>
      <c r="V164" s="107">
        <v>-13435076.77715</v>
      </c>
      <c r="W164" s="107">
        <v>-13530117.4194098</v>
      </c>
      <c r="X164" s="107">
        <v>-13625158.061669501</v>
      </c>
      <c r="Y164" s="107">
        <v>-13720198.703929299</v>
      </c>
      <c r="Z164" s="107">
        <v>-13815239.3461891</v>
      </c>
      <c r="AA164" s="107">
        <v>-13907134.808305999</v>
      </c>
      <c r="AB164" s="107">
        <v>-13907134.808305999</v>
      </c>
      <c r="AC164" s="107">
        <v>-13997097.806673</v>
      </c>
      <c r="AD164" s="107">
        <v>-14087060.805039899</v>
      </c>
      <c r="AE164" s="107">
        <v>-14177023.803406799</v>
      </c>
      <c r="AF164" s="107">
        <v>-14266986.801773701</v>
      </c>
      <c r="AG164" s="107">
        <v>-14356949.800140699</v>
      </c>
      <c r="AH164" s="107">
        <v>-14446912.798507599</v>
      </c>
      <c r="AI164" s="107">
        <v>-14536875.796874501</v>
      </c>
      <c r="AJ164" s="107">
        <v>-14626838.795241499</v>
      </c>
      <c r="AK164" s="107">
        <v>-14716801.793608399</v>
      </c>
      <c r="AL164" s="107">
        <v>-14806764.791975301</v>
      </c>
      <c r="AM164" s="107">
        <v>-14896727.790342201</v>
      </c>
      <c r="AN164" s="107">
        <v>-14986690.788709201</v>
      </c>
      <c r="AO164" s="107">
        <v>-14986690.788709201</v>
      </c>
      <c r="AP164" s="107">
        <v>-15076653.787076101</v>
      </c>
      <c r="AQ164" s="107">
        <v>-15166616.785443</v>
      </c>
      <c r="AR164" s="107">
        <v>-15256579.7838099</v>
      </c>
      <c r="AS164" s="107">
        <v>-15346542.782176901</v>
      </c>
      <c r="AT164" s="107">
        <v>-15436505.7805438</v>
      </c>
      <c r="AU164" s="107">
        <v>-15526468.7789107</v>
      </c>
      <c r="AV164" s="107">
        <v>-15616431.777277701</v>
      </c>
      <c r="AW164" s="107">
        <v>-15706394.7756446</v>
      </c>
      <c r="AX164" s="107">
        <v>-15796357.7740115</v>
      </c>
      <c r="AY164" s="107">
        <v>-15886320.7723784</v>
      </c>
      <c r="AZ164" s="107">
        <v>-15976283.7707454</v>
      </c>
      <c r="BA164" s="107">
        <v>-16066246.7691123</v>
      </c>
      <c r="BB164" s="107">
        <v>-16066246.7691123</v>
      </c>
      <c r="BE164" s="73"/>
      <c r="BF164" s="134">
        <f t="shared" si="8"/>
        <v>-12185231.653579231</v>
      </c>
      <c r="BG164" s="134">
        <f t="shared" si="9"/>
        <v>-13337422.188030554</v>
      </c>
      <c r="BH164" s="134">
        <f t="shared" si="10"/>
        <v>-14446912.798507599</v>
      </c>
      <c r="BI164" s="134">
        <f t="shared" si="7"/>
        <v>-15526468.778910728</v>
      </c>
    </row>
    <row r="165" spans="1:61" ht="14.4" x14ac:dyDescent="0.3">
      <c r="A165" s="106" t="s">
        <v>527</v>
      </c>
      <c r="BE165" s="73"/>
    </row>
    <row r="166" spans="1:61" ht="14.4" x14ac:dyDescent="0.3">
      <c r="A166" s="158" t="s">
        <v>528</v>
      </c>
      <c r="BE166" s="73"/>
    </row>
    <row r="167" spans="1:61" ht="14.4" x14ac:dyDescent="0.3">
      <c r="A167" s="106" t="s">
        <v>529</v>
      </c>
      <c r="B167" s="105">
        <v>0</v>
      </c>
      <c r="C167" s="105">
        <v>0</v>
      </c>
      <c r="D167" s="105">
        <v>0</v>
      </c>
      <c r="E167" s="105">
        <v>0</v>
      </c>
      <c r="F167" s="105">
        <v>0</v>
      </c>
      <c r="G167" s="105">
        <v>0</v>
      </c>
      <c r="H167" s="105">
        <v>0</v>
      </c>
      <c r="I167" s="105">
        <v>0</v>
      </c>
      <c r="J167" s="105">
        <v>0</v>
      </c>
      <c r="K167" s="105">
        <v>0</v>
      </c>
      <c r="L167" s="105">
        <v>0</v>
      </c>
      <c r="M167" s="105">
        <v>0</v>
      </c>
      <c r="N167" s="105">
        <v>0</v>
      </c>
      <c r="O167" s="105">
        <v>0</v>
      </c>
      <c r="P167" s="105">
        <v>0</v>
      </c>
      <c r="Q167" s="105">
        <v>0</v>
      </c>
      <c r="R167" s="105">
        <v>0</v>
      </c>
      <c r="S167" s="105">
        <v>0</v>
      </c>
      <c r="T167" s="105">
        <v>0</v>
      </c>
      <c r="U167" s="105">
        <v>0</v>
      </c>
      <c r="V167" s="105">
        <v>0</v>
      </c>
      <c r="W167" s="105">
        <v>0</v>
      </c>
      <c r="X167" s="105">
        <v>0</v>
      </c>
      <c r="Y167" s="105">
        <v>0</v>
      </c>
      <c r="Z167" s="105">
        <v>0</v>
      </c>
      <c r="AA167" s="105">
        <v>0</v>
      </c>
      <c r="AB167" s="105">
        <v>0</v>
      </c>
      <c r="AC167" s="105">
        <v>0</v>
      </c>
      <c r="AD167" s="105">
        <v>0</v>
      </c>
      <c r="AE167" s="105">
        <v>0</v>
      </c>
      <c r="AF167" s="105">
        <v>0</v>
      </c>
      <c r="AG167" s="105">
        <v>0</v>
      </c>
      <c r="AH167" s="105">
        <v>0</v>
      </c>
      <c r="AI167" s="105">
        <v>0</v>
      </c>
      <c r="AJ167" s="105">
        <v>0</v>
      </c>
      <c r="AK167" s="105">
        <v>0</v>
      </c>
      <c r="AL167" s="105">
        <v>0</v>
      </c>
      <c r="AM167" s="105">
        <v>0</v>
      </c>
      <c r="AN167" s="105">
        <v>0</v>
      </c>
      <c r="AO167" s="105">
        <v>0</v>
      </c>
      <c r="AP167" s="105">
        <v>0</v>
      </c>
      <c r="AQ167" s="105">
        <v>0</v>
      </c>
      <c r="AR167" s="105">
        <v>0</v>
      </c>
      <c r="AS167" s="105">
        <v>0</v>
      </c>
      <c r="AT167" s="105">
        <v>0</v>
      </c>
      <c r="AU167" s="105">
        <v>0</v>
      </c>
      <c r="AV167" s="105">
        <v>0</v>
      </c>
      <c r="AW167" s="105">
        <v>0</v>
      </c>
      <c r="AX167" s="105">
        <v>0</v>
      </c>
      <c r="AY167" s="105">
        <v>0</v>
      </c>
      <c r="AZ167" s="105">
        <v>0</v>
      </c>
      <c r="BA167" s="105">
        <v>0</v>
      </c>
      <c r="BB167" s="105">
        <v>0</v>
      </c>
      <c r="BE167" s="73"/>
      <c r="BF167" s="134">
        <f t="shared" si="8"/>
        <v>0</v>
      </c>
      <c r="BG167" s="134">
        <f t="shared" si="9"/>
        <v>0</v>
      </c>
      <c r="BH167" s="134">
        <f t="shared" si="10"/>
        <v>0</v>
      </c>
      <c r="BI167" s="134">
        <f t="shared" si="7"/>
        <v>0</v>
      </c>
    </row>
    <row r="168" spans="1:61" ht="14.4" x14ac:dyDescent="0.3">
      <c r="A168" s="106" t="s">
        <v>530</v>
      </c>
      <c r="B168" s="105">
        <v>0</v>
      </c>
      <c r="C168" s="105">
        <v>0</v>
      </c>
      <c r="D168" s="105">
        <v>0</v>
      </c>
      <c r="E168" s="105">
        <v>0</v>
      </c>
      <c r="F168" s="105">
        <v>0</v>
      </c>
      <c r="G168" s="105">
        <v>0</v>
      </c>
      <c r="H168" s="105">
        <v>0</v>
      </c>
      <c r="I168" s="105">
        <v>0</v>
      </c>
      <c r="J168" s="105">
        <v>0</v>
      </c>
      <c r="K168" s="105">
        <v>0</v>
      </c>
      <c r="L168" s="105">
        <v>0</v>
      </c>
      <c r="M168" s="105">
        <v>0</v>
      </c>
      <c r="N168" s="105">
        <v>0</v>
      </c>
      <c r="O168" s="105">
        <v>0</v>
      </c>
      <c r="P168" s="105">
        <v>0</v>
      </c>
      <c r="Q168" s="105">
        <v>0</v>
      </c>
      <c r="R168" s="105">
        <v>0</v>
      </c>
      <c r="S168" s="105">
        <v>0</v>
      </c>
      <c r="T168" s="105">
        <v>0</v>
      </c>
      <c r="U168" s="105">
        <v>0</v>
      </c>
      <c r="V168" s="105">
        <v>0</v>
      </c>
      <c r="W168" s="105">
        <v>0</v>
      </c>
      <c r="X168" s="105">
        <v>0</v>
      </c>
      <c r="Y168" s="105">
        <v>0</v>
      </c>
      <c r="Z168" s="105">
        <v>0</v>
      </c>
      <c r="AA168" s="105">
        <v>0</v>
      </c>
      <c r="AB168" s="105">
        <v>0</v>
      </c>
      <c r="AC168" s="105">
        <v>0</v>
      </c>
      <c r="AD168" s="105">
        <v>0</v>
      </c>
      <c r="AE168" s="105">
        <v>0</v>
      </c>
      <c r="AF168" s="105">
        <v>0</v>
      </c>
      <c r="AG168" s="105">
        <v>0</v>
      </c>
      <c r="AH168" s="105">
        <v>0</v>
      </c>
      <c r="AI168" s="105">
        <v>0</v>
      </c>
      <c r="AJ168" s="105">
        <v>0</v>
      </c>
      <c r="AK168" s="105">
        <v>0</v>
      </c>
      <c r="AL168" s="105">
        <v>0</v>
      </c>
      <c r="AM168" s="105">
        <v>0</v>
      </c>
      <c r="AN168" s="105">
        <v>0</v>
      </c>
      <c r="AO168" s="105">
        <v>0</v>
      </c>
      <c r="AP168" s="105">
        <v>0</v>
      </c>
      <c r="AQ168" s="105">
        <v>0</v>
      </c>
      <c r="AR168" s="105">
        <v>0</v>
      </c>
      <c r="AS168" s="105">
        <v>0</v>
      </c>
      <c r="AT168" s="105">
        <v>0</v>
      </c>
      <c r="AU168" s="105">
        <v>0</v>
      </c>
      <c r="AV168" s="105">
        <v>0</v>
      </c>
      <c r="AW168" s="105">
        <v>0</v>
      </c>
      <c r="AX168" s="105">
        <v>0</v>
      </c>
      <c r="AY168" s="105">
        <v>0</v>
      </c>
      <c r="AZ168" s="105">
        <v>0</v>
      </c>
      <c r="BA168" s="105">
        <v>0</v>
      </c>
      <c r="BB168" s="105">
        <v>0</v>
      </c>
      <c r="BE168" s="73"/>
      <c r="BF168" s="134">
        <f t="shared" si="8"/>
        <v>0</v>
      </c>
      <c r="BG168" s="134">
        <f t="shared" si="9"/>
        <v>0</v>
      </c>
      <c r="BH168" s="134">
        <f t="shared" si="10"/>
        <v>0</v>
      </c>
      <c r="BI168" s="134">
        <f t="shared" si="7"/>
        <v>0</v>
      </c>
    </row>
    <row r="169" spans="1:61" ht="14.4" x14ac:dyDescent="0.3">
      <c r="A169" s="106" t="s">
        <v>531</v>
      </c>
      <c r="B169" s="105">
        <v>6697564.1700000698</v>
      </c>
      <c r="C169" s="105">
        <v>6697564.1700000698</v>
      </c>
      <c r="D169" s="105">
        <v>6697564.1700000698</v>
      </c>
      <c r="E169" s="105">
        <v>6697564.1700000698</v>
      </c>
      <c r="F169" s="105">
        <v>6697564.1700000698</v>
      </c>
      <c r="G169" s="105">
        <v>6697564.1700000698</v>
      </c>
      <c r="H169" s="105">
        <v>6697564.1700000698</v>
      </c>
      <c r="I169" s="105">
        <v>6697564.1700000698</v>
      </c>
      <c r="J169" s="105">
        <v>6697564.1700000698</v>
      </c>
      <c r="K169" s="105">
        <v>6697564.1700000698</v>
      </c>
      <c r="L169" s="105">
        <v>6697564.1700000698</v>
      </c>
      <c r="M169" s="105">
        <v>6697564.1700000698</v>
      </c>
      <c r="N169" s="105">
        <v>6697564.1700000698</v>
      </c>
      <c r="O169" s="105">
        <v>6697564.1700000698</v>
      </c>
      <c r="P169" s="105">
        <v>6697564.1700000698</v>
      </c>
      <c r="Q169" s="105">
        <v>6697564.1700000698</v>
      </c>
      <c r="R169" s="105">
        <v>6697564.1700000698</v>
      </c>
      <c r="S169" s="105">
        <v>6697564.1700000698</v>
      </c>
      <c r="T169" s="105">
        <v>6697564.1700000698</v>
      </c>
      <c r="U169" s="105">
        <v>6697564.1700000698</v>
      </c>
      <c r="V169" s="105">
        <v>6697564.1700000698</v>
      </c>
      <c r="W169" s="105">
        <v>6697564.1700000698</v>
      </c>
      <c r="X169" s="105">
        <v>6697564.1700000698</v>
      </c>
      <c r="Y169" s="105">
        <v>6697564.1700000698</v>
      </c>
      <c r="Z169" s="105">
        <v>6697564.1700000698</v>
      </c>
      <c r="AA169" s="105">
        <v>6697564.1700000698</v>
      </c>
      <c r="AB169" s="105">
        <v>6697564.1700000698</v>
      </c>
      <c r="AC169" s="105">
        <v>6697564.1700000698</v>
      </c>
      <c r="AD169" s="105">
        <v>6697564.1700000698</v>
      </c>
      <c r="AE169" s="105">
        <v>6697564.1700000698</v>
      </c>
      <c r="AF169" s="105">
        <v>6697564.1700000698</v>
      </c>
      <c r="AG169" s="105">
        <v>6697564.1700000698</v>
      </c>
      <c r="AH169" s="105">
        <v>6697564.1700000698</v>
      </c>
      <c r="AI169" s="105">
        <v>6697564.1700000698</v>
      </c>
      <c r="AJ169" s="105">
        <v>6697564.1700000698</v>
      </c>
      <c r="AK169" s="105">
        <v>6697564.1700000698</v>
      </c>
      <c r="AL169" s="105">
        <v>6697564.1700000698</v>
      </c>
      <c r="AM169" s="105">
        <v>6697564.1700000698</v>
      </c>
      <c r="AN169" s="105">
        <v>6697564.1700000698</v>
      </c>
      <c r="AO169" s="105">
        <v>6697564.1700000698</v>
      </c>
      <c r="AP169" s="105">
        <v>6697564.1700000698</v>
      </c>
      <c r="AQ169" s="105">
        <v>6697564.1700000698</v>
      </c>
      <c r="AR169" s="105">
        <v>6697564.1700000698</v>
      </c>
      <c r="AS169" s="105">
        <v>6697564.1700000698</v>
      </c>
      <c r="AT169" s="105">
        <v>6697564.1700000698</v>
      </c>
      <c r="AU169" s="105">
        <v>6697564.1700000698</v>
      </c>
      <c r="AV169" s="105">
        <v>6697564.1700000698</v>
      </c>
      <c r="AW169" s="105">
        <v>6697564.1700000698</v>
      </c>
      <c r="AX169" s="105">
        <v>6697564.1700000698</v>
      </c>
      <c r="AY169" s="105">
        <v>6697564.1700000698</v>
      </c>
      <c r="AZ169" s="105">
        <v>6697564.1700000698</v>
      </c>
      <c r="BA169" s="105">
        <v>6697564.1700000698</v>
      </c>
      <c r="BB169" s="105">
        <v>6697564.1700000698</v>
      </c>
      <c r="BE169" s="73"/>
      <c r="BF169" s="134">
        <f t="shared" si="8"/>
        <v>6697564.1700000707</v>
      </c>
      <c r="BG169" s="134">
        <f t="shared" si="9"/>
        <v>6697564.1700000707</v>
      </c>
      <c r="BH169" s="134">
        <f t="shared" si="10"/>
        <v>6697564.1700000707</v>
      </c>
      <c r="BI169" s="134">
        <f t="shared" si="7"/>
        <v>6697564.1700000707</v>
      </c>
    </row>
    <row r="170" spans="1:61" ht="14.4" x14ac:dyDescent="0.3">
      <c r="A170" s="106" t="s">
        <v>532</v>
      </c>
      <c r="B170" s="105">
        <v>-144446.879999995</v>
      </c>
      <c r="C170" s="105">
        <v>-144446.879999995</v>
      </c>
      <c r="D170" s="105">
        <v>-144446.879999995</v>
      </c>
      <c r="E170" s="105">
        <v>-144446.879999995</v>
      </c>
      <c r="F170" s="105">
        <v>-144446.879999995</v>
      </c>
      <c r="G170" s="105">
        <v>-144446.879999995</v>
      </c>
      <c r="H170" s="105">
        <v>-144446.879999995</v>
      </c>
      <c r="I170" s="105">
        <v>-144446.879999995</v>
      </c>
      <c r="J170" s="105">
        <v>-144446.879999995</v>
      </c>
      <c r="K170" s="105">
        <v>-144446.879999995</v>
      </c>
      <c r="L170" s="105">
        <v>-144446.879999995</v>
      </c>
      <c r="M170" s="105">
        <v>-144446.879999995</v>
      </c>
      <c r="N170" s="105">
        <v>-144446.879999995</v>
      </c>
      <c r="O170" s="105">
        <v>-144446.879999995</v>
      </c>
      <c r="P170" s="105">
        <v>-144446.879999995</v>
      </c>
      <c r="Q170" s="105">
        <v>-144446.879999995</v>
      </c>
      <c r="R170" s="105">
        <v>-144446.879999995</v>
      </c>
      <c r="S170" s="105">
        <v>-144446.879999995</v>
      </c>
      <c r="T170" s="105">
        <v>-144446.879999995</v>
      </c>
      <c r="U170" s="105">
        <v>-144446.879999995</v>
      </c>
      <c r="V170" s="105">
        <v>-144446.879999995</v>
      </c>
      <c r="W170" s="105">
        <v>-144446.879999995</v>
      </c>
      <c r="X170" s="105">
        <v>-144446.879999995</v>
      </c>
      <c r="Y170" s="105">
        <v>-144446.879999995</v>
      </c>
      <c r="Z170" s="105">
        <v>-144446.879999995</v>
      </c>
      <c r="AA170" s="105">
        <v>-144446.879999995</v>
      </c>
      <c r="AB170" s="105">
        <v>-144446.879999995</v>
      </c>
      <c r="AC170" s="105">
        <v>-144446.879999995</v>
      </c>
      <c r="AD170" s="105">
        <v>-144446.879999995</v>
      </c>
      <c r="AE170" s="105">
        <v>-144446.879999995</v>
      </c>
      <c r="AF170" s="105">
        <v>-144446.879999995</v>
      </c>
      <c r="AG170" s="105">
        <v>-144446.879999995</v>
      </c>
      <c r="AH170" s="105">
        <v>-144446.879999995</v>
      </c>
      <c r="AI170" s="105">
        <v>-144446.879999995</v>
      </c>
      <c r="AJ170" s="105">
        <v>-144446.879999995</v>
      </c>
      <c r="AK170" s="105">
        <v>-144446.879999995</v>
      </c>
      <c r="AL170" s="105">
        <v>-144446.879999995</v>
      </c>
      <c r="AM170" s="105">
        <v>-144446.879999995</v>
      </c>
      <c r="AN170" s="105">
        <v>-144446.879999995</v>
      </c>
      <c r="AO170" s="105">
        <v>-144446.879999995</v>
      </c>
      <c r="AP170" s="105">
        <v>-144446.879999995</v>
      </c>
      <c r="AQ170" s="105">
        <v>-144446.879999995</v>
      </c>
      <c r="AR170" s="105">
        <v>-144446.879999995</v>
      </c>
      <c r="AS170" s="105">
        <v>-144446.879999995</v>
      </c>
      <c r="AT170" s="105">
        <v>-144446.879999995</v>
      </c>
      <c r="AU170" s="105">
        <v>-144446.879999995</v>
      </c>
      <c r="AV170" s="105">
        <v>-144446.879999995</v>
      </c>
      <c r="AW170" s="105">
        <v>-144446.879999995</v>
      </c>
      <c r="AX170" s="105">
        <v>-144446.879999995</v>
      </c>
      <c r="AY170" s="105">
        <v>-144446.879999995</v>
      </c>
      <c r="AZ170" s="105">
        <v>-144446.879999995</v>
      </c>
      <c r="BA170" s="105">
        <v>-144446.879999995</v>
      </c>
      <c r="BB170" s="105">
        <v>-144446.879999995</v>
      </c>
      <c r="BE170" s="73"/>
      <c r="BF170" s="134">
        <f t="shared" si="8"/>
        <v>-144446.879999995</v>
      </c>
      <c r="BG170" s="134">
        <f t="shared" si="9"/>
        <v>-144446.879999995</v>
      </c>
      <c r="BH170" s="134">
        <f t="shared" si="10"/>
        <v>-144446.879999995</v>
      </c>
      <c r="BI170" s="134">
        <f t="shared" si="7"/>
        <v>-144446.879999995</v>
      </c>
    </row>
    <row r="171" spans="1:61" ht="14.4" x14ac:dyDescent="0.3">
      <c r="A171" s="106" t="s">
        <v>533</v>
      </c>
      <c r="B171" s="105">
        <v>0</v>
      </c>
      <c r="C171" s="105">
        <v>0</v>
      </c>
      <c r="D171" s="105">
        <v>0</v>
      </c>
      <c r="E171" s="105">
        <v>0</v>
      </c>
      <c r="F171" s="105">
        <v>0</v>
      </c>
      <c r="G171" s="105">
        <v>0</v>
      </c>
      <c r="H171" s="105">
        <v>0</v>
      </c>
      <c r="I171" s="105">
        <v>0</v>
      </c>
      <c r="J171" s="105">
        <v>0</v>
      </c>
      <c r="K171" s="105">
        <v>0</v>
      </c>
      <c r="L171" s="105">
        <v>0</v>
      </c>
      <c r="M171" s="105">
        <v>0</v>
      </c>
      <c r="N171" s="105">
        <v>0</v>
      </c>
      <c r="O171" s="105">
        <v>0</v>
      </c>
      <c r="P171" s="105">
        <v>0</v>
      </c>
      <c r="Q171" s="105">
        <v>0</v>
      </c>
      <c r="R171" s="105">
        <v>0</v>
      </c>
      <c r="S171" s="105">
        <v>0</v>
      </c>
      <c r="T171" s="105">
        <v>0</v>
      </c>
      <c r="U171" s="105">
        <v>0</v>
      </c>
      <c r="V171" s="105">
        <v>0</v>
      </c>
      <c r="W171" s="105">
        <v>0</v>
      </c>
      <c r="X171" s="105">
        <v>0</v>
      </c>
      <c r="Y171" s="105">
        <v>0</v>
      </c>
      <c r="Z171" s="105">
        <v>0</v>
      </c>
      <c r="AA171" s="105">
        <v>0</v>
      </c>
      <c r="AB171" s="105">
        <v>0</v>
      </c>
      <c r="AC171" s="105">
        <v>0</v>
      </c>
      <c r="AD171" s="105">
        <v>0</v>
      </c>
      <c r="AE171" s="105">
        <v>0</v>
      </c>
      <c r="AF171" s="105">
        <v>0</v>
      </c>
      <c r="AG171" s="105">
        <v>0</v>
      </c>
      <c r="AH171" s="105">
        <v>0</v>
      </c>
      <c r="AI171" s="105">
        <v>0</v>
      </c>
      <c r="AJ171" s="105">
        <v>0</v>
      </c>
      <c r="AK171" s="105">
        <v>0</v>
      </c>
      <c r="AL171" s="105">
        <v>0</v>
      </c>
      <c r="AM171" s="105">
        <v>0</v>
      </c>
      <c r="AN171" s="105">
        <v>0</v>
      </c>
      <c r="AO171" s="105">
        <v>0</v>
      </c>
      <c r="AP171" s="105">
        <v>0</v>
      </c>
      <c r="AQ171" s="105">
        <v>0</v>
      </c>
      <c r="AR171" s="105">
        <v>0</v>
      </c>
      <c r="AS171" s="105">
        <v>0</v>
      </c>
      <c r="AT171" s="105">
        <v>0</v>
      </c>
      <c r="AU171" s="105">
        <v>0</v>
      </c>
      <c r="AV171" s="105">
        <v>0</v>
      </c>
      <c r="AW171" s="105">
        <v>0</v>
      </c>
      <c r="AX171" s="105">
        <v>0</v>
      </c>
      <c r="AY171" s="105">
        <v>0</v>
      </c>
      <c r="AZ171" s="105">
        <v>0</v>
      </c>
      <c r="BA171" s="105">
        <v>0</v>
      </c>
      <c r="BB171" s="105">
        <v>0</v>
      </c>
      <c r="BE171" s="73"/>
      <c r="BF171" s="134">
        <f t="shared" si="8"/>
        <v>0</v>
      </c>
      <c r="BG171" s="134">
        <f t="shared" si="9"/>
        <v>0</v>
      </c>
      <c r="BH171" s="134">
        <f t="shared" si="10"/>
        <v>0</v>
      </c>
      <c r="BI171" s="134">
        <f t="shared" si="7"/>
        <v>0</v>
      </c>
    </row>
    <row r="172" spans="1:61" ht="14.4" x14ac:dyDescent="0.3">
      <c r="A172" s="106" t="s">
        <v>534</v>
      </c>
      <c r="B172" s="105">
        <v>0</v>
      </c>
      <c r="C172" s="105">
        <v>0</v>
      </c>
      <c r="D172" s="105">
        <v>0</v>
      </c>
      <c r="E172" s="105">
        <v>0</v>
      </c>
      <c r="F172" s="105">
        <v>0</v>
      </c>
      <c r="G172" s="105">
        <v>0</v>
      </c>
      <c r="H172" s="105">
        <v>0</v>
      </c>
      <c r="I172" s="105">
        <v>0</v>
      </c>
      <c r="J172" s="105">
        <v>0</v>
      </c>
      <c r="K172" s="105">
        <v>0</v>
      </c>
      <c r="L172" s="105">
        <v>0</v>
      </c>
      <c r="M172" s="105">
        <v>0</v>
      </c>
      <c r="N172" s="105">
        <v>0</v>
      </c>
      <c r="O172" s="105">
        <v>0</v>
      </c>
      <c r="P172" s="105">
        <v>0</v>
      </c>
      <c r="Q172" s="105">
        <v>0</v>
      </c>
      <c r="R172" s="105">
        <v>0</v>
      </c>
      <c r="S172" s="105">
        <v>0</v>
      </c>
      <c r="T172" s="105">
        <v>0</v>
      </c>
      <c r="U172" s="105">
        <v>0</v>
      </c>
      <c r="V172" s="105">
        <v>0</v>
      </c>
      <c r="W172" s="105">
        <v>0</v>
      </c>
      <c r="X172" s="105">
        <v>0</v>
      </c>
      <c r="Y172" s="105">
        <v>0</v>
      </c>
      <c r="Z172" s="105">
        <v>0</v>
      </c>
      <c r="AA172" s="105">
        <v>0</v>
      </c>
      <c r="AB172" s="105">
        <v>0</v>
      </c>
      <c r="AC172" s="105">
        <v>0</v>
      </c>
      <c r="AD172" s="105">
        <v>0</v>
      </c>
      <c r="AE172" s="105">
        <v>0</v>
      </c>
      <c r="AF172" s="105">
        <v>0</v>
      </c>
      <c r="AG172" s="105">
        <v>0</v>
      </c>
      <c r="AH172" s="105">
        <v>0</v>
      </c>
      <c r="AI172" s="105">
        <v>0</v>
      </c>
      <c r="AJ172" s="105">
        <v>0</v>
      </c>
      <c r="AK172" s="105">
        <v>0</v>
      </c>
      <c r="AL172" s="105">
        <v>0</v>
      </c>
      <c r="AM172" s="105">
        <v>0</v>
      </c>
      <c r="AN172" s="105">
        <v>0</v>
      </c>
      <c r="AO172" s="105">
        <v>0</v>
      </c>
      <c r="AP172" s="105">
        <v>0</v>
      </c>
      <c r="AQ172" s="105">
        <v>0</v>
      </c>
      <c r="AR172" s="105">
        <v>0</v>
      </c>
      <c r="AS172" s="105">
        <v>0</v>
      </c>
      <c r="AT172" s="105">
        <v>0</v>
      </c>
      <c r="AU172" s="105">
        <v>0</v>
      </c>
      <c r="AV172" s="105">
        <v>0</v>
      </c>
      <c r="AW172" s="105">
        <v>0</v>
      </c>
      <c r="AX172" s="105">
        <v>0</v>
      </c>
      <c r="AY172" s="105">
        <v>0</v>
      </c>
      <c r="AZ172" s="105">
        <v>0</v>
      </c>
      <c r="BA172" s="105">
        <v>0</v>
      </c>
      <c r="BB172" s="105">
        <v>0</v>
      </c>
      <c r="BE172" s="73"/>
      <c r="BF172" s="134">
        <f t="shared" si="8"/>
        <v>0</v>
      </c>
      <c r="BG172" s="134">
        <f t="shared" si="9"/>
        <v>0</v>
      </c>
      <c r="BH172" s="134">
        <f t="shared" si="10"/>
        <v>0</v>
      </c>
      <c r="BI172" s="134">
        <f t="shared" si="7"/>
        <v>0</v>
      </c>
    </row>
    <row r="173" spans="1:61" s="278" customFormat="1" ht="14.4" x14ac:dyDescent="0.3">
      <c r="A173" s="277" t="s">
        <v>535</v>
      </c>
      <c r="B173" s="278">
        <v>6553117.2900000801</v>
      </c>
      <c r="C173" s="278">
        <v>6553117.2900000801</v>
      </c>
      <c r="D173" s="278">
        <v>6553117.2900000801</v>
      </c>
      <c r="E173" s="278">
        <v>6553117.2900000801</v>
      </c>
      <c r="F173" s="278">
        <v>6553117.2900000801</v>
      </c>
      <c r="G173" s="278">
        <v>6553117.2900000801</v>
      </c>
      <c r="H173" s="278">
        <v>6553117.2900000801</v>
      </c>
      <c r="I173" s="278">
        <v>6553117.2900000801</v>
      </c>
      <c r="J173" s="278">
        <v>6553117.2900000801</v>
      </c>
      <c r="K173" s="278">
        <v>6553117.2900000801</v>
      </c>
      <c r="L173" s="278">
        <v>6553117.2900000801</v>
      </c>
      <c r="M173" s="278">
        <v>6553117.2900000801</v>
      </c>
      <c r="N173" s="278">
        <v>6553117.2900000801</v>
      </c>
      <c r="O173" s="278">
        <v>6553117.2900000801</v>
      </c>
      <c r="P173" s="278">
        <v>6553117.2900000801</v>
      </c>
      <c r="Q173" s="278">
        <v>6553117.2900000801</v>
      </c>
      <c r="R173" s="278">
        <v>6553117.2900000801</v>
      </c>
      <c r="S173" s="278">
        <v>6553117.2900000801</v>
      </c>
      <c r="T173" s="278">
        <v>6553117.2900000801</v>
      </c>
      <c r="U173" s="278">
        <v>6553117.2900000801</v>
      </c>
      <c r="V173" s="278">
        <v>6553117.2900000801</v>
      </c>
      <c r="W173" s="278">
        <v>6553117.2900000801</v>
      </c>
      <c r="X173" s="278">
        <v>6553117.2900000801</v>
      </c>
      <c r="Y173" s="278">
        <v>6553117.2900000801</v>
      </c>
      <c r="Z173" s="278">
        <v>6553117.2900000801</v>
      </c>
      <c r="AA173" s="278">
        <v>6553117.2900000801</v>
      </c>
      <c r="AB173" s="278">
        <v>6553117.2900000801</v>
      </c>
      <c r="AC173" s="278">
        <v>6553117.2900000801</v>
      </c>
      <c r="AD173" s="278">
        <v>6553117.2900000801</v>
      </c>
      <c r="AE173" s="278">
        <v>6553117.2900000801</v>
      </c>
      <c r="AF173" s="278">
        <v>6553117.2900000801</v>
      </c>
      <c r="AG173" s="278">
        <v>6553117.2900000801</v>
      </c>
      <c r="AH173" s="278">
        <v>6553117.2900000801</v>
      </c>
      <c r="AI173" s="278">
        <v>6553117.2900000801</v>
      </c>
      <c r="AJ173" s="278">
        <v>6553117.2900000801</v>
      </c>
      <c r="AK173" s="278">
        <v>6553117.2900000801</v>
      </c>
      <c r="AL173" s="278">
        <v>6553117.2900000801</v>
      </c>
      <c r="AM173" s="278">
        <v>6553117.2900000801</v>
      </c>
      <c r="AN173" s="278">
        <v>6553117.2900000801</v>
      </c>
      <c r="AO173" s="278">
        <v>6553117.2900000801</v>
      </c>
      <c r="AP173" s="278">
        <v>6553117.2900000801</v>
      </c>
      <c r="AQ173" s="278">
        <v>6553117.2900000801</v>
      </c>
      <c r="AR173" s="278">
        <v>6553117.2900000801</v>
      </c>
      <c r="AS173" s="278">
        <v>6553117.2900000801</v>
      </c>
      <c r="AT173" s="278">
        <v>6553117.2900000801</v>
      </c>
      <c r="AU173" s="278">
        <v>6553117.2900000801</v>
      </c>
      <c r="AV173" s="278">
        <v>6553117.2900000801</v>
      </c>
      <c r="AW173" s="278">
        <v>6553117.2900000801</v>
      </c>
      <c r="AX173" s="278">
        <v>6553117.2900000801</v>
      </c>
      <c r="AY173" s="278">
        <v>6553117.2900000801</v>
      </c>
      <c r="AZ173" s="278">
        <v>6553117.2900000801</v>
      </c>
      <c r="BA173" s="278">
        <v>6553117.2900000801</v>
      </c>
      <c r="BB173" s="278">
        <v>6553117.2900000801</v>
      </c>
      <c r="BE173" s="279"/>
      <c r="BF173" s="280">
        <f t="shared" si="8"/>
        <v>6553117.2900000801</v>
      </c>
      <c r="BG173" s="280">
        <f t="shared" si="9"/>
        <v>6553117.2900000801</v>
      </c>
      <c r="BH173" s="280">
        <f t="shared" si="10"/>
        <v>6553117.2900000801</v>
      </c>
      <c r="BI173" s="280">
        <f t="shared" si="7"/>
        <v>6553117.2900000801</v>
      </c>
    </row>
    <row r="174" spans="1:61" ht="14.4" x14ac:dyDescent="0.3">
      <c r="A174" s="106" t="s">
        <v>536</v>
      </c>
      <c r="BE174" s="73"/>
    </row>
    <row r="175" spans="1:61" ht="14.4" x14ac:dyDescent="0.3">
      <c r="A175" s="158" t="s">
        <v>537</v>
      </c>
      <c r="BE175" s="73"/>
    </row>
    <row r="176" spans="1:61" ht="14.4" x14ac:dyDescent="0.3">
      <c r="A176" s="106" t="s">
        <v>538</v>
      </c>
      <c r="B176" s="105">
        <v>0</v>
      </c>
      <c r="C176" s="105">
        <v>0</v>
      </c>
      <c r="D176" s="105">
        <v>0</v>
      </c>
      <c r="E176" s="105">
        <v>0</v>
      </c>
      <c r="F176" s="105">
        <v>0</v>
      </c>
      <c r="G176" s="105">
        <v>0</v>
      </c>
      <c r="H176" s="105">
        <v>0</v>
      </c>
      <c r="I176" s="105">
        <v>0</v>
      </c>
      <c r="J176" s="105">
        <v>0</v>
      </c>
      <c r="K176" s="105">
        <v>0</v>
      </c>
      <c r="L176" s="105">
        <v>0</v>
      </c>
      <c r="M176" s="105">
        <v>0</v>
      </c>
      <c r="N176" s="105">
        <v>0</v>
      </c>
      <c r="O176" s="105">
        <v>0</v>
      </c>
      <c r="P176" s="105">
        <v>0</v>
      </c>
      <c r="Q176" s="105">
        <v>0</v>
      </c>
      <c r="R176" s="105">
        <v>0</v>
      </c>
      <c r="S176" s="105">
        <v>0</v>
      </c>
      <c r="T176" s="105">
        <v>0</v>
      </c>
      <c r="U176" s="105">
        <v>0</v>
      </c>
      <c r="V176" s="105">
        <v>0</v>
      </c>
      <c r="W176" s="105">
        <v>0</v>
      </c>
      <c r="X176" s="105">
        <v>0</v>
      </c>
      <c r="Y176" s="105">
        <v>0</v>
      </c>
      <c r="Z176" s="105">
        <v>0</v>
      </c>
      <c r="AA176" s="105">
        <v>0</v>
      </c>
      <c r="AB176" s="105">
        <v>0</v>
      </c>
      <c r="AC176" s="105">
        <v>0</v>
      </c>
      <c r="AD176" s="105">
        <v>0</v>
      </c>
      <c r="AE176" s="105">
        <v>0</v>
      </c>
      <c r="AF176" s="105">
        <v>0</v>
      </c>
      <c r="AG176" s="105">
        <v>0</v>
      </c>
      <c r="AH176" s="105">
        <v>0</v>
      </c>
      <c r="AI176" s="105">
        <v>0</v>
      </c>
      <c r="AJ176" s="105">
        <v>0</v>
      </c>
      <c r="AK176" s="105">
        <v>0</v>
      </c>
      <c r="AL176" s="105">
        <v>0</v>
      </c>
      <c r="AM176" s="105">
        <v>0</v>
      </c>
      <c r="AN176" s="105">
        <v>0</v>
      </c>
      <c r="AO176" s="105">
        <v>0</v>
      </c>
      <c r="AP176" s="105">
        <v>0</v>
      </c>
      <c r="AQ176" s="105">
        <v>0</v>
      </c>
      <c r="AR176" s="105">
        <v>0</v>
      </c>
      <c r="AS176" s="105">
        <v>0</v>
      </c>
      <c r="AT176" s="105">
        <v>0</v>
      </c>
      <c r="AU176" s="105">
        <v>0</v>
      </c>
      <c r="AV176" s="105">
        <v>0</v>
      </c>
      <c r="AW176" s="105">
        <v>0</v>
      </c>
      <c r="AX176" s="105">
        <v>0</v>
      </c>
      <c r="AY176" s="105">
        <v>0</v>
      </c>
      <c r="AZ176" s="105">
        <v>0</v>
      </c>
      <c r="BA176" s="105">
        <v>0</v>
      </c>
      <c r="BB176" s="105">
        <v>0</v>
      </c>
      <c r="BE176" s="73"/>
      <c r="BF176" s="134">
        <f t="shared" si="8"/>
        <v>0</v>
      </c>
      <c r="BG176" s="134">
        <f t="shared" si="9"/>
        <v>0</v>
      </c>
      <c r="BH176" s="134">
        <f t="shared" si="10"/>
        <v>0</v>
      </c>
      <c r="BI176" s="134">
        <f t="shared" si="7"/>
        <v>0</v>
      </c>
    </row>
    <row r="177" spans="1:61" ht="14.4" x14ac:dyDescent="0.3">
      <c r="A177" s="106" t="s">
        <v>539</v>
      </c>
      <c r="B177" s="105">
        <v>1362872.04</v>
      </c>
      <c r="C177" s="105">
        <v>1362872.04</v>
      </c>
      <c r="D177" s="105">
        <v>1362872.04</v>
      </c>
      <c r="E177" s="105">
        <v>1362872.04</v>
      </c>
      <c r="F177" s="105">
        <v>1362872.04</v>
      </c>
      <c r="G177" s="105">
        <v>1362872.04</v>
      </c>
      <c r="H177" s="105">
        <v>1362872.04</v>
      </c>
      <c r="I177" s="105">
        <v>1362872.04</v>
      </c>
      <c r="J177" s="105">
        <v>1362872.04</v>
      </c>
      <c r="K177" s="105">
        <v>1362872.04</v>
      </c>
      <c r="L177" s="105">
        <v>1362872.04</v>
      </c>
      <c r="M177" s="105">
        <v>1362872.04</v>
      </c>
      <c r="N177" s="105">
        <v>1362872.04</v>
      </c>
      <c r="O177" s="105">
        <v>1362872.04</v>
      </c>
      <c r="P177" s="105">
        <v>1362872.04</v>
      </c>
      <c r="Q177" s="105">
        <v>1362872.04</v>
      </c>
      <c r="R177" s="105">
        <v>1362872.04</v>
      </c>
      <c r="S177" s="105">
        <v>1362872.04</v>
      </c>
      <c r="T177" s="105">
        <v>1362872.04</v>
      </c>
      <c r="U177" s="105">
        <v>1362872.04</v>
      </c>
      <c r="V177" s="105">
        <v>1362872.04</v>
      </c>
      <c r="W177" s="105">
        <v>1362872.04</v>
      </c>
      <c r="X177" s="105">
        <v>1362872.04</v>
      </c>
      <c r="Y177" s="105">
        <v>1362872.04</v>
      </c>
      <c r="Z177" s="105">
        <v>1362872.04</v>
      </c>
      <c r="AA177" s="105">
        <v>1362872.04</v>
      </c>
      <c r="AB177" s="105">
        <v>1362872.04</v>
      </c>
      <c r="AC177" s="105">
        <v>1362872.04</v>
      </c>
      <c r="AD177" s="105">
        <v>1362872.04</v>
      </c>
      <c r="AE177" s="105">
        <v>1362872.04</v>
      </c>
      <c r="AF177" s="105">
        <v>1362872.04</v>
      </c>
      <c r="AG177" s="105">
        <v>1362872.04</v>
      </c>
      <c r="AH177" s="105">
        <v>1362872.04</v>
      </c>
      <c r="AI177" s="105">
        <v>1362872.04</v>
      </c>
      <c r="AJ177" s="105">
        <v>1362872.04</v>
      </c>
      <c r="AK177" s="105">
        <v>1362872.04</v>
      </c>
      <c r="AL177" s="105">
        <v>1362872.04</v>
      </c>
      <c r="AM177" s="105">
        <v>1362872.04</v>
      </c>
      <c r="AN177" s="105">
        <v>1362872.04</v>
      </c>
      <c r="AO177" s="105">
        <v>1362872.04</v>
      </c>
      <c r="AP177" s="105">
        <v>1362872.04</v>
      </c>
      <c r="AQ177" s="105">
        <v>1362872.04</v>
      </c>
      <c r="AR177" s="105">
        <v>1362872.04</v>
      </c>
      <c r="AS177" s="105">
        <v>1362872.04</v>
      </c>
      <c r="AT177" s="105">
        <v>1362872.04</v>
      </c>
      <c r="AU177" s="105">
        <v>1362872.04</v>
      </c>
      <c r="AV177" s="105">
        <v>1362872.04</v>
      </c>
      <c r="AW177" s="105">
        <v>1362872.04</v>
      </c>
      <c r="AX177" s="105">
        <v>1362872.04</v>
      </c>
      <c r="AY177" s="105">
        <v>1362872.04</v>
      </c>
      <c r="AZ177" s="105">
        <v>1362872.04</v>
      </c>
      <c r="BA177" s="105">
        <v>1362872.04</v>
      </c>
      <c r="BB177" s="105">
        <v>1362872.04</v>
      </c>
      <c r="BE177" s="73"/>
      <c r="BF177" s="134">
        <f t="shared" si="8"/>
        <v>1362872.0399999996</v>
      </c>
      <c r="BG177" s="134">
        <f t="shared" si="9"/>
        <v>1362872.0399999996</v>
      </c>
      <c r="BH177" s="134">
        <f t="shared" si="10"/>
        <v>1362872.0399999996</v>
      </c>
      <c r="BI177" s="134">
        <f t="shared" si="7"/>
        <v>1362872.0399999996</v>
      </c>
    </row>
    <row r="178" spans="1:61" ht="14.4" x14ac:dyDescent="0.3">
      <c r="A178" s="106" t="s">
        <v>540</v>
      </c>
      <c r="B178" s="105">
        <v>0</v>
      </c>
      <c r="C178" s="105">
        <v>0</v>
      </c>
      <c r="D178" s="105">
        <v>0</v>
      </c>
      <c r="E178" s="105">
        <v>0</v>
      </c>
      <c r="F178" s="105">
        <v>0</v>
      </c>
      <c r="G178" s="105">
        <v>0</v>
      </c>
      <c r="H178" s="105">
        <v>0</v>
      </c>
      <c r="I178" s="105">
        <v>0</v>
      </c>
      <c r="J178" s="105">
        <v>0</v>
      </c>
      <c r="K178" s="105">
        <v>0</v>
      </c>
      <c r="L178" s="105">
        <v>0</v>
      </c>
      <c r="M178" s="105">
        <v>0</v>
      </c>
      <c r="N178" s="105">
        <v>0</v>
      </c>
      <c r="O178" s="105">
        <v>0</v>
      </c>
      <c r="P178" s="105">
        <v>0</v>
      </c>
      <c r="Q178" s="105">
        <v>0</v>
      </c>
      <c r="R178" s="105">
        <v>0</v>
      </c>
      <c r="S178" s="105">
        <v>0</v>
      </c>
      <c r="T178" s="105">
        <v>0</v>
      </c>
      <c r="U178" s="105">
        <v>0</v>
      </c>
      <c r="V178" s="105">
        <v>0</v>
      </c>
      <c r="W178" s="105">
        <v>0</v>
      </c>
      <c r="X178" s="105">
        <v>0</v>
      </c>
      <c r="Y178" s="105">
        <v>0</v>
      </c>
      <c r="Z178" s="105">
        <v>0</v>
      </c>
      <c r="AA178" s="105">
        <v>0</v>
      </c>
      <c r="AB178" s="105">
        <v>0</v>
      </c>
      <c r="AC178" s="105">
        <v>0</v>
      </c>
      <c r="AD178" s="105">
        <v>0</v>
      </c>
      <c r="AE178" s="105">
        <v>0</v>
      </c>
      <c r="AF178" s="105">
        <v>0</v>
      </c>
      <c r="AG178" s="105">
        <v>0</v>
      </c>
      <c r="AH178" s="105">
        <v>0</v>
      </c>
      <c r="AI178" s="105">
        <v>0</v>
      </c>
      <c r="AJ178" s="105">
        <v>0</v>
      </c>
      <c r="AK178" s="105">
        <v>0</v>
      </c>
      <c r="AL178" s="105">
        <v>0</v>
      </c>
      <c r="AM178" s="105">
        <v>0</v>
      </c>
      <c r="AN178" s="105">
        <v>0</v>
      </c>
      <c r="AO178" s="105">
        <v>0</v>
      </c>
      <c r="AP178" s="105">
        <v>0</v>
      </c>
      <c r="AQ178" s="105">
        <v>0</v>
      </c>
      <c r="AR178" s="105">
        <v>0</v>
      </c>
      <c r="AS178" s="105">
        <v>0</v>
      </c>
      <c r="AT178" s="105">
        <v>0</v>
      </c>
      <c r="AU178" s="105">
        <v>0</v>
      </c>
      <c r="AV178" s="105">
        <v>0</v>
      </c>
      <c r="AW178" s="105">
        <v>0</v>
      </c>
      <c r="AX178" s="105">
        <v>0</v>
      </c>
      <c r="AY178" s="105">
        <v>0</v>
      </c>
      <c r="AZ178" s="105">
        <v>0</v>
      </c>
      <c r="BA178" s="105">
        <v>0</v>
      </c>
      <c r="BB178" s="105">
        <v>0</v>
      </c>
      <c r="BE178" s="73"/>
      <c r="BF178" s="134">
        <f t="shared" si="8"/>
        <v>0</v>
      </c>
      <c r="BG178" s="134">
        <f t="shared" si="9"/>
        <v>0</v>
      </c>
      <c r="BH178" s="134">
        <f t="shared" si="10"/>
        <v>0</v>
      </c>
      <c r="BI178" s="134">
        <f t="shared" si="7"/>
        <v>0</v>
      </c>
    </row>
    <row r="179" spans="1:61" s="278" customFormat="1" ht="14.4" x14ac:dyDescent="0.3">
      <c r="A179" s="277" t="s">
        <v>541</v>
      </c>
      <c r="B179" s="281">
        <v>1362872.04</v>
      </c>
      <c r="C179" s="281">
        <v>1362872.04</v>
      </c>
      <c r="D179" s="281">
        <v>1362872.04</v>
      </c>
      <c r="E179" s="281">
        <v>1362872.04</v>
      </c>
      <c r="F179" s="281">
        <v>1362872.04</v>
      </c>
      <c r="G179" s="281">
        <v>1362872.04</v>
      </c>
      <c r="H179" s="281">
        <v>1362872.04</v>
      </c>
      <c r="I179" s="281">
        <v>1362872.04</v>
      </c>
      <c r="J179" s="281">
        <v>1362872.04</v>
      </c>
      <c r="K179" s="281">
        <v>1362872.04</v>
      </c>
      <c r="L179" s="281">
        <v>1362872.04</v>
      </c>
      <c r="M179" s="281">
        <v>1362872.04</v>
      </c>
      <c r="N179" s="281">
        <v>1362872.04</v>
      </c>
      <c r="O179" s="281">
        <v>1362872.04</v>
      </c>
      <c r="P179" s="281">
        <v>1362872.04</v>
      </c>
      <c r="Q179" s="281">
        <v>1362872.04</v>
      </c>
      <c r="R179" s="281">
        <v>1362872.04</v>
      </c>
      <c r="S179" s="281">
        <v>1362872.04</v>
      </c>
      <c r="T179" s="281">
        <v>1362872.04</v>
      </c>
      <c r="U179" s="281">
        <v>1362872.04</v>
      </c>
      <c r="V179" s="281">
        <v>1362872.04</v>
      </c>
      <c r="W179" s="281">
        <v>1362872.04</v>
      </c>
      <c r="X179" s="281">
        <v>1362872.04</v>
      </c>
      <c r="Y179" s="281">
        <v>1362872.04</v>
      </c>
      <c r="Z179" s="281">
        <v>1362872.04</v>
      </c>
      <c r="AA179" s="281">
        <v>1362872.04</v>
      </c>
      <c r="AB179" s="281">
        <v>1362872.04</v>
      </c>
      <c r="AC179" s="281">
        <v>1362872.04</v>
      </c>
      <c r="AD179" s="281">
        <v>1362872.04</v>
      </c>
      <c r="AE179" s="281">
        <v>1362872.04</v>
      </c>
      <c r="AF179" s="281">
        <v>1362872.04</v>
      </c>
      <c r="AG179" s="281">
        <v>1362872.04</v>
      </c>
      <c r="AH179" s="281">
        <v>1362872.04</v>
      </c>
      <c r="AI179" s="281">
        <v>1362872.04</v>
      </c>
      <c r="AJ179" s="281">
        <v>1362872.04</v>
      </c>
      <c r="AK179" s="281">
        <v>1362872.04</v>
      </c>
      <c r="AL179" s="281">
        <v>1362872.04</v>
      </c>
      <c r="AM179" s="281">
        <v>1362872.04</v>
      </c>
      <c r="AN179" s="281">
        <v>1362872.04</v>
      </c>
      <c r="AO179" s="281">
        <v>1362872.04</v>
      </c>
      <c r="AP179" s="281">
        <v>1362872.04</v>
      </c>
      <c r="AQ179" s="281">
        <v>1362872.04</v>
      </c>
      <c r="AR179" s="281">
        <v>1362872.04</v>
      </c>
      <c r="AS179" s="281">
        <v>1362872.04</v>
      </c>
      <c r="AT179" s="281">
        <v>1362872.04</v>
      </c>
      <c r="AU179" s="281">
        <v>1362872.04</v>
      </c>
      <c r="AV179" s="281">
        <v>1362872.04</v>
      </c>
      <c r="AW179" s="281">
        <v>1362872.04</v>
      </c>
      <c r="AX179" s="281">
        <v>1362872.04</v>
      </c>
      <c r="AY179" s="281">
        <v>1362872.04</v>
      </c>
      <c r="AZ179" s="281">
        <v>1362872.04</v>
      </c>
      <c r="BA179" s="281">
        <v>1362872.04</v>
      </c>
      <c r="BB179" s="281">
        <v>1362872.04</v>
      </c>
      <c r="BE179" s="279"/>
      <c r="BF179" s="280">
        <f t="shared" si="8"/>
        <v>1362872.0399999996</v>
      </c>
      <c r="BG179" s="280">
        <f t="shared" si="9"/>
        <v>1362872.0399999996</v>
      </c>
      <c r="BH179" s="280">
        <f t="shared" si="10"/>
        <v>1362872.0399999996</v>
      </c>
      <c r="BI179" s="280">
        <f t="shared" si="7"/>
        <v>1362872.0399999996</v>
      </c>
    </row>
    <row r="180" spans="1:61" ht="14.4" x14ac:dyDescent="0.3">
      <c r="A180" s="106" t="s">
        <v>542</v>
      </c>
      <c r="BE180" s="73"/>
    </row>
    <row r="181" spans="1:61" ht="14.4" x14ac:dyDescent="0.3">
      <c r="A181" s="158" t="s">
        <v>543</v>
      </c>
      <c r="BE181" s="73"/>
    </row>
    <row r="182" spans="1:61" ht="14.4" x14ac:dyDescent="0.3">
      <c r="A182" s="106" t="s">
        <v>544</v>
      </c>
      <c r="B182" s="105">
        <v>0</v>
      </c>
      <c r="C182" s="105">
        <v>0</v>
      </c>
      <c r="D182" s="105">
        <v>0</v>
      </c>
      <c r="E182" s="105">
        <v>0</v>
      </c>
      <c r="F182" s="105">
        <v>0</v>
      </c>
      <c r="G182" s="105">
        <v>0</v>
      </c>
      <c r="H182" s="105">
        <v>0</v>
      </c>
      <c r="I182" s="105">
        <v>0</v>
      </c>
      <c r="J182" s="105">
        <v>0</v>
      </c>
      <c r="K182" s="105">
        <v>0</v>
      </c>
      <c r="L182" s="105">
        <v>0</v>
      </c>
      <c r="M182" s="105">
        <v>0</v>
      </c>
      <c r="N182" s="105">
        <v>0</v>
      </c>
      <c r="O182" s="105">
        <v>0</v>
      </c>
      <c r="P182" s="105">
        <v>0</v>
      </c>
      <c r="Q182" s="105">
        <v>0</v>
      </c>
      <c r="R182" s="105">
        <v>0</v>
      </c>
      <c r="S182" s="105">
        <v>0</v>
      </c>
      <c r="T182" s="105">
        <v>0</v>
      </c>
      <c r="U182" s="105">
        <v>0</v>
      </c>
      <c r="V182" s="105">
        <v>0</v>
      </c>
      <c r="W182" s="105">
        <v>0</v>
      </c>
      <c r="X182" s="105">
        <v>0</v>
      </c>
      <c r="Y182" s="105">
        <v>0</v>
      </c>
      <c r="Z182" s="105">
        <v>0</v>
      </c>
      <c r="AA182" s="105">
        <v>0</v>
      </c>
      <c r="AB182" s="105">
        <v>0</v>
      </c>
      <c r="AC182" s="105">
        <v>0</v>
      </c>
      <c r="AD182" s="105">
        <v>0</v>
      </c>
      <c r="AE182" s="105">
        <v>0</v>
      </c>
      <c r="AF182" s="105">
        <v>0</v>
      </c>
      <c r="AG182" s="105">
        <v>0</v>
      </c>
      <c r="AH182" s="105">
        <v>0</v>
      </c>
      <c r="AI182" s="105">
        <v>0</v>
      </c>
      <c r="AJ182" s="105">
        <v>0</v>
      </c>
      <c r="AK182" s="105">
        <v>0</v>
      </c>
      <c r="AL182" s="105">
        <v>0</v>
      </c>
      <c r="AM182" s="105">
        <v>0</v>
      </c>
      <c r="AN182" s="105">
        <v>0</v>
      </c>
      <c r="AO182" s="105">
        <v>0</v>
      </c>
      <c r="AP182" s="105">
        <v>0</v>
      </c>
      <c r="AQ182" s="105">
        <v>0</v>
      </c>
      <c r="AR182" s="105">
        <v>0</v>
      </c>
      <c r="AS182" s="105">
        <v>0</v>
      </c>
      <c r="AT182" s="105">
        <v>0</v>
      </c>
      <c r="AU182" s="105">
        <v>0</v>
      </c>
      <c r="AV182" s="105">
        <v>0</v>
      </c>
      <c r="AW182" s="105">
        <v>0</v>
      </c>
      <c r="AX182" s="105">
        <v>0</v>
      </c>
      <c r="AY182" s="105">
        <v>0</v>
      </c>
      <c r="AZ182" s="105">
        <v>0</v>
      </c>
      <c r="BA182" s="105">
        <v>0</v>
      </c>
      <c r="BB182" s="105">
        <v>0</v>
      </c>
      <c r="BE182" s="73"/>
      <c r="BF182" s="134">
        <f t="shared" si="8"/>
        <v>0</v>
      </c>
      <c r="BG182" s="134">
        <f t="shared" si="9"/>
        <v>0</v>
      </c>
      <c r="BH182" s="134">
        <f t="shared" si="10"/>
        <v>0</v>
      </c>
      <c r="BI182" s="134">
        <f t="shared" si="7"/>
        <v>0</v>
      </c>
    </row>
    <row r="183" spans="1:61" ht="14.4" x14ac:dyDescent="0.3">
      <c r="A183" s="106" t="s">
        <v>545</v>
      </c>
      <c r="B183" s="105">
        <v>24950157.170000002</v>
      </c>
      <c r="C183" s="105">
        <v>24950157.170000002</v>
      </c>
      <c r="D183" s="105">
        <v>24950157.170000002</v>
      </c>
      <c r="E183" s="105">
        <v>24950157.170000002</v>
      </c>
      <c r="F183" s="105">
        <v>24950157.170000002</v>
      </c>
      <c r="G183" s="105">
        <v>24950157.170000002</v>
      </c>
      <c r="H183" s="105">
        <v>24950157.170000002</v>
      </c>
      <c r="I183" s="105">
        <v>24950157.170000002</v>
      </c>
      <c r="J183" s="105">
        <v>24950157.170000002</v>
      </c>
      <c r="K183" s="105">
        <v>24950157.170000002</v>
      </c>
      <c r="L183" s="105">
        <v>24950157.170000002</v>
      </c>
      <c r="M183" s="105">
        <v>24950157.170000002</v>
      </c>
      <c r="N183" s="105">
        <v>24950157.170000002</v>
      </c>
      <c r="O183" s="105">
        <v>24950157.170000002</v>
      </c>
      <c r="P183" s="105">
        <v>24950157.170000002</v>
      </c>
      <c r="Q183" s="105">
        <v>24950157.170000002</v>
      </c>
      <c r="R183" s="105">
        <v>24950157.170000002</v>
      </c>
      <c r="S183" s="105">
        <v>24950157.170000002</v>
      </c>
      <c r="T183" s="105">
        <v>24950157.170000002</v>
      </c>
      <c r="U183" s="105">
        <v>24950157.170000002</v>
      </c>
      <c r="V183" s="105">
        <v>24950157.170000002</v>
      </c>
      <c r="W183" s="105">
        <v>24950157.170000002</v>
      </c>
      <c r="X183" s="105">
        <v>24950157.170000002</v>
      </c>
      <c r="Y183" s="105">
        <v>24950157.170000002</v>
      </c>
      <c r="Z183" s="105">
        <v>24950157.170000002</v>
      </c>
      <c r="AA183" s="105">
        <v>24950157.170000002</v>
      </c>
      <c r="AB183" s="105">
        <v>24950157.170000002</v>
      </c>
      <c r="AC183" s="105">
        <v>24950157.170000002</v>
      </c>
      <c r="AD183" s="105">
        <v>24950157.170000002</v>
      </c>
      <c r="AE183" s="105">
        <v>24950157.170000002</v>
      </c>
      <c r="AF183" s="105">
        <v>24950157.170000002</v>
      </c>
      <c r="AG183" s="105">
        <v>24950157.170000002</v>
      </c>
      <c r="AH183" s="105">
        <v>24950157.170000002</v>
      </c>
      <c r="AI183" s="105">
        <v>24950157.170000002</v>
      </c>
      <c r="AJ183" s="105">
        <v>24950157.170000002</v>
      </c>
      <c r="AK183" s="105">
        <v>24950157.170000002</v>
      </c>
      <c r="AL183" s="105">
        <v>24950157.170000002</v>
      </c>
      <c r="AM183" s="105">
        <v>24950157.170000002</v>
      </c>
      <c r="AN183" s="105">
        <v>24950157.170000002</v>
      </c>
      <c r="AO183" s="105">
        <v>24950157.170000002</v>
      </c>
      <c r="AP183" s="105">
        <v>24950157.170000002</v>
      </c>
      <c r="AQ183" s="105">
        <v>24950157.170000002</v>
      </c>
      <c r="AR183" s="105">
        <v>24950157.170000002</v>
      </c>
      <c r="AS183" s="105">
        <v>24950157.170000002</v>
      </c>
      <c r="AT183" s="105">
        <v>24950157.170000002</v>
      </c>
      <c r="AU183" s="105">
        <v>24950157.170000002</v>
      </c>
      <c r="AV183" s="105">
        <v>24950157.170000002</v>
      </c>
      <c r="AW183" s="105">
        <v>24950157.170000002</v>
      </c>
      <c r="AX183" s="105">
        <v>24950157.170000002</v>
      </c>
      <c r="AY183" s="105">
        <v>24950157.170000002</v>
      </c>
      <c r="AZ183" s="105">
        <v>24950157.170000002</v>
      </c>
      <c r="BA183" s="105">
        <v>24950157.170000002</v>
      </c>
      <c r="BB183" s="105">
        <v>24950157.170000002</v>
      </c>
      <c r="BE183" s="73"/>
      <c r="BF183" s="134">
        <f t="shared" si="8"/>
        <v>24950157.170000009</v>
      </c>
      <c r="BG183" s="134">
        <f t="shared" si="9"/>
        <v>24950157.170000009</v>
      </c>
      <c r="BH183" s="134">
        <f t="shared" si="10"/>
        <v>24950157.170000009</v>
      </c>
      <c r="BI183" s="134">
        <f t="shared" si="7"/>
        <v>24950157.170000009</v>
      </c>
    </row>
    <row r="184" spans="1:61" ht="14.4" x14ac:dyDescent="0.3">
      <c r="A184" s="106" t="s">
        <v>546</v>
      </c>
      <c r="B184" s="105">
        <v>18939905.02</v>
      </c>
      <c r="C184" s="105">
        <v>18939905.02</v>
      </c>
      <c r="D184" s="105">
        <v>18939905.02</v>
      </c>
      <c r="E184" s="105">
        <v>18939905.02</v>
      </c>
      <c r="F184" s="105">
        <v>18939905.02</v>
      </c>
      <c r="G184" s="105">
        <v>18939905.02</v>
      </c>
      <c r="H184" s="105">
        <v>18939905.02</v>
      </c>
      <c r="I184" s="105">
        <v>18939905.02</v>
      </c>
      <c r="J184" s="105">
        <v>18939905.02</v>
      </c>
      <c r="K184" s="105">
        <v>18939905.02</v>
      </c>
      <c r="L184" s="105">
        <v>18939905.02</v>
      </c>
      <c r="M184" s="105">
        <v>18939905.02</v>
      </c>
      <c r="N184" s="105">
        <v>18939905.02</v>
      </c>
      <c r="O184" s="105">
        <v>18939905.02</v>
      </c>
      <c r="P184" s="105">
        <v>18939905.02</v>
      </c>
      <c r="Q184" s="105">
        <v>18939905.02</v>
      </c>
      <c r="R184" s="105">
        <v>18939905.02</v>
      </c>
      <c r="S184" s="105">
        <v>18939905.02</v>
      </c>
      <c r="T184" s="105">
        <v>18939905.02</v>
      </c>
      <c r="U184" s="105">
        <v>18939905.02</v>
      </c>
      <c r="V184" s="105">
        <v>18939905.02</v>
      </c>
      <c r="W184" s="105">
        <v>18939905.02</v>
      </c>
      <c r="X184" s="105">
        <v>18939905.02</v>
      </c>
      <c r="Y184" s="105">
        <v>18939905.02</v>
      </c>
      <c r="Z184" s="105">
        <v>18939905.02</v>
      </c>
      <c r="AA184" s="105">
        <v>18939905.02</v>
      </c>
      <c r="AB184" s="105">
        <v>18939905.02</v>
      </c>
      <c r="AC184" s="105">
        <v>18939905.02</v>
      </c>
      <c r="AD184" s="105">
        <v>18939905.02</v>
      </c>
      <c r="AE184" s="105">
        <v>18939905.02</v>
      </c>
      <c r="AF184" s="105">
        <v>18939905.02</v>
      </c>
      <c r="AG184" s="105">
        <v>18939905.02</v>
      </c>
      <c r="AH184" s="105">
        <v>18939905.02</v>
      </c>
      <c r="AI184" s="105">
        <v>18939905.02</v>
      </c>
      <c r="AJ184" s="105">
        <v>18939905.02</v>
      </c>
      <c r="AK184" s="105">
        <v>18939905.02</v>
      </c>
      <c r="AL184" s="105">
        <v>18939905.02</v>
      </c>
      <c r="AM184" s="105">
        <v>18939905.02</v>
      </c>
      <c r="AN184" s="105">
        <v>18939905.02</v>
      </c>
      <c r="AO184" s="105">
        <v>18939905.02</v>
      </c>
      <c r="AP184" s="105">
        <v>18939905.02</v>
      </c>
      <c r="AQ184" s="105">
        <v>18939905.02</v>
      </c>
      <c r="AR184" s="105">
        <v>18939905.02</v>
      </c>
      <c r="AS184" s="105">
        <v>18939905.02</v>
      </c>
      <c r="AT184" s="105">
        <v>18939905.02</v>
      </c>
      <c r="AU184" s="105">
        <v>18939905.02</v>
      </c>
      <c r="AV184" s="105">
        <v>18939905.02</v>
      </c>
      <c r="AW184" s="105">
        <v>18939905.02</v>
      </c>
      <c r="AX184" s="105">
        <v>18939905.02</v>
      </c>
      <c r="AY184" s="105">
        <v>18939905.02</v>
      </c>
      <c r="AZ184" s="105">
        <v>18939905.02</v>
      </c>
      <c r="BA184" s="105">
        <v>18939905.02</v>
      </c>
      <c r="BB184" s="105">
        <v>18939905.02</v>
      </c>
      <c r="BE184" s="73"/>
      <c r="BF184" s="134">
        <f t="shared" si="8"/>
        <v>18939905.020000003</v>
      </c>
      <c r="BG184" s="134">
        <f t="shared" si="9"/>
        <v>18939905.020000003</v>
      </c>
      <c r="BH184" s="134">
        <f t="shared" si="10"/>
        <v>18939905.020000003</v>
      </c>
      <c r="BI184" s="134">
        <f t="shared" si="7"/>
        <v>18939905.020000003</v>
      </c>
    </row>
    <row r="185" spans="1:61" ht="14.4" x14ac:dyDescent="0.3">
      <c r="A185" s="106" t="s">
        <v>547</v>
      </c>
      <c r="B185" s="105">
        <v>196687699.03999999</v>
      </c>
      <c r="C185" s="105">
        <v>196687699.03999999</v>
      </c>
      <c r="D185" s="105">
        <v>196687699.03999999</v>
      </c>
      <c r="E185" s="105">
        <v>196687699.03999999</v>
      </c>
      <c r="F185" s="105">
        <v>196687699.03999999</v>
      </c>
      <c r="G185" s="105">
        <v>196687699.03999999</v>
      </c>
      <c r="H185" s="105">
        <v>196687699.03999999</v>
      </c>
      <c r="I185" s="105">
        <v>196687699.03999999</v>
      </c>
      <c r="J185" s="105">
        <v>196687699.03999999</v>
      </c>
      <c r="K185" s="105">
        <v>196687699.03999999</v>
      </c>
      <c r="L185" s="105">
        <v>196687699.03999999</v>
      </c>
      <c r="M185" s="105">
        <v>196687699.03999999</v>
      </c>
      <c r="N185" s="105">
        <v>196687699.03999999</v>
      </c>
      <c r="O185" s="105">
        <v>196687699.03999999</v>
      </c>
      <c r="P185" s="105">
        <v>196687699.03999999</v>
      </c>
      <c r="Q185" s="105">
        <v>196687699.03999999</v>
      </c>
      <c r="R185" s="105">
        <v>196687699.03999999</v>
      </c>
      <c r="S185" s="105">
        <v>196687699.03999999</v>
      </c>
      <c r="T185" s="105">
        <v>196687699.03999999</v>
      </c>
      <c r="U185" s="105">
        <v>196687699.03999999</v>
      </c>
      <c r="V185" s="105">
        <v>196687699.03999999</v>
      </c>
      <c r="W185" s="105">
        <v>196687699.03999999</v>
      </c>
      <c r="X185" s="105">
        <v>196687699.03999999</v>
      </c>
      <c r="Y185" s="105">
        <v>196687699.03999999</v>
      </c>
      <c r="Z185" s="105">
        <v>196687699.03999999</v>
      </c>
      <c r="AA185" s="105">
        <v>196687699.03999999</v>
      </c>
      <c r="AB185" s="105">
        <v>196687699.03999999</v>
      </c>
      <c r="AC185" s="105">
        <v>196687699.03999999</v>
      </c>
      <c r="AD185" s="105">
        <v>196687699.03999999</v>
      </c>
      <c r="AE185" s="105">
        <v>196687699.03999999</v>
      </c>
      <c r="AF185" s="105">
        <v>196687699.03999999</v>
      </c>
      <c r="AG185" s="105">
        <v>196687699.03999999</v>
      </c>
      <c r="AH185" s="105">
        <v>196687699.03999999</v>
      </c>
      <c r="AI185" s="105">
        <v>196687699.03999999</v>
      </c>
      <c r="AJ185" s="105">
        <v>196687699.03999999</v>
      </c>
      <c r="AK185" s="105">
        <v>196687699.03999999</v>
      </c>
      <c r="AL185" s="105">
        <v>196687699.03999999</v>
      </c>
      <c r="AM185" s="105">
        <v>196687699.03999999</v>
      </c>
      <c r="AN185" s="105">
        <v>196687699.03999999</v>
      </c>
      <c r="AO185" s="105">
        <v>196687699.03999999</v>
      </c>
      <c r="AP185" s="105">
        <v>196687699.03999999</v>
      </c>
      <c r="AQ185" s="105">
        <v>196687699.03999999</v>
      </c>
      <c r="AR185" s="105">
        <v>196687699.03999999</v>
      </c>
      <c r="AS185" s="105">
        <v>196687699.03999999</v>
      </c>
      <c r="AT185" s="105">
        <v>196687699.03999999</v>
      </c>
      <c r="AU185" s="105">
        <v>196687699.03999999</v>
      </c>
      <c r="AV185" s="105">
        <v>196687699.03999999</v>
      </c>
      <c r="AW185" s="105">
        <v>196687699.03999999</v>
      </c>
      <c r="AX185" s="105">
        <v>196687699.03999999</v>
      </c>
      <c r="AY185" s="105">
        <v>196687699.03999999</v>
      </c>
      <c r="AZ185" s="105">
        <v>196687699.03999999</v>
      </c>
      <c r="BA185" s="105">
        <v>196687699.03999999</v>
      </c>
      <c r="BB185" s="105">
        <v>196687699.03999999</v>
      </c>
      <c r="BE185" s="73"/>
      <c r="BF185" s="134">
        <f t="shared" si="8"/>
        <v>196687699.03999999</v>
      </c>
      <c r="BG185" s="134">
        <f t="shared" si="9"/>
        <v>196687699.03999999</v>
      </c>
      <c r="BH185" s="134">
        <f t="shared" si="10"/>
        <v>196687699.03999999</v>
      </c>
      <c r="BI185" s="134">
        <f t="shared" si="7"/>
        <v>196687699.03999999</v>
      </c>
    </row>
    <row r="186" spans="1:61" ht="14.4" x14ac:dyDescent="0.3">
      <c r="A186" s="106" t="s">
        <v>548</v>
      </c>
      <c r="B186" s="105">
        <v>0</v>
      </c>
      <c r="C186" s="105">
        <v>0</v>
      </c>
      <c r="D186" s="105">
        <v>0</v>
      </c>
      <c r="E186" s="105">
        <v>0</v>
      </c>
      <c r="F186" s="105">
        <v>0</v>
      </c>
      <c r="G186" s="105">
        <v>0</v>
      </c>
      <c r="H186" s="105">
        <v>0</v>
      </c>
      <c r="I186" s="105">
        <v>0</v>
      </c>
      <c r="J186" s="105">
        <v>0</v>
      </c>
      <c r="K186" s="105">
        <v>0</v>
      </c>
      <c r="L186" s="105">
        <v>0</v>
      </c>
      <c r="M186" s="105">
        <v>0</v>
      </c>
      <c r="N186" s="105">
        <v>0</v>
      </c>
      <c r="O186" s="105">
        <v>0</v>
      </c>
      <c r="P186" s="105">
        <v>0</v>
      </c>
      <c r="Q186" s="105">
        <v>0</v>
      </c>
      <c r="R186" s="105">
        <v>0</v>
      </c>
      <c r="S186" s="105">
        <v>0</v>
      </c>
      <c r="T186" s="105">
        <v>0</v>
      </c>
      <c r="U186" s="105">
        <v>0</v>
      </c>
      <c r="V186" s="105">
        <v>0</v>
      </c>
      <c r="W186" s="105">
        <v>0</v>
      </c>
      <c r="X186" s="105">
        <v>0</v>
      </c>
      <c r="Y186" s="105">
        <v>0</v>
      </c>
      <c r="Z186" s="105">
        <v>0</v>
      </c>
      <c r="AA186" s="105">
        <v>0</v>
      </c>
      <c r="AB186" s="105">
        <v>0</v>
      </c>
      <c r="AC186" s="105">
        <v>0</v>
      </c>
      <c r="AD186" s="105">
        <v>0</v>
      </c>
      <c r="AE186" s="105">
        <v>0</v>
      </c>
      <c r="AF186" s="105">
        <v>0</v>
      </c>
      <c r="AG186" s="105">
        <v>0</v>
      </c>
      <c r="AH186" s="105">
        <v>0</v>
      </c>
      <c r="AI186" s="105">
        <v>0</v>
      </c>
      <c r="AJ186" s="105">
        <v>0</v>
      </c>
      <c r="AK186" s="105">
        <v>0</v>
      </c>
      <c r="AL186" s="105">
        <v>0</v>
      </c>
      <c r="AM186" s="105">
        <v>0</v>
      </c>
      <c r="AN186" s="105">
        <v>0</v>
      </c>
      <c r="AO186" s="105">
        <v>0</v>
      </c>
      <c r="AP186" s="105">
        <v>0</v>
      </c>
      <c r="AQ186" s="105">
        <v>0</v>
      </c>
      <c r="AR186" s="105">
        <v>0</v>
      </c>
      <c r="AS186" s="105">
        <v>0</v>
      </c>
      <c r="AT186" s="105">
        <v>0</v>
      </c>
      <c r="AU186" s="105">
        <v>0</v>
      </c>
      <c r="AV186" s="105">
        <v>0</v>
      </c>
      <c r="AW186" s="105">
        <v>0</v>
      </c>
      <c r="AX186" s="105">
        <v>0</v>
      </c>
      <c r="AY186" s="105">
        <v>0</v>
      </c>
      <c r="AZ186" s="105">
        <v>0</v>
      </c>
      <c r="BA186" s="105">
        <v>0</v>
      </c>
      <c r="BB186" s="105">
        <v>0</v>
      </c>
      <c r="BE186" s="73"/>
      <c r="BF186" s="134">
        <f t="shared" si="8"/>
        <v>0</v>
      </c>
      <c r="BG186" s="134">
        <f t="shared" si="9"/>
        <v>0</v>
      </c>
      <c r="BH186" s="134">
        <f t="shared" si="10"/>
        <v>0</v>
      </c>
      <c r="BI186" s="134">
        <f t="shared" si="7"/>
        <v>0</v>
      </c>
    </row>
    <row r="187" spans="1:61" ht="14.4" x14ac:dyDescent="0.3">
      <c r="A187" s="106" t="s">
        <v>549</v>
      </c>
      <c r="B187" s="105">
        <v>43765394.359999999</v>
      </c>
      <c r="C187" s="105">
        <v>43765394.359999999</v>
      </c>
      <c r="D187" s="105">
        <v>43765394.359999999</v>
      </c>
      <c r="E187" s="105">
        <v>43765394.359999999</v>
      </c>
      <c r="F187" s="105">
        <v>43765394.359999999</v>
      </c>
      <c r="G187" s="105">
        <v>43765394.359999999</v>
      </c>
      <c r="H187" s="105">
        <v>43765394.359999999</v>
      </c>
      <c r="I187" s="105">
        <v>43765394.359999999</v>
      </c>
      <c r="J187" s="105">
        <v>43765394.359999999</v>
      </c>
      <c r="K187" s="105">
        <v>43765394.359999999</v>
      </c>
      <c r="L187" s="105">
        <v>43765394.359999999</v>
      </c>
      <c r="M187" s="105">
        <v>43765394.359999999</v>
      </c>
      <c r="N187" s="105">
        <v>43765394.359999999</v>
      </c>
      <c r="O187" s="105">
        <v>43765394.359999999</v>
      </c>
      <c r="P187" s="105">
        <v>43765394.359999999</v>
      </c>
      <c r="Q187" s="105">
        <v>43765394.359999999</v>
      </c>
      <c r="R187" s="105">
        <v>43765394.359999999</v>
      </c>
      <c r="S187" s="105">
        <v>43765394.359999999</v>
      </c>
      <c r="T187" s="105">
        <v>43765394.359999999</v>
      </c>
      <c r="U187" s="105">
        <v>43765394.359999999</v>
      </c>
      <c r="V187" s="105">
        <v>43765394.359999999</v>
      </c>
      <c r="W187" s="105">
        <v>43765394.359999999</v>
      </c>
      <c r="X187" s="105">
        <v>43765394.359999999</v>
      </c>
      <c r="Y187" s="105">
        <v>43765394.359999999</v>
      </c>
      <c r="Z187" s="105">
        <v>43765394.359999999</v>
      </c>
      <c r="AA187" s="105">
        <v>43765394.359999999</v>
      </c>
      <c r="AB187" s="105">
        <v>43765394.359999999</v>
      </c>
      <c r="AC187" s="105">
        <v>43765394.359999999</v>
      </c>
      <c r="AD187" s="105">
        <v>43765394.359999999</v>
      </c>
      <c r="AE187" s="105">
        <v>43765394.359999999</v>
      </c>
      <c r="AF187" s="105">
        <v>43765394.359999999</v>
      </c>
      <c r="AG187" s="105">
        <v>43765394.359999999</v>
      </c>
      <c r="AH187" s="105">
        <v>43765394.359999999</v>
      </c>
      <c r="AI187" s="105">
        <v>43765394.359999999</v>
      </c>
      <c r="AJ187" s="105">
        <v>43765394.359999999</v>
      </c>
      <c r="AK187" s="105">
        <v>43765394.359999999</v>
      </c>
      <c r="AL187" s="105">
        <v>43765394.359999999</v>
      </c>
      <c r="AM187" s="105">
        <v>43765394.359999999</v>
      </c>
      <c r="AN187" s="105">
        <v>43765394.359999999</v>
      </c>
      <c r="AO187" s="105">
        <v>43765394.359999999</v>
      </c>
      <c r="AP187" s="105">
        <v>43765394.359999999</v>
      </c>
      <c r="AQ187" s="105">
        <v>43765394.359999999</v>
      </c>
      <c r="AR187" s="105">
        <v>43765394.359999999</v>
      </c>
      <c r="AS187" s="105">
        <v>43765394.359999999</v>
      </c>
      <c r="AT187" s="105">
        <v>43765394.359999999</v>
      </c>
      <c r="AU187" s="105">
        <v>43765394.359999999</v>
      </c>
      <c r="AV187" s="105">
        <v>43765394.359999999</v>
      </c>
      <c r="AW187" s="105">
        <v>43765394.359999999</v>
      </c>
      <c r="AX187" s="105">
        <v>43765394.359999999</v>
      </c>
      <c r="AY187" s="105">
        <v>43765394.359999999</v>
      </c>
      <c r="AZ187" s="105">
        <v>43765394.359999999</v>
      </c>
      <c r="BA187" s="105">
        <v>43765394.359999999</v>
      </c>
      <c r="BB187" s="105">
        <v>43765394.359999999</v>
      </c>
      <c r="BE187" s="73"/>
      <c r="BF187" s="134">
        <f t="shared" si="8"/>
        <v>43765394.360000007</v>
      </c>
      <c r="BG187" s="134">
        <f t="shared" si="9"/>
        <v>43765394.360000007</v>
      </c>
      <c r="BH187" s="134">
        <f t="shared" si="10"/>
        <v>43765394.360000007</v>
      </c>
      <c r="BI187" s="134">
        <f t="shared" si="7"/>
        <v>43765394.360000007</v>
      </c>
    </row>
    <row r="188" spans="1:61" ht="14.4" x14ac:dyDescent="0.3">
      <c r="A188" s="106" t="s">
        <v>550</v>
      </c>
      <c r="B188" s="105">
        <v>77675184.819999993</v>
      </c>
      <c r="C188" s="105">
        <v>77675184.819999903</v>
      </c>
      <c r="D188" s="105">
        <v>77675184.819999903</v>
      </c>
      <c r="E188" s="105">
        <v>77675184.819999903</v>
      </c>
      <c r="F188" s="105">
        <v>77675184.819999903</v>
      </c>
      <c r="G188" s="105">
        <v>77675184.819999903</v>
      </c>
      <c r="H188" s="105">
        <v>77675184.819999903</v>
      </c>
      <c r="I188" s="105">
        <v>77675184.819999799</v>
      </c>
      <c r="J188" s="105">
        <v>77675184.819999799</v>
      </c>
      <c r="K188" s="105">
        <v>77675184.819999799</v>
      </c>
      <c r="L188" s="105">
        <v>77675184.819999799</v>
      </c>
      <c r="M188" s="105">
        <v>77675184.819999799</v>
      </c>
      <c r="N188" s="105">
        <v>77675184.819999799</v>
      </c>
      <c r="O188" s="105">
        <v>77675184.819999799</v>
      </c>
      <c r="P188" s="105">
        <v>77675184.819999799</v>
      </c>
      <c r="Q188" s="105">
        <v>77675184.819999903</v>
      </c>
      <c r="R188" s="105">
        <v>77675184.819999903</v>
      </c>
      <c r="S188" s="105">
        <v>77675184.819999903</v>
      </c>
      <c r="T188" s="105">
        <v>77675184.819999903</v>
      </c>
      <c r="U188" s="105">
        <v>77675184.819999903</v>
      </c>
      <c r="V188" s="105">
        <v>77675184.819999903</v>
      </c>
      <c r="W188" s="105">
        <v>77675184.819999993</v>
      </c>
      <c r="X188" s="105">
        <v>77675184.819999993</v>
      </c>
      <c r="Y188" s="105">
        <v>77675184.819999993</v>
      </c>
      <c r="Z188" s="105">
        <v>77675184.819999993</v>
      </c>
      <c r="AA188" s="105">
        <v>77675184.819999993</v>
      </c>
      <c r="AB188" s="105">
        <v>77675184.819999993</v>
      </c>
      <c r="AC188" s="105">
        <v>77675184.819999993</v>
      </c>
      <c r="AD188" s="105">
        <v>77675184.819999993</v>
      </c>
      <c r="AE188" s="105">
        <v>77675184.820000097</v>
      </c>
      <c r="AF188" s="105">
        <v>77675184.820000097</v>
      </c>
      <c r="AG188" s="105">
        <v>77675184.820000097</v>
      </c>
      <c r="AH188" s="105">
        <v>77675184.820000097</v>
      </c>
      <c r="AI188" s="105">
        <v>77675184.820000097</v>
      </c>
      <c r="AJ188" s="105">
        <v>77675184.820000097</v>
      </c>
      <c r="AK188" s="105">
        <v>77675184.820000097</v>
      </c>
      <c r="AL188" s="105">
        <v>77675184.820000201</v>
      </c>
      <c r="AM188" s="105">
        <v>77675184.820000201</v>
      </c>
      <c r="AN188" s="105">
        <v>77675184.820000201</v>
      </c>
      <c r="AO188" s="105">
        <v>77675184.820000201</v>
      </c>
      <c r="AP188" s="105">
        <v>77675184.820000201</v>
      </c>
      <c r="AQ188" s="105">
        <v>77675184.820000201</v>
      </c>
      <c r="AR188" s="105">
        <v>77675184.820000201</v>
      </c>
      <c r="AS188" s="105">
        <v>77675184.820000201</v>
      </c>
      <c r="AT188" s="105">
        <v>77675184.820000201</v>
      </c>
      <c r="AU188" s="105">
        <v>77675184.820000201</v>
      </c>
      <c r="AV188" s="105">
        <v>77675184.820000201</v>
      </c>
      <c r="AW188" s="105">
        <v>77675184.820000201</v>
      </c>
      <c r="AX188" s="105">
        <v>77675184.820000201</v>
      </c>
      <c r="AY188" s="105">
        <v>77675184.820000201</v>
      </c>
      <c r="AZ188" s="105">
        <v>77675184.820000201</v>
      </c>
      <c r="BA188" s="105">
        <v>77675184.820000201</v>
      </c>
      <c r="BB188" s="105">
        <v>77675184.820000201</v>
      </c>
      <c r="BE188" s="73"/>
      <c r="BF188" s="134">
        <f t="shared" si="8"/>
        <v>77675184.819999874</v>
      </c>
      <c r="BG188" s="134">
        <f t="shared" si="9"/>
        <v>77675184.819999918</v>
      </c>
      <c r="BH188" s="134">
        <f t="shared" si="10"/>
        <v>77675184.820000082</v>
      </c>
      <c r="BI188" s="134">
        <f t="shared" si="7"/>
        <v>77675184.820000187</v>
      </c>
    </row>
    <row r="189" spans="1:61" ht="14.4" x14ac:dyDescent="0.3">
      <c r="A189" s="106" t="s">
        <v>551</v>
      </c>
      <c r="B189" s="105">
        <v>21099551.25</v>
      </c>
      <c r="C189" s="105">
        <v>21099551.25</v>
      </c>
      <c r="D189" s="105">
        <v>21099551.25</v>
      </c>
      <c r="E189" s="105">
        <v>21099551.25</v>
      </c>
      <c r="F189" s="105">
        <v>21099551.25</v>
      </c>
      <c r="G189" s="105">
        <v>21099551.25</v>
      </c>
      <c r="H189" s="105">
        <v>21099551.25</v>
      </c>
      <c r="I189" s="105">
        <v>21099551.25</v>
      </c>
      <c r="J189" s="105">
        <v>21099551.25</v>
      </c>
      <c r="K189" s="105">
        <v>21099551.25</v>
      </c>
      <c r="L189" s="105">
        <v>21099551.25</v>
      </c>
      <c r="M189" s="105">
        <v>21099551.25</v>
      </c>
      <c r="N189" s="105">
        <v>21099551.25</v>
      </c>
      <c r="O189" s="105">
        <v>21099551.25</v>
      </c>
      <c r="P189" s="105">
        <v>21099551.25</v>
      </c>
      <c r="Q189" s="105">
        <v>21099551.25</v>
      </c>
      <c r="R189" s="105">
        <v>21099551.25</v>
      </c>
      <c r="S189" s="105">
        <v>21099551.25</v>
      </c>
      <c r="T189" s="105">
        <v>21099551.25</v>
      </c>
      <c r="U189" s="105">
        <v>21099551.25</v>
      </c>
      <c r="V189" s="105">
        <v>21099551.25</v>
      </c>
      <c r="W189" s="105">
        <v>21099551.25</v>
      </c>
      <c r="X189" s="105">
        <v>21099551.25</v>
      </c>
      <c r="Y189" s="105">
        <v>21099551.25</v>
      </c>
      <c r="Z189" s="105">
        <v>21099551.25</v>
      </c>
      <c r="AA189" s="105">
        <v>21099551.25</v>
      </c>
      <c r="AB189" s="105">
        <v>21099551.25</v>
      </c>
      <c r="AC189" s="105">
        <v>21099551.25</v>
      </c>
      <c r="AD189" s="105">
        <v>21099551.25</v>
      </c>
      <c r="AE189" s="105">
        <v>21099551.25</v>
      </c>
      <c r="AF189" s="105">
        <v>21099551.25</v>
      </c>
      <c r="AG189" s="105">
        <v>21099551.25</v>
      </c>
      <c r="AH189" s="105">
        <v>21099551.25</v>
      </c>
      <c r="AI189" s="105">
        <v>21099551.25</v>
      </c>
      <c r="AJ189" s="105">
        <v>21099551.25</v>
      </c>
      <c r="AK189" s="105">
        <v>21099551.25</v>
      </c>
      <c r="AL189" s="105">
        <v>21099551.25</v>
      </c>
      <c r="AM189" s="105">
        <v>21099551.25</v>
      </c>
      <c r="AN189" s="105">
        <v>21099551.25</v>
      </c>
      <c r="AO189" s="105">
        <v>21099551.25</v>
      </c>
      <c r="AP189" s="105">
        <v>21099551.25</v>
      </c>
      <c r="AQ189" s="105">
        <v>21099551.25</v>
      </c>
      <c r="AR189" s="105">
        <v>21099551.25</v>
      </c>
      <c r="AS189" s="105">
        <v>21099551.25</v>
      </c>
      <c r="AT189" s="105">
        <v>21099551.25</v>
      </c>
      <c r="AU189" s="105">
        <v>21099551.25</v>
      </c>
      <c r="AV189" s="105">
        <v>21099551.25</v>
      </c>
      <c r="AW189" s="105">
        <v>21099551.25</v>
      </c>
      <c r="AX189" s="105">
        <v>21099551.25</v>
      </c>
      <c r="AY189" s="105">
        <v>21099551.25</v>
      </c>
      <c r="AZ189" s="105">
        <v>21099551.25</v>
      </c>
      <c r="BA189" s="105">
        <v>21099551.25</v>
      </c>
      <c r="BB189" s="105">
        <v>21099551.25</v>
      </c>
      <c r="BE189" s="73"/>
      <c r="BF189" s="134">
        <f t="shared" si="8"/>
        <v>21099551.25</v>
      </c>
      <c r="BG189" s="134">
        <f t="shared" si="9"/>
        <v>21099551.25</v>
      </c>
      <c r="BH189" s="134">
        <f t="shared" si="10"/>
        <v>21099551.25</v>
      </c>
      <c r="BI189" s="134">
        <f t="shared" si="7"/>
        <v>21099551.25</v>
      </c>
    </row>
    <row r="190" spans="1:61" ht="14.4" x14ac:dyDescent="0.3">
      <c r="A190" s="106" t="s">
        <v>552</v>
      </c>
      <c r="B190" s="105">
        <v>-2679992.0299999998</v>
      </c>
      <c r="C190" s="105">
        <v>-2679992.0299999998</v>
      </c>
      <c r="D190" s="105">
        <v>-2679992.0299999998</v>
      </c>
      <c r="E190" s="105">
        <v>-2679992.0299999998</v>
      </c>
      <c r="F190" s="105">
        <v>-2679992.0299999998</v>
      </c>
      <c r="G190" s="105">
        <v>-2679992.0299999998</v>
      </c>
      <c r="H190" s="105">
        <v>-2679992.0299999998</v>
      </c>
      <c r="I190" s="105">
        <v>-2679992.0299999998</v>
      </c>
      <c r="J190" s="105">
        <v>-2679992.0299999998</v>
      </c>
      <c r="K190" s="105">
        <v>-2679992.0299999998</v>
      </c>
      <c r="L190" s="105">
        <v>-2679992.0299999998</v>
      </c>
      <c r="M190" s="105">
        <v>-2679992.0299999998</v>
      </c>
      <c r="N190" s="105">
        <v>-2679992.0299999998</v>
      </c>
      <c r="O190" s="105">
        <v>-2679992.0299999998</v>
      </c>
      <c r="P190" s="105">
        <v>-2679992.0299999998</v>
      </c>
      <c r="Q190" s="105">
        <v>-2679992.0299999998</v>
      </c>
      <c r="R190" s="105">
        <v>-2679992.0299999998</v>
      </c>
      <c r="S190" s="105">
        <v>-2679992.0299999998</v>
      </c>
      <c r="T190" s="105">
        <v>-2679992.0299999998</v>
      </c>
      <c r="U190" s="105">
        <v>-2679992.0299999998</v>
      </c>
      <c r="V190" s="105">
        <v>-2679992.0299999998</v>
      </c>
      <c r="W190" s="105">
        <v>-2679992.0299999998</v>
      </c>
      <c r="X190" s="105">
        <v>-2679992.0299999998</v>
      </c>
      <c r="Y190" s="105">
        <v>-2679992.0299999998</v>
      </c>
      <c r="Z190" s="105">
        <v>-2679992.0299999998</v>
      </c>
      <c r="AA190" s="105">
        <v>-2679992.0299999998</v>
      </c>
      <c r="AB190" s="105">
        <v>-2679992.0299999998</v>
      </c>
      <c r="AC190" s="105">
        <v>-2679992.0299999998</v>
      </c>
      <c r="AD190" s="105">
        <v>-2679992.0299999998</v>
      </c>
      <c r="AE190" s="105">
        <v>-2679992.0299999998</v>
      </c>
      <c r="AF190" s="105">
        <v>-2679992.0299999998</v>
      </c>
      <c r="AG190" s="105">
        <v>-2679992.0299999998</v>
      </c>
      <c r="AH190" s="105">
        <v>-2679992.0299999998</v>
      </c>
      <c r="AI190" s="105">
        <v>-2679992.0299999998</v>
      </c>
      <c r="AJ190" s="105">
        <v>-2679992.0299999998</v>
      </c>
      <c r="AK190" s="105">
        <v>-2679992.0299999998</v>
      </c>
      <c r="AL190" s="105">
        <v>-2679992.0299999998</v>
      </c>
      <c r="AM190" s="105">
        <v>-2679992.0299999998</v>
      </c>
      <c r="AN190" s="105">
        <v>-2679992.0299999998</v>
      </c>
      <c r="AO190" s="105">
        <v>-2679992.0299999998</v>
      </c>
      <c r="AP190" s="105">
        <v>-2679992.0299999998</v>
      </c>
      <c r="AQ190" s="105">
        <v>-2679992.0299999998</v>
      </c>
      <c r="AR190" s="105">
        <v>-2679992.0299999998</v>
      </c>
      <c r="AS190" s="105">
        <v>-2679992.0299999998</v>
      </c>
      <c r="AT190" s="105">
        <v>-2679992.0299999998</v>
      </c>
      <c r="AU190" s="105">
        <v>-2679992.0299999998</v>
      </c>
      <c r="AV190" s="105">
        <v>-2679992.0299999998</v>
      </c>
      <c r="AW190" s="105">
        <v>-2679992.0299999998</v>
      </c>
      <c r="AX190" s="105">
        <v>-2679992.0299999998</v>
      </c>
      <c r="AY190" s="105">
        <v>-2679992.0299999998</v>
      </c>
      <c r="AZ190" s="105">
        <v>-2679992.0299999998</v>
      </c>
      <c r="BA190" s="105">
        <v>-2679992.0299999998</v>
      </c>
      <c r="BB190" s="105">
        <v>-2679992.0299999998</v>
      </c>
      <c r="BE190" s="73"/>
      <c r="BF190" s="134">
        <f t="shared" si="8"/>
        <v>-2679992.0300000003</v>
      </c>
      <c r="BG190" s="134">
        <f t="shared" si="9"/>
        <v>-2679992.0300000003</v>
      </c>
      <c r="BH190" s="134">
        <f t="shared" si="10"/>
        <v>-2679992.0300000003</v>
      </c>
      <c r="BI190" s="134">
        <f t="shared" si="7"/>
        <v>-2679992.0300000003</v>
      </c>
    </row>
    <row r="191" spans="1:61" ht="14.4" x14ac:dyDescent="0.3">
      <c r="A191" s="106" t="s">
        <v>553</v>
      </c>
      <c r="B191" s="105">
        <v>0</v>
      </c>
      <c r="C191" s="105">
        <v>0</v>
      </c>
      <c r="D191" s="105">
        <v>0</v>
      </c>
      <c r="E191" s="105">
        <v>0</v>
      </c>
      <c r="F191" s="105">
        <v>0</v>
      </c>
      <c r="G191" s="105">
        <v>0</v>
      </c>
      <c r="H191" s="105">
        <v>0</v>
      </c>
      <c r="I191" s="105">
        <v>0</v>
      </c>
      <c r="J191" s="105">
        <v>0</v>
      </c>
      <c r="K191" s="105">
        <v>0</v>
      </c>
      <c r="L191" s="105">
        <v>0</v>
      </c>
      <c r="M191" s="105">
        <v>0</v>
      </c>
      <c r="N191" s="105">
        <v>0</v>
      </c>
      <c r="O191" s="105">
        <v>0</v>
      </c>
      <c r="P191" s="105">
        <v>0</v>
      </c>
      <c r="Q191" s="105">
        <v>0</v>
      </c>
      <c r="R191" s="105">
        <v>0</v>
      </c>
      <c r="S191" s="105">
        <v>0</v>
      </c>
      <c r="T191" s="105">
        <v>0</v>
      </c>
      <c r="U191" s="105">
        <v>0</v>
      </c>
      <c r="V191" s="105">
        <v>0</v>
      </c>
      <c r="W191" s="105">
        <v>0</v>
      </c>
      <c r="X191" s="105">
        <v>0</v>
      </c>
      <c r="Y191" s="105">
        <v>0</v>
      </c>
      <c r="Z191" s="105">
        <v>0</v>
      </c>
      <c r="AA191" s="105">
        <v>0</v>
      </c>
      <c r="AB191" s="105">
        <v>0</v>
      </c>
      <c r="AC191" s="105">
        <v>0</v>
      </c>
      <c r="AD191" s="105">
        <v>0</v>
      </c>
      <c r="AE191" s="105">
        <v>0</v>
      </c>
      <c r="AF191" s="105">
        <v>0</v>
      </c>
      <c r="AG191" s="105">
        <v>0</v>
      </c>
      <c r="AH191" s="105">
        <v>0</v>
      </c>
      <c r="AI191" s="105">
        <v>0</v>
      </c>
      <c r="AJ191" s="105">
        <v>0</v>
      </c>
      <c r="AK191" s="105">
        <v>0</v>
      </c>
      <c r="AL191" s="105">
        <v>0</v>
      </c>
      <c r="AM191" s="105">
        <v>0</v>
      </c>
      <c r="AN191" s="105">
        <v>0</v>
      </c>
      <c r="AO191" s="105">
        <v>0</v>
      </c>
      <c r="AP191" s="105">
        <v>0</v>
      </c>
      <c r="AQ191" s="105">
        <v>0</v>
      </c>
      <c r="AR191" s="105">
        <v>0</v>
      </c>
      <c r="AS191" s="105">
        <v>0</v>
      </c>
      <c r="AT191" s="105">
        <v>0</v>
      </c>
      <c r="AU191" s="105">
        <v>0</v>
      </c>
      <c r="AV191" s="105">
        <v>0</v>
      </c>
      <c r="AW191" s="105">
        <v>0</v>
      </c>
      <c r="AX191" s="105">
        <v>0</v>
      </c>
      <c r="AY191" s="105">
        <v>0</v>
      </c>
      <c r="AZ191" s="105">
        <v>0</v>
      </c>
      <c r="BA191" s="105">
        <v>0</v>
      </c>
      <c r="BB191" s="105">
        <v>0</v>
      </c>
      <c r="BE191" s="73"/>
      <c r="BF191" s="134">
        <f t="shared" si="8"/>
        <v>0</v>
      </c>
      <c r="BG191" s="134">
        <f t="shared" si="9"/>
        <v>0</v>
      </c>
      <c r="BH191" s="134">
        <f t="shared" si="10"/>
        <v>0</v>
      </c>
      <c r="BI191" s="134">
        <f t="shared" si="7"/>
        <v>0</v>
      </c>
    </row>
    <row r="192" spans="1:61" ht="14.4" x14ac:dyDescent="0.3">
      <c r="A192" s="106" t="s">
        <v>554</v>
      </c>
      <c r="B192" s="105">
        <v>-19415104.27</v>
      </c>
      <c r="C192" s="105">
        <v>-19415104.27</v>
      </c>
      <c r="D192" s="105">
        <v>-19415104.27</v>
      </c>
      <c r="E192" s="105">
        <v>-19415104.27</v>
      </c>
      <c r="F192" s="105">
        <v>-19415104.27</v>
      </c>
      <c r="G192" s="105">
        <v>-19415104.27</v>
      </c>
      <c r="H192" s="105">
        <v>-19415104.27</v>
      </c>
      <c r="I192" s="105">
        <v>-19415104.27</v>
      </c>
      <c r="J192" s="105">
        <v>-19415104.27</v>
      </c>
      <c r="K192" s="105">
        <v>-19415104.27</v>
      </c>
      <c r="L192" s="105">
        <v>-19415104.27</v>
      </c>
      <c r="M192" s="105">
        <v>-19415104.27</v>
      </c>
      <c r="N192" s="105">
        <v>-19415104.27</v>
      </c>
      <c r="O192" s="105">
        <v>-19415104.27</v>
      </c>
      <c r="P192" s="105">
        <v>-19415104.27</v>
      </c>
      <c r="Q192" s="105">
        <v>-19415104.27</v>
      </c>
      <c r="R192" s="105">
        <v>-19415104.27</v>
      </c>
      <c r="S192" s="105">
        <v>-19415104.27</v>
      </c>
      <c r="T192" s="105">
        <v>-19415104.27</v>
      </c>
      <c r="U192" s="105">
        <v>-19415104.27</v>
      </c>
      <c r="V192" s="105">
        <v>-19415104.27</v>
      </c>
      <c r="W192" s="105">
        <v>-19415104.27</v>
      </c>
      <c r="X192" s="105">
        <v>-19415104.27</v>
      </c>
      <c r="Y192" s="105">
        <v>-19415104.27</v>
      </c>
      <c r="Z192" s="105">
        <v>-19415104.27</v>
      </c>
      <c r="AA192" s="105">
        <v>-19415104.27</v>
      </c>
      <c r="AB192" s="105">
        <v>-19415104.27</v>
      </c>
      <c r="AC192" s="105">
        <v>-19415104.27</v>
      </c>
      <c r="AD192" s="105">
        <v>-19415104.27</v>
      </c>
      <c r="AE192" s="105">
        <v>-19415104.27</v>
      </c>
      <c r="AF192" s="105">
        <v>-19415104.27</v>
      </c>
      <c r="AG192" s="105">
        <v>-19415104.27</v>
      </c>
      <c r="AH192" s="105">
        <v>-19415104.27</v>
      </c>
      <c r="AI192" s="105">
        <v>-19415104.27</v>
      </c>
      <c r="AJ192" s="105">
        <v>-19415104.27</v>
      </c>
      <c r="AK192" s="105">
        <v>-19415104.27</v>
      </c>
      <c r="AL192" s="105">
        <v>-19415104.27</v>
      </c>
      <c r="AM192" s="105">
        <v>-19415104.27</v>
      </c>
      <c r="AN192" s="105">
        <v>-19415104.27</v>
      </c>
      <c r="AO192" s="105">
        <v>-19415104.27</v>
      </c>
      <c r="AP192" s="105">
        <v>-19415104.27</v>
      </c>
      <c r="AQ192" s="105">
        <v>-19415104.27</v>
      </c>
      <c r="AR192" s="105">
        <v>-19415104.27</v>
      </c>
      <c r="AS192" s="105">
        <v>-19415104.27</v>
      </c>
      <c r="AT192" s="105">
        <v>-19415104.27</v>
      </c>
      <c r="AU192" s="105">
        <v>-19415104.27</v>
      </c>
      <c r="AV192" s="105">
        <v>-19415104.27</v>
      </c>
      <c r="AW192" s="105">
        <v>-19415104.27</v>
      </c>
      <c r="AX192" s="105">
        <v>-19415104.27</v>
      </c>
      <c r="AY192" s="105">
        <v>-19415104.27</v>
      </c>
      <c r="AZ192" s="105">
        <v>-19415104.27</v>
      </c>
      <c r="BA192" s="105">
        <v>-19415104.27</v>
      </c>
      <c r="BB192" s="105">
        <v>-19415104.27</v>
      </c>
      <c r="BE192" s="73"/>
      <c r="BF192" s="134">
        <f t="shared" si="8"/>
        <v>-19415104.270000003</v>
      </c>
      <c r="BG192" s="134">
        <f t="shared" si="9"/>
        <v>-19415104.270000003</v>
      </c>
      <c r="BH192" s="134">
        <f t="shared" si="10"/>
        <v>-19415104.270000003</v>
      </c>
      <c r="BI192" s="134">
        <f t="shared" si="7"/>
        <v>-19415104.270000003</v>
      </c>
    </row>
    <row r="193" spans="1:61" ht="14.4" x14ac:dyDescent="0.3">
      <c r="A193" s="106" t="s">
        <v>555</v>
      </c>
      <c r="B193" s="105">
        <v>293033167.13999999</v>
      </c>
      <c r="C193" s="105">
        <v>293033167.13999999</v>
      </c>
      <c r="D193" s="105">
        <v>293033167.13999999</v>
      </c>
      <c r="E193" s="105">
        <v>293033167.13999999</v>
      </c>
      <c r="F193" s="105">
        <v>293033167.13999999</v>
      </c>
      <c r="G193" s="105">
        <v>293033167.13999999</v>
      </c>
      <c r="H193" s="105">
        <v>293033167.13999999</v>
      </c>
      <c r="I193" s="105">
        <v>293033167.13999999</v>
      </c>
      <c r="J193" s="105">
        <v>293033167.13999999</v>
      </c>
      <c r="K193" s="105">
        <v>293033167.13999999</v>
      </c>
      <c r="L193" s="105">
        <v>293033167.13999999</v>
      </c>
      <c r="M193" s="105">
        <v>293033167.13999999</v>
      </c>
      <c r="N193" s="105">
        <v>293033167.13999999</v>
      </c>
      <c r="O193" s="105">
        <v>293033167.13999999</v>
      </c>
      <c r="P193" s="105">
        <v>293033167.13999999</v>
      </c>
      <c r="Q193" s="105">
        <v>293033167.13999999</v>
      </c>
      <c r="R193" s="105">
        <v>293033167.13999999</v>
      </c>
      <c r="S193" s="105">
        <v>293033167.13999999</v>
      </c>
      <c r="T193" s="105">
        <v>293033167.13999999</v>
      </c>
      <c r="U193" s="105">
        <v>293033167.13999999</v>
      </c>
      <c r="V193" s="105">
        <v>293033167.13999999</v>
      </c>
      <c r="W193" s="105">
        <v>293033167.13999999</v>
      </c>
      <c r="X193" s="105">
        <v>293033167.13999999</v>
      </c>
      <c r="Y193" s="105">
        <v>293033167.13999999</v>
      </c>
      <c r="Z193" s="105">
        <v>293033167.13999999</v>
      </c>
      <c r="AA193" s="105">
        <v>293033167.13999999</v>
      </c>
      <c r="AB193" s="105">
        <v>293033167.13999999</v>
      </c>
      <c r="AC193" s="105">
        <v>293033167.13999999</v>
      </c>
      <c r="AD193" s="105">
        <v>293033167.13999999</v>
      </c>
      <c r="AE193" s="105">
        <v>293033167.13999999</v>
      </c>
      <c r="AF193" s="105">
        <v>293033167.13999999</v>
      </c>
      <c r="AG193" s="105">
        <v>293033167.13999999</v>
      </c>
      <c r="AH193" s="105">
        <v>293033167.13999999</v>
      </c>
      <c r="AI193" s="105">
        <v>293033167.13999999</v>
      </c>
      <c r="AJ193" s="105">
        <v>293033167.13999999</v>
      </c>
      <c r="AK193" s="105">
        <v>293033167.13999999</v>
      </c>
      <c r="AL193" s="105">
        <v>293033167.13999999</v>
      </c>
      <c r="AM193" s="105">
        <v>293033167.13999999</v>
      </c>
      <c r="AN193" s="105">
        <v>293033167.13999999</v>
      </c>
      <c r="AO193" s="105">
        <v>293033167.13999999</v>
      </c>
      <c r="AP193" s="105">
        <v>293033167.13999999</v>
      </c>
      <c r="AQ193" s="105">
        <v>293033167.13999999</v>
      </c>
      <c r="AR193" s="105">
        <v>293033167.13999999</v>
      </c>
      <c r="AS193" s="105">
        <v>293033167.13999999</v>
      </c>
      <c r="AT193" s="105">
        <v>293033167.13999999</v>
      </c>
      <c r="AU193" s="105">
        <v>293033167.13999999</v>
      </c>
      <c r="AV193" s="105">
        <v>293033167.13999999</v>
      </c>
      <c r="AW193" s="105">
        <v>293033167.13999999</v>
      </c>
      <c r="AX193" s="105">
        <v>293033167.13999999</v>
      </c>
      <c r="AY193" s="105">
        <v>293033167.13999999</v>
      </c>
      <c r="AZ193" s="105">
        <v>293033167.13999999</v>
      </c>
      <c r="BA193" s="105">
        <v>293033167.13999999</v>
      </c>
      <c r="BB193" s="105">
        <v>293033167.13999999</v>
      </c>
      <c r="BE193" s="73"/>
      <c r="BF193" s="134">
        <f t="shared" si="8"/>
        <v>293033167.13999993</v>
      </c>
      <c r="BG193" s="134">
        <f t="shared" si="9"/>
        <v>293033167.13999993</v>
      </c>
      <c r="BH193" s="134">
        <f t="shared" si="10"/>
        <v>293033167.13999993</v>
      </c>
      <c r="BI193" s="134">
        <f t="shared" si="7"/>
        <v>293033167.13999993</v>
      </c>
    </row>
    <row r="194" spans="1:61" ht="14.4" x14ac:dyDescent="0.3">
      <c r="A194" s="106" t="s">
        <v>556</v>
      </c>
      <c r="B194" s="105">
        <v>-50805507.060000002</v>
      </c>
      <c r="C194" s="105">
        <v>-56369673.7266666</v>
      </c>
      <c r="D194" s="105">
        <v>-61933840.393333301</v>
      </c>
      <c r="E194" s="105">
        <v>-67498007.060000002</v>
      </c>
      <c r="F194" s="105">
        <v>-73062173.7266666</v>
      </c>
      <c r="G194" s="105">
        <v>-78626340.393333301</v>
      </c>
      <c r="H194" s="105">
        <v>-84190507.060000002</v>
      </c>
      <c r="I194" s="105">
        <v>-89754673.726666704</v>
      </c>
      <c r="J194" s="105">
        <v>-95318840.393333301</v>
      </c>
      <c r="K194" s="105">
        <v>-100883007.06</v>
      </c>
      <c r="L194" s="105">
        <v>-106447173.726666</v>
      </c>
      <c r="M194" s="105">
        <v>-112011340.393333</v>
      </c>
      <c r="N194" s="105">
        <v>-117575507.06</v>
      </c>
      <c r="O194" s="105">
        <v>-117575507.06</v>
      </c>
      <c r="P194" s="105">
        <v>-121829173.726666</v>
      </c>
      <c r="Q194" s="105">
        <v>-126082840.393333</v>
      </c>
      <c r="R194" s="105">
        <v>-130336507.06</v>
      </c>
      <c r="S194" s="105">
        <v>-134590173.726666</v>
      </c>
      <c r="T194" s="105">
        <v>-138843840.39333299</v>
      </c>
      <c r="U194" s="105">
        <v>-143097507.06</v>
      </c>
      <c r="V194" s="105">
        <v>-147351173.726666</v>
      </c>
      <c r="W194" s="105">
        <v>-151604840.39333299</v>
      </c>
      <c r="X194" s="105">
        <v>-155858507.06</v>
      </c>
      <c r="Y194" s="105">
        <v>-160112173.726666</v>
      </c>
      <c r="Z194" s="105">
        <v>-164365840.39333299</v>
      </c>
      <c r="AA194" s="105">
        <v>-168619507.06</v>
      </c>
      <c r="AB194" s="105">
        <v>-168619507.06</v>
      </c>
      <c r="AC194" s="105">
        <v>-171706173.726666</v>
      </c>
      <c r="AD194" s="105">
        <v>-174792840.39333299</v>
      </c>
      <c r="AE194" s="105">
        <v>-177879507.05999899</v>
      </c>
      <c r="AF194" s="105">
        <v>-180966173.726666</v>
      </c>
      <c r="AG194" s="105">
        <v>-184052840.39333299</v>
      </c>
      <c r="AH194" s="105">
        <v>-187139507.05999899</v>
      </c>
      <c r="AI194" s="105">
        <v>-190226173.726666</v>
      </c>
      <c r="AJ194" s="105">
        <v>-193312840.39333299</v>
      </c>
      <c r="AK194" s="105">
        <v>-196399507.05999899</v>
      </c>
      <c r="AL194" s="105">
        <v>-199486173.726666</v>
      </c>
      <c r="AM194" s="105">
        <v>-202572840.39333299</v>
      </c>
      <c r="AN194" s="105">
        <v>-205659507.05999899</v>
      </c>
      <c r="AO194" s="105">
        <v>-205659507.05999899</v>
      </c>
      <c r="AP194" s="105">
        <v>-205659507.05999899</v>
      </c>
      <c r="AQ194" s="105">
        <v>-205659507.05999899</v>
      </c>
      <c r="AR194" s="105">
        <v>-205659507.05999899</v>
      </c>
      <c r="AS194" s="105">
        <v>-205659507.05999899</v>
      </c>
      <c r="AT194" s="105">
        <v>-205659507.05999899</v>
      </c>
      <c r="AU194" s="105">
        <v>-205659507.05999899</v>
      </c>
      <c r="AV194" s="105">
        <v>-205659507.05999899</v>
      </c>
      <c r="AW194" s="105">
        <v>-205659507.05999899</v>
      </c>
      <c r="AX194" s="105">
        <v>-205659507.05999899</v>
      </c>
      <c r="AY194" s="105">
        <v>-205659507.05999899</v>
      </c>
      <c r="AZ194" s="105">
        <v>-205659507.05999899</v>
      </c>
      <c r="BA194" s="105">
        <v>-205659507.05999899</v>
      </c>
      <c r="BB194" s="105">
        <v>-205659507.05999899</v>
      </c>
      <c r="BE194" s="73"/>
      <c r="BF194" s="134">
        <f t="shared" si="8"/>
        <v>-84190507.059999913</v>
      </c>
      <c r="BG194" s="134">
        <f t="shared" si="9"/>
        <v>-143097507.05999967</v>
      </c>
      <c r="BH194" s="134">
        <f t="shared" si="10"/>
        <v>-187139507.05999935</v>
      </c>
      <c r="BI194" s="134">
        <f t="shared" si="7"/>
        <v>-205659507.05999899</v>
      </c>
    </row>
    <row r="195" spans="1:61" s="278" customFormat="1" ht="14.4" x14ac:dyDescent="0.3">
      <c r="A195" s="277" t="s">
        <v>557</v>
      </c>
      <c r="B195" s="281">
        <v>603250455.43999898</v>
      </c>
      <c r="C195" s="281">
        <v>597686288.77333295</v>
      </c>
      <c r="D195" s="281">
        <v>592122122.10666597</v>
      </c>
      <c r="E195" s="281">
        <v>586557955.43999898</v>
      </c>
      <c r="F195" s="281">
        <v>580993788.77333295</v>
      </c>
      <c r="G195" s="281">
        <v>575429622.10666597</v>
      </c>
      <c r="H195" s="281">
        <v>569865455.43999898</v>
      </c>
      <c r="I195" s="281">
        <v>564301288.77333295</v>
      </c>
      <c r="J195" s="281">
        <v>558737122.10666597</v>
      </c>
      <c r="K195" s="281">
        <v>553172955.43999898</v>
      </c>
      <c r="L195" s="281">
        <v>547608788.77333295</v>
      </c>
      <c r="M195" s="281">
        <v>542044622.10666597</v>
      </c>
      <c r="N195" s="281">
        <v>536480455.43999898</v>
      </c>
      <c r="O195" s="281">
        <v>536480455.43999898</v>
      </c>
      <c r="P195" s="281">
        <v>532226788.77333301</v>
      </c>
      <c r="Q195" s="281">
        <v>527973122.10666603</v>
      </c>
      <c r="R195" s="281">
        <v>523719455.43999898</v>
      </c>
      <c r="S195" s="281">
        <v>519465788.77333301</v>
      </c>
      <c r="T195" s="281">
        <v>515212122.10666603</v>
      </c>
      <c r="U195" s="281">
        <v>510958455.43999898</v>
      </c>
      <c r="V195" s="281">
        <v>506704788.77333301</v>
      </c>
      <c r="W195" s="281">
        <v>502451122.10666603</v>
      </c>
      <c r="X195" s="281">
        <v>498197455.43999898</v>
      </c>
      <c r="Y195" s="281">
        <v>493943788.77333301</v>
      </c>
      <c r="Z195" s="281">
        <v>489690122.10666603</v>
      </c>
      <c r="AA195" s="281">
        <v>485436455.44</v>
      </c>
      <c r="AB195" s="281">
        <v>485436455.44</v>
      </c>
      <c r="AC195" s="281">
        <v>482349788.77333301</v>
      </c>
      <c r="AD195" s="281">
        <v>479263122.10666603</v>
      </c>
      <c r="AE195" s="281">
        <v>476176455.44</v>
      </c>
      <c r="AF195" s="281">
        <v>473089788.77333301</v>
      </c>
      <c r="AG195" s="281">
        <v>470003122.10666603</v>
      </c>
      <c r="AH195" s="281">
        <v>466916455.44</v>
      </c>
      <c r="AI195" s="281">
        <v>463829788.77333301</v>
      </c>
      <c r="AJ195" s="281">
        <v>460743122.10666603</v>
      </c>
      <c r="AK195" s="281">
        <v>457656455.44</v>
      </c>
      <c r="AL195" s="281">
        <v>454569788.77333301</v>
      </c>
      <c r="AM195" s="281">
        <v>451483122.10666603</v>
      </c>
      <c r="AN195" s="281">
        <v>448396455.44</v>
      </c>
      <c r="AO195" s="281">
        <v>448396455.44</v>
      </c>
      <c r="AP195" s="281">
        <v>448396455.44</v>
      </c>
      <c r="AQ195" s="281">
        <v>448396455.44</v>
      </c>
      <c r="AR195" s="281">
        <v>448396455.44</v>
      </c>
      <c r="AS195" s="281">
        <v>448396455.44</v>
      </c>
      <c r="AT195" s="281">
        <v>448396455.44</v>
      </c>
      <c r="AU195" s="281">
        <v>448396455.44</v>
      </c>
      <c r="AV195" s="281">
        <v>448396455.44</v>
      </c>
      <c r="AW195" s="281">
        <v>448396455.44</v>
      </c>
      <c r="AX195" s="281">
        <v>448396455.44</v>
      </c>
      <c r="AY195" s="281">
        <v>448396455.44</v>
      </c>
      <c r="AZ195" s="281">
        <v>448396455.44</v>
      </c>
      <c r="BA195" s="281">
        <v>448396455.44</v>
      </c>
      <c r="BB195" s="281">
        <v>448396455.44</v>
      </c>
      <c r="BE195" s="279"/>
      <c r="BF195" s="280">
        <f t="shared" si="8"/>
        <v>569865455.4399991</v>
      </c>
      <c r="BG195" s="280">
        <f t="shared" si="9"/>
        <v>510958455.43999928</v>
      </c>
      <c r="BH195" s="280">
        <f t="shared" si="10"/>
        <v>466916455.43999958</v>
      </c>
      <c r="BI195" s="280">
        <f t="shared" si="7"/>
        <v>448396455.43999988</v>
      </c>
    </row>
    <row r="196" spans="1:61" ht="14.4" x14ac:dyDescent="0.3">
      <c r="A196" s="106" t="s">
        <v>558</v>
      </c>
      <c r="BE196" s="73"/>
    </row>
    <row r="197" spans="1:61" ht="14.4" x14ac:dyDescent="0.3">
      <c r="A197" s="158" t="s">
        <v>559</v>
      </c>
      <c r="BE197" s="73"/>
    </row>
    <row r="198" spans="1:61" ht="14.4" x14ac:dyDescent="0.3">
      <c r="A198" s="106" t="s">
        <v>560</v>
      </c>
      <c r="B198" s="105">
        <v>-4535110.6900000004</v>
      </c>
      <c r="C198" s="105">
        <v>-4535110.6900000004</v>
      </c>
      <c r="D198" s="105">
        <v>-4535110.6900000004</v>
      </c>
      <c r="E198" s="105">
        <v>-4535110.6900000004</v>
      </c>
      <c r="F198" s="105">
        <v>-4535110.6900000004</v>
      </c>
      <c r="G198" s="105">
        <v>-4535110.6900000004</v>
      </c>
      <c r="H198" s="105">
        <v>-4535110.6900000004</v>
      </c>
      <c r="I198" s="105">
        <v>-4535110.6900000004</v>
      </c>
      <c r="J198" s="105">
        <v>-4535110.6900000004</v>
      </c>
      <c r="K198" s="105">
        <v>-4535110.6900000004</v>
      </c>
      <c r="L198" s="105">
        <v>-4535110.6900000004</v>
      </c>
      <c r="M198" s="105">
        <v>-4535110.6900000004</v>
      </c>
      <c r="N198" s="105">
        <v>-4535110.6900000004</v>
      </c>
      <c r="O198" s="105">
        <v>-4535110.6900000004</v>
      </c>
      <c r="P198" s="105">
        <v>-4535110.6900000004</v>
      </c>
      <c r="Q198" s="105">
        <v>-4535110.6900000004</v>
      </c>
      <c r="R198" s="105">
        <v>-4535110.6900000004</v>
      </c>
      <c r="S198" s="105">
        <v>-4535110.6900000004</v>
      </c>
      <c r="T198" s="105">
        <v>-4535110.6900000004</v>
      </c>
      <c r="U198" s="105">
        <v>-4535110.6900000004</v>
      </c>
      <c r="V198" s="105">
        <v>-4535110.6900000004</v>
      </c>
      <c r="W198" s="105">
        <v>-4535110.6900000004</v>
      </c>
      <c r="X198" s="105">
        <v>-4535110.6900000004</v>
      </c>
      <c r="Y198" s="105">
        <v>-4535110.6900000004</v>
      </c>
      <c r="Z198" s="105">
        <v>-4535110.6900000004</v>
      </c>
      <c r="AA198" s="105">
        <v>-4535110.6900000004</v>
      </c>
      <c r="AB198" s="105">
        <v>-4535110.6900000004</v>
      </c>
      <c r="AC198" s="105">
        <v>-4535110.6900000004</v>
      </c>
      <c r="AD198" s="105">
        <v>-4535110.6900000004</v>
      </c>
      <c r="AE198" s="105">
        <v>-4535110.6900000004</v>
      </c>
      <c r="AF198" s="105">
        <v>-4535110.6900000004</v>
      </c>
      <c r="AG198" s="105">
        <v>-4535110.6900000004</v>
      </c>
      <c r="AH198" s="105">
        <v>-4535110.6900000004</v>
      </c>
      <c r="AI198" s="105">
        <v>-4535110.6900000004</v>
      </c>
      <c r="AJ198" s="105">
        <v>-4535110.6900000004</v>
      </c>
      <c r="AK198" s="105">
        <v>-4535110.6900000004</v>
      </c>
      <c r="AL198" s="105">
        <v>-4535110.6900000004</v>
      </c>
      <c r="AM198" s="105">
        <v>-4535110.6900000004</v>
      </c>
      <c r="AN198" s="105">
        <v>-4535110.6900000004</v>
      </c>
      <c r="AO198" s="105">
        <v>-4535110.6900000004</v>
      </c>
      <c r="AP198" s="105">
        <v>-4535110.6900000004</v>
      </c>
      <c r="AQ198" s="105">
        <v>-4535110.6900000004</v>
      </c>
      <c r="AR198" s="105">
        <v>-4535110.6900000004</v>
      </c>
      <c r="AS198" s="105">
        <v>-4535110.6900000004</v>
      </c>
      <c r="AT198" s="105">
        <v>-4535110.6900000004</v>
      </c>
      <c r="AU198" s="105">
        <v>-4535110.6900000004</v>
      </c>
      <c r="AV198" s="105">
        <v>-4535110.6900000004</v>
      </c>
      <c r="AW198" s="105">
        <v>-4535110.6900000004</v>
      </c>
      <c r="AX198" s="105">
        <v>-4535110.6900000004</v>
      </c>
      <c r="AY198" s="105">
        <v>-4535110.6900000004</v>
      </c>
      <c r="AZ198" s="105">
        <v>-4535110.6900000004</v>
      </c>
      <c r="BA198" s="105">
        <v>-4535110.6900000004</v>
      </c>
      <c r="BB198" s="105">
        <v>-4535110.6900000004</v>
      </c>
      <c r="BE198" s="73"/>
      <c r="BF198" s="134">
        <f t="shared" si="8"/>
        <v>-4535110.6899999995</v>
      </c>
      <c r="BG198" s="134">
        <f t="shared" si="9"/>
        <v>-4535110.6899999995</v>
      </c>
      <c r="BH198" s="134">
        <f t="shared" si="10"/>
        <v>-4535110.6899999995</v>
      </c>
      <c r="BI198" s="134">
        <f t="shared" ref="BI198:BI260" si="11">AVERAGE(AO198:BA198)</f>
        <v>-4535110.6899999995</v>
      </c>
    </row>
    <row r="199" spans="1:61" ht="14.4" x14ac:dyDescent="0.3">
      <c r="A199" s="106" t="s">
        <v>561</v>
      </c>
      <c r="B199" s="105">
        <v>3707104.2875997298</v>
      </c>
      <c r="C199" s="105">
        <v>4947389.5871187998</v>
      </c>
      <c r="D199" s="105">
        <v>6041147.6427426701</v>
      </c>
      <c r="E199" s="105">
        <v>6690185.5571366204</v>
      </c>
      <c r="F199" s="105">
        <v>7595966.8772211503</v>
      </c>
      <c r="G199" s="105">
        <v>8701652.1622276902</v>
      </c>
      <c r="H199" s="105">
        <v>8899693.4845759496</v>
      </c>
      <c r="I199" s="105">
        <v>10006970.6891325</v>
      </c>
      <c r="J199" s="105">
        <v>11117982.3140318</v>
      </c>
      <c r="K199" s="105">
        <v>11347953.3822533</v>
      </c>
      <c r="L199" s="105">
        <v>12463480.559622699</v>
      </c>
      <c r="M199" s="105">
        <v>13585567.729145501</v>
      </c>
      <c r="N199" s="105">
        <v>13587153.5233461</v>
      </c>
      <c r="O199" s="105">
        <v>13587153.5233461</v>
      </c>
      <c r="P199" s="105">
        <v>14725505.007702701</v>
      </c>
      <c r="Q199" s="105">
        <v>15866915.5912746</v>
      </c>
      <c r="R199" s="105">
        <v>16543981.4302822</v>
      </c>
      <c r="S199" s="105">
        <v>17493595.6137814</v>
      </c>
      <c r="T199" s="105">
        <v>18645351.863412801</v>
      </c>
      <c r="U199" s="105">
        <v>18896973.393292598</v>
      </c>
      <c r="V199" s="105">
        <v>20049638.571414299</v>
      </c>
      <c r="W199" s="105">
        <v>21205379.637740299</v>
      </c>
      <c r="X199" s="105">
        <v>21458837.778712898</v>
      </c>
      <c r="Y199" s="105">
        <v>22618300.308537301</v>
      </c>
      <c r="Z199" s="105">
        <v>23783653.908285599</v>
      </c>
      <c r="AA199" s="105">
        <v>23802376.090555001</v>
      </c>
      <c r="AB199" s="105">
        <v>23802376.090555001</v>
      </c>
      <c r="AC199" s="105">
        <v>24981194.441723999</v>
      </c>
      <c r="AD199" s="105">
        <v>26163072.486026399</v>
      </c>
      <c r="AE199" s="105">
        <v>26869832.937888201</v>
      </c>
      <c r="AF199" s="105">
        <v>27855646.6862773</v>
      </c>
      <c r="AG199" s="105">
        <v>29047925.0775126</v>
      </c>
      <c r="AH199" s="105">
        <v>29320306.4880068</v>
      </c>
      <c r="AI199" s="105">
        <v>30513523.1255874</v>
      </c>
      <c r="AJ199" s="105">
        <v>31709837.9029941</v>
      </c>
      <c r="AK199" s="105">
        <v>31984075.169305</v>
      </c>
      <c r="AL199" s="105">
        <v>33184140.615598999</v>
      </c>
      <c r="AM199" s="105">
        <v>34390119.178511404</v>
      </c>
      <c r="AN199" s="105">
        <v>34424453.682342902</v>
      </c>
      <c r="AO199" s="105">
        <v>34424453.682342902</v>
      </c>
      <c r="AP199" s="105">
        <v>35659305.058941498</v>
      </c>
      <c r="AQ199" s="105">
        <v>36897289.044895202</v>
      </c>
      <c r="AR199" s="105">
        <v>37649832.382878996</v>
      </c>
      <c r="AS199" s="105">
        <v>38687305.508885898</v>
      </c>
      <c r="AT199" s="105">
        <v>39935869.7363097</v>
      </c>
      <c r="AU199" s="105">
        <v>40243725.598256297</v>
      </c>
      <c r="AV199" s="105">
        <v>41493319.683472201</v>
      </c>
      <c r="AW199" s="105">
        <v>42746085.744421199</v>
      </c>
      <c r="AX199" s="105">
        <v>43055857.6805581</v>
      </c>
      <c r="AY199" s="105">
        <v>44312466.624419898</v>
      </c>
      <c r="AZ199" s="105">
        <v>45575062.964198202</v>
      </c>
      <c r="BA199" s="105">
        <v>45639473.906758703</v>
      </c>
      <c r="BB199" s="105">
        <v>45639473.906758703</v>
      </c>
      <c r="BE199" s="73"/>
      <c r="BF199" s="134">
        <f t="shared" si="8"/>
        <v>9130172.9073965009</v>
      </c>
      <c r="BG199" s="134">
        <f t="shared" si="9"/>
        <v>19129050.978333674</v>
      </c>
      <c r="BH199" s="134">
        <f t="shared" si="10"/>
        <v>29557423.375563852</v>
      </c>
      <c r="BI199" s="134">
        <f t="shared" si="11"/>
        <v>40486157.508949138</v>
      </c>
    </row>
    <row r="200" spans="1:61" ht="14.4" x14ac:dyDescent="0.3">
      <c r="A200" s="106" t="s">
        <v>562</v>
      </c>
      <c r="B200" s="105">
        <v>0</v>
      </c>
      <c r="C200" s="105">
        <v>0</v>
      </c>
      <c r="D200" s="105">
        <v>0</v>
      </c>
      <c r="E200" s="105">
        <v>0</v>
      </c>
      <c r="F200" s="105">
        <v>0</v>
      </c>
      <c r="G200" s="105">
        <v>0</v>
      </c>
      <c r="H200" s="105">
        <v>0</v>
      </c>
      <c r="I200" s="105">
        <v>0</v>
      </c>
      <c r="J200" s="105">
        <v>0</v>
      </c>
      <c r="K200" s="105">
        <v>0</v>
      </c>
      <c r="L200" s="105">
        <v>0</v>
      </c>
      <c r="M200" s="105">
        <v>0</v>
      </c>
      <c r="N200" s="105">
        <v>0</v>
      </c>
      <c r="O200" s="105">
        <v>0</v>
      </c>
      <c r="P200" s="105">
        <v>0</v>
      </c>
      <c r="Q200" s="105">
        <v>0</v>
      </c>
      <c r="R200" s="105">
        <v>0</v>
      </c>
      <c r="S200" s="105">
        <v>0</v>
      </c>
      <c r="T200" s="105">
        <v>0</v>
      </c>
      <c r="U200" s="105">
        <v>0</v>
      </c>
      <c r="V200" s="105">
        <v>0</v>
      </c>
      <c r="W200" s="105">
        <v>0</v>
      </c>
      <c r="X200" s="105">
        <v>0</v>
      </c>
      <c r="Y200" s="105">
        <v>0</v>
      </c>
      <c r="Z200" s="105">
        <v>0</v>
      </c>
      <c r="AA200" s="105">
        <v>0</v>
      </c>
      <c r="AB200" s="105">
        <v>0</v>
      </c>
      <c r="AC200" s="105">
        <v>0</v>
      </c>
      <c r="AD200" s="105">
        <v>0</v>
      </c>
      <c r="AE200" s="105">
        <v>0</v>
      </c>
      <c r="AF200" s="105">
        <v>0</v>
      </c>
      <c r="AG200" s="105">
        <v>0</v>
      </c>
      <c r="AH200" s="105">
        <v>0</v>
      </c>
      <c r="AI200" s="105">
        <v>0</v>
      </c>
      <c r="AJ200" s="105">
        <v>0</v>
      </c>
      <c r="AK200" s="105">
        <v>0</v>
      </c>
      <c r="AL200" s="105">
        <v>0</v>
      </c>
      <c r="AM200" s="105">
        <v>0</v>
      </c>
      <c r="AN200" s="105">
        <v>0</v>
      </c>
      <c r="AO200" s="105">
        <v>0</v>
      </c>
      <c r="AP200" s="105">
        <v>0</v>
      </c>
      <c r="AQ200" s="105">
        <v>0</v>
      </c>
      <c r="AR200" s="105">
        <v>0</v>
      </c>
      <c r="AS200" s="105">
        <v>0</v>
      </c>
      <c r="AT200" s="105">
        <v>0</v>
      </c>
      <c r="AU200" s="105">
        <v>0</v>
      </c>
      <c r="AV200" s="105">
        <v>0</v>
      </c>
      <c r="AW200" s="105">
        <v>0</v>
      </c>
      <c r="AX200" s="105">
        <v>0</v>
      </c>
      <c r="AY200" s="105">
        <v>0</v>
      </c>
      <c r="AZ200" s="105">
        <v>0</v>
      </c>
      <c r="BA200" s="105">
        <v>0</v>
      </c>
      <c r="BB200" s="105">
        <v>0</v>
      </c>
      <c r="BE200" s="73"/>
      <c r="BF200" s="134">
        <f t="shared" si="8"/>
        <v>0</v>
      </c>
      <c r="BG200" s="134">
        <f t="shared" si="9"/>
        <v>0</v>
      </c>
      <c r="BH200" s="134">
        <f t="shared" si="10"/>
        <v>0</v>
      </c>
      <c r="BI200" s="134">
        <f t="shared" si="11"/>
        <v>0</v>
      </c>
    </row>
    <row r="201" spans="1:61" ht="14.4" x14ac:dyDescent="0.3">
      <c r="A201" s="106" t="s">
        <v>563</v>
      </c>
      <c r="B201" s="105">
        <v>0</v>
      </c>
      <c r="C201" s="105">
        <v>0</v>
      </c>
      <c r="D201" s="105">
        <v>0</v>
      </c>
      <c r="E201" s="105">
        <v>0</v>
      </c>
      <c r="F201" s="105">
        <v>0</v>
      </c>
      <c r="G201" s="105">
        <v>0</v>
      </c>
      <c r="H201" s="105">
        <v>0</v>
      </c>
      <c r="I201" s="105">
        <v>0</v>
      </c>
      <c r="J201" s="105">
        <v>0</v>
      </c>
      <c r="K201" s="105">
        <v>0</v>
      </c>
      <c r="L201" s="105">
        <v>0</v>
      </c>
      <c r="M201" s="105">
        <v>0</v>
      </c>
      <c r="N201" s="105">
        <v>0</v>
      </c>
      <c r="O201" s="105">
        <v>0</v>
      </c>
      <c r="P201" s="105">
        <v>0</v>
      </c>
      <c r="Q201" s="105">
        <v>0</v>
      </c>
      <c r="R201" s="105">
        <v>0</v>
      </c>
      <c r="S201" s="105">
        <v>0</v>
      </c>
      <c r="T201" s="105">
        <v>0</v>
      </c>
      <c r="U201" s="105">
        <v>0</v>
      </c>
      <c r="V201" s="105">
        <v>0</v>
      </c>
      <c r="W201" s="105">
        <v>0</v>
      </c>
      <c r="X201" s="105">
        <v>0</v>
      </c>
      <c r="Y201" s="105">
        <v>0</v>
      </c>
      <c r="Z201" s="105">
        <v>0</v>
      </c>
      <c r="AA201" s="105">
        <v>0</v>
      </c>
      <c r="AB201" s="105">
        <v>0</v>
      </c>
      <c r="AC201" s="105">
        <v>0</v>
      </c>
      <c r="AD201" s="105">
        <v>0</v>
      </c>
      <c r="AE201" s="105">
        <v>0</v>
      </c>
      <c r="AF201" s="105">
        <v>0</v>
      </c>
      <c r="AG201" s="105">
        <v>0</v>
      </c>
      <c r="AH201" s="105">
        <v>0</v>
      </c>
      <c r="AI201" s="105">
        <v>0</v>
      </c>
      <c r="AJ201" s="105">
        <v>0</v>
      </c>
      <c r="AK201" s="105">
        <v>0</v>
      </c>
      <c r="AL201" s="105">
        <v>0</v>
      </c>
      <c r="AM201" s="105">
        <v>0</v>
      </c>
      <c r="AN201" s="105">
        <v>0</v>
      </c>
      <c r="AO201" s="105">
        <v>0</v>
      </c>
      <c r="AP201" s="105">
        <v>0</v>
      </c>
      <c r="AQ201" s="105">
        <v>0</v>
      </c>
      <c r="AR201" s="105">
        <v>0</v>
      </c>
      <c r="AS201" s="105">
        <v>0</v>
      </c>
      <c r="AT201" s="105">
        <v>0</v>
      </c>
      <c r="AU201" s="105">
        <v>0</v>
      </c>
      <c r="AV201" s="105">
        <v>0</v>
      </c>
      <c r="AW201" s="105">
        <v>0</v>
      </c>
      <c r="AX201" s="105">
        <v>0</v>
      </c>
      <c r="AY201" s="105">
        <v>0</v>
      </c>
      <c r="AZ201" s="105">
        <v>0</v>
      </c>
      <c r="BA201" s="105">
        <v>0</v>
      </c>
      <c r="BB201" s="105">
        <v>0</v>
      </c>
      <c r="BE201" s="73"/>
      <c r="BF201" s="134">
        <f t="shared" si="8"/>
        <v>0</v>
      </c>
      <c r="BG201" s="134">
        <f t="shared" si="9"/>
        <v>0</v>
      </c>
      <c r="BH201" s="134">
        <f t="shared" si="10"/>
        <v>0</v>
      </c>
      <c r="BI201" s="134">
        <f t="shared" si="11"/>
        <v>0</v>
      </c>
    </row>
    <row r="202" spans="1:61" ht="14.4" x14ac:dyDescent="0.3">
      <c r="A202" s="106" t="s">
        <v>564</v>
      </c>
      <c r="B202" s="105">
        <v>11454829.050000001</v>
      </c>
      <c r="C202" s="105">
        <v>11454829.050000001</v>
      </c>
      <c r="D202" s="105">
        <v>11454829.050000001</v>
      </c>
      <c r="E202" s="105">
        <v>11454829.050000001</v>
      </c>
      <c r="F202" s="105">
        <v>11454829.050000001</v>
      </c>
      <c r="G202" s="105">
        <v>11454829.050000001</v>
      </c>
      <c r="H202" s="105">
        <v>11454829.050000001</v>
      </c>
      <c r="I202" s="105">
        <v>11454829.050000001</v>
      </c>
      <c r="J202" s="105">
        <v>11454829.050000001</v>
      </c>
      <c r="K202" s="105">
        <v>11454829.050000001</v>
      </c>
      <c r="L202" s="105">
        <v>11454829.050000001</v>
      </c>
      <c r="M202" s="105">
        <v>11454829.050000001</v>
      </c>
      <c r="N202" s="105">
        <v>11454829.050000001</v>
      </c>
      <c r="O202" s="105">
        <v>11454829.050000001</v>
      </c>
      <c r="P202" s="105">
        <v>11454829.050000001</v>
      </c>
      <c r="Q202" s="105">
        <v>11454829.050000001</v>
      </c>
      <c r="R202" s="105">
        <v>11454829.050000001</v>
      </c>
      <c r="S202" s="105">
        <v>11454829.050000001</v>
      </c>
      <c r="T202" s="105">
        <v>11454829.050000001</v>
      </c>
      <c r="U202" s="105">
        <v>11454829.050000001</v>
      </c>
      <c r="V202" s="105">
        <v>11454829.050000001</v>
      </c>
      <c r="W202" s="105">
        <v>11454829.050000001</v>
      </c>
      <c r="X202" s="105">
        <v>11454829.050000001</v>
      </c>
      <c r="Y202" s="105">
        <v>11454829.050000001</v>
      </c>
      <c r="Z202" s="105">
        <v>11454829.050000001</v>
      </c>
      <c r="AA202" s="105">
        <v>11454829.050000001</v>
      </c>
      <c r="AB202" s="105">
        <v>11454829.050000001</v>
      </c>
      <c r="AC202" s="105">
        <v>11454829.050000001</v>
      </c>
      <c r="AD202" s="105">
        <v>11454829.050000001</v>
      </c>
      <c r="AE202" s="105">
        <v>11454829.050000001</v>
      </c>
      <c r="AF202" s="105">
        <v>11454829.050000001</v>
      </c>
      <c r="AG202" s="105">
        <v>11454829.050000001</v>
      </c>
      <c r="AH202" s="105">
        <v>11454829.050000001</v>
      </c>
      <c r="AI202" s="105">
        <v>11454829.050000001</v>
      </c>
      <c r="AJ202" s="105">
        <v>11454829.050000001</v>
      </c>
      <c r="AK202" s="105">
        <v>11454829.050000001</v>
      </c>
      <c r="AL202" s="105">
        <v>11454829.050000001</v>
      </c>
      <c r="AM202" s="105">
        <v>11454829.050000001</v>
      </c>
      <c r="AN202" s="105">
        <v>11454829.050000001</v>
      </c>
      <c r="AO202" s="105">
        <v>11454829.050000001</v>
      </c>
      <c r="AP202" s="105">
        <v>11454829.050000001</v>
      </c>
      <c r="AQ202" s="105">
        <v>11454829.050000001</v>
      </c>
      <c r="AR202" s="105">
        <v>11454829.050000001</v>
      </c>
      <c r="AS202" s="105">
        <v>11454829.050000001</v>
      </c>
      <c r="AT202" s="105">
        <v>11454829.050000001</v>
      </c>
      <c r="AU202" s="105">
        <v>11454829.050000001</v>
      </c>
      <c r="AV202" s="105">
        <v>11454829.050000001</v>
      </c>
      <c r="AW202" s="105">
        <v>11454829.050000001</v>
      </c>
      <c r="AX202" s="105">
        <v>11454829.050000001</v>
      </c>
      <c r="AY202" s="105">
        <v>11454829.050000001</v>
      </c>
      <c r="AZ202" s="105">
        <v>11454829.050000001</v>
      </c>
      <c r="BA202" s="105">
        <v>11454829.050000001</v>
      </c>
      <c r="BB202" s="105">
        <v>11454829.050000001</v>
      </c>
      <c r="BE202" s="73"/>
      <c r="BF202" s="134">
        <f t="shared" si="8"/>
        <v>11454829.050000001</v>
      </c>
      <c r="BG202" s="134">
        <f t="shared" si="9"/>
        <v>11454829.050000001</v>
      </c>
      <c r="BH202" s="134">
        <f t="shared" si="10"/>
        <v>11454829.050000001</v>
      </c>
      <c r="BI202" s="134">
        <f t="shared" si="11"/>
        <v>11454829.050000001</v>
      </c>
    </row>
    <row r="203" spans="1:61" ht="14.4" x14ac:dyDescent="0.3">
      <c r="A203" s="106" t="s">
        <v>565</v>
      </c>
      <c r="B203" s="105">
        <v>7511.47</v>
      </c>
      <c r="C203" s="105">
        <v>7511.47</v>
      </c>
      <c r="D203" s="105">
        <v>7511.47</v>
      </c>
      <c r="E203" s="105">
        <v>7511.47</v>
      </c>
      <c r="F203" s="105">
        <v>7511.47</v>
      </c>
      <c r="G203" s="105">
        <v>7511.47</v>
      </c>
      <c r="H203" s="105">
        <v>7511.47</v>
      </c>
      <c r="I203" s="105">
        <v>7511.47</v>
      </c>
      <c r="J203" s="105">
        <v>7511.47</v>
      </c>
      <c r="K203" s="105">
        <v>7511.47</v>
      </c>
      <c r="L203" s="105">
        <v>7511.47</v>
      </c>
      <c r="M203" s="105">
        <v>7511.47</v>
      </c>
      <c r="N203" s="105">
        <v>7511.47</v>
      </c>
      <c r="O203" s="105">
        <v>7511.47</v>
      </c>
      <c r="P203" s="105">
        <v>7511.47</v>
      </c>
      <c r="Q203" s="105">
        <v>7511.47</v>
      </c>
      <c r="R203" s="105">
        <v>7511.47</v>
      </c>
      <c r="S203" s="105">
        <v>7511.47</v>
      </c>
      <c r="T203" s="105">
        <v>7511.47</v>
      </c>
      <c r="U203" s="105">
        <v>7511.47</v>
      </c>
      <c r="V203" s="105">
        <v>7511.47</v>
      </c>
      <c r="W203" s="105">
        <v>7511.47</v>
      </c>
      <c r="X203" s="105">
        <v>7511.47</v>
      </c>
      <c r="Y203" s="105">
        <v>7511.47</v>
      </c>
      <c r="Z203" s="105">
        <v>7511.47</v>
      </c>
      <c r="AA203" s="105">
        <v>7511.47</v>
      </c>
      <c r="AB203" s="105">
        <v>7511.47</v>
      </c>
      <c r="AC203" s="105">
        <v>7511.47</v>
      </c>
      <c r="AD203" s="105">
        <v>7511.47</v>
      </c>
      <c r="AE203" s="105">
        <v>7511.47</v>
      </c>
      <c r="AF203" s="105">
        <v>7511.47</v>
      </c>
      <c r="AG203" s="105">
        <v>7511.47</v>
      </c>
      <c r="AH203" s="105">
        <v>7511.47</v>
      </c>
      <c r="AI203" s="105">
        <v>7511.47</v>
      </c>
      <c r="AJ203" s="105">
        <v>7511.47</v>
      </c>
      <c r="AK203" s="105">
        <v>7511.47</v>
      </c>
      <c r="AL203" s="105">
        <v>7511.47</v>
      </c>
      <c r="AM203" s="105">
        <v>7511.47</v>
      </c>
      <c r="AN203" s="105">
        <v>7511.47</v>
      </c>
      <c r="AO203" s="105">
        <v>7511.47</v>
      </c>
      <c r="AP203" s="105">
        <v>7511.47</v>
      </c>
      <c r="AQ203" s="105">
        <v>7511.47</v>
      </c>
      <c r="AR203" s="105">
        <v>7511.47</v>
      </c>
      <c r="AS203" s="105">
        <v>7511.47</v>
      </c>
      <c r="AT203" s="105">
        <v>7511.47</v>
      </c>
      <c r="AU203" s="105">
        <v>7511.47</v>
      </c>
      <c r="AV203" s="105">
        <v>7511.47</v>
      </c>
      <c r="AW203" s="105">
        <v>7511.47</v>
      </c>
      <c r="AX203" s="105">
        <v>7511.47</v>
      </c>
      <c r="AY203" s="105">
        <v>7511.47</v>
      </c>
      <c r="AZ203" s="105">
        <v>7511.47</v>
      </c>
      <c r="BA203" s="105">
        <v>7511.47</v>
      </c>
      <c r="BB203" s="105">
        <v>7511.47</v>
      </c>
      <c r="BE203" s="73"/>
      <c r="BF203" s="134">
        <f t="shared" ref="BF203:BF266" si="12">AVERAGE(B203:N203)</f>
        <v>7511.47</v>
      </c>
      <c r="BG203" s="134">
        <f t="shared" ref="BG203:BG266" si="13">AVERAGE(O203:AA203)</f>
        <v>7511.47</v>
      </c>
      <c r="BH203" s="134">
        <f t="shared" ref="BH203:BH266" si="14">AVERAGE(AB203:AN203)</f>
        <v>7511.47</v>
      </c>
      <c r="BI203" s="134">
        <f t="shared" si="11"/>
        <v>7511.47</v>
      </c>
    </row>
    <row r="204" spans="1:61" ht="14.4" x14ac:dyDescent="0.3">
      <c r="A204" s="106" t="s">
        <v>566</v>
      </c>
      <c r="B204" s="105">
        <v>8626.5499999999993</v>
      </c>
      <c r="C204" s="105">
        <v>8626.5499999999993</v>
      </c>
      <c r="D204" s="105">
        <v>8626.5499999999993</v>
      </c>
      <c r="E204" s="105">
        <v>8626.5499999999993</v>
      </c>
      <c r="F204" s="105">
        <v>8626.5499999999993</v>
      </c>
      <c r="G204" s="105">
        <v>8626.5499999999993</v>
      </c>
      <c r="H204" s="105">
        <v>8626.5499999999993</v>
      </c>
      <c r="I204" s="105">
        <v>8626.5499999999993</v>
      </c>
      <c r="J204" s="105">
        <v>8626.5499999999993</v>
      </c>
      <c r="K204" s="105">
        <v>8626.5499999999993</v>
      </c>
      <c r="L204" s="105">
        <v>8626.5499999999993</v>
      </c>
      <c r="M204" s="105">
        <v>8626.5499999999993</v>
      </c>
      <c r="N204" s="105">
        <v>8626.5499999999993</v>
      </c>
      <c r="O204" s="105">
        <v>8626.5499999999993</v>
      </c>
      <c r="P204" s="105">
        <v>8626.5499999999993</v>
      </c>
      <c r="Q204" s="105">
        <v>8626.5499999999993</v>
      </c>
      <c r="R204" s="105">
        <v>8626.5499999999993</v>
      </c>
      <c r="S204" s="105">
        <v>8626.5499999999993</v>
      </c>
      <c r="T204" s="105">
        <v>8626.5499999999993</v>
      </c>
      <c r="U204" s="105">
        <v>8626.5499999999993</v>
      </c>
      <c r="V204" s="105">
        <v>8626.5499999999993</v>
      </c>
      <c r="W204" s="105">
        <v>8626.5499999999993</v>
      </c>
      <c r="X204" s="105">
        <v>8626.5499999999993</v>
      </c>
      <c r="Y204" s="105">
        <v>8626.5499999999993</v>
      </c>
      <c r="Z204" s="105">
        <v>8626.5499999999993</v>
      </c>
      <c r="AA204" s="105">
        <v>8626.5499999999993</v>
      </c>
      <c r="AB204" s="105">
        <v>8626.5499999999993</v>
      </c>
      <c r="AC204" s="105">
        <v>8626.5499999999993</v>
      </c>
      <c r="AD204" s="105">
        <v>8626.5499999999993</v>
      </c>
      <c r="AE204" s="105">
        <v>8626.5499999999993</v>
      </c>
      <c r="AF204" s="105">
        <v>8626.5499999999993</v>
      </c>
      <c r="AG204" s="105">
        <v>8626.5499999999993</v>
      </c>
      <c r="AH204" s="105">
        <v>8626.5499999999993</v>
      </c>
      <c r="AI204" s="105">
        <v>8626.5499999999993</v>
      </c>
      <c r="AJ204" s="105">
        <v>8626.5499999999993</v>
      </c>
      <c r="AK204" s="105">
        <v>8626.5499999999993</v>
      </c>
      <c r="AL204" s="105">
        <v>8626.5499999999993</v>
      </c>
      <c r="AM204" s="105">
        <v>8626.5499999999993</v>
      </c>
      <c r="AN204" s="105">
        <v>8626.5499999999993</v>
      </c>
      <c r="AO204" s="105">
        <v>8626.5499999999993</v>
      </c>
      <c r="AP204" s="105">
        <v>8626.5499999999993</v>
      </c>
      <c r="AQ204" s="105">
        <v>8626.5499999999993</v>
      </c>
      <c r="AR204" s="105">
        <v>8626.5499999999993</v>
      </c>
      <c r="AS204" s="105">
        <v>8626.5499999999993</v>
      </c>
      <c r="AT204" s="105">
        <v>8626.5499999999993</v>
      </c>
      <c r="AU204" s="105">
        <v>8626.5499999999993</v>
      </c>
      <c r="AV204" s="105">
        <v>8626.5499999999993</v>
      </c>
      <c r="AW204" s="105">
        <v>8626.5499999999993</v>
      </c>
      <c r="AX204" s="105">
        <v>8626.5499999999993</v>
      </c>
      <c r="AY204" s="105">
        <v>8626.5499999999993</v>
      </c>
      <c r="AZ204" s="105">
        <v>8626.5499999999993</v>
      </c>
      <c r="BA204" s="105">
        <v>8626.5499999999993</v>
      </c>
      <c r="BB204" s="105">
        <v>8626.5499999999993</v>
      </c>
      <c r="BE204" s="73"/>
      <c r="BF204" s="134">
        <f t="shared" si="12"/>
        <v>8626.5500000000011</v>
      </c>
      <c r="BG204" s="134">
        <f t="shared" si="13"/>
        <v>8626.5500000000011</v>
      </c>
      <c r="BH204" s="134">
        <f t="shared" si="14"/>
        <v>8626.5500000000011</v>
      </c>
      <c r="BI204" s="134">
        <f t="shared" si="11"/>
        <v>8626.5500000000011</v>
      </c>
    </row>
    <row r="205" spans="1:61" ht="14.4" x14ac:dyDescent="0.3">
      <c r="A205" s="106" t="s">
        <v>567</v>
      </c>
      <c r="B205" s="105">
        <v>0</v>
      </c>
      <c r="C205" s="105">
        <v>0</v>
      </c>
      <c r="D205" s="105">
        <v>0</v>
      </c>
      <c r="E205" s="105">
        <v>0</v>
      </c>
      <c r="F205" s="105">
        <v>0</v>
      </c>
      <c r="G205" s="105">
        <v>0</v>
      </c>
      <c r="H205" s="105">
        <v>0</v>
      </c>
      <c r="I205" s="105">
        <v>0</v>
      </c>
      <c r="J205" s="105">
        <v>0</v>
      </c>
      <c r="K205" s="105">
        <v>0</v>
      </c>
      <c r="L205" s="105">
        <v>0</v>
      </c>
      <c r="M205" s="105">
        <v>0</v>
      </c>
      <c r="N205" s="105">
        <v>0</v>
      </c>
      <c r="O205" s="105">
        <v>0</v>
      </c>
      <c r="P205" s="105">
        <v>0</v>
      </c>
      <c r="Q205" s="105">
        <v>0</v>
      </c>
      <c r="R205" s="105">
        <v>0</v>
      </c>
      <c r="S205" s="105">
        <v>0</v>
      </c>
      <c r="T205" s="105">
        <v>0</v>
      </c>
      <c r="U205" s="105">
        <v>0</v>
      </c>
      <c r="V205" s="105">
        <v>0</v>
      </c>
      <c r="W205" s="105">
        <v>0</v>
      </c>
      <c r="X205" s="105">
        <v>0</v>
      </c>
      <c r="Y205" s="105">
        <v>0</v>
      </c>
      <c r="Z205" s="105">
        <v>0</v>
      </c>
      <c r="AA205" s="105">
        <v>0</v>
      </c>
      <c r="AB205" s="105">
        <v>0</v>
      </c>
      <c r="AC205" s="105">
        <v>0</v>
      </c>
      <c r="AD205" s="105">
        <v>0</v>
      </c>
      <c r="AE205" s="105">
        <v>0</v>
      </c>
      <c r="AF205" s="105">
        <v>0</v>
      </c>
      <c r="AG205" s="105">
        <v>0</v>
      </c>
      <c r="AH205" s="105">
        <v>0</v>
      </c>
      <c r="AI205" s="105">
        <v>0</v>
      </c>
      <c r="AJ205" s="105">
        <v>0</v>
      </c>
      <c r="AK205" s="105">
        <v>0</v>
      </c>
      <c r="AL205" s="105">
        <v>0</v>
      </c>
      <c r="AM205" s="105">
        <v>0</v>
      </c>
      <c r="AN205" s="105">
        <v>0</v>
      </c>
      <c r="AO205" s="105">
        <v>0</v>
      </c>
      <c r="AP205" s="105">
        <v>0</v>
      </c>
      <c r="AQ205" s="105">
        <v>0</v>
      </c>
      <c r="AR205" s="105">
        <v>0</v>
      </c>
      <c r="AS205" s="105">
        <v>0</v>
      </c>
      <c r="AT205" s="105">
        <v>0</v>
      </c>
      <c r="AU205" s="105">
        <v>0</v>
      </c>
      <c r="AV205" s="105">
        <v>0</v>
      </c>
      <c r="AW205" s="105">
        <v>0</v>
      </c>
      <c r="AX205" s="105">
        <v>0</v>
      </c>
      <c r="AY205" s="105">
        <v>0</v>
      </c>
      <c r="AZ205" s="105">
        <v>0</v>
      </c>
      <c r="BA205" s="105">
        <v>0</v>
      </c>
      <c r="BB205" s="105">
        <v>0</v>
      </c>
      <c r="BE205" s="73"/>
      <c r="BF205" s="134">
        <f t="shared" si="12"/>
        <v>0</v>
      </c>
      <c r="BG205" s="134">
        <f t="shared" si="13"/>
        <v>0</v>
      </c>
      <c r="BH205" s="134">
        <f t="shared" si="14"/>
        <v>0</v>
      </c>
      <c r="BI205" s="134">
        <f t="shared" si="11"/>
        <v>0</v>
      </c>
    </row>
    <row r="206" spans="1:61" ht="14.4" x14ac:dyDescent="0.3">
      <c r="A206" s="106" t="s">
        <v>568</v>
      </c>
      <c r="B206" s="105">
        <v>-1710136.59</v>
      </c>
      <c r="C206" s="105">
        <v>-1710136.59</v>
      </c>
      <c r="D206" s="105">
        <v>-1710136.59</v>
      </c>
      <c r="E206" s="105">
        <v>-1710136.59</v>
      </c>
      <c r="F206" s="105">
        <v>-1710136.59</v>
      </c>
      <c r="G206" s="105">
        <v>-1710136.59</v>
      </c>
      <c r="H206" s="105">
        <v>-1710136.59</v>
      </c>
      <c r="I206" s="105">
        <v>-1710136.59</v>
      </c>
      <c r="J206" s="105">
        <v>-1710136.59</v>
      </c>
      <c r="K206" s="105">
        <v>-1710136.59</v>
      </c>
      <c r="L206" s="105">
        <v>-1710136.59</v>
      </c>
      <c r="M206" s="105">
        <v>-1710136.59</v>
      </c>
      <c r="N206" s="105">
        <v>-1710136.59</v>
      </c>
      <c r="O206" s="105">
        <v>-1710136.59</v>
      </c>
      <c r="P206" s="105">
        <v>-1710136.59</v>
      </c>
      <c r="Q206" s="105">
        <v>-1710136.59</v>
      </c>
      <c r="R206" s="105">
        <v>-1710136.59</v>
      </c>
      <c r="S206" s="105">
        <v>-1710136.59</v>
      </c>
      <c r="T206" s="105">
        <v>-1710136.59</v>
      </c>
      <c r="U206" s="105">
        <v>-1710136.59</v>
      </c>
      <c r="V206" s="105">
        <v>-1710136.59</v>
      </c>
      <c r="W206" s="105">
        <v>-1710136.59</v>
      </c>
      <c r="X206" s="105">
        <v>-1710136.59</v>
      </c>
      <c r="Y206" s="105">
        <v>-1710136.59</v>
      </c>
      <c r="Z206" s="105">
        <v>-1710136.59</v>
      </c>
      <c r="AA206" s="105">
        <v>-1710136.59</v>
      </c>
      <c r="AB206" s="105">
        <v>-1710136.59</v>
      </c>
      <c r="AC206" s="105">
        <v>-1710136.59</v>
      </c>
      <c r="AD206" s="105">
        <v>-1710136.59</v>
      </c>
      <c r="AE206" s="105">
        <v>-1710136.59</v>
      </c>
      <c r="AF206" s="105">
        <v>-1710136.59</v>
      </c>
      <c r="AG206" s="105">
        <v>-1710136.59</v>
      </c>
      <c r="AH206" s="105">
        <v>-1710136.59</v>
      </c>
      <c r="AI206" s="105">
        <v>-1710136.59</v>
      </c>
      <c r="AJ206" s="105">
        <v>-1710136.59</v>
      </c>
      <c r="AK206" s="105">
        <v>-1710136.59</v>
      </c>
      <c r="AL206" s="105">
        <v>-1710136.59</v>
      </c>
      <c r="AM206" s="105">
        <v>-1710136.59</v>
      </c>
      <c r="AN206" s="105">
        <v>-1710136.59</v>
      </c>
      <c r="AO206" s="105">
        <v>-1710136.59</v>
      </c>
      <c r="AP206" s="105">
        <v>-1710136.59</v>
      </c>
      <c r="AQ206" s="105">
        <v>-1710136.59</v>
      </c>
      <c r="AR206" s="105">
        <v>-1710136.59</v>
      </c>
      <c r="AS206" s="105">
        <v>-1710136.59</v>
      </c>
      <c r="AT206" s="105">
        <v>-1710136.59</v>
      </c>
      <c r="AU206" s="105">
        <v>-1710136.59</v>
      </c>
      <c r="AV206" s="105">
        <v>-1710136.59</v>
      </c>
      <c r="AW206" s="105">
        <v>-1710136.59</v>
      </c>
      <c r="AX206" s="105">
        <v>-1710136.59</v>
      </c>
      <c r="AY206" s="105">
        <v>-1710136.59</v>
      </c>
      <c r="AZ206" s="105">
        <v>-1710136.59</v>
      </c>
      <c r="BA206" s="105">
        <v>-1710136.59</v>
      </c>
      <c r="BB206" s="105">
        <v>-1710136.59</v>
      </c>
      <c r="BE206" s="73"/>
      <c r="BF206" s="134">
        <f t="shared" si="12"/>
        <v>-1710136.59</v>
      </c>
      <c r="BG206" s="134">
        <f t="shared" si="13"/>
        <v>-1710136.59</v>
      </c>
      <c r="BH206" s="134">
        <f t="shared" si="14"/>
        <v>-1710136.59</v>
      </c>
      <c r="BI206" s="134">
        <f t="shared" si="11"/>
        <v>-1710136.59</v>
      </c>
    </row>
    <row r="207" spans="1:61" ht="14.4" x14ac:dyDescent="0.3">
      <c r="A207" s="106" t="s">
        <v>569</v>
      </c>
      <c r="B207" s="105">
        <v>2605856.4300000002</v>
      </c>
      <c r="C207" s="105">
        <v>2605856.4300000002</v>
      </c>
      <c r="D207" s="105">
        <v>2605856.4300000002</v>
      </c>
      <c r="E207" s="105">
        <v>2605856.4300000002</v>
      </c>
      <c r="F207" s="105">
        <v>2605856.4300000002</v>
      </c>
      <c r="G207" s="105">
        <v>2605856.4300000002</v>
      </c>
      <c r="H207" s="105">
        <v>2605856.4300000002</v>
      </c>
      <c r="I207" s="105">
        <v>2605856.4300000002</v>
      </c>
      <c r="J207" s="105">
        <v>2605856.4300000002</v>
      </c>
      <c r="K207" s="105">
        <v>2605856.4300000002</v>
      </c>
      <c r="L207" s="105">
        <v>2605856.4300000002</v>
      </c>
      <c r="M207" s="105">
        <v>2605856.4300000002</v>
      </c>
      <c r="N207" s="105">
        <v>2605856.4300000002</v>
      </c>
      <c r="O207" s="105">
        <v>2605856.4300000002</v>
      </c>
      <c r="P207" s="105">
        <v>2605856.4300000002</v>
      </c>
      <c r="Q207" s="105">
        <v>2605856.4300000002</v>
      </c>
      <c r="R207" s="105">
        <v>2605856.4300000002</v>
      </c>
      <c r="S207" s="105">
        <v>2605856.4300000002</v>
      </c>
      <c r="T207" s="105">
        <v>2605856.4300000002</v>
      </c>
      <c r="U207" s="105">
        <v>2605856.4300000002</v>
      </c>
      <c r="V207" s="105">
        <v>2605856.4300000002</v>
      </c>
      <c r="W207" s="105">
        <v>2605856.4300000002</v>
      </c>
      <c r="X207" s="105">
        <v>2605856.4300000002</v>
      </c>
      <c r="Y207" s="105">
        <v>2605856.4300000002</v>
      </c>
      <c r="Z207" s="105">
        <v>2605856.4300000002</v>
      </c>
      <c r="AA207" s="105">
        <v>2605856.4300000002</v>
      </c>
      <c r="AB207" s="105">
        <v>2605856.4300000002</v>
      </c>
      <c r="AC207" s="105">
        <v>2605856.4300000002</v>
      </c>
      <c r="AD207" s="105">
        <v>2605856.4300000002</v>
      </c>
      <c r="AE207" s="105">
        <v>2605856.4300000002</v>
      </c>
      <c r="AF207" s="105">
        <v>2605856.4300000002</v>
      </c>
      <c r="AG207" s="105">
        <v>2605856.4300000002</v>
      </c>
      <c r="AH207" s="105">
        <v>2605856.4300000002</v>
      </c>
      <c r="AI207" s="105">
        <v>2605856.4300000002</v>
      </c>
      <c r="AJ207" s="105">
        <v>2605856.4300000002</v>
      </c>
      <c r="AK207" s="105">
        <v>2605856.4300000002</v>
      </c>
      <c r="AL207" s="105">
        <v>2605856.4300000002</v>
      </c>
      <c r="AM207" s="105">
        <v>2605856.4300000002</v>
      </c>
      <c r="AN207" s="105">
        <v>2605856.4300000002</v>
      </c>
      <c r="AO207" s="105">
        <v>2605856.4300000002</v>
      </c>
      <c r="AP207" s="105">
        <v>2605856.4300000002</v>
      </c>
      <c r="AQ207" s="105">
        <v>2605856.4300000002</v>
      </c>
      <c r="AR207" s="105">
        <v>2605856.4300000002</v>
      </c>
      <c r="AS207" s="105">
        <v>2605856.4300000002</v>
      </c>
      <c r="AT207" s="105">
        <v>2605856.4300000002</v>
      </c>
      <c r="AU207" s="105">
        <v>2605856.4300000002</v>
      </c>
      <c r="AV207" s="105">
        <v>2605856.4300000002</v>
      </c>
      <c r="AW207" s="105">
        <v>2605856.4300000002</v>
      </c>
      <c r="AX207" s="105">
        <v>2605856.4300000002</v>
      </c>
      <c r="AY207" s="105">
        <v>2605856.4300000002</v>
      </c>
      <c r="AZ207" s="105">
        <v>2605856.4300000002</v>
      </c>
      <c r="BA207" s="105">
        <v>2605856.4300000002</v>
      </c>
      <c r="BB207" s="105">
        <v>2605856.4300000002</v>
      </c>
      <c r="BE207" s="73"/>
      <c r="BF207" s="134">
        <f t="shared" si="12"/>
        <v>2605856.4300000002</v>
      </c>
      <c r="BG207" s="134">
        <f t="shared" si="13"/>
        <v>2605856.4300000002</v>
      </c>
      <c r="BH207" s="134">
        <f t="shared" si="14"/>
        <v>2605856.4300000002</v>
      </c>
      <c r="BI207" s="134">
        <f t="shared" si="11"/>
        <v>2605856.4300000002</v>
      </c>
    </row>
    <row r="208" spans="1:61" ht="14.4" x14ac:dyDescent="0.3">
      <c r="A208" s="106" t="s">
        <v>570</v>
      </c>
      <c r="B208" s="105">
        <v>0</v>
      </c>
      <c r="C208" s="105">
        <v>0</v>
      </c>
      <c r="D208" s="105">
        <v>0</v>
      </c>
      <c r="E208" s="105">
        <v>0</v>
      </c>
      <c r="F208" s="105">
        <v>0</v>
      </c>
      <c r="G208" s="105">
        <v>0</v>
      </c>
      <c r="H208" s="105">
        <v>0</v>
      </c>
      <c r="I208" s="105">
        <v>0</v>
      </c>
      <c r="J208" s="105">
        <v>0</v>
      </c>
      <c r="K208" s="105">
        <v>0</v>
      </c>
      <c r="L208" s="105">
        <v>0</v>
      </c>
      <c r="M208" s="105">
        <v>0</v>
      </c>
      <c r="N208" s="105">
        <v>0</v>
      </c>
      <c r="O208" s="105">
        <v>0</v>
      </c>
      <c r="P208" s="105">
        <v>0</v>
      </c>
      <c r="Q208" s="105">
        <v>0</v>
      </c>
      <c r="R208" s="105">
        <v>0</v>
      </c>
      <c r="S208" s="105">
        <v>0</v>
      </c>
      <c r="T208" s="105">
        <v>0</v>
      </c>
      <c r="U208" s="105">
        <v>0</v>
      </c>
      <c r="V208" s="105">
        <v>0</v>
      </c>
      <c r="W208" s="105">
        <v>0</v>
      </c>
      <c r="X208" s="105">
        <v>0</v>
      </c>
      <c r="Y208" s="105">
        <v>0</v>
      </c>
      <c r="Z208" s="105">
        <v>0</v>
      </c>
      <c r="AA208" s="105">
        <v>0</v>
      </c>
      <c r="AB208" s="105">
        <v>0</v>
      </c>
      <c r="AC208" s="105">
        <v>0</v>
      </c>
      <c r="AD208" s="105">
        <v>0</v>
      </c>
      <c r="AE208" s="105">
        <v>0</v>
      </c>
      <c r="AF208" s="105">
        <v>0</v>
      </c>
      <c r="AG208" s="105">
        <v>0</v>
      </c>
      <c r="AH208" s="105">
        <v>0</v>
      </c>
      <c r="AI208" s="105">
        <v>0</v>
      </c>
      <c r="AJ208" s="105">
        <v>0</v>
      </c>
      <c r="AK208" s="105">
        <v>0</v>
      </c>
      <c r="AL208" s="105">
        <v>0</v>
      </c>
      <c r="AM208" s="105">
        <v>0</v>
      </c>
      <c r="AN208" s="105">
        <v>0</v>
      </c>
      <c r="AO208" s="105">
        <v>0</v>
      </c>
      <c r="AP208" s="105">
        <v>0</v>
      </c>
      <c r="AQ208" s="105">
        <v>0</v>
      </c>
      <c r="AR208" s="105">
        <v>0</v>
      </c>
      <c r="AS208" s="105">
        <v>0</v>
      </c>
      <c r="AT208" s="105">
        <v>0</v>
      </c>
      <c r="AU208" s="105">
        <v>0</v>
      </c>
      <c r="AV208" s="105">
        <v>0</v>
      </c>
      <c r="AW208" s="105">
        <v>0</v>
      </c>
      <c r="AX208" s="105">
        <v>0</v>
      </c>
      <c r="AY208" s="105">
        <v>0</v>
      </c>
      <c r="AZ208" s="105">
        <v>0</v>
      </c>
      <c r="BA208" s="105">
        <v>0</v>
      </c>
      <c r="BB208" s="105">
        <v>0</v>
      </c>
      <c r="BE208" s="73"/>
      <c r="BF208" s="134">
        <f t="shared" si="12"/>
        <v>0</v>
      </c>
      <c r="BG208" s="134">
        <f t="shared" si="13"/>
        <v>0</v>
      </c>
      <c r="BH208" s="134">
        <f t="shared" si="14"/>
        <v>0</v>
      </c>
      <c r="BI208" s="134">
        <f t="shared" si="11"/>
        <v>0</v>
      </c>
    </row>
    <row r="209" spans="1:61" ht="14.4" x14ac:dyDescent="0.3">
      <c r="A209" s="106" t="s">
        <v>571</v>
      </c>
      <c r="B209" s="105">
        <v>0</v>
      </c>
      <c r="C209" s="105">
        <v>0</v>
      </c>
      <c r="D209" s="105">
        <v>0</v>
      </c>
      <c r="E209" s="105">
        <v>0</v>
      </c>
      <c r="F209" s="105">
        <v>0</v>
      </c>
      <c r="G209" s="105">
        <v>0</v>
      </c>
      <c r="H209" s="105">
        <v>0</v>
      </c>
      <c r="I209" s="105">
        <v>0</v>
      </c>
      <c r="J209" s="105">
        <v>0</v>
      </c>
      <c r="K209" s="105">
        <v>0</v>
      </c>
      <c r="L209" s="105">
        <v>0</v>
      </c>
      <c r="M209" s="105">
        <v>0</v>
      </c>
      <c r="N209" s="105">
        <v>0</v>
      </c>
      <c r="O209" s="105">
        <v>0</v>
      </c>
      <c r="P209" s="105">
        <v>0</v>
      </c>
      <c r="Q209" s="105">
        <v>0</v>
      </c>
      <c r="R209" s="105">
        <v>0</v>
      </c>
      <c r="S209" s="105">
        <v>0</v>
      </c>
      <c r="T209" s="105">
        <v>0</v>
      </c>
      <c r="U209" s="105">
        <v>0</v>
      </c>
      <c r="V209" s="105">
        <v>0</v>
      </c>
      <c r="W209" s="105">
        <v>0</v>
      </c>
      <c r="X209" s="105">
        <v>0</v>
      </c>
      <c r="Y209" s="105">
        <v>0</v>
      </c>
      <c r="Z209" s="105">
        <v>0</v>
      </c>
      <c r="AA209" s="105">
        <v>0</v>
      </c>
      <c r="AB209" s="105">
        <v>0</v>
      </c>
      <c r="AC209" s="105">
        <v>0</v>
      </c>
      <c r="AD209" s="105">
        <v>0</v>
      </c>
      <c r="AE209" s="105">
        <v>0</v>
      </c>
      <c r="AF209" s="105">
        <v>0</v>
      </c>
      <c r="AG209" s="105">
        <v>0</v>
      </c>
      <c r="AH209" s="105">
        <v>0</v>
      </c>
      <c r="AI209" s="105">
        <v>0</v>
      </c>
      <c r="AJ209" s="105">
        <v>0</v>
      </c>
      <c r="AK209" s="105">
        <v>0</v>
      </c>
      <c r="AL209" s="105">
        <v>0</v>
      </c>
      <c r="AM209" s="105">
        <v>0</v>
      </c>
      <c r="AN209" s="105">
        <v>0</v>
      </c>
      <c r="AO209" s="105">
        <v>0</v>
      </c>
      <c r="AP209" s="105">
        <v>0</v>
      </c>
      <c r="AQ209" s="105">
        <v>0</v>
      </c>
      <c r="AR209" s="105">
        <v>0</v>
      </c>
      <c r="AS209" s="105">
        <v>0</v>
      </c>
      <c r="AT209" s="105">
        <v>0</v>
      </c>
      <c r="AU209" s="105">
        <v>0</v>
      </c>
      <c r="AV209" s="105">
        <v>0</v>
      </c>
      <c r="AW209" s="105">
        <v>0</v>
      </c>
      <c r="AX209" s="105">
        <v>0</v>
      </c>
      <c r="AY209" s="105">
        <v>0</v>
      </c>
      <c r="AZ209" s="105">
        <v>0</v>
      </c>
      <c r="BA209" s="105">
        <v>0</v>
      </c>
      <c r="BB209" s="105">
        <v>0</v>
      </c>
      <c r="BE209" s="73"/>
      <c r="BF209" s="134">
        <f t="shared" si="12"/>
        <v>0</v>
      </c>
      <c r="BG209" s="134">
        <f t="shared" si="13"/>
        <v>0</v>
      </c>
      <c r="BH209" s="134">
        <f t="shared" si="14"/>
        <v>0</v>
      </c>
      <c r="BI209" s="134">
        <f t="shared" si="11"/>
        <v>0</v>
      </c>
    </row>
    <row r="210" spans="1:61" ht="14.4" x14ac:dyDescent="0.3">
      <c r="A210" s="106" t="s">
        <v>572</v>
      </c>
      <c r="B210" s="105">
        <v>0</v>
      </c>
      <c r="C210" s="105">
        <v>0</v>
      </c>
      <c r="D210" s="105">
        <v>0</v>
      </c>
      <c r="E210" s="105">
        <v>0</v>
      </c>
      <c r="F210" s="105">
        <v>0</v>
      </c>
      <c r="G210" s="105">
        <v>0</v>
      </c>
      <c r="H210" s="105">
        <v>0</v>
      </c>
      <c r="I210" s="105">
        <v>0</v>
      </c>
      <c r="J210" s="105">
        <v>0</v>
      </c>
      <c r="K210" s="105">
        <v>0</v>
      </c>
      <c r="L210" s="105">
        <v>0</v>
      </c>
      <c r="M210" s="105">
        <v>0</v>
      </c>
      <c r="N210" s="105">
        <v>0</v>
      </c>
      <c r="O210" s="105">
        <v>0</v>
      </c>
      <c r="P210" s="105">
        <v>0</v>
      </c>
      <c r="Q210" s="105">
        <v>0</v>
      </c>
      <c r="R210" s="105">
        <v>0</v>
      </c>
      <c r="S210" s="105">
        <v>0</v>
      </c>
      <c r="T210" s="105">
        <v>0</v>
      </c>
      <c r="U210" s="105">
        <v>0</v>
      </c>
      <c r="V210" s="105">
        <v>0</v>
      </c>
      <c r="W210" s="105">
        <v>0</v>
      </c>
      <c r="X210" s="105">
        <v>0</v>
      </c>
      <c r="Y210" s="105">
        <v>0</v>
      </c>
      <c r="Z210" s="105">
        <v>0</v>
      </c>
      <c r="AA210" s="105">
        <v>0</v>
      </c>
      <c r="AB210" s="105">
        <v>0</v>
      </c>
      <c r="AC210" s="105">
        <v>0</v>
      </c>
      <c r="AD210" s="105">
        <v>0</v>
      </c>
      <c r="AE210" s="105">
        <v>0</v>
      </c>
      <c r="AF210" s="105">
        <v>0</v>
      </c>
      <c r="AG210" s="105">
        <v>0</v>
      </c>
      <c r="AH210" s="105">
        <v>0</v>
      </c>
      <c r="AI210" s="105">
        <v>0</v>
      </c>
      <c r="AJ210" s="105">
        <v>0</v>
      </c>
      <c r="AK210" s="105">
        <v>0</v>
      </c>
      <c r="AL210" s="105">
        <v>0</v>
      </c>
      <c r="AM210" s="105">
        <v>0</v>
      </c>
      <c r="AN210" s="105">
        <v>0</v>
      </c>
      <c r="AO210" s="105">
        <v>0</v>
      </c>
      <c r="AP210" s="105">
        <v>0</v>
      </c>
      <c r="AQ210" s="105">
        <v>0</v>
      </c>
      <c r="AR210" s="105">
        <v>0</v>
      </c>
      <c r="AS210" s="105">
        <v>0</v>
      </c>
      <c r="AT210" s="105">
        <v>0</v>
      </c>
      <c r="AU210" s="105">
        <v>0</v>
      </c>
      <c r="AV210" s="105">
        <v>0</v>
      </c>
      <c r="AW210" s="105">
        <v>0</v>
      </c>
      <c r="AX210" s="105">
        <v>0</v>
      </c>
      <c r="AY210" s="105">
        <v>0</v>
      </c>
      <c r="AZ210" s="105">
        <v>0</v>
      </c>
      <c r="BA210" s="105">
        <v>0</v>
      </c>
      <c r="BB210" s="105">
        <v>0</v>
      </c>
      <c r="BE210" s="73"/>
      <c r="BF210" s="134">
        <f t="shared" si="12"/>
        <v>0</v>
      </c>
      <c r="BG210" s="134">
        <f t="shared" si="13"/>
        <v>0</v>
      </c>
      <c r="BH210" s="134">
        <f t="shared" si="14"/>
        <v>0</v>
      </c>
      <c r="BI210" s="134">
        <f t="shared" si="11"/>
        <v>0</v>
      </c>
    </row>
    <row r="211" spans="1:61" ht="14.4" x14ac:dyDescent="0.3">
      <c r="A211" s="106" t="s">
        <v>573</v>
      </c>
      <c r="B211" s="105">
        <v>-23632785.629999999</v>
      </c>
      <c r="C211" s="105">
        <v>-23632785.629999999</v>
      </c>
      <c r="D211" s="105">
        <v>-23632785.629999999</v>
      </c>
      <c r="E211" s="105">
        <v>-23632785.629999999</v>
      </c>
      <c r="F211" s="105">
        <v>-23632785.629999999</v>
      </c>
      <c r="G211" s="105">
        <v>-23632785.629999999</v>
      </c>
      <c r="H211" s="105">
        <v>-23632785.629999999</v>
      </c>
      <c r="I211" s="105">
        <v>-23632785.629999999</v>
      </c>
      <c r="J211" s="105">
        <v>-23632785.629999999</v>
      </c>
      <c r="K211" s="105">
        <v>-23632785.629999999</v>
      </c>
      <c r="L211" s="105">
        <v>-23632785.629999999</v>
      </c>
      <c r="M211" s="105">
        <v>-23632785.629999999</v>
      </c>
      <c r="N211" s="105">
        <v>-23632785.629999999</v>
      </c>
      <c r="O211" s="105">
        <v>-23632785.629999999</v>
      </c>
      <c r="P211" s="105">
        <v>-23632785.629999999</v>
      </c>
      <c r="Q211" s="105">
        <v>-23632785.629999999</v>
      </c>
      <c r="R211" s="105">
        <v>-23632785.629999999</v>
      </c>
      <c r="S211" s="105">
        <v>-23632785.629999999</v>
      </c>
      <c r="T211" s="105">
        <v>-23632785.629999999</v>
      </c>
      <c r="U211" s="105">
        <v>-23632785.629999999</v>
      </c>
      <c r="V211" s="105">
        <v>-23632785.629999999</v>
      </c>
      <c r="W211" s="105">
        <v>-23632785.629999999</v>
      </c>
      <c r="X211" s="105">
        <v>-23632785.629999999</v>
      </c>
      <c r="Y211" s="105">
        <v>-23632785.629999999</v>
      </c>
      <c r="Z211" s="105">
        <v>-23632785.629999999</v>
      </c>
      <c r="AA211" s="105">
        <v>-23632785.629999999</v>
      </c>
      <c r="AB211" s="105">
        <v>-23632785.629999999</v>
      </c>
      <c r="AC211" s="105">
        <v>-23632785.629999999</v>
      </c>
      <c r="AD211" s="105">
        <v>-23632785.629999999</v>
      </c>
      <c r="AE211" s="105">
        <v>-23632785.629999999</v>
      </c>
      <c r="AF211" s="105">
        <v>-23632785.629999999</v>
      </c>
      <c r="AG211" s="105">
        <v>-23632785.629999999</v>
      </c>
      <c r="AH211" s="105">
        <v>-23632785.629999999</v>
      </c>
      <c r="AI211" s="105">
        <v>-23632785.629999999</v>
      </c>
      <c r="AJ211" s="105">
        <v>-23632785.629999999</v>
      </c>
      <c r="AK211" s="105">
        <v>-23632785.629999999</v>
      </c>
      <c r="AL211" s="105">
        <v>-23632785.629999999</v>
      </c>
      <c r="AM211" s="105">
        <v>-23632785.629999999</v>
      </c>
      <c r="AN211" s="105">
        <v>-23632785.629999999</v>
      </c>
      <c r="AO211" s="105">
        <v>-23632785.629999999</v>
      </c>
      <c r="AP211" s="105">
        <v>-23632785.629999999</v>
      </c>
      <c r="AQ211" s="105">
        <v>-23632785.629999999</v>
      </c>
      <c r="AR211" s="105">
        <v>-23632785.629999999</v>
      </c>
      <c r="AS211" s="105">
        <v>-23632785.629999999</v>
      </c>
      <c r="AT211" s="105">
        <v>-23632785.629999999</v>
      </c>
      <c r="AU211" s="105">
        <v>-23632785.629999999</v>
      </c>
      <c r="AV211" s="105">
        <v>-23632785.629999999</v>
      </c>
      <c r="AW211" s="105">
        <v>-23632785.629999999</v>
      </c>
      <c r="AX211" s="105">
        <v>-23632785.629999999</v>
      </c>
      <c r="AY211" s="105">
        <v>-23632785.629999999</v>
      </c>
      <c r="AZ211" s="105">
        <v>-23632785.629999999</v>
      </c>
      <c r="BA211" s="105">
        <v>-23632785.629999999</v>
      </c>
      <c r="BB211" s="105">
        <v>-23632785.629999999</v>
      </c>
      <c r="BE211" s="73"/>
      <c r="BF211" s="134">
        <f t="shared" si="12"/>
        <v>-23632785.629999999</v>
      </c>
      <c r="BG211" s="134">
        <f t="shared" si="13"/>
        <v>-23632785.629999999</v>
      </c>
      <c r="BH211" s="134">
        <f t="shared" si="14"/>
        <v>-23632785.629999999</v>
      </c>
      <c r="BI211" s="134">
        <f t="shared" si="11"/>
        <v>-23632785.629999999</v>
      </c>
    </row>
    <row r="212" spans="1:61" ht="14.4" x14ac:dyDescent="0.3">
      <c r="A212" s="106" t="s">
        <v>574</v>
      </c>
      <c r="B212" s="105">
        <v>0</v>
      </c>
      <c r="C212" s="105">
        <v>0</v>
      </c>
      <c r="D212" s="105">
        <v>0</v>
      </c>
      <c r="E212" s="105">
        <v>0</v>
      </c>
      <c r="F212" s="105">
        <v>0</v>
      </c>
      <c r="G212" s="105">
        <v>0</v>
      </c>
      <c r="H212" s="105">
        <v>0</v>
      </c>
      <c r="I212" s="105">
        <v>0</v>
      </c>
      <c r="J212" s="105">
        <v>0</v>
      </c>
      <c r="K212" s="105">
        <v>0</v>
      </c>
      <c r="L212" s="105">
        <v>0</v>
      </c>
      <c r="M212" s="105">
        <v>0</v>
      </c>
      <c r="N212" s="105">
        <v>0</v>
      </c>
      <c r="O212" s="105">
        <v>0</v>
      </c>
      <c r="P212" s="105">
        <v>0</v>
      </c>
      <c r="Q212" s="105">
        <v>0</v>
      </c>
      <c r="R212" s="105">
        <v>0</v>
      </c>
      <c r="S212" s="105">
        <v>0</v>
      </c>
      <c r="T212" s="105">
        <v>0</v>
      </c>
      <c r="U212" s="105">
        <v>0</v>
      </c>
      <c r="V212" s="105">
        <v>0</v>
      </c>
      <c r="W212" s="105">
        <v>0</v>
      </c>
      <c r="X212" s="105">
        <v>0</v>
      </c>
      <c r="Y212" s="105">
        <v>0</v>
      </c>
      <c r="Z212" s="105">
        <v>0</v>
      </c>
      <c r="AA212" s="105">
        <v>0</v>
      </c>
      <c r="AB212" s="105">
        <v>0</v>
      </c>
      <c r="AC212" s="105">
        <v>0</v>
      </c>
      <c r="AD212" s="105">
        <v>0</v>
      </c>
      <c r="AE212" s="105">
        <v>0</v>
      </c>
      <c r="AF212" s="105">
        <v>0</v>
      </c>
      <c r="AG212" s="105">
        <v>0</v>
      </c>
      <c r="AH212" s="105">
        <v>0</v>
      </c>
      <c r="AI212" s="105">
        <v>0</v>
      </c>
      <c r="AJ212" s="105">
        <v>0</v>
      </c>
      <c r="AK212" s="105">
        <v>0</v>
      </c>
      <c r="AL212" s="105">
        <v>0</v>
      </c>
      <c r="AM212" s="105">
        <v>0</v>
      </c>
      <c r="AN212" s="105">
        <v>0</v>
      </c>
      <c r="AO212" s="105">
        <v>0</v>
      </c>
      <c r="AP212" s="105">
        <v>0</v>
      </c>
      <c r="AQ212" s="105">
        <v>0</v>
      </c>
      <c r="AR212" s="105">
        <v>0</v>
      </c>
      <c r="AS212" s="105">
        <v>0</v>
      </c>
      <c r="AT212" s="105">
        <v>0</v>
      </c>
      <c r="AU212" s="105">
        <v>0</v>
      </c>
      <c r="AV212" s="105">
        <v>0</v>
      </c>
      <c r="AW212" s="105">
        <v>0</v>
      </c>
      <c r="AX212" s="105">
        <v>0</v>
      </c>
      <c r="AY212" s="105">
        <v>0</v>
      </c>
      <c r="AZ212" s="105">
        <v>0</v>
      </c>
      <c r="BA212" s="105">
        <v>0</v>
      </c>
      <c r="BB212" s="105">
        <v>0</v>
      </c>
      <c r="BE212" s="73"/>
      <c r="BF212" s="134">
        <f t="shared" si="12"/>
        <v>0</v>
      </c>
      <c r="BG212" s="134">
        <f t="shared" si="13"/>
        <v>0</v>
      </c>
      <c r="BH212" s="134">
        <f t="shared" si="14"/>
        <v>0</v>
      </c>
      <c r="BI212" s="134">
        <f t="shared" si="11"/>
        <v>0</v>
      </c>
    </row>
    <row r="213" spans="1:61" ht="14.4" x14ac:dyDescent="0.3">
      <c r="A213" s="106" t="s">
        <v>575</v>
      </c>
      <c r="B213" s="105">
        <v>0</v>
      </c>
      <c r="C213" s="105">
        <v>0</v>
      </c>
      <c r="D213" s="105">
        <v>0</v>
      </c>
      <c r="E213" s="105">
        <v>0</v>
      </c>
      <c r="F213" s="105">
        <v>0</v>
      </c>
      <c r="G213" s="105">
        <v>0</v>
      </c>
      <c r="H213" s="105">
        <v>0</v>
      </c>
      <c r="I213" s="105">
        <v>0</v>
      </c>
      <c r="J213" s="105">
        <v>0</v>
      </c>
      <c r="K213" s="105">
        <v>0</v>
      </c>
      <c r="L213" s="105">
        <v>0</v>
      </c>
      <c r="M213" s="105">
        <v>0</v>
      </c>
      <c r="N213" s="105">
        <v>0</v>
      </c>
      <c r="O213" s="105">
        <v>0</v>
      </c>
      <c r="P213" s="105">
        <v>0</v>
      </c>
      <c r="Q213" s="105">
        <v>0</v>
      </c>
      <c r="R213" s="105">
        <v>0</v>
      </c>
      <c r="S213" s="105">
        <v>0</v>
      </c>
      <c r="T213" s="105">
        <v>0</v>
      </c>
      <c r="U213" s="105">
        <v>0</v>
      </c>
      <c r="V213" s="105">
        <v>0</v>
      </c>
      <c r="W213" s="105">
        <v>0</v>
      </c>
      <c r="X213" s="105">
        <v>0</v>
      </c>
      <c r="Y213" s="105">
        <v>0</v>
      </c>
      <c r="Z213" s="105">
        <v>0</v>
      </c>
      <c r="AA213" s="105">
        <v>0</v>
      </c>
      <c r="AB213" s="105">
        <v>0</v>
      </c>
      <c r="AC213" s="105">
        <v>0</v>
      </c>
      <c r="AD213" s="105">
        <v>0</v>
      </c>
      <c r="AE213" s="105">
        <v>0</v>
      </c>
      <c r="AF213" s="105">
        <v>0</v>
      </c>
      <c r="AG213" s="105">
        <v>0</v>
      </c>
      <c r="AH213" s="105">
        <v>0</v>
      </c>
      <c r="AI213" s="105">
        <v>0</v>
      </c>
      <c r="AJ213" s="105">
        <v>0</v>
      </c>
      <c r="AK213" s="105">
        <v>0</v>
      </c>
      <c r="AL213" s="105">
        <v>0</v>
      </c>
      <c r="AM213" s="105">
        <v>0</v>
      </c>
      <c r="AN213" s="105">
        <v>0</v>
      </c>
      <c r="AO213" s="105">
        <v>0</v>
      </c>
      <c r="AP213" s="105">
        <v>0</v>
      </c>
      <c r="AQ213" s="105">
        <v>0</v>
      </c>
      <c r="AR213" s="105">
        <v>0</v>
      </c>
      <c r="AS213" s="105">
        <v>0</v>
      </c>
      <c r="AT213" s="105">
        <v>0</v>
      </c>
      <c r="AU213" s="105">
        <v>0</v>
      </c>
      <c r="AV213" s="105">
        <v>0</v>
      </c>
      <c r="AW213" s="105">
        <v>0</v>
      </c>
      <c r="AX213" s="105">
        <v>0</v>
      </c>
      <c r="AY213" s="105">
        <v>0</v>
      </c>
      <c r="AZ213" s="105">
        <v>0</v>
      </c>
      <c r="BA213" s="105">
        <v>0</v>
      </c>
      <c r="BB213" s="105">
        <v>0</v>
      </c>
      <c r="BE213" s="73"/>
      <c r="BF213" s="134">
        <f t="shared" si="12"/>
        <v>0</v>
      </c>
      <c r="BG213" s="134">
        <f t="shared" si="13"/>
        <v>0</v>
      </c>
      <c r="BH213" s="134">
        <f t="shared" si="14"/>
        <v>0</v>
      </c>
      <c r="BI213" s="134">
        <f t="shared" si="11"/>
        <v>0</v>
      </c>
    </row>
    <row r="214" spans="1:61" ht="14.4" x14ac:dyDescent="0.3">
      <c r="A214" s="106" t="s">
        <v>576</v>
      </c>
      <c r="B214" s="105">
        <v>0</v>
      </c>
      <c r="C214" s="105">
        <v>0</v>
      </c>
      <c r="D214" s="105">
        <v>0</v>
      </c>
      <c r="E214" s="105">
        <v>0</v>
      </c>
      <c r="F214" s="105">
        <v>0</v>
      </c>
      <c r="G214" s="105">
        <v>0</v>
      </c>
      <c r="H214" s="105">
        <v>0</v>
      </c>
      <c r="I214" s="105">
        <v>0</v>
      </c>
      <c r="J214" s="105">
        <v>0</v>
      </c>
      <c r="K214" s="105">
        <v>0</v>
      </c>
      <c r="L214" s="105">
        <v>0</v>
      </c>
      <c r="M214" s="105">
        <v>0</v>
      </c>
      <c r="N214" s="105">
        <v>0</v>
      </c>
      <c r="O214" s="105">
        <v>0</v>
      </c>
      <c r="P214" s="105">
        <v>0</v>
      </c>
      <c r="Q214" s="105">
        <v>0</v>
      </c>
      <c r="R214" s="105">
        <v>0</v>
      </c>
      <c r="S214" s="105">
        <v>0</v>
      </c>
      <c r="T214" s="105">
        <v>0</v>
      </c>
      <c r="U214" s="105">
        <v>0</v>
      </c>
      <c r="V214" s="105">
        <v>0</v>
      </c>
      <c r="W214" s="105">
        <v>0</v>
      </c>
      <c r="X214" s="105">
        <v>0</v>
      </c>
      <c r="Y214" s="105">
        <v>0</v>
      </c>
      <c r="Z214" s="105">
        <v>0</v>
      </c>
      <c r="AA214" s="105">
        <v>0</v>
      </c>
      <c r="AB214" s="105">
        <v>0</v>
      </c>
      <c r="AC214" s="105">
        <v>0</v>
      </c>
      <c r="AD214" s="105">
        <v>0</v>
      </c>
      <c r="AE214" s="105">
        <v>0</v>
      </c>
      <c r="AF214" s="105">
        <v>0</v>
      </c>
      <c r="AG214" s="105">
        <v>0</v>
      </c>
      <c r="AH214" s="105">
        <v>0</v>
      </c>
      <c r="AI214" s="105">
        <v>0</v>
      </c>
      <c r="AJ214" s="105">
        <v>0</v>
      </c>
      <c r="AK214" s="105">
        <v>0</v>
      </c>
      <c r="AL214" s="105">
        <v>0</v>
      </c>
      <c r="AM214" s="105">
        <v>0</v>
      </c>
      <c r="AN214" s="105">
        <v>0</v>
      </c>
      <c r="AO214" s="105">
        <v>0</v>
      </c>
      <c r="AP214" s="105">
        <v>0</v>
      </c>
      <c r="AQ214" s="105">
        <v>0</v>
      </c>
      <c r="AR214" s="105">
        <v>0</v>
      </c>
      <c r="AS214" s="105">
        <v>0</v>
      </c>
      <c r="AT214" s="105">
        <v>0</v>
      </c>
      <c r="AU214" s="105">
        <v>0</v>
      </c>
      <c r="AV214" s="105">
        <v>0</v>
      </c>
      <c r="AW214" s="105">
        <v>0</v>
      </c>
      <c r="AX214" s="105">
        <v>0</v>
      </c>
      <c r="AY214" s="105">
        <v>0</v>
      </c>
      <c r="AZ214" s="105">
        <v>0</v>
      </c>
      <c r="BA214" s="105">
        <v>0</v>
      </c>
      <c r="BB214" s="105">
        <v>0</v>
      </c>
      <c r="BE214" s="73"/>
      <c r="BF214" s="134">
        <f t="shared" si="12"/>
        <v>0</v>
      </c>
      <c r="BG214" s="134">
        <f t="shared" si="13"/>
        <v>0</v>
      </c>
      <c r="BH214" s="134">
        <f t="shared" si="14"/>
        <v>0</v>
      </c>
      <c r="BI214" s="134">
        <f t="shared" si="11"/>
        <v>0</v>
      </c>
    </row>
    <row r="215" spans="1:61" ht="14.4" x14ac:dyDescent="0.3">
      <c r="A215" s="106" t="s">
        <v>577</v>
      </c>
      <c r="B215" s="105">
        <v>20438219.859999999</v>
      </c>
      <c r="C215" s="105">
        <v>20438219.859999999</v>
      </c>
      <c r="D215" s="105">
        <v>20438219.859999999</v>
      </c>
      <c r="E215" s="105">
        <v>20438219.859999999</v>
      </c>
      <c r="F215" s="105">
        <v>20438219.859999999</v>
      </c>
      <c r="G215" s="105">
        <v>20438219.859999999</v>
      </c>
      <c r="H215" s="105">
        <v>20438219.859999999</v>
      </c>
      <c r="I215" s="105">
        <v>20438219.859999999</v>
      </c>
      <c r="J215" s="105">
        <v>20438219.859999999</v>
      </c>
      <c r="K215" s="105">
        <v>20438219.859999999</v>
      </c>
      <c r="L215" s="105">
        <v>20438219.859999999</v>
      </c>
      <c r="M215" s="105">
        <v>20438219.859999999</v>
      </c>
      <c r="N215" s="105">
        <v>20438219.859999999</v>
      </c>
      <c r="O215" s="105">
        <v>20438219.859999999</v>
      </c>
      <c r="P215" s="105">
        <v>20438219.859999999</v>
      </c>
      <c r="Q215" s="105">
        <v>20438219.859999999</v>
      </c>
      <c r="R215" s="105">
        <v>20438219.859999999</v>
      </c>
      <c r="S215" s="105">
        <v>20438219.859999999</v>
      </c>
      <c r="T215" s="105">
        <v>20438219.859999999</v>
      </c>
      <c r="U215" s="105">
        <v>20438219.859999999</v>
      </c>
      <c r="V215" s="105">
        <v>20438219.859999999</v>
      </c>
      <c r="W215" s="105">
        <v>20438219.859999999</v>
      </c>
      <c r="X215" s="105">
        <v>20438219.859999999</v>
      </c>
      <c r="Y215" s="105">
        <v>20438219.859999999</v>
      </c>
      <c r="Z215" s="105">
        <v>20438219.859999999</v>
      </c>
      <c r="AA215" s="105">
        <v>20438219.859999999</v>
      </c>
      <c r="AB215" s="105">
        <v>20438219.859999999</v>
      </c>
      <c r="AC215" s="105">
        <v>20438219.859999999</v>
      </c>
      <c r="AD215" s="105">
        <v>20438219.859999999</v>
      </c>
      <c r="AE215" s="105">
        <v>20438219.859999999</v>
      </c>
      <c r="AF215" s="105">
        <v>20438219.859999999</v>
      </c>
      <c r="AG215" s="105">
        <v>20438219.859999999</v>
      </c>
      <c r="AH215" s="105">
        <v>20438219.859999999</v>
      </c>
      <c r="AI215" s="105">
        <v>20438219.859999999</v>
      </c>
      <c r="AJ215" s="105">
        <v>20438219.859999999</v>
      </c>
      <c r="AK215" s="105">
        <v>20438219.859999999</v>
      </c>
      <c r="AL215" s="105">
        <v>20438219.859999999</v>
      </c>
      <c r="AM215" s="105">
        <v>20438219.859999999</v>
      </c>
      <c r="AN215" s="105">
        <v>20438219.859999999</v>
      </c>
      <c r="AO215" s="105">
        <v>20438219.859999999</v>
      </c>
      <c r="AP215" s="105">
        <v>20438219.859999999</v>
      </c>
      <c r="AQ215" s="105">
        <v>20438219.859999999</v>
      </c>
      <c r="AR215" s="105">
        <v>20438219.859999999</v>
      </c>
      <c r="AS215" s="105">
        <v>20438219.859999999</v>
      </c>
      <c r="AT215" s="105">
        <v>20438219.859999999</v>
      </c>
      <c r="AU215" s="105">
        <v>20438219.859999999</v>
      </c>
      <c r="AV215" s="105">
        <v>20438219.859999999</v>
      </c>
      <c r="AW215" s="105">
        <v>20438219.859999999</v>
      </c>
      <c r="AX215" s="105">
        <v>20438219.859999999</v>
      </c>
      <c r="AY215" s="105">
        <v>20438219.859999999</v>
      </c>
      <c r="AZ215" s="105">
        <v>20438219.859999999</v>
      </c>
      <c r="BA215" s="105">
        <v>20438219.859999999</v>
      </c>
      <c r="BB215" s="105">
        <v>20438219.859999999</v>
      </c>
      <c r="BE215" s="73"/>
      <c r="BF215" s="134">
        <f t="shared" si="12"/>
        <v>20438219.860000007</v>
      </c>
      <c r="BG215" s="134">
        <f t="shared" si="13"/>
        <v>20438219.860000007</v>
      </c>
      <c r="BH215" s="134">
        <f t="shared" si="14"/>
        <v>20438219.860000007</v>
      </c>
      <c r="BI215" s="134">
        <f t="shared" si="11"/>
        <v>20438219.860000007</v>
      </c>
    </row>
    <row r="216" spans="1:61" ht="14.4" x14ac:dyDescent="0.3">
      <c r="A216" s="106" t="s">
        <v>578</v>
      </c>
      <c r="B216" s="105">
        <v>-1932092.8</v>
      </c>
      <c r="C216" s="105">
        <v>-1932092.8</v>
      </c>
      <c r="D216" s="105">
        <v>-1932092.8</v>
      </c>
      <c r="E216" s="105">
        <v>-1932092.8</v>
      </c>
      <c r="F216" s="105">
        <v>-1932092.8</v>
      </c>
      <c r="G216" s="105">
        <v>-1932092.8</v>
      </c>
      <c r="H216" s="105">
        <v>-1932092.8</v>
      </c>
      <c r="I216" s="105">
        <v>-1932092.8</v>
      </c>
      <c r="J216" s="105">
        <v>-1932092.8</v>
      </c>
      <c r="K216" s="105">
        <v>-1932092.8</v>
      </c>
      <c r="L216" s="105">
        <v>-1932092.8</v>
      </c>
      <c r="M216" s="105">
        <v>-1932092.8</v>
      </c>
      <c r="N216" s="105">
        <v>-1932092.8</v>
      </c>
      <c r="O216" s="105">
        <v>-1932092.8</v>
      </c>
      <c r="P216" s="105">
        <v>-1932092.8</v>
      </c>
      <c r="Q216" s="105">
        <v>-1932092.8</v>
      </c>
      <c r="R216" s="105">
        <v>-1932092.8</v>
      </c>
      <c r="S216" s="105">
        <v>-1932092.8</v>
      </c>
      <c r="T216" s="105">
        <v>-1932092.8</v>
      </c>
      <c r="U216" s="105">
        <v>-1932092.8</v>
      </c>
      <c r="V216" s="105">
        <v>-1932092.8</v>
      </c>
      <c r="W216" s="105">
        <v>-1932092.8</v>
      </c>
      <c r="X216" s="105">
        <v>-1932092.8</v>
      </c>
      <c r="Y216" s="105">
        <v>-1932092.8</v>
      </c>
      <c r="Z216" s="105">
        <v>-1932092.8</v>
      </c>
      <c r="AA216" s="105">
        <v>-1932092.8</v>
      </c>
      <c r="AB216" s="105">
        <v>-1932092.8</v>
      </c>
      <c r="AC216" s="105">
        <v>-1932092.8</v>
      </c>
      <c r="AD216" s="105">
        <v>-1932092.8</v>
      </c>
      <c r="AE216" s="105">
        <v>-1932092.8</v>
      </c>
      <c r="AF216" s="105">
        <v>-1932092.8</v>
      </c>
      <c r="AG216" s="105">
        <v>-1932092.8</v>
      </c>
      <c r="AH216" s="105">
        <v>-1932092.8</v>
      </c>
      <c r="AI216" s="105">
        <v>-1932092.8</v>
      </c>
      <c r="AJ216" s="105">
        <v>-1932092.8</v>
      </c>
      <c r="AK216" s="105">
        <v>-1932092.8</v>
      </c>
      <c r="AL216" s="105">
        <v>-1932092.8</v>
      </c>
      <c r="AM216" s="105">
        <v>-1932092.8</v>
      </c>
      <c r="AN216" s="105">
        <v>-1932092.8</v>
      </c>
      <c r="AO216" s="105">
        <v>-1932092.8</v>
      </c>
      <c r="AP216" s="105">
        <v>-1932092.8</v>
      </c>
      <c r="AQ216" s="105">
        <v>-1932092.8</v>
      </c>
      <c r="AR216" s="105">
        <v>-1932092.8</v>
      </c>
      <c r="AS216" s="105">
        <v>-1932092.8</v>
      </c>
      <c r="AT216" s="105">
        <v>-1932092.8</v>
      </c>
      <c r="AU216" s="105">
        <v>-1932092.8</v>
      </c>
      <c r="AV216" s="105">
        <v>-1932092.8</v>
      </c>
      <c r="AW216" s="105">
        <v>-1932092.8</v>
      </c>
      <c r="AX216" s="105">
        <v>-1932092.8</v>
      </c>
      <c r="AY216" s="105">
        <v>-1932092.8</v>
      </c>
      <c r="AZ216" s="105">
        <v>-1932092.8</v>
      </c>
      <c r="BA216" s="105">
        <v>-1932092.8</v>
      </c>
      <c r="BB216" s="105">
        <v>-1932092.8</v>
      </c>
      <c r="BE216" s="73"/>
      <c r="BF216" s="134">
        <f t="shared" si="12"/>
        <v>-1932092.8000000005</v>
      </c>
      <c r="BG216" s="134">
        <f t="shared" si="13"/>
        <v>-1932092.8000000005</v>
      </c>
      <c r="BH216" s="134">
        <f t="shared" si="14"/>
        <v>-1932092.8000000005</v>
      </c>
      <c r="BI216" s="134">
        <f t="shared" si="11"/>
        <v>-1932092.8000000005</v>
      </c>
    </row>
    <row r="217" spans="1:61" ht="14.4" x14ac:dyDescent="0.3">
      <c r="A217" s="233" t="s">
        <v>579</v>
      </c>
      <c r="B217" s="107">
        <v>6412021.9375997297</v>
      </c>
      <c r="C217" s="107">
        <v>7652307.2371188002</v>
      </c>
      <c r="D217" s="107">
        <v>8746065.2927426696</v>
      </c>
      <c r="E217" s="107">
        <v>9395103.2071366198</v>
      </c>
      <c r="F217" s="107">
        <v>10300884.5272211</v>
      </c>
      <c r="G217" s="107">
        <v>11406569.812227599</v>
      </c>
      <c r="H217" s="107">
        <v>11604611.1345759</v>
      </c>
      <c r="I217" s="107">
        <v>12711888.339132501</v>
      </c>
      <c r="J217" s="107">
        <v>13822899.964031801</v>
      </c>
      <c r="K217" s="107">
        <v>14052871.032253399</v>
      </c>
      <c r="L217" s="107">
        <v>15168398.2096227</v>
      </c>
      <c r="M217" s="107">
        <v>16290485.379145499</v>
      </c>
      <c r="N217" s="107">
        <v>16292071.1733461</v>
      </c>
      <c r="O217" s="107">
        <v>16292071.1733461</v>
      </c>
      <c r="P217" s="107">
        <v>17430422.657702699</v>
      </c>
      <c r="Q217" s="107">
        <v>18571833.241274599</v>
      </c>
      <c r="R217" s="107">
        <v>19248899.0802822</v>
      </c>
      <c r="S217" s="107">
        <v>20198513.263781399</v>
      </c>
      <c r="T217" s="107">
        <v>21350269.5134128</v>
      </c>
      <c r="U217" s="107">
        <v>21601891.043292601</v>
      </c>
      <c r="V217" s="107">
        <v>22754556.221414302</v>
      </c>
      <c r="W217" s="107">
        <v>23910297.287740301</v>
      </c>
      <c r="X217" s="107">
        <v>24163755.428712901</v>
      </c>
      <c r="Y217" s="107">
        <v>25323217.958537299</v>
      </c>
      <c r="Z217" s="107">
        <v>26488571.558285601</v>
      </c>
      <c r="AA217" s="107">
        <v>26507293.740555</v>
      </c>
      <c r="AB217" s="107">
        <v>26507293.740555</v>
      </c>
      <c r="AC217" s="107">
        <v>27686112.091724001</v>
      </c>
      <c r="AD217" s="107">
        <v>28867990.136026401</v>
      </c>
      <c r="AE217" s="107">
        <v>29574750.5878882</v>
      </c>
      <c r="AF217" s="107">
        <v>30560564.336277299</v>
      </c>
      <c r="AG217" s="107">
        <v>31752842.727512602</v>
      </c>
      <c r="AH217" s="107">
        <v>32025224.138006799</v>
      </c>
      <c r="AI217" s="107">
        <v>33218440.775587399</v>
      </c>
      <c r="AJ217" s="107">
        <v>34414755.552994102</v>
      </c>
      <c r="AK217" s="107">
        <v>34688992.819305003</v>
      </c>
      <c r="AL217" s="107">
        <v>35889058.265598997</v>
      </c>
      <c r="AM217" s="107">
        <v>37095036.828511402</v>
      </c>
      <c r="AN217" s="107">
        <v>37129371.3323429</v>
      </c>
      <c r="AO217" s="107">
        <v>37129371.3323429</v>
      </c>
      <c r="AP217" s="107">
        <v>38364222.708941497</v>
      </c>
      <c r="AQ217" s="107">
        <v>39602206.6948952</v>
      </c>
      <c r="AR217" s="107">
        <v>40354750.032879002</v>
      </c>
      <c r="AS217" s="107">
        <v>41392223.158885904</v>
      </c>
      <c r="AT217" s="107">
        <v>42640787.386309698</v>
      </c>
      <c r="AU217" s="107">
        <v>42948643.248256303</v>
      </c>
      <c r="AV217" s="107">
        <v>44198237.3334722</v>
      </c>
      <c r="AW217" s="107">
        <v>45451003.394421197</v>
      </c>
      <c r="AX217" s="107">
        <v>45760775.330558099</v>
      </c>
      <c r="AY217" s="107">
        <v>47017384.274419896</v>
      </c>
      <c r="AZ217" s="107">
        <v>48279980.6141982</v>
      </c>
      <c r="BA217" s="107">
        <v>48344391.556758702</v>
      </c>
      <c r="BB217" s="107">
        <v>48344391.556758702</v>
      </c>
      <c r="BE217" s="73"/>
      <c r="BF217" s="134">
        <f t="shared" si="12"/>
        <v>11835090.557396494</v>
      </c>
      <c r="BG217" s="134">
        <f t="shared" si="13"/>
        <v>21833968.62833368</v>
      </c>
      <c r="BH217" s="134">
        <f t="shared" si="14"/>
        <v>32262341.025563858</v>
      </c>
      <c r="BI217" s="134">
        <f t="shared" si="11"/>
        <v>43191075.158949137</v>
      </c>
    </row>
    <row r="218" spans="1:61" ht="14.4" x14ac:dyDescent="0.3">
      <c r="A218" s="106" t="s">
        <v>580</v>
      </c>
      <c r="BE218" s="73"/>
    </row>
    <row r="219" spans="1:61" ht="14.4" x14ac:dyDescent="0.3">
      <c r="A219" s="158" t="s">
        <v>581</v>
      </c>
      <c r="BE219" s="73"/>
    </row>
    <row r="220" spans="1:61" ht="14.4" x14ac:dyDescent="0.3">
      <c r="A220" s="106" t="s">
        <v>582</v>
      </c>
      <c r="B220" s="105">
        <v>0</v>
      </c>
      <c r="C220" s="105">
        <v>0</v>
      </c>
      <c r="D220" s="105">
        <v>0</v>
      </c>
      <c r="E220" s="105">
        <v>0</v>
      </c>
      <c r="F220" s="105">
        <v>0</v>
      </c>
      <c r="G220" s="105">
        <v>0</v>
      </c>
      <c r="H220" s="105">
        <v>0</v>
      </c>
      <c r="I220" s="105">
        <v>0</v>
      </c>
      <c r="J220" s="105">
        <v>0</v>
      </c>
      <c r="K220" s="105">
        <v>0</v>
      </c>
      <c r="L220" s="105">
        <v>0</v>
      </c>
      <c r="M220" s="105">
        <v>0</v>
      </c>
      <c r="N220" s="105">
        <v>0</v>
      </c>
      <c r="O220" s="105">
        <v>0</v>
      </c>
      <c r="P220" s="105">
        <v>0</v>
      </c>
      <c r="Q220" s="105">
        <v>0</v>
      </c>
      <c r="R220" s="105">
        <v>0</v>
      </c>
      <c r="S220" s="105">
        <v>0</v>
      </c>
      <c r="T220" s="105">
        <v>0</v>
      </c>
      <c r="U220" s="105">
        <v>0</v>
      </c>
      <c r="V220" s="105">
        <v>0</v>
      </c>
      <c r="W220" s="105">
        <v>0</v>
      </c>
      <c r="X220" s="105">
        <v>0</v>
      </c>
      <c r="Y220" s="105">
        <v>0</v>
      </c>
      <c r="Z220" s="105">
        <v>0</v>
      </c>
      <c r="AA220" s="105">
        <v>0</v>
      </c>
      <c r="AB220" s="105">
        <v>0</v>
      </c>
      <c r="AC220" s="105">
        <v>0</v>
      </c>
      <c r="AD220" s="105">
        <v>0</v>
      </c>
      <c r="AE220" s="105">
        <v>0</v>
      </c>
      <c r="AF220" s="105">
        <v>0</v>
      </c>
      <c r="AG220" s="105">
        <v>0</v>
      </c>
      <c r="AH220" s="105">
        <v>0</v>
      </c>
      <c r="AI220" s="105">
        <v>0</v>
      </c>
      <c r="AJ220" s="105">
        <v>0</v>
      </c>
      <c r="AK220" s="105">
        <v>0</v>
      </c>
      <c r="AL220" s="105">
        <v>0</v>
      </c>
      <c r="AM220" s="105">
        <v>0</v>
      </c>
      <c r="AN220" s="105">
        <v>0</v>
      </c>
      <c r="AO220" s="105">
        <v>0</v>
      </c>
      <c r="AP220" s="105">
        <v>0</v>
      </c>
      <c r="AQ220" s="105">
        <v>0</v>
      </c>
      <c r="AR220" s="105">
        <v>0</v>
      </c>
      <c r="AS220" s="105">
        <v>0</v>
      </c>
      <c r="AT220" s="105">
        <v>0</v>
      </c>
      <c r="AU220" s="105">
        <v>0</v>
      </c>
      <c r="AV220" s="105">
        <v>0</v>
      </c>
      <c r="AW220" s="105">
        <v>0</v>
      </c>
      <c r="AX220" s="105">
        <v>0</v>
      </c>
      <c r="AY220" s="105">
        <v>0</v>
      </c>
      <c r="AZ220" s="105">
        <v>0</v>
      </c>
      <c r="BA220" s="105">
        <v>0</v>
      </c>
      <c r="BB220" s="105">
        <v>0</v>
      </c>
      <c r="BE220" s="73"/>
    </row>
    <row r="221" spans="1:61" ht="14.4" x14ac:dyDescent="0.3">
      <c r="A221" s="233" t="s">
        <v>583</v>
      </c>
      <c r="B221" s="107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07">
        <v>0</v>
      </c>
      <c r="M221" s="107">
        <v>0</v>
      </c>
      <c r="N221" s="107">
        <v>0</v>
      </c>
      <c r="O221" s="107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7">
        <v>0</v>
      </c>
      <c r="X221" s="107">
        <v>0</v>
      </c>
      <c r="Y221" s="107">
        <v>0</v>
      </c>
      <c r="Z221" s="107">
        <v>0</v>
      </c>
      <c r="AA221" s="107">
        <v>0</v>
      </c>
      <c r="AB221" s="107">
        <v>0</v>
      </c>
      <c r="AC221" s="107">
        <v>0</v>
      </c>
      <c r="AD221" s="107">
        <v>0</v>
      </c>
      <c r="AE221" s="107">
        <v>0</v>
      </c>
      <c r="AF221" s="107">
        <v>0</v>
      </c>
      <c r="AG221" s="107">
        <v>0</v>
      </c>
      <c r="AH221" s="107">
        <v>0</v>
      </c>
      <c r="AI221" s="107">
        <v>0</v>
      </c>
      <c r="AJ221" s="107">
        <v>0</v>
      </c>
      <c r="AK221" s="107">
        <v>0</v>
      </c>
      <c r="AL221" s="107">
        <v>0</v>
      </c>
      <c r="AM221" s="107">
        <v>0</v>
      </c>
      <c r="AN221" s="107">
        <v>0</v>
      </c>
      <c r="AO221" s="107">
        <v>0</v>
      </c>
      <c r="AP221" s="107">
        <v>0</v>
      </c>
      <c r="AQ221" s="107">
        <v>0</v>
      </c>
      <c r="AR221" s="107">
        <v>0</v>
      </c>
      <c r="AS221" s="107">
        <v>0</v>
      </c>
      <c r="AT221" s="107">
        <v>0</v>
      </c>
      <c r="AU221" s="107">
        <v>0</v>
      </c>
      <c r="AV221" s="107">
        <v>0</v>
      </c>
      <c r="AW221" s="107">
        <v>0</v>
      </c>
      <c r="AX221" s="107">
        <v>0</v>
      </c>
      <c r="AY221" s="107">
        <v>0</v>
      </c>
      <c r="AZ221" s="107">
        <v>0</v>
      </c>
      <c r="BA221" s="107">
        <v>0</v>
      </c>
      <c r="BB221" s="107">
        <v>0</v>
      </c>
      <c r="BE221" s="73"/>
    </row>
    <row r="222" spans="1:61" ht="14.4" x14ac:dyDescent="0.3">
      <c r="A222" s="106" t="s">
        <v>584</v>
      </c>
      <c r="BE222" s="73"/>
    </row>
    <row r="223" spans="1:61" ht="14.4" x14ac:dyDescent="0.3">
      <c r="A223" s="158" t="s">
        <v>585</v>
      </c>
      <c r="BE223" s="73"/>
    </row>
    <row r="224" spans="1:61" ht="14.4" x14ac:dyDescent="0.3">
      <c r="A224" s="106" t="s">
        <v>586</v>
      </c>
      <c r="B224" s="105">
        <v>0</v>
      </c>
      <c r="C224" s="105">
        <v>0</v>
      </c>
      <c r="D224" s="105">
        <v>0</v>
      </c>
      <c r="E224" s="105">
        <v>0</v>
      </c>
      <c r="F224" s="105">
        <v>0</v>
      </c>
      <c r="G224" s="105">
        <v>0</v>
      </c>
      <c r="H224" s="105">
        <v>0</v>
      </c>
      <c r="I224" s="105">
        <v>0</v>
      </c>
      <c r="J224" s="105">
        <v>0</v>
      </c>
      <c r="K224" s="105">
        <v>0</v>
      </c>
      <c r="L224" s="105">
        <v>0</v>
      </c>
      <c r="M224" s="105">
        <v>0</v>
      </c>
      <c r="N224" s="105">
        <v>0</v>
      </c>
      <c r="O224" s="105">
        <v>0</v>
      </c>
      <c r="P224" s="105">
        <v>0</v>
      </c>
      <c r="Q224" s="105">
        <v>0</v>
      </c>
      <c r="R224" s="105">
        <v>0</v>
      </c>
      <c r="S224" s="105">
        <v>0</v>
      </c>
      <c r="T224" s="105">
        <v>0</v>
      </c>
      <c r="U224" s="105">
        <v>0</v>
      </c>
      <c r="V224" s="105">
        <v>0</v>
      </c>
      <c r="W224" s="105">
        <v>0</v>
      </c>
      <c r="X224" s="105">
        <v>0</v>
      </c>
      <c r="Y224" s="105">
        <v>0</v>
      </c>
      <c r="Z224" s="105">
        <v>0</v>
      </c>
      <c r="AA224" s="105">
        <v>0</v>
      </c>
      <c r="AB224" s="105">
        <v>0</v>
      </c>
      <c r="AC224" s="105">
        <v>0</v>
      </c>
      <c r="AD224" s="105">
        <v>0</v>
      </c>
      <c r="AE224" s="105">
        <v>0</v>
      </c>
      <c r="AF224" s="105">
        <v>0</v>
      </c>
      <c r="AG224" s="105">
        <v>0</v>
      </c>
      <c r="AH224" s="105">
        <v>0</v>
      </c>
      <c r="AI224" s="105">
        <v>0</v>
      </c>
      <c r="AJ224" s="105">
        <v>0</v>
      </c>
      <c r="AK224" s="105">
        <v>0</v>
      </c>
      <c r="AL224" s="105">
        <v>0</v>
      </c>
      <c r="AM224" s="105">
        <v>0</v>
      </c>
      <c r="AN224" s="105">
        <v>0</v>
      </c>
      <c r="AO224" s="105">
        <v>0</v>
      </c>
      <c r="AP224" s="105">
        <v>0</v>
      </c>
      <c r="AQ224" s="105">
        <v>0</v>
      </c>
      <c r="AR224" s="105">
        <v>0</v>
      </c>
      <c r="AS224" s="105">
        <v>0</v>
      </c>
      <c r="AT224" s="105">
        <v>0</v>
      </c>
      <c r="AU224" s="105">
        <v>0</v>
      </c>
      <c r="AV224" s="105">
        <v>0</v>
      </c>
      <c r="AW224" s="105">
        <v>0</v>
      </c>
      <c r="AX224" s="105">
        <v>0</v>
      </c>
      <c r="AY224" s="105">
        <v>0</v>
      </c>
      <c r="AZ224" s="105">
        <v>0</v>
      </c>
      <c r="BA224" s="105">
        <v>0</v>
      </c>
      <c r="BB224" s="105">
        <v>0</v>
      </c>
      <c r="BE224" s="73"/>
    </row>
    <row r="225" spans="1:61" ht="14.4" x14ac:dyDescent="0.3">
      <c r="A225" s="233" t="s">
        <v>587</v>
      </c>
      <c r="B225" s="107">
        <v>0</v>
      </c>
      <c r="C225" s="107">
        <v>0</v>
      </c>
      <c r="D225" s="107">
        <v>0</v>
      </c>
      <c r="E225" s="107">
        <v>0</v>
      </c>
      <c r="F225" s="107">
        <v>0</v>
      </c>
      <c r="G225" s="107">
        <v>0</v>
      </c>
      <c r="H225" s="107">
        <v>0</v>
      </c>
      <c r="I225" s="107">
        <v>0</v>
      </c>
      <c r="J225" s="107">
        <v>0</v>
      </c>
      <c r="K225" s="107">
        <v>0</v>
      </c>
      <c r="L225" s="107">
        <v>0</v>
      </c>
      <c r="M225" s="107">
        <v>0</v>
      </c>
      <c r="N225" s="107">
        <v>0</v>
      </c>
      <c r="O225" s="107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7">
        <v>0</v>
      </c>
      <c r="X225" s="107">
        <v>0</v>
      </c>
      <c r="Y225" s="107">
        <v>0</v>
      </c>
      <c r="Z225" s="107">
        <v>0</v>
      </c>
      <c r="AA225" s="107">
        <v>0</v>
      </c>
      <c r="AB225" s="107">
        <v>0</v>
      </c>
      <c r="AC225" s="107">
        <v>0</v>
      </c>
      <c r="AD225" s="107">
        <v>0</v>
      </c>
      <c r="AE225" s="107">
        <v>0</v>
      </c>
      <c r="AF225" s="107">
        <v>0</v>
      </c>
      <c r="AG225" s="107">
        <v>0</v>
      </c>
      <c r="AH225" s="107">
        <v>0</v>
      </c>
      <c r="AI225" s="107">
        <v>0</v>
      </c>
      <c r="AJ225" s="107">
        <v>0</v>
      </c>
      <c r="AK225" s="107">
        <v>0</v>
      </c>
      <c r="AL225" s="107">
        <v>0</v>
      </c>
      <c r="AM225" s="107">
        <v>0</v>
      </c>
      <c r="AN225" s="107">
        <v>0</v>
      </c>
      <c r="AO225" s="107">
        <v>0</v>
      </c>
      <c r="AP225" s="107">
        <v>0</v>
      </c>
      <c r="AQ225" s="107">
        <v>0</v>
      </c>
      <c r="AR225" s="107">
        <v>0</v>
      </c>
      <c r="AS225" s="107">
        <v>0</v>
      </c>
      <c r="AT225" s="107">
        <v>0</v>
      </c>
      <c r="AU225" s="107">
        <v>0</v>
      </c>
      <c r="AV225" s="107">
        <v>0</v>
      </c>
      <c r="AW225" s="107">
        <v>0</v>
      </c>
      <c r="AX225" s="107">
        <v>0</v>
      </c>
      <c r="AY225" s="107">
        <v>0</v>
      </c>
      <c r="AZ225" s="107">
        <v>0</v>
      </c>
      <c r="BA225" s="107">
        <v>0</v>
      </c>
      <c r="BB225" s="107">
        <v>0</v>
      </c>
      <c r="BE225" s="73"/>
    </row>
    <row r="226" spans="1:61" ht="14.4" x14ac:dyDescent="0.3">
      <c r="A226" s="106" t="s">
        <v>588</v>
      </c>
      <c r="BE226" s="73"/>
    </row>
    <row r="227" spans="1:61" ht="14.4" x14ac:dyDescent="0.3">
      <c r="A227" s="158" t="s">
        <v>589</v>
      </c>
      <c r="BE227" s="73"/>
    </row>
    <row r="228" spans="1:61" ht="14.4" x14ac:dyDescent="0.3">
      <c r="A228" s="106" t="s">
        <v>590</v>
      </c>
      <c r="B228" s="105">
        <v>0</v>
      </c>
      <c r="C228" s="105">
        <v>0</v>
      </c>
      <c r="D228" s="105">
        <v>0</v>
      </c>
      <c r="E228" s="105">
        <v>0</v>
      </c>
      <c r="F228" s="105">
        <v>0</v>
      </c>
      <c r="G228" s="105">
        <v>0</v>
      </c>
      <c r="H228" s="105">
        <v>0</v>
      </c>
      <c r="I228" s="105">
        <v>0</v>
      </c>
      <c r="J228" s="105">
        <v>0</v>
      </c>
      <c r="K228" s="105">
        <v>0</v>
      </c>
      <c r="L228" s="105">
        <v>0</v>
      </c>
      <c r="M228" s="105">
        <v>0</v>
      </c>
      <c r="N228" s="105">
        <v>0</v>
      </c>
      <c r="O228" s="105">
        <v>0</v>
      </c>
      <c r="P228" s="105">
        <v>0</v>
      </c>
      <c r="Q228" s="105">
        <v>0</v>
      </c>
      <c r="R228" s="105">
        <v>0</v>
      </c>
      <c r="S228" s="105">
        <v>0</v>
      </c>
      <c r="T228" s="105">
        <v>0</v>
      </c>
      <c r="U228" s="105">
        <v>0</v>
      </c>
      <c r="V228" s="105">
        <v>0</v>
      </c>
      <c r="W228" s="105">
        <v>0</v>
      </c>
      <c r="X228" s="105">
        <v>0</v>
      </c>
      <c r="Y228" s="105">
        <v>0</v>
      </c>
      <c r="Z228" s="105">
        <v>0</v>
      </c>
      <c r="AA228" s="105">
        <v>0</v>
      </c>
      <c r="AB228" s="105">
        <v>0</v>
      </c>
      <c r="AC228" s="105">
        <v>0</v>
      </c>
      <c r="AD228" s="105">
        <v>0</v>
      </c>
      <c r="AE228" s="105">
        <v>0</v>
      </c>
      <c r="AF228" s="105">
        <v>0</v>
      </c>
      <c r="AG228" s="105">
        <v>0</v>
      </c>
      <c r="AH228" s="105">
        <v>0</v>
      </c>
      <c r="AI228" s="105">
        <v>0</v>
      </c>
      <c r="AJ228" s="105">
        <v>0</v>
      </c>
      <c r="AK228" s="105">
        <v>0</v>
      </c>
      <c r="AL228" s="105">
        <v>0</v>
      </c>
      <c r="AM228" s="105">
        <v>0</v>
      </c>
      <c r="AN228" s="105">
        <v>0</v>
      </c>
      <c r="AO228" s="105">
        <v>0</v>
      </c>
      <c r="AP228" s="105">
        <v>0</v>
      </c>
      <c r="AQ228" s="105">
        <v>0</v>
      </c>
      <c r="AR228" s="105">
        <v>0</v>
      </c>
      <c r="AS228" s="105">
        <v>0</v>
      </c>
      <c r="AT228" s="105">
        <v>0</v>
      </c>
      <c r="AU228" s="105">
        <v>0</v>
      </c>
      <c r="AV228" s="105">
        <v>0</v>
      </c>
      <c r="AW228" s="105">
        <v>0</v>
      </c>
      <c r="AX228" s="105">
        <v>0</v>
      </c>
      <c r="AY228" s="105">
        <v>0</v>
      </c>
      <c r="AZ228" s="105">
        <v>0</v>
      </c>
      <c r="BA228" s="105">
        <v>0</v>
      </c>
      <c r="BB228" s="105">
        <v>0</v>
      </c>
      <c r="BE228" s="73"/>
    </row>
    <row r="229" spans="1:61" ht="14.4" x14ac:dyDescent="0.3">
      <c r="A229" s="233" t="s">
        <v>591</v>
      </c>
      <c r="B229" s="107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07">
        <v>0</v>
      </c>
      <c r="M229" s="107">
        <v>0</v>
      </c>
      <c r="N229" s="107">
        <v>0</v>
      </c>
      <c r="O229" s="107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7">
        <v>0</v>
      </c>
      <c r="Z229" s="107">
        <v>0</v>
      </c>
      <c r="AA229" s="107">
        <v>0</v>
      </c>
      <c r="AB229" s="107">
        <v>0</v>
      </c>
      <c r="AC229" s="107">
        <v>0</v>
      </c>
      <c r="AD229" s="107">
        <v>0</v>
      </c>
      <c r="AE229" s="107">
        <v>0</v>
      </c>
      <c r="AF229" s="107">
        <v>0</v>
      </c>
      <c r="AG229" s="107">
        <v>0</v>
      </c>
      <c r="AH229" s="107">
        <v>0</v>
      </c>
      <c r="AI229" s="107">
        <v>0</v>
      </c>
      <c r="AJ229" s="107">
        <v>0</v>
      </c>
      <c r="AK229" s="107">
        <v>0</v>
      </c>
      <c r="AL229" s="107">
        <v>0</v>
      </c>
      <c r="AM229" s="107">
        <v>0</v>
      </c>
      <c r="AN229" s="107">
        <v>0</v>
      </c>
      <c r="AO229" s="107">
        <v>0</v>
      </c>
      <c r="AP229" s="107">
        <v>0</v>
      </c>
      <c r="AQ229" s="107">
        <v>0</v>
      </c>
      <c r="AR229" s="107">
        <v>0</v>
      </c>
      <c r="AS229" s="107">
        <v>0</v>
      </c>
      <c r="AT229" s="107">
        <v>0</v>
      </c>
      <c r="AU229" s="107">
        <v>0</v>
      </c>
      <c r="AV229" s="107">
        <v>0</v>
      </c>
      <c r="AW229" s="107">
        <v>0</v>
      </c>
      <c r="AX229" s="107">
        <v>0</v>
      </c>
      <c r="AY229" s="107">
        <v>0</v>
      </c>
      <c r="AZ229" s="107">
        <v>0</v>
      </c>
      <c r="BA229" s="107">
        <v>0</v>
      </c>
      <c r="BB229" s="107">
        <v>0</v>
      </c>
      <c r="BE229" s="73"/>
    </row>
    <row r="230" spans="1:61" ht="14.4" x14ac:dyDescent="0.3">
      <c r="A230" s="106" t="s">
        <v>592</v>
      </c>
      <c r="BE230" s="73"/>
    </row>
    <row r="231" spans="1:61" ht="14.4" x14ac:dyDescent="0.3">
      <c r="A231" s="158" t="s">
        <v>593</v>
      </c>
      <c r="BE231" s="73"/>
    </row>
    <row r="232" spans="1:61" ht="14.4" x14ac:dyDescent="0.3">
      <c r="A232" s="106" t="s">
        <v>594</v>
      </c>
      <c r="B232" s="105">
        <v>3452561.1499999901</v>
      </c>
      <c r="C232" s="105">
        <v>3452561.1499999901</v>
      </c>
      <c r="D232" s="105">
        <v>3452561.1499999901</v>
      </c>
      <c r="E232" s="105">
        <v>3452561.1499999901</v>
      </c>
      <c r="F232" s="105">
        <v>3452561.1499999901</v>
      </c>
      <c r="G232" s="105">
        <v>3452561.1499999901</v>
      </c>
      <c r="H232" s="105">
        <v>3452561.1499999901</v>
      </c>
      <c r="I232" s="105">
        <v>3452561.1499999901</v>
      </c>
      <c r="J232" s="105">
        <v>3452561.1499999901</v>
      </c>
      <c r="K232" s="105">
        <v>3452561.1499999901</v>
      </c>
      <c r="L232" s="105">
        <v>3452561.1499999901</v>
      </c>
      <c r="M232" s="105">
        <v>3452561.1499999901</v>
      </c>
      <c r="N232" s="105">
        <v>3452561.1499999901</v>
      </c>
      <c r="O232" s="105">
        <v>3452561.1499999901</v>
      </c>
      <c r="P232" s="105">
        <v>3452561.1499999901</v>
      </c>
      <c r="Q232" s="105">
        <v>3452561.1499999901</v>
      </c>
      <c r="R232" s="105">
        <v>3452561.1499999901</v>
      </c>
      <c r="S232" s="105">
        <v>3452561.1499999901</v>
      </c>
      <c r="T232" s="105">
        <v>3452561.1499999901</v>
      </c>
      <c r="U232" s="105">
        <v>3452561.1499999901</v>
      </c>
      <c r="V232" s="105">
        <v>3452561.1499999901</v>
      </c>
      <c r="W232" s="105">
        <v>3452561.1499999901</v>
      </c>
      <c r="X232" s="105">
        <v>3452561.1499999901</v>
      </c>
      <c r="Y232" s="105">
        <v>3452561.1499999901</v>
      </c>
      <c r="Z232" s="105">
        <v>3452561.1499999901</v>
      </c>
      <c r="AA232" s="105">
        <v>3452561.1499999901</v>
      </c>
      <c r="AB232" s="105">
        <v>3452561.1499999901</v>
      </c>
      <c r="AC232" s="105">
        <v>3452561.1499999901</v>
      </c>
      <c r="AD232" s="105">
        <v>3452561.1499999901</v>
      </c>
      <c r="AE232" s="105">
        <v>3452561.1499999901</v>
      </c>
      <c r="AF232" s="105">
        <v>3452561.1499999901</v>
      </c>
      <c r="AG232" s="105">
        <v>3452561.1499999901</v>
      </c>
      <c r="AH232" s="105">
        <v>3452561.1499999901</v>
      </c>
      <c r="AI232" s="105">
        <v>3452561.1499999901</v>
      </c>
      <c r="AJ232" s="105">
        <v>3452561.1499999901</v>
      </c>
      <c r="AK232" s="105">
        <v>3452561.1499999901</v>
      </c>
      <c r="AL232" s="105">
        <v>3452561.1499999901</v>
      </c>
      <c r="AM232" s="105">
        <v>3452561.1499999901</v>
      </c>
      <c r="AN232" s="105">
        <v>3452561.1499999901</v>
      </c>
      <c r="AO232" s="105">
        <v>3452561.1499999901</v>
      </c>
      <c r="AP232" s="105">
        <v>3452561.1499999901</v>
      </c>
      <c r="AQ232" s="105">
        <v>3452561.1499999901</v>
      </c>
      <c r="AR232" s="105">
        <v>3452561.1499999901</v>
      </c>
      <c r="AS232" s="105">
        <v>3452561.1499999901</v>
      </c>
      <c r="AT232" s="105">
        <v>3452561.1499999901</v>
      </c>
      <c r="AU232" s="105">
        <v>3452561.1499999901</v>
      </c>
      <c r="AV232" s="105">
        <v>3452561.1499999901</v>
      </c>
      <c r="AW232" s="105">
        <v>3452561.1499999901</v>
      </c>
      <c r="AX232" s="105">
        <v>3452561.1499999901</v>
      </c>
      <c r="AY232" s="105">
        <v>3452561.1499999901</v>
      </c>
      <c r="AZ232" s="105">
        <v>3452561.1499999901</v>
      </c>
      <c r="BA232" s="105">
        <v>3452561.1499999901</v>
      </c>
      <c r="BB232" s="105">
        <v>3452561.1499999901</v>
      </c>
      <c r="BE232" s="73"/>
      <c r="BF232" s="134">
        <f t="shared" si="12"/>
        <v>3452561.1499999906</v>
      </c>
      <c r="BG232" s="134">
        <f t="shared" si="13"/>
        <v>3452561.1499999906</v>
      </c>
      <c r="BH232" s="134">
        <f t="shared" si="14"/>
        <v>3452561.1499999906</v>
      </c>
      <c r="BI232" s="134">
        <f t="shared" si="11"/>
        <v>3452561.1499999906</v>
      </c>
    </row>
    <row r="233" spans="1:61" ht="14.4" x14ac:dyDescent="0.3">
      <c r="A233" s="106" t="s">
        <v>595</v>
      </c>
      <c r="B233" s="105">
        <v>2379918.62</v>
      </c>
      <c r="C233" s="105">
        <v>2379918.62</v>
      </c>
      <c r="D233" s="105">
        <v>2379918.62</v>
      </c>
      <c r="E233" s="105">
        <v>2379918.62</v>
      </c>
      <c r="F233" s="105">
        <v>2379918.62</v>
      </c>
      <c r="G233" s="105">
        <v>2379918.62</v>
      </c>
      <c r="H233" s="105">
        <v>2379918.62</v>
      </c>
      <c r="I233" s="105">
        <v>2379918.62</v>
      </c>
      <c r="J233" s="105">
        <v>2379918.62</v>
      </c>
      <c r="K233" s="105">
        <v>2379918.62</v>
      </c>
      <c r="L233" s="105">
        <v>2379918.62</v>
      </c>
      <c r="M233" s="105">
        <v>2379918.62</v>
      </c>
      <c r="N233" s="105">
        <v>2379918.62</v>
      </c>
      <c r="O233" s="105">
        <v>2379918.62</v>
      </c>
      <c r="P233" s="105">
        <v>2379918.62</v>
      </c>
      <c r="Q233" s="105">
        <v>2379918.62</v>
      </c>
      <c r="R233" s="105">
        <v>2379918.62</v>
      </c>
      <c r="S233" s="105">
        <v>2379918.62</v>
      </c>
      <c r="T233" s="105">
        <v>2379918.62</v>
      </c>
      <c r="U233" s="105">
        <v>2379918.62</v>
      </c>
      <c r="V233" s="105">
        <v>2379918.62</v>
      </c>
      <c r="W233" s="105">
        <v>2379918.62</v>
      </c>
      <c r="X233" s="105">
        <v>2379918.62</v>
      </c>
      <c r="Y233" s="105">
        <v>2379918.62</v>
      </c>
      <c r="Z233" s="105">
        <v>2379918.62</v>
      </c>
      <c r="AA233" s="105">
        <v>2379918.62</v>
      </c>
      <c r="AB233" s="105">
        <v>2379918.62</v>
      </c>
      <c r="AC233" s="105">
        <v>2379918.62</v>
      </c>
      <c r="AD233" s="105">
        <v>2379918.62</v>
      </c>
      <c r="AE233" s="105">
        <v>2379918.62</v>
      </c>
      <c r="AF233" s="105">
        <v>2379918.62</v>
      </c>
      <c r="AG233" s="105">
        <v>2379918.62</v>
      </c>
      <c r="AH233" s="105">
        <v>2379918.62</v>
      </c>
      <c r="AI233" s="105">
        <v>2379918.62</v>
      </c>
      <c r="AJ233" s="105">
        <v>2379918.62</v>
      </c>
      <c r="AK233" s="105">
        <v>2379918.62</v>
      </c>
      <c r="AL233" s="105">
        <v>2379918.62</v>
      </c>
      <c r="AM233" s="105">
        <v>2379918.62</v>
      </c>
      <c r="AN233" s="105">
        <v>2379918.62</v>
      </c>
      <c r="AO233" s="105">
        <v>2379918.62</v>
      </c>
      <c r="AP233" s="105">
        <v>2379918.62</v>
      </c>
      <c r="AQ233" s="105">
        <v>2379918.62</v>
      </c>
      <c r="AR233" s="105">
        <v>2379918.62</v>
      </c>
      <c r="AS233" s="105">
        <v>2379918.62</v>
      </c>
      <c r="AT233" s="105">
        <v>2379918.62</v>
      </c>
      <c r="AU233" s="105">
        <v>2379918.62</v>
      </c>
      <c r="AV233" s="105">
        <v>2379918.62</v>
      </c>
      <c r="AW233" s="105">
        <v>2379918.62</v>
      </c>
      <c r="AX233" s="105">
        <v>2379918.62</v>
      </c>
      <c r="AY233" s="105">
        <v>2379918.62</v>
      </c>
      <c r="AZ233" s="105">
        <v>2379918.62</v>
      </c>
      <c r="BA233" s="105">
        <v>2379918.62</v>
      </c>
      <c r="BB233" s="105">
        <v>2379918.62</v>
      </c>
      <c r="BE233" s="73"/>
      <c r="BF233" s="134">
        <f t="shared" si="12"/>
        <v>2379918.6200000006</v>
      </c>
      <c r="BG233" s="134">
        <f t="shared" si="13"/>
        <v>2379918.6200000006</v>
      </c>
      <c r="BH233" s="134">
        <f t="shared" si="14"/>
        <v>2379918.6200000006</v>
      </c>
      <c r="BI233" s="134">
        <f t="shared" si="11"/>
        <v>2379918.6200000006</v>
      </c>
    </row>
    <row r="234" spans="1:61" ht="14.4" x14ac:dyDescent="0.3">
      <c r="A234" s="106" t="s">
        <v>596</v>
      </c>
      <c r="B234" s="105">
        <v>0</v>
      </c>
      <c r="C234" s="105">
        <v>0</v>
      </c>
      <c r="D234" s="105">
        <v>0</v>
      </c>
      <c r="E234" s="105">
        <v>0</v>
      </c>
      <c r="F234" s="105">
        <v>0</v>
      </c>
      <c r="G234" s="105">
        <v>0</v>
      </c>
      <c r="H234" s="105">
        <v>0</v>
      </c>
      <c r="I234" s="105">
        <v>0</v>
      </c>
      <c r="J234" s="105">
        <v>0</v>
      </c>
      <c r="K234" s="105">
        <v>0</v>
      </c>
      <c r="L234" s="105">
        <v>0</v>
      </c>
      <c r="M234" s="105">
        <v>0</v>
      </c>
      <c r="N234" s="105">
        <v>0</v>
      </c>
      <c r="O234" s="105">
        <v>0</v>
      </c>
      <c r="P234" s="105">
        <v>0</v>
      </c>
      <c r="Q234" s="105">
        <v>0</v>
      </c>
      <c r="R234" s="105">
        <v>0</v>
      </c>
      <c r="S234" s="105">
        <v>0</v>
      </c>
      <c r="T234" s="105">
        <v>0</v>
      </c>
      <c r="U234" s="105">
        <v>0</v>
      </c>
      <c r="V234" s="105">
        <v>0</v>
      </c>
      <c r="W234" s="105">
        <v>0</v>
      </c>
      <c r="X234" s="105">
        <v>0</v>
      </c>
      <c r="Y234" s="105">
        <v>0</v>
      </c>
      <c r="Z234" s="105">
        <v>0</v>
      </c>
      <c r="AA234" s="105">
        <v>0</v>
      </c>
      <c r="AB234" s="105">
        <v>0</v>
      </c>
      <c r="AC234" s="105">
        <v>0</v>
      </c>
      <c r="AD234" s="105">
        <v>0</v>
      </c>
      <c r="AE234" s="105">
        <v>0</v>
      </c>
      <c r="AF234" s="105">
        <v>0</v>
      </c>
      <c r="AG234" s="105">
        <v>0</v>
      </c>
      <c r="AH234" s="105">
        <v>0</v>
      </c>
      <c r="AI234" s="105">
        <v>0</v>
      </c>
      <c r="AJ234" s="105">
        <v>0</v>
      </c>
      <c r="AK234" s="105">
        <v>0</v>
      </c>
      <c r="AL234" s="105">
        <v>0</v>
      </c>
      <c r="AM234" s="105">
        <v>0</v>
      </c>
      <c r="AN234" s="105">
        <v>0</v>
      </c>
      <c r="AO234" s="105">
        <v>0</v>
      </c>
      <c r="AP234" s="105">
        <v>0</v>
      </c>
      <c r="AQ234" s="105">
        <v>0</v>
      </c>
      <c r="AR234" s="105">
        <v>0</v>
      </c>
      <c r="AS234" s="105">
        <v>0</v>
      </c>
      <c r="AT234" s="105">
        <v>0</v>
      </c>
      <c r="AU234" s="105">
        <v>0</v>
      </c>
      <c r="AV234" s="105">
        <v>0</v>
      </c>
      <c r="AW234" s="105">
        <v>0</v>
      </c>
      <c r="AX234" s="105">
        <v>0</v>
      </c>
      <c r="AY234" s="105">
        <v>0</v>
      </c>
      <c r="AZ234" s="105">
        <v>0</v>
      </c>
      <c r="BA234" s="105">
        <v>0</v>
      </c>
      <c r="BB234" s="105">
        <v>0</v>
      </c>
      <c r="BE234" s="73"/>
      <c r="BF234" s="134">
        <f t="shared" si="12"/>
        <v>0</v>
      </c>
      <c r="BG234" s="134">
        <f t="shared" si="13"/>
        <v>0</v>
      </c>
      <c r="BH234" s="134">
        <f t="shared" si="14"/>
        <v>0</v>
      </c>
      <c r="BI234" s="134">
        <f t="shared" si="11"/>
        <v>0</v>
      </c>
    </row>
    <row r="235" spans="1:61" ht="14.4" x14ac:dyDescent="0.3">
      <c r="A235" s="106" t="s">
        <v>597</v>
      </c>
      <c r="B235" s="105">
        <v>0</v>
      </c>
      <c r="C235" s="105">
        <v>0</v>
      </c>
      <c r="D235" s="105">
        <v>0</v>
      </c>
      <c r="E235" s="105">
        <v>0</v>
      </c>
      <c r="F235" s="105">
        <v>0</v>
      </c>
      <c r="G235" s="105">
        <v>0</v>
      </c>
      <c r="H235" s="105">
        <v>0</v>
      </c>
      <c r="I235" s="105">
        <v>0</v>
      </c>
      <c r="J235" s="105">
        <v>0</v>
      </c>
      <c r="K235" s="105">
        <v>0</v>
      </c>
      <c r="L235" s="105">
        <v>0</v>
      </c>
      <c r="M235" s="105">
        <v>0</v>
      </c>
      <c r="N235" s="105">
        <v>0</v>
      </c>
      <c r="O235" s="105">
        <v>0</v>
      </c>
      <c r="P235" s="105">
        <v>0</v>
      </c>
      <c r="Q235" s="105">
        <v>0</v>
      </c>
      <c r="R235" s="105">
        <v>0</v>
      </c>
      <c r="S235" s="105">
        <v>0</v>
      </c>
      <c r="T235" s="105">
        <v>0</v>
      </c>
      <c r="U235" s="105">
        <v>0</v>
      </c>
      <c r="V235" s="105">
        <v>0</v>
      </c>
      <c r="W235" s="105">
        <v>0</v>
      </c>
      <c r="X235" s="105">
        <v>0</v>
      </c>
      <c r="Y235" s="105">
        <v>0</v>
      </c>
      <c r="Z235" s="105">
        <v>0</v>
      </c>
      <c r="AA235" s="105">
        <v>0</v>
      </c>
      <c r="AB235" s="105">
        <v>0</v>
      </c>
      <c r="AC235" s="105">
        <v>0</v>
      </c>
      <c r="AD235" s="105">
        <v>0</v>
      </c>
      <c r="AE235" s="105">
        <v>0</v>
      </c>
      <c r="AF235" s="105">
        <v>0</v>
      </c>
      <c r="AG235" s="105">
        <v>0</v>
      </c>
      <c r="AH235" s="105">
        <v>0</v>
      </c>
      <c r="AI235" s="105">
        <v>0</v>
      </c>
      <c r="AJ235" s="105">
        <v>0</v>
      </c>
      <c r="AK235" s="105">
        <v>0</v>
      </c>
      <c r="AL235" s="105">
        <v>0</v>
      </c>
      <c r="AM235" s="105">
        <v>0</v>
      </c>
      <c r="AN235" s="105">
        <v>0</v>
      </c>
      <c r="AO235" s="105">
        <v>0</v>
      </c>
      <c r="AP235" s="105">
        <v>0</v>
      </c>
      <c r="AQ235" s="105">
        <v>0</v>
      </c>
      <c r="AR235" s="105">
        <v>0</v>
      </c>
      <c r="AS235" s="105">
        <v>0</v>
      </c>
      <c r="AT235" s="105">
        <v>0</v>
      </c>
      <c r="AU235" s="105">
        <v>0</v>
      </c>
      <c r="AV235" s="105">
        <v>0</v>
      </c>
      <c r="AW235" s="105">
        <v>0</v>
      </c>
      <c r="AX235" s="105">
        <v>0</v>
      </c>
      <c r="AY235" s="105">
        <v>0</v>
      </c>
      <c r="AZ235" s="105">
        <v>0</v>
      </c>
      <c r="BA235" s="105">
        <v>0</v>
      </c>
      <c r="BB235" s="105">
        <v>0</v>
      </c>
      <c r="BE235" s="73"/>
      <c r="BF235" s="134">
        <f t="shared" si="12"/>
        <v>0</v>
      </c>
      <c r="BG235" s="134">
        <f t="shared" si="13"/>
        <v>0</v>
      </c>
      <c r="BH235" s="134">
        <f t="shared" si="14"/>
        <v>0</v>
      </c>
      <c r="BI235" s="134">
        <f t="shared" si="11"/>
        <v>0</v>
      </c>
    </row>
    <row r="236" spans="1:61" ht="14.4" x14ac:dyDescent="0.3">
      <c r="A236" s="106" t="s">
        <v>598</v>
      </c>
      <c r="B236" s="105">
        <v>16782482.460000001</v>
      </c>
      <c r="C236" s="105">
        <v>16782482.460000001</v>
      </c>
      <c r="D236" s="105">
        <v>16782482.460000001</v>
      </c>
      <c r="E236" s="105">
        <v>16782482.460000001</v>
      </c>
      <c r="F236" s="105">
        <v>16782482.460000001</v>
      </c>
      <c r="G236" s="105">
        <v>16782482.460000001</v>
      </c>
      <c r="H236" s="105">
        <v>16782482.460000001</v>
      </c>
      <c r="I236" s="105">
        <v>16782482.460000001</v>
      </c>
      <c r="J236" s="105">
        <v>16782482.460000001</v>
      </c>
      <c r="K236" s="105">
        <v>16782482.460000001</v>
      </c>
      <c r="L236" s="105">
        <v>16782482.460000001</v>
      </c>
      <c r="M236" s="105">
        <v>16782482.460000001</v>
      </c>
      <c r="N236" s="105">
        <v>16782482.460000001</v>
      </c>
      <c r="O236" s="105">
        <v>16782482.460000001</v>
      </c>
      <c r="P236" s="105">
        <v>16782482.460000001</v>
      </c>
      <c r="Q236" s="105">
        <v>16782482.460000001</v>
      </c>
      <c r="R236" s="105">
        <v>16782482.460000001</v>
      </c>
      <c r="S236" s="105">
        <v>16782482.460000001</v>
      </c>
      <c r="T236" s="105">
        <v>16782482.460000001</v>
      </c>
      <c r="U236" s="105">
        <v>16782482.460000001</v>
      </c>
      <c r="V236" s="105">
        <v>16782482.460000001</v>
      </c>
      <c r="W236" s="105">
        <v>16782482.460000001</v>
      </c>
      <c r="X236" s="105">
        <v>16782482.460000001</v>
      </c>
      <c r="Y236" s="105">
        <v>16782482.460000001</v>
      </c>
      <c r="Z236" s="105">
        <v>16782482.460000001</v>
      </c>
      <c r="AA236" s="105">
        <v>16782482.460000001</v>
      </c>
      <c r="AB236" s="105">
        <v>16782482.460000001</v>
      </c>
      <c r="AC236" s="105">
        <v>16782482.460000001</v>
      </c>
      <c r="AD236" s="105">
        <v>16782482.460000001</v>
      </c>
      <c r="AE236" s="105">
        <v>16782482.460000001</v>
      </c>
      <c r="AF236" s="105">
        <v>16782482.460000001</v>
      </c>
      <c r="AG236" s="105">
        <v>16782482.460000001</v>
      </c>
      <c r="AH236" s="105">
        <v>16782482.460000001</v>
      </c>
      <c r="AI236" s="105">
        <v>16782482.460000001</v>
      </c>
      <c r="AJ236" s="105">
        <v>16782482.460000001</v>
      </c>
      <c r="AK236" s="105">
        <v>16782482.460000001</v>
      </c>
      <c r="AL236" s="105">
        <v>16782482.460000001</v>
      </c>
      <c r="AM236" s="105">
        <v>16782482.460000001</v>
      </c>
      <c r="AN236" s="105">
        <v>16782482.460000001</v>
      </c>
      <c r="AO236" s="105">
        <v>16782482.460000001</v>
      </c>
      <c r="AP236" s="105">
        <v>16782482.460000001</v>
      </c>
      <c r="AQ236" s="105">
        <v>16782482.460000001</v>
      </c>
      <c r="AR236" s="105">
        <v>16782482.460000001</v>
      </c>
      <c r="AS236" s="105">
        <v>16782482.460000001</v>
      </c>
      <c r="AT236" s="105">
        <v>16782482.460000001</v>
      </c>
      <c r="AU236" s="105">
        <v>16782482.460000001</v>
      </c>
      <c r="AV236" s="105">
        <v>16782482.460000001</v>
      </c>
      <c r="AW236" s="105">
        <v>16782482.460000001</v>
      </c>
      <c r="AX236" s="105">
        <v>16782482.460000001</v>
      </c>
      <c r="AY236" s="105">
        <v>16782482.460000001</v>
      </c>
      <c r="AZ236" s="105">
        <v>16782482.460000001</v>
      </c>
      <c r="BA236" s="105">
        <v>16782482.460000001</v>
      </c>
      <c r="BB236" s="105">
        <v>16782482.460000001</v>
      </c>
      <c r="BE236" s="73"/>
      <c r="BF236" s="134">
        <f t="shared" si="12"/>
        <v>16782482.460000005</v>
      </c>
      <c r="BG236" s="134">
        <f t="shared" si="13"/>
        <v>16782482.460000005</v>
      </c>
      <c r="BH236" s="134">
        <f t="shared" si="14"/>
        <v>16782482.460000005</v>
      </c>
      <c r="BI236" s="134">
        <f t="shared" si="11"/>
        <v>16782482.460000005</v>
      </c>
    </row>
    <row r="237" spans="1:61" ht="14.4" x14ac:dyDescent="0.3">
      <c r="A237" s="106" t="s">
        <v>599</v>
      </c>
      <c r="B237" s="105">
        <v>1220803.79</v>
      </c>
      <c r="C237" s="105">
        <v>1220803.79</v>
      </c>
      <c r="D237" s="105">
        <v>1220803.79</v>
      </c>
      <c r="E237" s="105">
        <v>1220803.79</v>
      </c>
      <c r="F237" s="105">
        <v>1220803.79</v>
      </c>
      <c r="G237" s="105">
        <v>1220803.79</v>
      </c>
      <c r="H237" s="105">
        <v>1220803.79</v>
      </c>
      <c r="I237" s="105">
        <v>1220803.79</v>
      </c>
      <c r="J237" s="105">
        <v>1220803.79</v>
      </c>
      <c r="K237" s="105">
        <v>1220803.79</v>
      </c>
      <c r="L237" s="105">
        <v>1220803.79</v>
      </c>
      <c r="M237" s="105">
        <v>1220803.79</v>
      </c>
      <c r="N237" s="105">
        <v>1220803.79</v>
      </c>
      <c r="O237" s="105">
        <v>1220803.79</v>
      </c>
      <c r="P237" s="105">
        <v>1220803.79</v>
      </c>
      <c r="Q237" s="105">
        <v>1220803.79</v>
      </c>
      <c r="R237" s="105">
        <v>1220803.79</v>
      </c>
      <c r="S237" s="105">
        <v>1220803.79</v>
      </c>
      <c r="T237" s="105">
        <v>1220803.79</v>
      </c>
      <c r="U237" s="105">
        <v>1220803.79</v>
      </c>
      <c r="V237" s="105">
        <v>1220803.79</v>
      </c>
      <c r="W237" s="105">
        <v>1220803.79</v>
      </c>
      <c r="X237" s="105">
        <v>1220803.79</v>
      </c>
      <c r="Y237" s="105">
        <v>1220803.79</v>
      </c>
      <c r="Z237" s="105">
        <v>1220803.79</v>
      </c>
      <c r="AA237" s="105">
        <v>1220803.79</v>
      </c>
      <c r="AB237" s="105">
        <v>1220803.79</v>
      </c>
      <c r="AC237" s="105">
        <v>1220803.79</v>
      </c>
      <c r="AD237" s="105">
        <v>1220803.79</v>
      </c>
      <c r="AE237" s="105">
        <v>1220803.79</v>
      </c>
      <c r="AF237" s="105">
        <v>1220803.79</v>
      </c>
      <c r="AG237" s="105">
        <v>1220803.79</v>
      </c>
      <c r="AH237" s="105">
        <v>1220803.79</v>
      </c>
      <c r="AI237" s="105">
        <v>1220803.79</v>
      </c>
      <c r="AJ237" s="105">
        <v>1220803.79</v>
      </c>
      <c r="AK237" s="105">
        <v>1220803.79</v>
      </c>
      <c r="AL237" s="105">
        <v>1220803.79</v>
      </c>
      <c r="AM237" s="105">
        <v>1220803.79</v>
      </c>
      <c r="AN237" s="105">
        <v>1220803.79</v>
      </c>
      <c r="AO237" s="105">
        <v>1220803.79</v>
      </c>
      <c r="AP237" s="105">
        <v>1220803.79</v>
      </c>
      <c r="AQ237" s="105">
        <v>1220803.79</v>
      </c>
      <c r="AR237" s="105">
        <v>1220803.79</v>
      </c>
      <c r="AS237" s="105">
        <v>1220803.79</v>
      </c>
      <c r="AT237" s="105">
        <v>1220803.79</v>
      </c>
      <c r="AU237" s="105">
        <v>1220803.79</v>
      </c>
      <c r="AV237" s="105">
        <v>1220803.79</v>
      </c>
      <c r="AW237" s="105">
        <v>1220803.79</v>
      </c>
      <c r="AX237" s="105">
        <v>1220803.79</v>
      </c>
      <c r="AY237" s="105">
        <v>1220803.79</v>
      </c>
      <c r="AZ237" s="105">
        <v>1220803.79</v>
      </c>
      <c r="BA237" s="105">
        <v>1220803.79</v>
      </c>
      <c r="BB237" s="105">
        <v>1220803.79</v>
      </c>
      <c r="BE237" s="73"/>
      <c r="BF237" s="134">
        <f t="shared" si="12"/>
        <v>1220803.7899999996</v>
      </c>
      <c r="BG237" s="134">
        <f t="shared" si="13"/>
        <v>1220803.7899999996</v>
      </c>
      <c r="BH237" s="134">
        <f t="shared" si="14"/>
        <v>1220803.7899999996</v>
      </c>
      <c r="BI237" s="134">
        <f t="shared" si="11"/>
        <v>1220803.7899999996</v>
      </c>
    </row>
    <row r="238" spans="1:61" ht="14.4" x14ac:dyDescent="0.3">
      <c r="A238" s="106" t="s">
        <v>600</v>
      </c>
      <c r="B238" s="105">
        <v>0</v>
      </c>
      <c r="C238" s="105">
        <v>0</v>
      </c>
      <c r="D238" s="105">
        <v>0</v>
      </c>
      <c r="E238" s="105">
        <v>0</v>
      </c>
      <c r="F238" s="105">
        <v>0</v>
      </c>
      <c r="G238" s="105">
        <v>0</v>
      </c>
      <c r="H238" s="105">
        <v>0</v>
      </c>
      <c r="I238" s="105">
        <v>0</v>
      </c>
      <c r="J238" s="105">
        <v>0</v>
      </c>
      <c r="K238" s="105">
        <v>0</v>
      </c>
      <c r="L238" s="105">
        <v>0</v>
      </c>
      <c r="M238" s="105">
        <v>0</v>
      </c>
      <c r="N238" s="105">
        <v>0</v>
      </c>
      <c r="O238" s="105">
        <v>0</v>
      </c>
      <c r="P238" s="105">
        <v>0</v>
      </c>
      <c r="Q238" s="105">
        <v>0</v>
      </c>
      <c r="R238" s="105">
        <v>0</v>
      </c>
      <c r="S238" s="105">
        <v>0</v>
      </c>
      <c r="T238" s="105">
        <v>0</v>
      </c>
      <c r="U238" s="105">
        <v>0</v>
      </c>
      <c r="V238" s="105">
        <v>0</v>
      </c>
      <c r="W238" s="105">
        <v>0</v>
      </c>
      <c r="X238" s="105">
        <v>0</v>
      </c>
      <c r="Y238" s="105">
        <v>0</v>
      </c>
      <c r="Z238" s="105">
        <v>0</v>
      </c>
      <c r="AA238" s="105">
        <v>0</v>
      </c>
      <c r="AB238" s="105">
        <v>0</v>
      </c>
      <c r="AC238" s="105">
        <v>0</v>
      </c>
      <c r="AD238" s="105">
        <v>0</v>
      </c>
      <c r="AE238" s="105">
        <v>0</v>
      </c>
      <c r="AF238" s="105">
        <v>0</v>
      </c>
      <c r="AG238" s="105">
        <v>0</v>
      </c>
      <c r="AH238" s="105">
        <v>0</v>
      </c>
      <c r="AI238" s="105">
        <v>0</v>
      </c>
      <c r="AJ238" s="105">
        <v>0</v>
      </c>
      <c r="AK238" s="105">
        <v>0</v>
      </c>
      <c r="AL238" s="105">
        <v>0</v>
      </c>
      <c r="AM238" s="105">
        <v>0</v>
      </c>
      <c r="AN238" s="105">
        <v>0</v>
      </c>
      <c r="AO238" s="105">
        <v>0</v>
      </c>
      <c r="AP238" s="105">
        <v>0</v>
      </c>
      <c r="AQ238" s="105">
        <v>0</v>
      </c>
      <c r="AR238" s="105">
        <v>0</v>
      </c>
      <c r="AS238" s="105">
        <v>0</v>
      </c>
      <c r="AT238" s="105">
        <v>0</v>
      </c>
      <c r="AU238" s="105">
        <v>0</v>
      </c>
      <c r="AV238" s="105">
        <v>0</v>
      </c>
      <c r="AW238" s="105">
        <v>0</v>
      </c>
      <c r="AX238" s="105">
        <v>0</v>
      </c>
      <c r="AY238" s="105">
        <v>0</v>
      </c>
      <c r="AZ238" s="105">
        <v>0</v>
      </c>
      <c r="BA238" s="105">
        <v>0</v>
      </c>
      <c r="BB238" s="105">
        <v>0</v>
      </c>
      <c r="BE238" s="73"/>
      <c r="BF238" s="134">
        <f t="shared" si="12"/>
        <v>0</v>
      </c>
      <c r="BG238" s="134">
        <f t="shared" si="13"/>
        <v>0</v>
      </c>
      <c r="BH238" s="134">
        <f t="shared" si="14"/>
        <v>0</v>
      </c>
      <c r="BI238" s="134">
        <f t="shared" si="11"/>
        <v>0</v>
      </c>
    </row>
    <row r="239" spans="1:61" ht="14.4" x14ac:dyDescent="0.3">
      <c r="A239" s="106" t="s">
        <v>601</v>
      </c>
      <c r="B239" s="105">
        <v>517517723.15476799</v>
      </c>
      <c r="C239" s="105">
        <v>678278724.11106098</v>
      </c>
      <c r="D239" s="105">
        <v>539305001.01149797</v>
      </c>
      <c r="E239" s="105">
        <v>519261471.92337799</v>
      </c>
      <c r="F239" s="105">
        <v>501764619.02895498</v>
      </c>
      <c r="G239" s="105">
        <v>584368593.99737895</v>
      </c>
      <c r="H239" s="105">
        <v>631751272.672701</v>
      </c>
      <c r="I239" s="105">
        <v>636826384.06918895</v>
      </c>
      <c r="J239" s="105">
        <v>730412363.05248106</v>
      </c>
      <c r="K239" s="105">
        <v>621663695.57650101</v>
      </c>
      <c r="L239" s="105">
        <v>505393750.28476202</v>
      </c>
      <c r="M239" s="105">
        <v>474865335.36398798</v>
      </c>
      <c r="N239" s="105">
        <v>481097013.512402</v>
      </c>
      <c r="O239" s="105">
        <v>481097013.512402</v>
      </c>
      <c r="P239" s="105">
        <v>581466205.44461405</v>
      </c>
      <c r="Q239" s="105">
        <v>449751819.13375902</v>
      </c>
      <c r="R239" s="105">
        <v>434281972.67049098</v>
      </c>
      <c r="S239" s="105">
        <v>443735709.93629402</v>
      </c>
      <c r="T239" s="105">
        <v>518305841.04924601</v>
      </c>
      <c r="U239" s="105">
        <v>559404119.88648903</v>
      </c>
      <c r="V239" s="105">
        <v>564592031.08659196</v>
      </c>
      <c r="W239" s="105">
        <v>643814481.02907503</v>
      </c>
      <c r="X239" s="105">
        <v>552372155.77281904</v>
      </c>
      <c r="Y239" s="105">
        <v>451093421.33529198</v>
      </c>
      <c r="Z239" s="105">
        <v>426501504.59364301</v>
      </c>
      <c r="AA239" s="105">
        <v>432767064.63899201</v>
      </c>
      <c r="AB239" s="105">
        <v>432767064.63899201</v>
      </c>
      <c r="AC239" s="105">
        <v>577321567.07399499</v>
      </c>
      <c r="AD239" s="105">
        <v>453116012.29359502</v>
      </c>
      <c r="AE239" s="105">
        <v>438490339.67860401</v>
      </c>
      <c r="AF239" s="105">
        <v>447646888.36962801</v>
      </c>
      <c r="AG239" s="105">
        <v>521748951.69928402</v>
      </c>
      <c r="AH239" s="105">
        <v>564505990.55779696</v>
      </c>
      <c r="AI239" s="105">
        <v>569821090.18412697</v>
      </c>
      <c r="AJ239" s="105">
        <v>648209003.42184806</v>
      </c>
      <c r="AK239" s="105">
        <v>557795805.77611303</v>
      </c>
      <c r="AL239" s="105">
        <v>457901653.23947698</v>
      </c>
      <c r="AM239" s="105">
        <v>432109545.45328403</v>
      </c>
      <c r="AN239" s="105">
        <v>438959381.27058601</v>
      </c>
      <c r="AO239" s="105">
        <v>438959381.27058601</v>
      </c>
      <c r="AP239" s="105">
        <v>582936792.72289097</v>
      </c>
      <c r="AQ239" s="105">
        <v>459224608.66739601</v>
      </c>
      <c r="AR239" s="105">
        <v>443913802.52093101</v>
      </c>
      <c r="AS239" s="105">
        <v>452948204.921336</v>
      </c>
      <c r="AT239" s="105">
        <v>527704686.57678902</v>
      </c>
      <c r="AU239" s="105">
        <v>571597495.66972601</v>
      </c>
      <c r="AV239" s="105">
        <v>577342244.67830896</v>
      </c>
      <c r="AW239" s="105">
        <v>655447915.243595</v>
      </c>
      <c r="AX239" s="105">
        <v>565907829.89001298</v>
      </c>
      <c r="AY239" s="105">
        <v>466182682.32853502</v>
      </c>
      <c r="AZ239" s="105">
        <v>440701729.07340401</v>
      </c>
      <c r="BA239" s="105">
        <v>447816162.70092499</v>
      </c>
      <c r="BB239" s="105">
        <v>447816162.70092499</v>
      </c>
      <c r="BE239" s="73"/>
      <c r="BF239" s="134">
        <f t="shared" si="12"/>
        <v>570961995.98146629</v>
      </c>
      <c r="BG239" s="134">
        <f t="shared" si="13"/>
        <v>503014103.08382362</v>
      </c>
      <c r="BH239" s="134">
        <f t="shared" si="14"/>
        <v>503107176.43517929</v>
      </c>
      <c r="BI239" s="134">
        <f t="shared" si="11"/>
        <v>510052579.71264893</v>
      </c>
    </row>
    <row r="240" spans="1:61" ht="14.4" x14ac:dyDescent="0.3">
      <c r="A240" s="106" t="s">
        <v>602</v>
      </c>
      <c r="B240" s="105">
        <v>0</v>
      </c>
      <c r="C240" s="105">
        <v>0</v>
      </c>
      <c r="D240" s="105">
        <v>0</v>
      </c>
      <c r="E240" s="105">
        <v>0</v>
      </c>
      <c r="F240" s="105">
        <v>0</v>
      </c>
      <c r="G240" s="105">
        <v>0</v>
      </c>
      <c r="H240" s="105">
        <v>0</v>
      </c>
      <c r="I240" s="105">
        <v>0</v>
      </c>
      <c r="J240" s="105">
        <v>0</v>
      </c>
      <c r="K240" s="105">
        <v>0</v>
      </c>
      <c r="L240" s="105">
        <v>0</v>
      </c>
      <c r="M240" s="105">
        <v>0</v>
      </c>
      <c r="N240" s="105">
        <v>0</v>
      </c>
      <c r="O240" s="105">
        <v>0</v>
      </c>
      <c r="P240" s="105">
        <v>0</v>
      </c>
      <c r="Q240" s="105">
        <v>0</v>
      </c>
      <c r="R240" s="105">
        <v>0</v>
      </c>
      <c r="S240" s="105">
        <v>0</v>
      </c>
      <c r="T240" s="105">
        <v>0</v>
      </c>
      <c r="U240" s="105">
        <v>0</v>
      </c>
      <c r="V240" s="105">
        <v>0</v>
      </c>
      <c r="W240" s="105">
        <v>0</v>
      </c>
      <c r="X240" s="105">
        <v>0</v>
      </c>
      <c r="Y240" s="105">
        <v>0</v>
      </c>
      <c r="Z240" s="105">
        <v>0</v>
      </c>
      <c r="AA240" s="105">
        <v>0</v>
      </c>
      <c r="AB240" s="105">
        <v>0</v>
      </c>
      <c r="AC240" s="105">
        <v>0</v>
      </c>
      <c r="AD240" s="105">
        <v>0</v>
      </c>
      <c r="AE240" s="105">
        <v>0</v>
      </c>
      <c r="AF240" s="105">
        <v>0</v>
      </c>
      <c r="AG240" s="105">
        <v>0</v>
      </c>
      <c r="AH240" s="105">
        <v>0</v>
      </c>
      <c r="AI240" s="105">
        <v>0</v>
      </c>
      <c r="AJ240" s="105">
        <v>0</v>
      </c>
      <c r="AK240" s="105">
        <v>0</v>
      </c>
      <c r="AL240" s="105">
        <v>0</v>
      </c>
      <c r="AM240" s="105">
        <v>0</v>
      </c>
      <c r="AN240" s="105">
        <v>0</v>
      </c>
      <c r="AO240" s="105">
        <v>0</v>
      </c>
      <c r="AP240" s="105">
        <v>0</v>
      </c>
      <c r="AQ240" s="105">
        <v>0</v>
      </c>
      <c r="AR240" s="105">
        <v>0</v>
      </c>
      <c r="AS240" s="105">
        <v>0</v>
      </c>
      <c r="AT240" s="105">
        <v>0</v>
      </c>
      <c r="AU240" s="105">
        <v>0</v>
      </c>
      <c r="AV240" s="105">
        <v>0</v>
      </c>
      <c r="AW240" s="105">
        <v>0</v>
      </c>
      <c r="AX240" s="105">
        <v>0</v>
      </c>
      <c r="AY240" s="105">
        <v>0</v>
      </c>
      <c r="AZ240" s="105">
        <v>0</v>
      </c>
      <c r="BA240" s="105">
        <v>0</v>
      </c>
      <c r="BB240" s="105">
        <v>0</v>
      </c>
      <c r="BE240" s="73"/>
      <c r="BF240" s="134">
        <f t="shared" si="12"/>
        <v>0</v>
      </c>
      <c r="BG240" s="134">
        <f t="shared" si="13"/>
        <v>0</v>
      </c>
      <c r="BH240" s="134">
        <f t="shared" si="14"/>
        <v>0</v>
      </c>
      <c r="BI240" s="134">
        <f t="shared" si="11"/>
        <v>0</v>
      </c>
    </row>
    <row r="241" spans="1:61" ht="14.4" x14ac:dyDescent="0.3">
      <c r="A241" s="106" t="s">
        <v>603</v>
      </c>
      <c r="B241" s="105">
        <v>7710492.0099999998</v>
      </c>
      <c r="C241" s="105">
        <v>7710492.0099999998</v>
      </c>
      <c r="D241" s="105">
        <v>7710492.0099999998</v>
      </c>
      <c r="E241" s="105">
        <v>7710492.0099999998</v>
      </c>
      <c r="F241" s="105">
        <v>7710492.0099999998</v>
      </c>
      <c r="G241" s="105">
        <v>7710492.0099999998</v>
      </c>
      <c r="H241" s="105">
        <v>7710492.0099999998</v>
      </c>
      <c r="I241" s="105">
        <v>7710492.0099999998</v>
      </c>
      <c r="J241" s="105">
        <v>7710492.0099999998</v>
      </c>
      <c r="K241" s="105">
        <v>7710492.0099999998</v>
      </c>
      <c r="L241" s="105">
        <v>7710492.0099999998</v>
      </c>
      <c r="M241" s="105">
        <v>7710492.0099999998</v>
      </c>
      <c r="N241" s="105">
        <v>7710492.0099999998</v>
      </c>
      <c r="O241" s="105">
        <v>7710492.0099999998</v>
      </c>
      <c r="P241" s="105">
        <v>7710492.0099999998</v>
      </c>
      <c r="Q241" s="105">
        <v>7710492.0099999998</v>
      </c>
      <c r="R241" s="105">
        <v>7710492.0099999998</v>
      </c>
      <c r="S241" s="105">
        <v>7710492.0099999998</v>
      </c>
      <c r="T241" s="105">
        <v>7710492.0099999998</v>
      </c>
      <c r="U241" s="105">
        <v>7710492.0099999998</v>
      </c>
      <c r="V241" s="105">
        <v>7710492.0099999998</v>
      </c>
      <c r="W241" s="105">
        <v>7710492.0099999998</v>
      </c>
      <c r="X241" s="105">
        <v>7710492.0099999998</v>
      </c>
      <c r="Y241" s="105">
        <v>7710492.0099999998</v>
      </c>
      <c r="Z241" s="105">
        <v>7710492.0099999998</v>
      </c>
      <c r="AA241" s="105">
        <v>7710492.0099999998</v>
      </c>
      <c r="AB241" s="105">
        <v>7710492.0099999998</v>
      </c>
      <c r="AC241" s="105">
        <v>7710492.0099999998</v>
      </c>
      <c r="AD241" s="105">
        <v>7710492.0099999998</v>
      </c>
      <c r="AE241" s="105">
        <v>7710492.0099999998</v>
      </c>
      <c r="AF241" s="105">
        <v>7710492.0099999998</v>
      </c>
      <c r="AG241" s="105">
        <v>7710492.0099999998</v>
      </c>
      <c r="AH241" s="105">
        <v>7710492.0099999998</v>
      </c>
      <c r="AI241" s="105">
        <v>7710492.0099999998</v>
      </c>
      <c r="AJ241" s="105">
        <v>7710492.0099999998</v>
      </c>
      <c r="AK241" s="105">
        <v>7710492.0099999998</v>
      </c>
      <c r="AL241" s="105">
        <v>7710492.0099999998</v>
      </c>
      <c r="AM241" s="105">
        <v>7710492.0099999998</v>
      </c>
      <c r="AN241" s="105">
        <v>7710492.0099999998</v>
      </c>
      <c r="AO241" s="105">
        <v>7710492.0099999998</v>
      </c>
      <c r="AP241" s="105">
        <v>7710492.0099999998</v>
      </c>
      <c r="AQ241" s="105">
        <v>7710492.0099999998</v>
      </c>
      <c r="AR241" s="105">
        <v>7710492.0099999998</v>
      </c>
      <c r="AS241" s="105">
        <v>7710492.0099999998</v>
      </c>
      <c r="AT241" s="105">
        <v>7710492.0099999998</v>
      </c>
      <c r="AU241" s="105">
        <v>7710492.0099999998</v>
      </c>
      <c r="AV241" s="105">
        <v>7710492.0099999998</v>
      </c>
      <c r="AW241" s="105">
        <v>7710492.0099999998</v>
      </c>
      <c r="AX241" s="105">
        <v>7710492.0099999998</v>
      </c>
      <c r="AY241" s="105">
        <v>7710492.0099999998</v>
      </c>
      <c r="AZ241" s="105">
        <v>7710492.0099999998</v>
      </c>
      <c r="BA241" s="105">
        <v>7710492.0099999998</v>
      </c>
      <c r="BB241" s="105">
        <v>7710492.0099999998</v>
      </c>
      <c r="BE241" s="73"/>
      <c r="BF241" s="134">
        <f t="shared" si="12"/>
        <v>7710492.0100000007</v>
      </c>
      <c r="BG241" s="134">
        <f t="shared" si="13"/>
        <v>7710492.0100000007</v>
      </c>
      <c r="BH241" s="134">
        <f t="shared" si="14"/>
        <v>7710492.0100000007</v>
      </c>
      <c r="BI241" s="134">
        <f t="shared" si="11"/>
        <v>7710492.0100000007</v>
      </c>
    </row>
    <row r="242" spans="1:61" ht="14.4" x14ac:dyDescent="0.3">
      <c r="A242" s="106" t="s">
        <v>604</v>
      </c>
      <c r="B242" s="105">
        <v>561369.27</v>
      </c>
      <c r="C242" s="105">
        <v>561369.27</v>
      </c>
      <c r="D242" s="105">
        <v>561369.27</v>
      </c>
      <c r="E242" s="105">
        <v>561369.27</v>
      </c>
      <c r="F242" s="105">
        <v>561369.27</v>
      </c>
      <c r="G242" s="105">
        <v>561369.27</v>
      </c>
      <c r="H242" s="105">
        <v>561369.27</v>
      </c>
      <c r="I242" s="105">
        <v>561369.27</v>
      </c>
      <c r="J242" s="105">
        <v>561369.27</v>
      </c>
      <c r="K242" s="105">
        <v>561369.27</v>
      </c>
      <c r="L242" s="105">
        <v>561369.27</v>
      </c>
      <c r="M242" s="105">
        <v>561369.27</v>
      </c>
      <c r="N242" s="105">
        <v>561369.27</v>
      </c>
      <c r="O242" s="105">
        <v>561369.27</v>
      </c>
      <c r="P242" s="105">
        <v>561369.27</v>
      </c>
      <c r="Q242" s="105">
        <v>561369.27</v>
      </c>
      <c r="R242" s="105">
        <v>561369.27</v>
      </c>
      <c r="S242" s="105">
        <v>561369.27</v>
      </c>
      <c r="T242" s="105">
        <v>561369.27</v>
      </c>
      <c r="U242" s="105">
        <v>561369.27</v>
      </c>
      <c r="V242" s="105">
        <v>561369.27</v>
      </c>
      <c r="W242" s="105">
        <v>561369.27</v>
      </c>
      <c r="X242" s="105">
        <v>561369.27</v>
      </c>
      <c r="Y242" s="105">
        <v>561369.27</v>
      </c>
      <c r="Z242" s="105">
        <v>561369.27</v>
      </c>
      <c r="AA242" s="105">
        <v>561369.27</v>
      </c>
      <c r="AB242" s="105">
        <v>561369.27</v>
      </c>
      <c r="AC242" s="105">
        <v>561369.27</v>
      </c>
      <c r="AD242" s="105">
        <v>561369.27</v>
      </c>
      <c r="AE242" s="105">
        <v>561369.27</v>
      </c>
      <c r="AF242" s="105">
        <v>561369.27</v>
      </c>
      <c r="AG242" s="105">
        <v>561369.27</v>
      </c>
      <c r="AH242" s="105">
        <v>561369.27</v>
      </c>
      <c r="AI242" s="105">
        <v>561369.27</v>
      </c>
      <c r="AJ242" s="105">
        <v>561369.27</v>
      </c>
      <c r="AK242" s="105">
        <v>561369.27</v>
      </c>
      <c r="AL242" s="105">
        <v>561369.27</v>
      </c>
      <c r="AM242" s="105">
        <v>561369.27</v>
      </c>
      <c r="AN242" s="105">
        <v>561369.27</v>
      </c>
      <c r="AO242" s="105">
        <v>561369.27</v>
      </c>
      <c r="AP242" s="105">
        <v>561369.27</v>
      </c>
      <c r="AQ242" s="105">
        <v>561369.27</v>
      </c>
      <c r="AR242" s="105">
        <v>561369.27</v>
      </c>
      <c r="AS242" s="105">
        <v>561369.27</v>
      </c>
      <c r="AT242" s="105">
        <v>561369.27</v>
      </c>
      <c r="AU242" s="105">
        <v>561369.27</v>
      </c>
      <c r="AV242" s="105">
        <v>561369.27</v>
      </c>
      <c r="AW242" s="105">
        <v>561369.27</v>
      </c>
      <c r="AX242" s="105">
        <v>561369.27</v>
      </c>
      <c r="AY242" s="105">
        <v>561369.27</v>
      </c>
      <c r="AZ242" s="105">
        <v>561369.27</v>
      </c>
      <c r="BA242" s="105">
        <v>561369.27</v>
      </c>
      <c r="BB242" s="105">
        <v>561369.27</v>
      </c>
      <c r="BE242" s="73"/>
      <c r="BF242" s="134">
        <f t="shared" si="12"/>
        <v>561369.26999999979</v>
      </c>
      <c r="BG242" s="134">
        <f t="shared" si="13"/>
        <v>561369.26999999979</v>
      </c>
      <c r="BH242" s="134">
        <f t="shared" si="14"/>
        <v>561369.26999999979</v>
      </c>
      <c r="BI242" s="134">
        <f t="shared" si="11"/>
        <v>561369.26999999979</v>
      </c>
    </row>
    <row r="243" spans="1:61" ht="14.4" x14ac:dyDescent="0.3">
      <c r="A243" s="106" t="s">
        <v>605</v>
      </c>
      <c r="B243" s="105">
        <v>24260720.539999999</v>
      </c>
      <c r="C243" s="105">
        <v>24260720.539999999</v>
      </c>
      <c r="D243" s="105">
        <v>24260720.539999999</v>
      </c>
      <c r="E243" s="105">
        <v>24260720.539999999</v>
      </c>
      <c r="F243" s="105">
        <v>24260720.539999999</v>
      </c>
      <c r="G243" s="105">
        <v>24260720.539999999</v>
      </c>
      <c r="H243" s="105">
        <v>24260720.539999999</v>
      </c>
      <c r="I243" s="105">
        <v>24260720.539999999</v>
      </c>
      <c r="J243" s="105">
        <v>24260720.539999999</v>
      </c>
      <c r="K243" s="105">
        <v>24260720.539999999</v>
      </c>
      <c r="L243" s="105">
        <v>24260720.539999999</v>
      </c>
      <c r="M243" s="105">
        <v>24260720.539999999</v>
      </c>
      <c r="N243" s="105">
        <v>24260720.539999999</v>
      </c>
      <c r="O243" s="105">
        <v>24260720.539999999</v>
      </c>
      <c r="P243" s="105">
        <v>24260720.539999999</v>
      </c>
      <c r="Q243" s="105">
        <v>24260720.539999999</v>
      </c>
      <c r="R243" s="105">
        <v>24260720.539999999</v>
      </c>
      <c r="S243" s="105">
        <v>24260720.539999999</v>
      </c>
      <c r="T243" s="105">
        <v>24260720.539999999</v>
      </c>
      <c r="U243" s="105">
        <v>24260720.539999999</v>
      </c>
      <c r="V243" s="105">
        <v>24260720.539999999</v>
      </c>
      <c r="W243" s="105">
        <v>24260720.539999999</v>
      </c>
      <c r="X243" s="105">
        <v>24260720.539999999</v>
      </c>
      <c r="Y243" s="105">
        <v>24260720.539999999</v>
      </c>
      <c r="Z243" s="105">
        <v>24260720.539999999</v>
      </c>
      <c r="AA243" s="105">
        <v>24260720.539999999</v>
      </c>
      <c r="AB243" s="105">
        <v>24260720.539999999</v>
      </c>
      <c r="AC243" s="105">
        <v>24260720.539999999</v>
      </c>
      <c r="AD243" s="105">
        <v>24260720.539999999</v>
      </c>
      <c r="AE243" s="105">
        <v>24260720.539999999</v>
      </c>
      <c r="AF243" s="105">
        <v>24260720.539999999</v>
      </c>
      <c r="AG243" s="105">
        <v>24260720.539999999</v>
      </c>
      <c r="AH243" s="105">
        <v>24260720.539999999</v>
      </c>
      <c r="AI243" s="105">
        <v>24260720.539999999</v>
      </c>
      <c r="AJ243" s="105">
        <v>24260720.539999999</v>
      </c>
      <c r="AK243" s="105">
        <v>24260720.539999999</v>
      </c>
      <c r="AL243" s="105">
        <v>24260720.539999999</v>
      </c>
      <c r="AM243" s="105">
        <v>24260720.539999999</v>
      </c>
      <c r="AN243" s="105">
        <v>24260720.539999999</v>
      </c>
      <c r="AO243" s="105">
        <v>24260720.539999999</v>
      </c>
      <c r="AP243" s="105">
        <v>24260720.539999999</v>
      </c>
      <c r="AQ243" s="105">
        <v>24260720.539999999</v>
      </c>
      <c r="AR243" s="105">
        <v>24260720.539999999</v>
      </c>
      <c r="AS243" s="105">
        <v>24260720.539999999</v>
      </c>
      <c r="AT243" s="105">
        <v>24260720.539999999</v>
      </c>
      <c r="AU243" s="105">
        <v>24260720.539999999</v>
      </c>
      <c r="AV243" s="105">
        <v>24260720.539999999</v>
      </c>
      <c r="AW243" s="105">
        <v>24260720.539999999</v>
      </c>
      <c r="AX243" s="105">
        <v>24260720.539999999</v>
      </c>
      <c r="AY243" s="105">
        <v>24260720.539999999</v>
      </c>
      <c r="AZ243" s="105">
        <v>24260720.539999999</v>
      </c>
      <c r="BA243" s="105">
        <v>24260720.539999999</v>
      </c>
      <c r="BB243" s="105">
        <v>24260720.539999999</v>
      </c>
      <c r="BE243" s="73"/>
      <c r="BF243" s="134">
        <f t="shared" si="12"/>
        <v>24260720.539999999</v>
      </c>
      <c r="BG243" s="134">
        <f t="shared" si="13"/>
        <v>24260720.539999999</v>
      </c>
      <c r="BH243" s="134">
        <f t="shared" si="14"/>
        <v>24260720.539999999</v>
      </c>
      <c r="BI243" s="134">
        <f t="shared" si="11"/>
        <v>24260720.539999999</v>
      </c>
    </row>
    <row r="244" spans="1:61" ht="14.4" x14ac:dyDescent="0.3">
      <c r="A244" s="106" t="s">
        <v>606</v>
      </c>
      <c r="B244" s="105">
        <v>4593194.51</v>
      </c>
      <c r="C244" s="105">
        <v>4593194.51</v>
      </c>
      <c r="D244" s="105">
        <v>4593194.51</v>
      </c>
      <c r="E244" s="105">
        <v>4593194.51</v>
      </c>
      <c r="F244" s="105">
        <v>4593194.51</v>
      </c>
      <c r="G244" s="105">
        <v>4593194.51</v>
      </c>
      <c r="H244" s="105">
        <v>4593194.51</v>
      </c>
      <c r="I244" s="105">
        <v>4593194.51</v>
      </c>
      <c r="J244" s="105">
        <v>4593194.51</v>
      </c>
      <c r="K244" s="105">
        <v>4593194.51</v>
      </c>
      <c r="L244" s="105">
        <v>4593194.51</v>
      </c>
      <c r="M244" s="105">
        <v>4593194.51</v>
      </c>
      <c r="N244" s="105">
        <v>4593194.51</v>
      </c>
      <c r="O244" s="105">
        <v>4593194.51</v>
      </c>
      <c r="P244" s="105">
        <v>4593194.51</v>
      </c>
      <c r="Q244" s="105">
        <v>4593194.51</v>
      </c>
      <c r="R244" s="105">
        <v>4593194.51</v>
      </c>
      <c r="S244" s="105">
        <v>4593194.51</v>
      </c>
      <c r="T244" s="105">
        <v>4593194.51</v>
      </c>
      <c r="U244" s="105">
        <v>4593194.51</v>
      </c>
      <c r="V244" s="105">
        <v>4593194.51</v>
      </c>
      <c r="W244" s="105">
        <v>4593194.51</v>
      </c>
      <c r="X244" s="105">
        <v>4593194.51</v>
      </c>
      <c r="Y244" s="105">
        <v>4593194.51</v>
      </c>
      <c r="Z244" s="105">
        <v>4593194.51</v>
      </c>
      <c r="AA244" s="105">
        <v>4593194.51</v>
      </c>
      <c r="AB244" s="105">
        <v>4593194.51</v>
      </c>
      <c r="AC244" s="105">
        <v>4593194.51</v>
      </c>
      <c r="AD244" s="105">
        <v>4593194.51</v>
      </c>
      <c r="AE244" s="105">
        <v>4593194.51</v>
      </c>
      <c r="AF244" s="105">
        <v>4593194.51</v>
      </c>
      <c r="AG244" s="105">
        <v>4593194.51</v>
      </c>
      <c r="AH244" s="105">
        <v>4593194.51</v>
      </c>
      <c r="AI244" s="105">
        <v>4593194.51</v>
      </c>
      <c r="AJ244" s="105">
        <v>4593194.51</v>
      </c>
      <c r="AK244" s="105">
        <v>4593194.51</v>
      </c>
      <c r="AL244" s="105">
        <v>4593194.51</v>
      </c>
      <c r="AM244" s="105">
        <v>4593194.51</v>
      </c>
      <c r="AN244" s="105">
        <v>4593194.51</v>
      </c>
      <c r="AO244" s="105">
        <v>4593194.51</v>
      </c>
      <c r="AP244" s="105">
        <v>4593194.51</v>
      </c>
      <c r="AQ244" s="105">
        <v>4593194.51</v>
      </c>
      <c r="AR244" s="105">
        <v>4593194.51</v>
      </c>
      <c r="AS244" s="105">
        <v>4593194.51</v>
      </c>
      <c r="AT244" s="105">
        <v>4593194.51</v>
      </c>
      <c r="AU244" s="105">
        <v>4593194.51</v>
      </c>
      <c r="AV244" s="105">
        <v>4593194.51</v>
      </c>
      <c r="AW244" s="105">
        <v>4593194.51</v>
      </c>
      <c r="AX244" s="105">
        <v>4593194.51</v>
      </c>
      <c r="AY244" s="105">
        <v>4593194.51</v>
      </c>
      <c r="AZ244" s="105">
        <v>4593194.51</v>
      </c>
      <c r="BA244" s="105">
        <v>4593194.51</v>
      </c>
      <c r="BB244" s="105">
        <v>4593194.51</v>
      </c>
      <c r="BE244" s="73"/>
      <c r="BF244" s="134">
        <f t="shared" si="12"/>
        <v>4593194.5099999988</v>
      </c>
      <c r="BG244" s="134">
        <f t="shared" si="13"/>
        <v>4593194.5099999988</v>
      </c>
      <c r="BH244" s="134">
        <f t="shared" si="14"/>
        <v>4593194.5099999988</v>
      </c>
      <c r="BI244" s="134">
        <f t="shared" si="11"/>
        <v>4593194.5099999988</v>
      </c>
    </row>
    <row r="245" spans="1:61" ht="14.4" x14ac:dyDescent="0.3">
      <c r="A245" s="106" t="s">
        <v>607</v>
      </c>
      <c r="B245" s="105">
        <v>31948246.449999999</v>
      </c>
      <c r="C245" s="105">
        <v>31948246.449999999</v>
      </c>
      <c r="D245" s="105">
        <v>31948246.449999999</v>
      </c>
      <c r="E245" s="105">
        <v>31948246.449999999</v>
      </c>
      <c r="F245" s="105">
        <v>31948246.449999999</v>
      </c>
      <c r="G245" s="105">
        <v>31948246.449999999</v>
      </c>
      <c r="H245" s="105">
        <v>31948246.449999999</v>
      </c>
      <c r="I245" s="105">
        <v>31948246.449999999</v>
      </c>
      <c r="J245" s="105">
        <v>31948246.449999999</v>
      </c>
      <c r="K245" s="105">
        <v>31948246.449999999</v>
      </c>
      <c r="L245" s="105">
        <v>31948246.449999999</v>
      </c>
      <c r="M245" s="105">
        <v>31948246.449999999</v>
      </c>
      <c r="N245" s="105">
        <v>31948246.449999999</v>
      </c>
      <c r="O245" s="105">
        <v>31948246.449999999</v>
      </c>
      <c r="P245" s="105">
        <v>31948246.449999999</v>
      </c>
      <c r="Q245" s="105">
        <v>31948246.449999999</v>
      </c>
      <c r="R245" s="105">
        <v>31948246.449999999</v>
      </c>
      <c r="S245" s="105">
        <v>31948246.449999999</v>
      </c>
      <c r="T245" s="105">
        <v>31948246.449999999</v>
      </c>
      <c r="U245" s="105">
        <v>31948246.449999999</v>
      </c>
      <c r="V245" s="105">
        <v>31948246.449999999</v>
      </c>
      <c r="W245" s="105">
        <v>31948246.449999999</v>
      </c>
      <c r="X245" s="105">
        <v>31948246.449999999</v>
      </c>
      <c r="Y245" s="105">
        <v>31948246.449999999</v>
      </c>
      <c r="Z245" s="105">
        <v>31948246.449999999</v>
      </c>
      <c r="AA245" s="105">
        <v>31948246.449999999</v>
      </c>
      <c r="AB245" s="105">
        <v>31948246.449999999</v>
      </c>
      <c r="AC245" s="105">
        <v>31948246.449999999</v>
      </c>
      <c r="AD245" s="105">
        <v>31948246.449999999</v>
      </c>
      <c r="AE245" s="105">
        <v>31948246.449999999</v>
      </c>
      <c r="AF245" s="105">
        <v>31948246.449999999</v>
      </c>
      <c r="AG245" s="105">
        <v>31948246.449999999</v>
      </c>
      <c r="AH245" s="105">
        <v>31948246.449999999</v>
      </c>
      <c r="AI245" s="105">
        <v>31948246.449999999</v>
      </c>
      <c r="AJ245" s="105">
        <v>31948246.449999999</v>
      </c>
      <c r="AK245" s="105">
        <v>31948246.449999999</v>
      </c>
      <c r="AL245" s="105">
        <v>31948246.449999999</v>
      </c>
      <c r="AM245" s="105">
        <v>31948246.449999999</v>
      </c>
      <c r="AN245" s="105">
        <v>31948246.449999999</v>
      </c>
      <c r="AO245" s="105">
        <v>31948246.449999999</v>
      </c>
      <c r="AP245" s="105">
        <v>31948246.449999999</v>
      </c>
      <c r="AQ245" s="105">
        <v>31948246.449999999</v>
      </c>
      <c r="AR245" s="105">
        <v>31948246.449999999</v>
      </c>
      <c r="AS245" s="105">
        <v>31948246.449999999</v>
      </c>
      <c r="AT245" s="105">
        <v>31948246.449999999</v>
      </c>
      <c r="AU245" s="105">
        <v>31948246.449999999</v>
      </c>
      <c r="AV245" s="105">
        <v>31948246.449999999</v>
      </c>
      <c r="AW245" s="105">
        <v>31948246.449999999</v>
      </c>
      <c r="AX245" s="105">
        <v>31948246.449999999</v>
      </c>
      <c r="AY245" s="105">
        <v>31948246.449999999</v>
      </c>
      <c r="AZ245" s="105">
        <v>31948246.449999999</v>
      </c>
      <c r="BA245" s="105">
        <v>31948246.449999999</v>
      </c>
      <c r="BB245" s="105">
        <v>31948246.449999999</v>
      </c>
      <c r="BE245" s="73"/>
      <c r="BF245" s="134">
        <f t="shared" si="12"/>
        <v>31948246.449999992</v>
      </c>
      <c r="BG245" s="134">
        <f t="shared" si="13"/>
        <v>31948246.449999992</v>
      </c>
      <c r="BH245" s="134">
        <f t="shared" si="14"/>
        <v>31948246.449999992</v>
      </c>
      <c r="BI245" s="134">
        <f t="shared" si="11"/>
        <v>31948246.449999992</v>
      </c>
    </row>
    <row r="246" spans="1:61" ht="14.4" x14ac:dyDescent="0.3">
      <c r="A246" s="106" t="s">
        <v>608</v>
      </c>
      <c r="B246" s="105">
        <v>177432.93999999901</v>
      </c>
      <c r="C246" s="105">
        <v>177432.93999999901</v>
      </c>
      <c r="D246" s="105">
        <v>177432.93999999901</v>
      </c>
      <c r="E246" s="105">
        <v>177432.93999999901</v>
      </c>
      <c r="F246" s="105">
        <v>177432.93999999901</v>
      </c>
      <c r="G246" s="105">
        <v>177432.93999999901</v>
      </c>
      <c r="H246" s="105">
        <v>177432.93999999901</v>
      </c>
      <c r="I246" s="105">
        <v>177432.93999999901</v>
      </c>
      <c r="J246" s="105">
        <v>177432.93999999901</v>
      </c>
      <c r="K246" s="105">
        <v>177432.93999999901</v>
      </c>
      <c r="L246" s="105">
        <v>177432.93999999901</v>
      </c>
      <c r="M246" s="105">
        <v>177432.93999999901</v>
      </c>
      <c r="N246" s="105">
        <v>177432.93999999901</v>
      </c>
      <c r="O246" s="105">
        <v>177432.93999999901</v>
      </c>
      <c r="P246" s="105">
        <v>177432.93999999901</v>
      </c>
      <c r="Q246" s="105">
        <v>177432.93999999901</v>
      </c>
      <c r="R246" s="105">
        <v>177432.93999999901</v>
      </c>
      <c r="S246" s="105">
        <v>177432.93999999901</v>
      </c>
      <c r="T246" s="105">
        <v>177432.93999999901</v>
      </c>
      <c r="U246" s="105">
        <v>177432.93999999901</v>
      </c>
      <c r="V246" s="105">
        <v>177432.93999999901</v>
      </c>
      <c r="W246" s="105">
        <v>177432.93999999901</v>
      </c>
      <c r="X246" s="105">
        <v>177432.93999999901</v>
      </c>
      <c r="Y246" s="105">
        <v>177432.93999999901</v>
      </c>
      <c r="Z246" s="105">
        <v>177432.93999999901</v>
      </c>
      <c r="AA246" s="105">
        <v>177432.93999999901</v>
      </c>
      <c r="AB246" s="105">
        <v>177432.93999999901</v>
      </c>
      <c r="AC246" s="105">
        <v>177432.93999999901</v>
      </c>
      <c r="AD246" s="105">
        <v>177432.93999999901</v>
      </c>
      <c r="AE246" s="105">
        <v>177432.93999999901</v>
      </c>
      <c r="AF246" s="105">
        <v>177432.93999999901</v>
      </c>
      <c r="AG246" s="105">
        <v>177432.93999999901</v>
      </c>
      <c r="AH246" s="105">
        <v>177432.93999999901</v>
      </c>
      <c r="AI246" s="105">
        <v>177432.93999999901</v>
      </c>
      <c r="AJ246" s="105">
        <v>177432.93999999901</v>
      </c>
      <c r="AK246" s="105">
        <v>177432.93999999901</v>
      </c>
      <c r="AL246" s="105">
        <v>177432.93999999901</v>
      </c>
      <c r="AM246" s="105">
        <v>177432.93999999901</v>
      </c>
      <c r="AN246" s="105">
        <v>177432.93999999901</v>
      </c>
      <c r="AO246" s="105">
        <v>177432.93999999901</v>
      </c>
      <c r="AP246" s="105">
        <v>177432.93999999901</v>
      </c>
      <c r="AQ246" s="105">
        <v>177432.93999999901</v>
      </c>
      <c r="AR246" s="105">
        <v>177432.93999999901</v>
      </c>
      <c r="AS246" s="105">
        <v>177432.93999999901</v>
      </c>
      <c r="AT246" s="105">
        <v>177432.93999999901</v>
      </c>
      <c r="AU246" s="105">
        <v>177432.93999999901</v>
      </c>
      <c r="AV246" s="105">
        <v>177432.93999999901</v>
      </c>
      <c r="AW246" s="105">
        <v>177432.93999999901</v>
      </c>
      <c r="AX246" s="105">
        <v>177432.93999999901</v>
      </c>
      <c r="AY246" s="105">
        <v>177432.93999999901</v>
      </c>
      <c r="AZ246" s="105">
        <v>177432.93999999901</v>
      </c>
      <c r="BA246" s="105">
        <v>177432.93999999901</v>
      </c>
      <c r="BB246" s="105">
        <v>177432.93999999901</v>
      </c>
      <c r="BE246" s="73"/>
      <c r="BF246" s="134">
        <f t="shared" si="12"/>
        <v>177432.93999999901</v>
      </c>
      <c r="BG246" s="134">
        <f t="shared" si="13"/>
        <v>177432.93999999901</v>
      </c>
      <c r="BH246" s="134">
        <f t="shared" si="14"/>
        <v>177432.93999999901</v>
      </c>
      <c r="BI246" s="134">
        <f t="shared" si="11"/>
        <v>177432.93999999901</v>
      </c>
    </row>
    <row r="247" spans="1:61" ht="14.4" x14ac:dyDescent="0.3">
      <c r="A247" s="106" t="s">
        <v>609</v>
      </c>
      <c r="B247" s="105">
        <v>5203569.6499999901</v>
      </c>
      <c r="C247" s="105">
        <v>5203569.6499999901</v>
      </c>
      <c r="D247" s="105">
        <v>5203569.6499999901</v>
      </c>
      <c r="E247" s="105">
        <v>5203569.6499999901</v>
      </c>
      <c r="F247" s="105">
        <v>5203569.6499999901</v>
      </c>
      <c r="G247" s="105">
        <v>5203569.6499999901</v>
      </c>
      <c r="H247" s="105">
        <v>5203569.6499999901</v>
      </c>
      <c r="I247" s="105">
        <v>5203569.6499999901</v>
      </c>
      <c r="J247" s="105">
        <v>5203569.6499999901</v>
      </c>
      <c r="K247" s="105">
        <v>5203569.6499999901</v>
      </c>
      <c r="L247" s="105">
        <v>5203569.6499999901</v>
      </c>
      <c r="M247" s="105">
        <v>5203569.6499999901</v>
      </c>
      <c r="N247" s="105">
        <v>5203569.6499999901</v>
      </c>
      <c r="O247" s="105">
        <v>5203569.6499999901</v>
      </c>
      <c r="P247" s="105">
        <v>5203569.6499999901</v>
      </c>
      <c r="Q247" s="105">
        <v>5203569.6499999901</v>
      </c>
      <c r="R247" s="105">
        <v>5203569.6499999901</v>
      </c>
      <c r="S247" s="105">
        <v>5203569.6499999901</v>
      </c>
      <c r="T247" s="105">
        <v>5203569.6499999901</v>
      </c>
      <c r="U247" s="105">
        <v>5203569.6499999901</v>
      </c>
      <c r="V247" s="105">
        <v>5203569.6499999901</v>
      </c>
      <c r="W247" s="105">
        <v>5203569.6499999901</v>
      </c>
      <c r="X247" s="105">
        <v>5203569.6499999901</v>
      </c>
      <c r="Y247" s="105">
        <v>5203569.6499999901</v>
      </c>
      <c r="Z247" s="105">
        <v>5203569.6499999901</v>
      </c>
      <c r="AA247" s="105">
        <v>5203569.6499999901</v>
      </c>
      <c r="AB247" s="105">
        <v>5203569.6499999901</v>
      </c>
      <c r="AC247" s="105">
        <v>5203569.6499999901</v>
      </c>
      <c r="AD247" s="105">
        <v>5203569.6499999901</v>
      </c>
      <c r="AE247" s="105">
        <v>5203569.6499999901</v>
      </c>
      <c r="AF247" s="105">
        <v>5203569.6499999901</v>
      </c>
      <c r="AG247" s="105">
        <v>5203569.6499999901</v>
      </c>
      <c r="AH247" s="105">
        <v>5203569.6499999901</v>
      </c>
      <c r="AI247" s="105">
        <v>5203569.6499999901</v>
      </c>
      <c r="AJ247" s="105">
        <v>5203569.6499999901</v>
      </c>
      <c r="AK247" s="105">
        <v>5203569.6499999901</v>
      </c>
      <c r="AL247" s="105">
        <v>5203569.6499999901</v>
      </c>
      <c r="AM247" s="105">
        <v>5203569.6499999901</v>
      </c>
      <c r="AN247" s="105">
        <v>5203569.6499999901</v>
      </c>
      <c r="AO247" s="105">
        <v>5203569.6499999901</v>
      </c>
      <c r="AP247" s="105">
        <v>5203569.6499999901</v>
      </c>
      <c r="AQ247" s="105">
        <v>5203569.6499999901</v>
      </c>
      <c r="AR247" s="105">
        <v>5203569.6499999901</v>
      </c>
      <c r="AS247" s="105">
        <v>5203569.6499999901</v>
      </c>
      <c r="AT247" s="105">
        <v>5203569.6499999901</v>
      </c>
      <c r="AU247" s="105">
        <v>5203569.6499999901</v>
      </c>
      <c r="AV247" s="105">
        <v>5203569.6499999901</v>
      </c>
      <c r="AW247" s="105">
        <v>5203569.6499999901</v>
      </c>
      <c r="AX247" s="105">
        <v>5203569.6499999901</v>
      </c>
      <c r="AY247" s="105">
        <v>5203569.6499999901</v>
      </c>
      <c r="AZ247" s="105">
        <v>5203569.6499999901</v>
      </c>
      <c r="BA247" s="105">
        <v>5203569.6499999901</v>
      </c>
      <c r="BB247" s="105">
        <v>5203569.6499999901</v>
      </c>
      <c r="BE247" s="73"/>
      <c r="BF247" s="134">
        <f t="shared" si="12"/>
        <v>5203569.6499999901</v>
      </c>
      <c r="BG247" s="134">
        <f t="shared" si="13"/>
        <v>5203569.6499999901</v>
      </c>
      <c r="BH247" s="134">
        <f t="shared" si="14"/>
        <v>5203569.6499999901</v>
      </c>
      <c r="BI247" s="134">
        <f t="shared" si="11"/>
        <v>5203569.6499999901</v>
      </c>
    </row>
    <row r="248" spans="1:61" ht="14.4" x14ac:dyDescent="0.3">
      <c r="A248" s="106" t="s">
        <v>610</v>
      </c>
      <c r="B248" s="105">
        <v>0</v>
      </c>
      <c r="C248" s="105">
        <v>0</v>
      </c>
      <c r="D248" s="105">
        <v>0</v>
      </c>
      <c r="E248" s="105">
        <v>0</v>
      </c>
      <c r="F248" s="105">
        <v>0</v>
      </c>
      <c r="G248" s="105">
        <v>0</v>
      </c>
      <c r="H248" s="105">
        <v>0</v>
      </c>
      <c r="I248" s="105">
        <v>0</v>
      </c>
      <c r="J248" s="105">
        <v>0</v>
      </c>
      <c r="K248" s="105">
        <v>0</v>
      </c>
      <c r="L248" s="105">
        <v>0</v>
      </c>
      <c r="M248" s="105">
        <v>0</v>
      </c>
      <c r="N248" s="105">
        <v>0</v>
      </c>
      <c r="O248" s="105">
        <v>0</v>
      </c>
      <c r="P248" s="105">
        <v>0</v>
      </c>
      <c r="Q248" s="105">
        <v>0</v>
      </c>
      <c r="R248" s="105">
        <v>0</v>
      </c>
      <c r="S248" s="105">
        <v>0</v>
      </c>
      <c r="T248" s="105">
        <v>0</v>
      </c>
      <c r="U248" s="105">
        <v>0</v>
      </c>
      <c r="V248" s="105">
        <v>0</v>
      </c>
      <c r="W248" s="105">
        <v>0</v>
      </c>
      <c r="X248" s="105">
        <v>0</v>
      </c>
      <c r="Y248" s="105">
        <v>0</v>
      </c>
      <c r="Z248" s="105">
        <v>0</v>
      </c>
      <c r="AA248" s="105">
        <v>0</v>
      </c>
      <c r="AB248" s="105">
        <v>0</v>
      </c>
      <c r="AC248" s="105">
        <v>0</v>
      </c>
      <c r="AD248" s="105">
        <v>0</v>
      </c>
      <c r="AE248" s="105">
        <v>0</v>
      </c>
      <c r="AF248" s="105">
        <v>0</v>
      </c>
      <c r="AG248" s="105">
        <v>0</v>
      </c>
      <c r="AH248" s="105">
        <v>0</v>
      </c>
      <c r="AI248" s="105">
        <v>0</v>
      </c>
      <c r="AJ248" s="105">
        <v>0</v>
      </c>
      <c r="AK248" s="105">
        <v>0</v>
      </c>
      <c r="AL248" s="105">
        <v>0</v>
      </c>
      <c r="AM248" s="105">
        <v>0</v>
      </c>
      <c r="AN248" s="105">
        <v>0</v>
      </c>
      <c r="AO248" s="105">
        <v>0</v>
      </c>
      <c r="AP248" s="105">
        <v>0</v>
      </c>
      <c r="AQ248" s="105">
        <v>0</v>
      </c>
      <c r="AR248" s="105">
        <v>0</v>
      </c>
      <c r="AS248" s="105">
        <v>0</v>
      </c>
      <c r="AT248" s="105">
        <v>0</v>
      </c>
      <c r="AU248" s="105">
        <v>0</v>
      </c>
      <c r="AV248" s="105">
        <v>0</v>
      </c>
      <c r="AW248" s="105">
        <v>0</v>
      </c>
      <c r="AX248" s="105">
        <v>0</v>
      </c>
      <c r="AY248" s="105">
        <v>0</v>
      </c>
      <c r="AZ248" s="105">
        <v>0</v>
      </c>
      <c r="BA248" s="105">
        <v>0</v>
      </c>
      <c r="BB248" s="105">
        <v>0</v>
      </c>
      <c r="BE248" s="73"/>
      <c r="BF248" s="134">
        <f t="shared" si="12"/>
        <v>0</v>
      </c>
      <c r="BG248" s="134">
        <f t="shared" si="13"/>
        <v>0</v>
      </c>
      <c r="BH248" s="134">
        <f t="shared" si="14"/>
        <v>0</v>
      </c>
      <c r="BI248" s="134">
        <f t="shared" si="11"/>
        <v>0</v>
      </c>
    </row>
    <row r="249" spans="1:61" ht="14.4" x14ac:dyDescent="0.3">
      <c r="A249" s="106" t="s">
        <v>611</v>
      </c>
      <c r="B249" s="105">
        <v>0</v>
      </c>
      <c r="C249" s="105">
        <v>0</v>
      </c>
      <c r="D249" s="105">
        <v>0</v>
      </c>
      <c r="E249" s="105">
        <v>0</v>
      </c>
      <c r="F249" s="105">
        <v>0</v>
      </c>
      <c r="G249" s="105">
        <v>0</v>
      </c>
      <c r="H249" s="105">
        <v>0</v>
      </c>
      <c r="I249" s="105">
        <v>0</v>
      </c>
      <c r="J249" s="105">
        <v>0</v>
      </c>
      <c r="K249" s="105">
        <v>0</v>
      </c>
      <c r="L249" s="105">
        <v>0</v>
      </c>
      <c r="M249" s="105">
        <v>0</v>
      </c>
      <c r="N249" s="105">
        <v>0</v>
      </c>
      <c r="O249" s="105">
        <v>0</v>
      </c>
      <c r="P249" s="105">
        <v>0</v>
      </c>
      <c r="Q249" s="105">
        <v>0</v>
      </c>
      <c r="R249" s="105">
        <v>0</v>
      </c>
      <c r="S249" s="105">
        <v>0</v>
      </c>
      <c r="T249" s="105">
        <v>0</v>
      </c>
      <c r="U249" s="105">
        <v>0</v>
      </c>
      <c r="V249" s="105">
        <v>0</v>
      </c>
      <c r="W249" s="105">
        <v>0</v>
      </c>
      <c r="X249" s="105">
        <v>0</v>
      </c>
      <c r="Y249" s="105">
        <v>0</v>
      </c>
      <c r="Z249" s="105">
        <v>0</v>
      </c>
      <c r="AA249" s="105">
        <v>0</v>
      </c>
      <c r="AB249" s="105">
        <v>0</v>
      </c>
      <c r="AC249" s="105">
        <v>0</v>
      </c>
      <c r="AD249" s="105">
        <v>0</v>
      </c>
      <c r="AE249" s="105">
        <v>0</v>
      </c>
      <c r="AF249" s="105">
        <v>0</v>
      </c>
      <c r="AG249" s="105">
        <v>0</v>
      </c>
      <c r="AH249" s="105">
        <v>0</v>
      </c>
      <c r="AI249" s="105">
        <v>0</v>
      </c>
      <c r="AJ249" s="105">
        <v>0</v>
      </c>
      <c r="AK249" s="105">
        <v>0</v>
      </c>
      <c r="AL249" s="105">
        <v>0</v>
      </c>
      <c r="AM249" s="105">
        <v>0</v>
      </c>
      <c r="AN249" s="105">
        <v>0</v>
      </c>
      <c r="AO249" s="105">
        <v>0</v>
      </c>
      <c r="AP249" s="105">
        <v>0</v>
      </c>
      <c r="AQ249" s="105">
        <v>0</v>
      </c>
      <c r="AR249" s="105">
        <v>0</v>
      </c>
      <c r="AS249" s="105">
        <v>0</v>
      </c>
      <c r="AT249" s="105">
        <v>0</v>
      </c>
      <c r="AU249" s="105">
        <v>0</v>
      </c>
      <c r="AV249" s="105">
        <v>0</v>
      </c>
      <c r="AW249" s="105">
        <v>0</v>
      </c>
      <c r="AX249" s="105">
        <v>0</v>
      </c>
      <c r="AY249" s="105">
        <v>0</v>
      </c>
      <c r="AZ249" s="105">
        <v>0</v>
      </c>
      <c r="BA249" s="105">
        <v>0</v>
      </c>
      <c r="BB249" s="105">
        <v>0</v>
      </c>
      <c r="BE249" s="73"/>
      <c r="BF249" s="134">
        <f t="shared" si="12"/>
        <v>0</v>
      </c>
      <c r="BG249" s="134">
        <f t="shared" si="13"/>
        <v>0</v>
      </c>
      <c r="BH249" s="134">
        <f t="shared" si="14"/>
        <v>0</v>
      </c>
      <c r="BI249" s="134">
        <f t="shared" si="11"/>
        <v>0</v>
      </c>
    </row>
    <row r="250" spans="1:61" ht="14.4" x14ac:dyDescent="0.3">
      <c r="A250" s="106" t="s">
        <v>612</v>
      </c>
      <c r="B250" s="105">
        <v>277680.05</v>
      </c>
      <c r="C250" s="105">
        <v>277680.05</v>
      </c>
      <c r="D250" s="105">
        <v>277680.05</v>
      </c>
      <c r="E250" s="105">
        <v>277680.05</v>
      </c>
      <c r="F250" s="105">
        <v>277680.05</v>
      </c>
      <c r="G250" s="105">
        <v>277680.05</v>
      </c>
      <c r="H250" s="105">
        <v>277680.05</v>
      </c>
      <c r="I250" s="105">
        <v>277680.05</v>
      </c>
      <c r="J250" s="105">
        <v>277680.05</v>
      </c>
      <c r="K250" s="105">
        <v>277680.05</v>
      </c>
      <c r="L250" s="105">
        <v>277680.05</v>
      </c>
      <c r="M250" s="105">
        <v>277680.05</v>
      </c>
      <c r="N250" s="105">
        <v>277680.05</v>
      </c>
      <c r="O250" s="105">
        <v>277680.05</v>
      </c>
      <c r="P250" s="105">
        <v>277680.05</v>
      </c>
      <c r="Q250" s="105">
        <v>277680.05</v>
      </c>
      <c r="R250" s="105">
        <v>277680.05</v>
      </c>
      <c r="S250" s="105">
        <v>277680.05</v>
      </c>
      <c r="T250" s="105">
        <v>277680.05</v>
      </c>
      <c r="U250" s="105">
        <v>277680.05</v>
      </c>
      <c r="V250" s="105">
        <v>277680.05</v>
      </c>
      <c r="W250" s="105">
        <v>277680.05</v>
      </c>
      <c r="X250" s="105">
        <v>277680.05</v>
      </c>
      <c r="Y250" s="105">
        <v>277680.05</v>
      </c>
      <c r="Z250" s="105">
        <v>277680.05</v>
      </c>
      <c r="AA250" s="105">
        <v>277680.05</v>
      </c>
      <c r="AB250" s="105">
        <v>277680.05</v>
      </c>
      <c r="AC250" s="105">
        <v>277680.05</v>
      </c>
      <c r="AD250" s="105">
        <v>277680.05</v>
      </c>
      <c r="AE250" s="105">
        <v>277680.05</v>
      </c>
      <c r="AF250" s="105">
        <v>277680.05</v>
      </c>
      <c r="AG250" s="105">
        <v>277680.05</v>
      </c>
      <c r="AH250" s="105">
        <v>277680.05</v>
      </c>
      <c r="AI250" s="105">
        <v>277680.05</v>
      </c>
      <c r="AJ250" s="105">
        <v>277680.05</v>
      </c>
      <c r="AK250" s="105">
        <v>277680.05</v>
      </c>
      <c r="AL250" s="105">
        <v>277680.05</v>
      </c>
      <c r="AM250" s="105">
        <v>277680.05</v>
      </c>
      <c r="AN250" s="105">
        <v>277680.05</v>
      </c>
      <c r="AO250" s="105">
        <v>277680.05</v>
      </c>
      <c r="AP250" s="105">
        <v>277680.05</v>
      </c>
      <c r="AQ250" s="105">
        <v>277680.05</v>
      </c>
      <c r="AR250" s="105">
        <v>277680.05</v>
      </c>
      <c r="AS250" s="105">
        <v>277680.05</v>
      </c>
      <c r="AT250" s="105">
        <v>277680.05</v>
      </c>
      <c r="AU250" s="105">
        <v>277680.05</v>
      </c>
      <c r="AV250" s="105">
        <v>277680.05</v>
      </c>
      <c r="AW250" s="105">
        <v>277680.05</v>
      </c>
      <c r="AX250" s="105">
        <v>277680.05</v>
      </c>
      <c r="AY250" s="105">
        <v>277680.05</v>
      </c>
      <c r="AZ250" s="105">
        <v>277680.05</v>
      </c>
      <c r="BA250" s="105">
        <v>277680.05</v>
      </c>
      <c r="BB250" s="105">
        <v>277680.05</v>
      </c>
      <c r="BE250" s="73"/>
      <c r="BF250" s="134">
        <f t="shared" si="12"/>
        <v>277680.04999999993</v>
      </c>
      <c r="BG250" s="134">
        <f t="shared" si="13"/>
        <v>277680.04999999993</v>
      </c>
      <c r="BH250" s="134">
        <f t="shared" si="14"/>
        <v>277680.04999999993</v>
      </c>
      <c r="BI250" s="134">
        <f t="shared" si="11"/>
        <v>277680.04999999993</v>
      </c>
    </row>
    <row r="251" spans="1:61" ht="14.4" x14ac:dyDescent="0.3">
      <c r="A251" s="233" t="s">
        <v>613</v>
      </c>
      <c r="B251" s="107">
        <v>616086194.59476805</v>
      </c>
      <c r="C251" s="107">
        <v>776847195.55106103</v>
      </c>
      <c r="D251" s="107">
        <v>637873472.45149803</v>
      </c>
      <c r="E251" s="107">
        <v>617829943.36337805</v>
      </c>
      <c r="F251" s="107">
        <v>600333090.46895504</v>
      </c>
      <c r="G251" s="107">
        <v>682937065.437379</v>
      </c>
      <c r="H251" s="107">
        <v>730319744.11270106</v>
      </c>
      <c r="I251" s="107">
        <v>735394855.50918901</v>
      </c>
      <c r="J251" s="107">
        <v>828980834.49248099</v>
      </c>
      <c r="K251" s="107">
        <v>720232167.01650095</v>
      </c>
      <c r="L251" s="107">
        <v>603962221.72476196</v>
      </c>
      <c r="M251" s="107">
        <v>573433806.80398703</v>
      </c>
      <c r="N251" s="107">
        <v>579665484.952402</v>
      </c>
      <c r="O251" s="107">
        <v>579665484.952402</v>
      </c>
      <c r="P251" s="107">
        <v>680034676.88461399</v>
      </c>
      <c r="Q251" s="107">
        <v>548320290.57375896</v>
      </c>
      <c r="R251" s="107">
        <v>532850444.11049098</v>
      </c>
      <c r="S251" s="107">
        <v>542304181.37629402</v>
      </c>
      <c r="T251" s="107">
        <v>616874312.48924601</v>
      </c>
      <c r="U251" s="107">
        <v>657972591.32648897</v>
      </c>
      <c r="V251" s="107">
        <v>663160502.52659202</v>
      </c>
      <c r="W251" s="107">
        <v>742382952.46907496</v>
      </c>
      <c r="X251" s="107">
        <v>650940627.21281898</v>
      </c>
      <c r="Y251" s="107">
        <v>549661892.77529204</v>
      </c>
      <c r="Z251" s="107">
        <v>525069976.03364301</v>
      </c>
      <c r="AA251" s="107">
        <v>531335536.07899201</v>
      </c>
      <c r="AB251" s="107">
        <v>531335536.07899201</v>
      </c>
      <c r="AC251" s="107">
        <v>675890038.51399505</v>
      </c>
      <c r="AD251" s="107">
        <v>551684483.73359501</v>
      </c>
      <c r="AE251" s="107">
        <v>537058811.11860394</v>
      </c>
      <c r="AF251" s="107">
        <v>546215359.80962801</v>
      </c>
      <c r="AG251" s="107">
        <v>620317423.13928401</v>
      </c>
      <c r="AH251" s="107">
        <v>663074461.99779701</v>
      </c>
      <c r="AI251" s="107">
        <v>668389561.62412596</v>
      </c>
      <c r="AJ251" s="107">
        <v>746777474.861848</v>
      </c>
      <c r="AK251" s="107">
        <v>656364277.21611297</v>
      </c>
      <c r="AL251" s="107">
        <v>556470124.67947698</v>
      </c>
      <c r="AM251" s="107">
        <v>530678016.89328402</v>
      </c>
      <c r="AN251" s="107">
        <v>537527852.71058595</v>
      </c>
      <c r="AO251" s="107">
        <v>537527852.71058595</v>
      </c>
      <c r="AP251" s="107">
        <v>681505264.16289103</v>
      </c>
      <c r="AQ251" s="107">
        <v>557793080.10739601</v>
      </c>
      <c r="AR251" s="107">
        <v>542482273.96093094</v>
      </c>
      <c r="AS251" s="107">
        <v>551516676.36133599</v>
      </c>
      <c r="AT251" s="107">
        <v>626273158.01678896</v>
      </c>
      <c r="AU251" s="107">
        <v>670165967.10972595</v>
      </c>
      <c r="AV251" s="107">
        <v>675910716.11830795</v>
      </c>
      <c r="AW251" s="107">
        <v>754016386.68359494</v>
      </c>
      <c r="AX251" s="107">
        <v>664476301.33001196</v>
      </c>
      <c r="AY251" s="107">
        <v>564751153.76853502</v>
      </c>
      <c r="AZ251" s="107">
        <v>539270200.51340401</v>
      </c>
      <c r="BA251" s="107">
        <v>546384634.14092505</v>
      </c>
      <c r="BB251" s="107">
        <v>546384634.14092505</v>
      </c>
      <c r="BE251" s="73"/>
      <c r="BF251" s="134">
        <f t="shared" si="12"/>
        <v>669530467.42146635</v>
      </c>
      <c r="BG251" s="134">
        <f t="shared" si="13"/>
        <v>601582574.52382374</v>
      </c>
      <c r="BH251" s="134">
        <f t="shared" si="14"/>
        <v>601675647.87517905</v>
      </c>
      <c r="BI251" s="134">
        <f t="shared" si="11"/>
        <v>608621051.15264869</v>
      </c>
    </row>
    <row r="252" spans="1:61" ht="14.4" x14ac:dyDescent="0.3">
      <c r="A252" s="106" t="s">
        <v>614</v>
      </c>
      <c r="BE252" s="73"/>
    </row>
    <row r="253" spans="1:61" ht="14.4" x14ac:dyDescent="0.3">
      <c r="A253" s="158" t="s">
        <v>615</v>
      </c>
      <c r="BE253" s="73"/>
    </row>
    <row r="254" spans="1:61" ht="14.4" x14ac:dyDescent="0.3">
      <c r="A254" s="106" t="s">
        <v>616</v>
      </c>
      <c r="B254" s="105">
        <v>0</v>
      </c>
      <c r="C254" s="105">
        <v>0</v>
      </c>
      <c r="D254" s="105">
        <v>0</v>
      </c>
      <c r="E254" s="105">
        <v>0</v>
      </c>
      <c r="F254" s="105">
        <v>0</v>
      </c>
      <c r="G254" s="105">
        <v>0</v>
      </c>
      <c r="H254" s="105">
        <v>0</v>
      </c>
      <c r="I254" s="105">
        <v>0</v>
      </c>
      <c r="J254" s="105">
        <v>0</v>
      </c>
      <c r="K254" s="105">
        <v>0</v>
      </c>
      <c r="L254" s="105">
        <v>0</v>
      </c>
      <c r="M254" s="105">
        <v>0</v>
      </c>
      <c r="N254" s="105">
        <v>0</v>
      </c>
      <c r="O254" s="105">
        <v>0</v>
      </c>
      <c r="P254" s="105">
        <v>0</v>
      </c>
      <c r="Q254" s="105">
        <v>0</v>
      </c>
      <c r="R254" s="105">
        <v>0</v>
      </c>
      <c r="S254" s="105">
        <v>0</v>
      </c>
      <c r="T254" s="105">
        <v>0</v>
      </c>
      <c r="U254" s="105">
        <v>0</v>
      </c>
      <c r="V254" s="105">
        <v>0</v>
      </c>
      <c r="W254" s="105">
        <v>0</v>
      </c>
      <c r="X254" s="105">
        <v>0</v>
      </c>
      <c r="Y254" s="105">
        <v>0</v>
      </c>
      <c r="Z254" s="105">
        <v>0</v>
      </c>
      <c r="AA254" s="105">
        <v>0</v>
      </c>
      <c r="AB254" s="105">
        <v>0</v>
      </c>
      <c r="AC254" s="105">
        <v>0</v>
      </c>
      <c r="AD254" s="105">
        <v>0</v>
      </c>
      <c r="AE254" s="105">
        <v>0</v>
      </c>
      <c r="AF254" s="105">
        <v>0</v>
      </c>
      <c r="AG254" s="105">
        <v>0</v>
      </c>
      <c r="AH254" s="105">
        <v>0</v>
      </c>
      <c r="AI254" s="105">
        <v>0</v>
      </c>
      <c r="AJ254" s="105">
        <v>0</v>
      </c>
      <c r="AK254" s="105">
        <v>0</v>
      </c>
      <c r="AL254" s="105">
        <v>0</v>
      </c>
      <c r="AM254" s="105">
        <v>0</v>
      </c>
      <c r="AN254" s="105">
        <v>0</v>
      </c>
      <c r="AO254" s="105">
        <v>0</v>
      </c>
      <c r="AP254" s="105">
        <v>0</v>
      </c>
      <c r="AQ254" s="105">
        <v>0</v>
      </c>
      <c r="AR254" s="105">
        <v>0</v>
      </c>
      <c r="AS254" s="105">
        <v>0</v>
      </c>
      <c r="AT254" s="105">
        <v>0</v>
      </c>
      <c r="AU254" s="105">
        <v>0</v>
      </c>
      <c r="AV254" s="105">
        <v>0</v>
      </c>
      <c r="AW254" s="105">
        <v>0</v>
      </c>
      <c r="AX254" s="105">
        <v>0</v>
      </c>
      <c r="AY254" s="105">
        <v>0</v>
      </c>
      <c r="AZ254" s="105">
        <v>0</v>
      </c>
      <c r="BA254" s="105">
        <v>0</v>
      </c>
      <c r="BB254" s="105">
        <v>0</v>
      </c>
      <c r="BE254" s="73"/>
    </row>
    <row r="255" spans="1:61" ht="14.4" x14ac:dyDescent="0.3">
      <c r="A255" s="106" t="s">
        <v>617</v>
      </c>
      <c r="B255" s="105">
        <v>0</v>
      </c>
      <c r="C255" s="105">
        <v>0</v>
      </c>
      <c r="D255" s="105">
        <v>0</v>
      </c>
      <c r="E255" s="105">
        <v>0</v>
      </c>
      <c r="F255" s="105">
        <v>0</v>
      </c>
      <c r="G255" s="105">
        <v>0</v>
      </c>
      <c r="H255" s="105">
        <v>0</v>
      </c>
      <c r="I255" s="105">
        <v>0</v>
      </c>
      <c r="J255" s="105">
        <v>0</v>
      </c>
      <c r="K255" s="105">
        <v>0</v>
      </c>
      <c r="L255" s="105">
        <v>0</v>
      </c>
      <c r="M255" s="105">
        <v>0</v>
      </c>
      <c r="N255" s="105">
        <v>0</v>
      </c>
      <c r="O255" s="105">
        <v>0</v>
      </c>
      <c r="P255" s="105">
        <v>0</v>
      </c>
      <c r="Q255" s="105">
        <v>0</v>
      </c>
      <c r="R255" s="105">
        <v>0</v>
      </c>
      <c r="S255" s="105">
        <v>0</v>
      </c>
      <c r="T255" s="105">
        <v>0</v>
      </c>
      <c r="U255" s="105">
        <v>0</v>
      </c>
      <c r="V255" s="105">
        <v>0</v>
      </c>
      <c r="W255" s="105">
        <v>0</v>
      </c>
      <c r="X255" s="105">
        <v>0</v>
      </c>
      <c r="Y255" s="105">
        <v>0</v>
      </c>
      <c r="Z255" s="105">
        <v>0</v>
      </c>
      <c r="AA255" s="105">
        <v>0</v>
      </c>
      <c r="AB255" s="105">
        <v>0</v>
      </c>
      <c r="AC255" s="105">
        <v>0</v>
      </c>
      <c r="AD255" s="105">
        <v>0</v>
      </c>
      <c r="AE255" s="105">
        <v>0</v>
      </c>
      <c r="AF255" s="105">
        <v>0</v>
      </c>
      <c r="AG255" s="105">
        <v>0</v>
      </c>
      <c r="AH255" s="105">
        <v>0</v>
      </c>
      <c r="AI255" s="105">
        <v>0</v>
      </c>
      <c r="AJ255" s="105">
        <v>0</v>
      </c>
      <c r="AK255" s="105">
        <v>0</v>
      </c>
      <c r="AL255" s="105">
        <v>0</v>
      </c>
      <c r="AM255" s="105">
        <v>0</v>
      </c>
      <c r="AN255" s="105">
        <v>0</v>
      </c>
      <c r="AO255" s="105">
        <v>0</v>
      </c>
      <c r="AP255" s="105">
        <v>0</v>
      </c>
      <c r="AQ255" s="105">
        <v>0</v>
      </c>
      <c r="AR255" s="105">
        <v>0</v>
      </c>
      <c r="AS255" s="105">
        <v>0</v>
      </c>
      <c r="AT255" s="105">
        <v>0</v>
      </c>
      <c r="AU255" s="105">
        <v>0</v>
      </c>
      <c r="AV255" s="105">
        <v>0</v>
      </c>
      <c r="AW255" s="105">
        <v>0</v>
      </c>
      <c r="AX255" s="105">
        <v>0</v>
      </c>
      <c r="AY255" s="105">
        <v>0</v>
      </c>
      <c r="AZ255" s="105">
        <v>0</v>
      </c>
      <c r="BA255" s="105">
        <v>0</v>
      </c>
      <c r="BB255" s="105">
        <v>0</v>
      </c>
      <c r="BE255" s="73"/>
      <c r="BF255" s="134">
        <f t="shared" si="12"/>
        <v>0</v>
      </c>
      <c r="BG255" s="134">
        <f t="shared" si="13"/>
        <v>0</v>
      </c>
      <c r="BH255" s="134">
        <f t="shared" si="14"/>
        <v>0</v>
      </c>
      <c r="BI255" s="134">
        <f t="shared" si="11"/>
        <v>0</v>
      </c>
    </row>
    <row r="256" spans="1:61" ht="14.4" x14ac:dyDescent="0.3">
      <c r="A256" s="106" t="s">
        <v>618</v>
      </c>
      <c r="B256" s="105">
        <v>2493495.56</v>
      </c>
      <c r="C256" s="105">
        <v>2493495.56</v>
      </c>
      <c r="D256" s="105">
        <v>2493495.56</v>
      </c>
      <c r="E256" s="105">
        <v>2493495.56</v>
      </c>
      <c r="F256" s="105">
        <v>2493495.56</v>
      </c>
      <c r="G256" s="105">
        <v>2493495.56</v>
      </c>
      <c r="H256" s="105">
        <v>2493495.56</v>
      </c>
      <c r="I256" s="105">
        <v>2493495.56</v>
      </c>
      <c r="J256" s="105">
        <v>2493495.56</v>
      </c>
      <c r="K256" s="105">
        <v>2493495.56</v>
      </c>
      <c r="L256" s="105">
        <v>2493495.56</v>
      </c>
      <c r="M256" s="105">
        <v>2493495.56</v>
      </c>
      <c r="N256" s="105">
        <v>2493495.56</v>
      </c>
      <c r="O256" s="105">
        <v>2493495.56</v>
      </c>
      <c r="P256" s="105">
        <v>2493495.56</v>
      </c>
      <c r="Q256" s="105">
        <v>2493495.56</v>
      </c>
      <c r="R256" s="105">
        <v>2493495.56</v>
      </c>
      <c r="S256" s="105">
        <v>2493495.56</v>
      </c>
      <c r="T256" s="105">
        <v>2493495.56</v>
      </c>
      <c r="U256" s="105">
        <v>2493495.56</v>
      </c>
      <c r="V256" s="105">
        <v>2493495.56</v>
      </c>
      <c r="W256" s="105">
        <v>2493495.56</v>
      </c>
      <c r="X256" s="105">
        <v>2493495.56</v>
      </c>
      <c r="Y256" s="105">
        <v>2493495.56</v>
      </c>
      <c r="Z256" s="105">
        <v>2493495.56</v>
      </c>
      <c r="AA256" s="105">
        <v>2493495.56</v>
      </c>
      <c r="AB256" s="105">
        <v>2493495.56</v>
      </c>
      <c r="AC256" s="105">
        <v>2493495.56</v>
      </c>
      <c r="AD256" s="105">
        <v>2493495.56</v>
      </c>
      <c r="AE256" s="105">
        <v>2493495.56</v>
      </c>
      <c r="AF256" s="105">
        <v>2493495.56</v>
      </c>
      <c r="AG256" s="105">
        <v>2493495.56</v>
      </c>
      <c r="AH256" s="105">
        <v>2493495.56</v>
      </c>
      <c r="AI256" s="105">
        <v>2493495.56</v>
      </c>
      <c r="AJ256" s="105">
        <v>2493495.56</v>
      </c>
      <c r="AK256" s="105">
        <v>2493495.56</v>
      </c>
      <c r="AL256" s="105">
        <v>2493495.56</v>
      </c>
      <c r="AM256" s="105">
        <v>2493495.56</v>
      </c>
      <c r="AN256" s="105">
        <v>2493495.56</v>
      </c>
      <c r="AO256" s="105">
        <v>2493495.56</v>
      </c>
      <c r="AP256" s="105">
        <v>2493495.56</v>
      </c>
      <c r="AQ256" s="105">
        <v>2493495.56</v>
      </c>
      <c r="AR256" s="105">
        <v>2493495.56</v>
      </c>
      <c r="AS256" s="105">
        <v>2493495.56</v>
      </c>
      <c r="AT256" s="105">
        <v>2493495.56</v>
      </c>
      <c r="AU256" s="105">
        <v>2493495.56</v>
      </c>
      <c r="AV256" s="105">
        <v>2493495.56</v>
      </c>
      <c r="AW256" s="105">
        <v>2493495.56</v>
      </c>
      <c r="AX256" s="105">
        <v>2493495.56</v>
      </c>
      <c r="AY256" s="105">
        <v>2493495.56</v>
      </c>
      <c r="AZ256" s="105">
        <v>2493495.56</v>
      </c>
      <c r="BA256" s="105">
        <v>2493495.56</v>
      </c>
      <c r="BB256" s="105">
        <v>2493495.56</v>
      </c>
      <c r="BE256" s="73"/>
      <c r="BF256" s="134">
        <f t="shared" si="12"/>
        <v>2493495.5599999996</v>
      </c>
      <c r="BG256" s="134">
        <f t="shared" si="13"/>
        <v>2493495.5599999996</v>
      </c>
      <c r="BH256" s="134">
        <f t="shared" si="14"/>
        <v>2493495.5599999996</v>
      </c>
      <c r="BI256" s="134">
        <f t="shared" si="11"/>
        <v>2493495.5599999996</v>
      </c>
    </row>
    <row r="257" spans="1:61" ht="14.4" x14ac:dyDescent="0.3">
      <c r="A257" s="106" t="s">
        <v>619</v>
      </c>
      <c r="B257" s="105">
        <v>0</v>
      </c>
      <c r="C257" s="105">
        <v>0</v>
      </c>
      <c r="D257" s="105">
        <v>0</v>
      </c>
      <c r="E257" s="105">
        <v>0</v>
      </c>
      <c r="F257" s="105">
        <v>0</v>
      </c>
      <c r="G257" s="105">
        <v>0</v>
      </c>
      <c r="H257" s="105">
        <v>0</v>
      </c>
      <c r="I257" s="105">
        <v>0</v>
      </c>
      <c r="J257" s="105">
        <v>0</v>
      </c>
      <c r="K257" s="105">
        <v>0</v>
      </c>
      <c r="L257" s="105">
        <v>0</v>
      </c>
      <c r="M257" s="105">
        <v>0</v>
      </c>
      <c r="N257" s="105">
        <v>0</v>
      </c>
      <c r="O257" s="105">
        <v>0</v>
      </c>
      <c r="P257" s="105">
        <v>0</v>
      </c>
      <c r="Q257" s="105">
        <v>0</v>
      </c>
      <c r="R257" s="105">
        <v>0</v>
      </c>
      <c r="S257" s="105">
        <v>0</v>
      </c>
      <c r="T257" s="105">
        <v>0</v>
      </c>
      <c r="U257" s="105">
        <v>0</v>
      </c>
      <c r="V257" s="105">
        <v>0</v>
      </c>
      <c r="W257" s="105">
        <v>0</v>
      </c>
      <c r="X257" s="105">
        <v>0</v>
      </c>
      <c r="Y257" s="105">
        <v>0</v>
      </c>
      <c r="Z257" s="105">
        <v>0</v>
      </c>
      <c r="AA257" s="105">
        <v>0</v>
      </c>
      <c r="AB257" s="105">
        <v>0</v>
      </c>
      <c r="AC257" s="105">
        <v>0</v>
      </c>
      <c r="AD257" s="105">
        <v>0</v>
      </c>
      <c r="AE257" s="105">
        <v>0</v>
      </c>
      <c r="AF257" s="105">
        <v>0</v>
      </c>
      <c r="AG257" s="105">
        <v>0</v>
      </c>
      <c r="AH257" s="105">
        <v>0</v>
      </c>
      <c r="AI257" s="105">
        <v>0</v>
      </c>
      <c r="AJ257" s="105">
        <v>0</v>
      </c>
      <c r="AK257" s="105">
        <v>0</v>
      </c>
      <c r="AL257" s="105">
        <v>0</v>
      </c>
      <c r="AM257" s="105">
        <v>0</v>
      </c>
      <c r="AN257" s="105">
        <v>0</v>
      </c>
      <c r="AO257" s="105">
        <v>0</v>
      </c>
      <c r="AP257" s="105">
        <v>0</v>
      </c>
      <c r="AQ257" s="105">
        <v>0</v>
      </c>
      <c r="AR257" s="105">
        <v>0</v>
      </c>
      <c r="AS257" s="105">
        <v>0</v>
      </c>
      <c r="AT257" s="105">
        <v>0</v>
      </c>
      <c r="AU257" s="105">
        <v>0</v>
      </c>
      <c r="AV257" s="105">
        <v>0</v>
      </c>
      <c r="AW257" s="105">
        <v>0</v>
      </c>
      <c r="AX257" s="105">
        <v>0</v>
      </c>
      <c r="AY257" s="105">
        <v>0</v>
      </c>
      <c r="AZ257" s="105">
        <v>0</v>
      </c>
      <c r="BA257" s="105">
        <v>0</v>
      </c>
      <c r="BB257" s="105">
        <v>0</v>
      </c>
      <c r="BE257" s="73"/>
      <c r="BF257" s="134">
        <f t="shared" si="12"/>
        <v>0</v>
      </c>
      <c r="BG257" s="134">
        <f t="shared" si="13"/>
        <v>0</v>
      </c>
      <c r="BH257" s="134">
        <f t="shared" si="14"/>
        <v>0</v>
      </c>
      <c r="BI257" s="134">
        <f t="shared" si="11"/>
        <v>0</v>
      </c>
    </row>
    <row r="258" spans="1:61" ht="14.4" x14ac:dyDescent="0.3">
      <c r="A258" s="106" t="s">
        <v>620</v>
      </c>
      <c r="B258" s="105">
        <v>0</v>
      </c>
      <c r="C258" s="105">
        <v>0</v>
      </c>
      <c r="D258" s="105">
        <v>0</v>
      </c>
      <c r="E258" s="105">
        <v>0</v>
      </c>
      <c r="F258" s="105">
        <v>0</v>
      </c>
      <c r="G258" s="105">
        <v>0</v>
      </c>
      <c r="H258" s="105">
        <v>0</v>
      </c>
      <c r="I258" s="105">
        <v>0</v>
      </c>
      <c r="J258" s="105">
        <v>0</v>
      </c>
      <c r="K258" s="105">
        <v>0</v>
      </c>
      <c r="L258" s="105">
        <v>0</v>
      </c>
      <c r="M258" s="105">
        <v>0</v>
      </c>
      <c r="N258" s="105">
        <v>0</v>
      </c>
      <c r="O258" s="105">
        <v>0</v>
      </c>
      <c r="P258" s="105">
        <v>0</v>
      </c>
      <c r="Q258" s="105">
        <v>0</v>
      </c>
      <c r="R258" s="105">
        <v>0</v>
      </c>
      <c r="S258" s="105">
        <v>0</v>
      </c>
      <c r="T258" s="105">
        <v>0</v>
      </c>
      <c r="U258" s="105">
        <v>0</v>
      </c>
      <c r="V258" s="105">
        <v>0</v>
      </c>
      <c r="W258" s="105">
        <v>0</v>
      </c>
      <c r="X258" s="105">
        <v>0</v>
      </c>
      <c r="Y258" s="105">
        <v>0</v>
      </c>
      <c r="Z258" s="105">
        <v>0</v>
      </c>
      <c r="AA258" s="105">
        <v>0</v>
      </c>
      <c r="AB258" s="105">
        <v>0</v>
      </c>
      <c r="AC258" s="105">
        <v>0</v>
      </c>
      <c r="AD258" s="105">
        <v>0</v>
      </c>
      <c r="AE258" s="105">
        <v>0</v>
      </c>
      <c r="AF258" s="105">
        <v>0</v>
      </c>
      <c r="AG258" s="105">
        <v>0</v>
      </c>
      <c r="AH258" s="105">
        <v>0</v>
      </c>
      <c r="AI258" s="105">
        <v>0</v>
      </c>
      <c r="AJ258" s="105">
        <v>0</v>
      </c>
      <c r="AK258" s="105">
        <v>0</v>
      </c>
      <c r="AL258" s="105">
        <v>0</v>
      </c>
      <c r="AM258" s="105">
        <v>0</v>
      </c>
      <c r="AN258" s="105">
        <v>0</v>
      </c>
      <c r="AO258" s="105">
        <v>0</v>
      </c>
      <c r="AP258" s="105">
        <v>0</v>
      </c>
      <c r="AQ258" s="105">
        <v>0</v>
      </c>
      <c r="AR258" s="105">
        <v>0</v>
      </c>
      <c r="AS258" s="105">
        <v>0</v>
      </c>
      <c r="AT258" s="105">
        <v>0</v>
      </c>
      <c r="AU258" s="105">
        <v>0</v>
      </c>
      <c r="AV258" s="105">
        <v>0</v>
      </c>
      <c r="AW258" s="105">
        <v>0</v>
      </c>
      <c r="AX258" s="105">
        <v>0</v>
      </c>
      <c r="AY258" s="105">
        <v>0</v>
      </c>
      <c r="AZ258" s="105">
        <v>0</v>
      </c>
      <c r="BA258" s="105">
        <v>0</v>
      </c>
      <c r="BB258" s="105">
        <v>0</v>
      </c>
      <c r="BE258" s="73"/>
      <c r="BF258" s="134">
        <f t="shared" si="12"/>
        <v>0</v>
      </c>
      <c r="BG258" s="134">
        <f t="shared" si="13"/>
        <v>0</v>
      </c>
      <c r="BH258" s="134">
        <f t="shared" si="14"/>
        <v>0</v>
      </c>
      <c r="BI258" s="134">
        <f t="shared" si="11"/>
        <v>0</v>
      </c>
    </row>
    <row r="259" spans="1:61" ht="14.4" x14ac:dyDescent="0.3">
      <c r="A259" s="106" t="s">
        <v>621</v>
      </c>
      <c r="B259" s="105">
        <v>0</v>
      </c>
      <c r="C259" s="105">
        <v>0</v>
      </c>
      <c r="D259" s="105">
        <v>0</v>
      </c>
      <c r="E259" s="105">
        <v>0</v>
      </c>
      <c r="F259" s="105">
        <v>0</v>
      </c>
      <c r="G259" s="105">
        <v>0</v>
      </c>
      <c r="H259" s="105">
        <v>0</v>
      </c>
      <c r="I259" s="105">
        <v>0</v>
      </c>
      <c r="J259" s="105">
        <v>0</v>
      </c>
      <c r="K259" s="105">
        <v>0</v>
      </c>
      <c r="L259" s="105">
        <v>0</v>
      </c>
      <c r="M259" s="105">
        <v>0</v>
      </c>
      <c r="N259" s="105">
        <v>0</v>
      </c>
      <c r="O259" s="105">
        <v>0</v>
      </c>
      <c r="P259" s="105">
        <v>0</v>
      </c>
      <c r="Q259" s="105">
        <v>0</v>
      </c>
      <c r="R259" s="105">
        <v>0</v>
      </c>
      <c r="S259" s="105">
        <v>0</v>
      </c>
      <c r="T259" s="105">
        <v>0</v>
      </c>
      <c r="U259" s="105">
        <v>0</v>
      </c>
      <c r="V259" s="105">
        <v>0</v>
      </c>
      <c r="W259" s="105">
        <v>0</v>
      </c>
      <c r="X259" s="105">
        <v>0</v>
      </c>
      <c r="Y259" s="105">
        <v>0</v>
      </c>
      <c r="Z259" s="105">
        <v>0</v>
      </c>
      <c r="AA259" s="105">
        <v>0</v>
      </c>
      <c r="AB259" s="105">
        <v>0</v>
      </c>
      <c r="AC259" s="105">
        <v>0</v>
      </c>
      <c r="AD259" s="105">
        <v>0</v>
      </c>
      <c r="AE259" s="105">
        <v>0</v>
      </c>
      <c r="AF259" s="105">
        <v>0</v>
      </c>
      <c r="AG259" s="105">
        <v>0</v>
      </c>
      <c r="AH259" s="105">
        <v>0</v>
      </c>
      <c r="AI259" s="105">
        <v>0</v>
      </c>
      <c r="AJ259" s="105">
        <v>0</v>
      </c>
      <c r="AK259" s="105">
        <v>0</v>
      </c>
      <c r="AL259" s="105">
        <v>0</v>
      </c>
      <c r="AM259" s="105">
        <v>0</v>
      </c>
      <c r="AN259" s="105">
        <v>0</v>
      </c>
      <c r="AO259" s="105">
        <v>0</v>
      </c>
      <c r="AP259" s="105">
        <v>0</v>
      </c>
      <c r="AQ259" s="105">
        <v>0</v>
      </c>
      <c r="AR259" s="105">
        <v>0</v>
      </c>
      <c r="AS259" s="105">
        <v>0</v>
      </c>
      <c r="AT259" s="105">
        <v>0</v>
      </c>
      <c r="AU259" s="105">
        <v>0</v>
      </c>
      <c r="AV259" s="105">
        <v>0</v>
      </c>
      <c r="AW259" s="105">
        <v>0</v>
      </c>
      <c r="AX259" s="105">
        <v>0</v>
      </c>
      <c r="AY259" s="105">
        <v>0</v>
      </c>
      <c r="AZ259" s="105">
        <v>0</v>
      </c>
      <c r="BA259" s="105">
        <v>0</v>
      </c>
      <c r="BB259" s="105">
        <v>0</v>
      </c>
      <c r="BE259" s="73"/>
      <c r="BF259" s="134">
        <f t="shared" si="12"/>
        <v>0</v>
      </c>
      <c r="BG259" s="134">
        <f t="shared" si="13"/>
        <v>0</v>
      </c>
      <c r="BH259" s="134">
        <f t="shared" si="14"/>
        <v>0</v>
      </c>
      <c r="BI259" s="134">
        <f t="shared" si="11"/>
        <v>0</v>
      </c>
    </row>
    <row r="260" spans="1:61" ht="14.4" x14ac:dyDescent="0.3">
      <c r="A260" s="106" t="s">
        <v>622</v>
      </c>
      <c r="B260" s="105">
        <v>217492.83</v>
      </c>
      <c r="C260" s="105">
        <v>217492.83</v>
      </c>
      <c r="D260" s="105">
        <v>217492.83</v>
      </c>
      <c r="E260" s="105">
        <v>217492.83</v>
      </c>
      <c r="F260" s="105">
        <v>217492.83</v>
      </c>
      <c r="G260" s="105">
        <v>217492.83</v>
      </c>
      <c r="H260" s="105">
        <v>217492.83</v>
      </c>
      <c r="I260" s="105">
        <v>217492.83</v>
      </c>
      <c r="J260" s="105">
        <v>217492.83</v>
      </c>
      <c r="K260" s="105">
        <v>217492.83</v>
      </c>
      <c r="L260" s="105">
        <v>217492.83</v>
      </c>
      <c r="M260" s="105">
        <v>217492.83</v>
      </c>
      <c r="N260" s="105">
        <v>217492.83</v>
      </c>
      <c r="O260" s="105">
        <v>217492.83</v>
      </c>
      <c r="P260" s="105">
        <v>217492.83</v>
      </c>
      <c r="Q260" s="105">
        <v>217492.83</v>
      </c>
      <c r="R260" s="105">
        <v>217492.83</v>
      </c>
      <c r="S260" s="105">
        <v>217492.83</v>
      </c>
      <c r="T260" s="105">
        <v>217492.83</v>
      </c>
      <c r="U260" s="105">
        <v>217492.83</v>
      </c>
      <c r="V260" s="105">
        <v>217492.83</v>
      </c>
      <c r="W260" s="105">
        <v>217492.83</v>
      </c>
      <c r="X260" s="105">
        <v>217492.83</v>
      </c>
      <c r="Y260" s="105">
        <v>217492.83</v>
      </c>
      <c r="Z260" s="105">
        <v>217492.83</v>
      </c>
      <c r="AA260" s="105">
        <v>217492.83</v>
      </c>
      <c r="AB260" s="105">
        <v>217492.83</v>
      </c>
      <c r="AC260" s="105">
        <v>217492.83</v>
      </c>
      <c r="AD260" s="105">
        <v>217492.83</v>
      </c>
      <c r="AE260" s="105">
        <v>217492.83</v>
      </c>
      <c r="AF260" s="105">
        <v>217492.83</v>
      </c>
      <c r="AG260" s="105">
        <v>217492.83</v>
      </c>
      <c r="AH260" s="105">
        <v>217492.83</v>
      </c>
      <c r="AI260" s="105">
        <v>217492.83</v>
      </c>
      <c r="AJ260" s="105">
        <v>217492.83</v>
      </c>
      <c r="AK260" s="105">
        <v>217492.83</v>
      </c>
      <c r="AL260" s="105">
        <v>217492.83</v>
      </c>
      <c r="AM260" s="105">
        <v>217492.83</v>
      </c>
      <c r="AN260" s="105">
        <v>217492.83</v>
      </c>
      <c r="AO260" s="105">
        <v>217492.83</v>
      </c>
      <c r="AP260" s="105">
        <v>217492.83</v>
      </c>
      <c r="AQ260" s="105">
        <v>217492.83</v>
      </c>
      <c r="AR260" s="105">
        <v>217492.83</v>
      </c>
      <c r="AS260" s="105">
        <v>217492.83</v>
      </c>
      <c r="AT260" s="105">
        <v>217492.83</v>
      </c>
      <c r="AU260" s="105">
        <v>217492.83</v>
      </c>
      <c r="AV260" s="105">
        <v>217492.83</v>
      </c>
      <c r="AW260" s="105">
        <v>217492.83</v>
      </c>
      <c r="AX260" s="105">
        <v>217492.83</v>
      </c>
      <c r="AY260" s="105">
        <v>217492.83</v>
      </c>
      <c r="AZ260" s="105">
        <v>217492.83</v>
      </c>
      <c r="BA260" s="105">
        <v>217492.83</v>
      </c>
      <c r="BB260" s="105">
        <v>217492.83</v>
      </c>
      <c r="BE260" s="73"/>
      <c r="BF260" s="134">
        <f t="shared" si="12"/>
        <v>217492.83000000005</v>
      </c>
      <c r="BG260" s="134">
        <f t="shared" si="13"/>
        <v>217492.83000000005</v>
      </c>
      <c r="BH260" s="134">
        <f t="shared" si="14"/>
        <v>217492.83000000005</v>
      </c>
      <c r="BI260" s="134">
        <f t="shared" si="11"/>
        <v>217492.83000000005</v>
      </c>
    </row>
    <row r="261" spans="1:61" ht="14.4" x14ac:dyDescent="0.3">
      <c r="A261" s="106" t="s">
        <v>623</v>
      </c>
      <c r="B261" s="105">
        <v>0</v>
      </c>
      <c r="C261" s="105">
        <v>0</v>
      </c>
      <c r="D261" s="105">
        <v>0</v>
      </c>
      <c r="E261" s="105">
        <v>0</v>
      </c>
      <c r="F261" s="105">
        <v>0</v>
      </c>
      <c r="G261" s="105">
        <v>0</v>
      </c>
      <c r="H261" s="105">
        <v>0</v>
      </c>
      <c r="I261" s="105">
        <v>0</v>
      </c>
      <c r="J261" s="105">
        <v>0</v>
      </c>
      <c r="K261" s="105">
        <v>0</v>
      </c>
      <c r="L261" s="105">
        <v>0</v>
      </c>
      <c r="M261" s="105">
        <v>0</v>
      </c>
      <c r="N261" s="105">
        <v>0</v>
      </c>
      <c r="O261" s="105">
        <v>0</v>
      </c>
      <c r="P261" s="105">
        <v>0</v>
      </c>
      <c r="Q261" s="105">
        <v>0</v>
      </c>
      <c r="R261" s="105">
        <v>0</v>
      </c>
      <c r="S261" s="105">
        <v>0</v>
      </c>
      <c r="T261" s="105">
        <v>0</v>
      </c>
      <c r="U261" s="105">
        <v>0</v>
      </c>
      <c r="V261" s="105">
        <v>0</v>
      </c>
      <c r="W261" s="105">
        <v>0</v>
      </c>
      <c r="X261" s="105">
        <v>0</v>
      </c>
      <c r="Y261" s="105">
        <v>0</v>
      </c>
      <c r="Z261" s="105">
        <v>0</v>
      </c>
      <c r="AA261" s="105">
        <v>0</v>
      </c>
      <c r="AB261" s="105">
        <v>0</v>
      </c>
      <c r="AC261" s="105">
        <v>0</v>
      </c>
      <c r="AD261" s="105">
        <v>0</v>
      </c>
      <c r="AE261" s="105">
        <v>0</v>
      </c>
      <c r="AF261" s="105">
        <v>0</v>
      </c>
      <c r="AG261" s="105">
        <v>0</v>
      </c>
      <c r="AH261" s="105">
        <v>0</v>
      </c>
      <c r="AI261" s="105">
        <v>0</v>
      </c>
      <c r="AJ261" s="105">
        <v>0</v>
      </c>
      <c r="AK261" s="105">
        <v>0</v>
      </c>
      <c r="AL261" s="105">
        <v>0</v>
      </c>
      <c r="AM261" s="105">
        <v>0</v>
      </c>
      <c r="AN261" s="105">
        <v>0</v>
      </c>
      <c r="AO261" s="105">
        <v>0</v>
      </c>
      <c r="AP261" s="105">
        <v>0</v>
      </c>
      <c r="AQ261" s="105">
        <v>0</v>
      </c>
      <c r="AR261" s="105">
        <v>0</v>
      </c>
      <c r="AS261" s="105">
        <v>0</v>
      </c>
      <c r="AT261" s="105">
        <v>0</v>
      </c>
      <c r="AU261" s="105">
        <v>0</v>
      </c>
      <c r="AV261" s="105">
        <v>0</v>
      </c>
      <c r="AW261" s="105">
        <v>0</v>
      </c>
      <c r="AX261" s="105">
        <v>0</v>
      </c>
      <c r="AY261" s="105">
        <v>0</v>
      </c>
      <c r="AZ261" s="105">
        <v>0</v>
      </c>
      <c r="BA261" s="105">
        <v>0</v>
      </c>
      <c r="BB261" s="105">
        <v>0</v>
      </c>
      <c r="BE261" s="73"/>
      <c r="BF261" s="134">
        <f t="shared" si="12"/>
        <v>0</v>
      </c>
      <c r="BG261" s="134">
        <f t="shared" si="13"/>
        <v>0</v>
      </c>
      <c r="BH261" s="134">
        <f t="shared" si="14"/>
        <v>0</v>
      </c>
      <c r="BI261" s="134">
        <f t="shared" ref="BI261:BI324" si="15">AVERAGE(AO261:BA261)</f>
        <v>0</v>
      </c>
    </row>
    <row r="262" spans="1:61" ht="14.4" x14ac:dyDescent="0.3">
      <c r="A262" s="106" t="s">
        <v>624</v>
      </c>
      <c r="B262" s="105">
        <v>16483793.32</v>
      </c>
      <c r="C262" s="105">
        <v>16483793.32</v>
      </c>
      <c r="D262" s="105">
        <v>16483793.32</v>
      </c>
      <c r="E262" s="105">
        <v>16483793.32</v>
      </c>
      <c r="F262" s="105">
        <v>16483793.32</v>
      </c>
      <c r="G262" s="105">
        <v>16483793.32</v>
      </c>
      <c r="H262" s="105">
        <v>16483793.32</v>
      </c>
      <c r="I262" s="105">
        <v>16483793.32</v>
      </c>
      <c r="J262" s="105">
        <v>16483793.32</v>
      </c>
      <c r="K262" s="105">
        <v>16483793.32</v>
      </c>
      <c r="L262" s="105">
        <v>16483793.32</v>
      </c>
      <c r="M262" s="105">
        <v>16483793.32</v>
      </c>
      <c r="N262" s="105">
        <v>16483793.32</v>
      </c>
      <c r="O262" s="105">
        <v>16483793.32</v>
      </c>
      <c r="P262" s="105">
        <v>16483793.32</v>
      </c>
      <c r="Q262" s="105">
        <v>16483793.32</v>
      </c>
      <c r="R262" s="105">
        <v>16483793.32</v>
      </c>
      <c r="S262" s="105">
        <v>16483793.32</v>
      </c>
      <c r="T262" s="105">
        <v>16483793.32</v>
      </c>
      <c r="U262" s="105">
        <v>16483793.32</v>
      </c>
      <c r="V262" s="105">
        <v>16483793.32</v>
      </c>
      <c r="W262" s="105">
        <v>16483793.32</v>
      </c>
      <c r="X262" s="105">
        <v>16483793.32</v>
      </c>
      <c r="Y262" s="105">
        <v>16483793.32</v>
      </c>
      <c r="Z262" s="105">
        <v>16483793.32</v>
      </c>
      <c r="AA262" s="105">
        <v>16483793.32</v>
      </c>
      <c r="AB262" s="105">
        <v>16483793.32</v>
      </c>
      <c r="AC262" s="105">
        <v>16483793.32</v>
      </c>
      <c r="AD262" s="105">
        <v>16483793.32</v>
      </c>
      <c r="AE262" s="105">
        <v>16483793.32</v>
      </c>
      <c r="AF262" s="105">
        <v>16483793.32</v>
      </c>
      <c r="AG262" s="105">
        <v>16483793.32</v>
      </c>
      <c r="AH262" s="105">
        <v>16483793.32</v>
      </c>
      <c r="AI262" s="105">
        <v>16483793.32</v>
      </c>
      <c r="AJ262" s="105">
        <v>16483793.32</v>
      </c>
      <c r="AK262" s="105">
        <v>16483793.32</v>
      </c>
      <c r="AL262" s="105">
        <v>16483793.32</v>
      </c>
      <c r="AM262" s="105">
        <v>16483793.32</v>
      </c>
      <c r="AN262" s="105">
        <v>16483793.32</v>
      </c>
      <c r="AO262" s="105">
        <v>16483793.32</v>
      </c>
      <c r="AP262" s="105">
        <v>16483793.32</v>
      </c>
      <c r="AQ262" s="105">
        <v>16483793.32</v>
      </c>
      <c r="AR262" s="105">
        <v>16483793.32</v>
      </c>
      <c r="AS262" s="105">
        <v>16483793.32</v>
      </c>
      <c r="AT262" s="105">
        <v>16483793.32</v>
      </c>
      <c r="AU262" s="105">
        <v>16483793.32</v>
      </c>
      <c r="AV262" s="105">
        <v>16483793.32</v>
      </c>
      <c r="AW262" s="105">
        <v>16483793.32</v>
      </c>
      <c r="AX262" s="105">
        <v>16483793.32</v>
      </c>
      <c r="AY262" s="105">
        <v>16483793.32</v>
      </c>
      <c r="AZ262" s="105">
        <v>16483793.32</v>
      </c>
      <c r="BA262" s="105">
        <v>16483793.32</v>
      </c>
      <c r="BB262" s="105">
        <v>16483793.32</v>
      </c>
      <c r="BE262" s="73"/>
      <c r="BF262" s="134">
        <f t="shared" si="12"/>
        <v>16483793.319999995</v>
      </c>
      <c r="BG262" s="134">
        <f t="shared" si="13"/>
        <v>16483793.319999995</v>
      </c>
      <c r="BH262" s="134">
        <f t="shared" si="14"/>
        <v>16483793.319999995</v>
      </c>
      <c r="BI262" s="134">
        <f t="shared" si="15"/>
        <v>16483793.319999995</v>
      </c>
    </row>
    <row r="263" spans="1:61" ht="14.4" x14ac:dyDescent="0.3">
      <c r="A263" s="106" t="s">
        <v>625</v>
      </c>
      <c r="B263" s="105">
        <v>0</v>
      </c>
      <c r="C263" s="105">
        <v>0</v>
      </c>
      <c r="D263" s="105">
        <v>0</v>
      </c>
      <c r="E263" s="105">
        <v>0</v>
      </c>
      <c r="F263" s="105">
        <v>0</v>
      </c>
      <c r="G263" s="105">
        <v>0</v>
      </c>
      <c r="H263" s="105">
        <v>0</v>
      </c>
      <c r="I263" s="105">
        <v>0</v>
      </c>
      <c r="J263" s="105">
        <v>0</v>
      </c>
      <c r="K263" s="105">
        <v>0</v>
      </c>
      <c r="L263" s="105">
        <v>0</v>
      </c>
      <c r="M263" s="105">
        <v>0</v>
      </c>
      <c r="N263" s="105">
        <v>0</v>
      </c>
      <c r="O263" s="105">
        <v>0</v>
      </c>
      <c r="P263" s="105">
        <v>0</v>
      </c>
      <c r="Q263" s="105">
        <v>0</v>
      </c>
      <c r="R263" s="105">
        <v>0</v>
      </c>
      <c r="S263" s="105">
        <v>0</v>
      </c>
      <c r="T263" s="105">
        <v>0</v>
      </c>
      <c r="U263" s="105">
        <v>0</v>
      </c>
      <c r="V263" s="105">
        <v>0</v>
      </c>
      <c r="W263" s="105">
        <v>0</v>
      </c>
      <c r="X263" s="105">
        <v>0</v>
      </c>
      <c r="Y263" s="105">
        <v>0</v>
      </c>
      <c r="Z263" s="105">
        <v>0</v>
      </c>
      <c r="AA263" s="105">
        <v>0</v>
      </c>
      <c r="AB263" s="105">
        <v>0</v>
      </c>
      <c r="AC263" s="105">
        <v>0</v>
      </c>
      <c r="AD263" s="105">
        <v>0</v>
      </c>
      <c r="AE263" s="105">
        <v>0</v>
      </c>
      <c r="AF263" s="105">
        <v>0</v>
      </c>
      <c r="AG263" s="105">
        <v>0</v>
      </c>
      <c r="AH263" s="105">
        <v>0</v>
      </c>
      <c r="AI263" s="105">
        <v>0</v>
      </c>
      <c r="AJ263" s="105">
        <v>0</v>
      </c>
      <c r="AK263" s="105">
        <v>0</v>
      </c>
      <c r="AL263" s="105">
        <v>0</v>
      </c>
      <c r="AM263" s="105">
        <v>0</v>
      </c>
      <c r="AN263" s="105">
        <v>0</v>
      </c>
      <c r="AO263" s="105">
        <v>0</v>
      </c>
      <c r="AP263" s="105">
        <v>0</v>
      </c>
      <c r="AQ263" s="105">
        <v>0</v>
      </c>
      <c r="AR263" s="105">
        <v>0</v>
      </c>
      <c r="AS263" s="105">
        <v>0</v>
      </c>
      <c r="AT263" s="105">
        <v>0</v>
      </c>
      <c r="AU263" s="105">
        <v>0</v>
      </c>
      <c r="AV263" s="105">
        <v>0</v>
      </c>
      <c r="AW263" s="105">
        <v>0</v>
      </c>
      <c r="AX263" s="105">
        <v>0</v>
      </c>
      <c r="AY263" s="105">
        <v>0</v>
      </c>
      <c r="AZ263" s="105">
        <v>0</v>
      </c>
      <c r="BA263" s="105">
        <v>0</v>
      </c>
      <c r="BB263" s="105">
        <v>0</v>
      </c>
      <c r="BE263" s="73"/>
      <c r="BF263" s="134">
        <f t="shared" si="12"/>
        <v>0</v>
      </c>
      <c r="BG263" s="134">
        <f t="shared" si="13"/>
        <v>0</v>
      </c>
      <c r="BH263" s="134">
        <f t="shared" si="14"/>
        <v>0</v>
      </c>
      <c r="BI263" s="134">
        <f t="shared" si="15"/>
        <v>0</v>
      </c>
    </row>
    <row r="264" spans="1:61" ht="14.4" x14ac:dyDescent="0.3">
      <c r="A264" s="106" t="s">
        <v>626</v>
      </c>
      <c r="B264" s="105">
        <v>0</v>
      </c>
      <c r="C264" s="105">
        <v>0</v>
      </c>
      <c r="D264" s="105">
        <v>0</v>
      </c>
      <c r="E264" s="105">
        <v>0</v>
      </c>
      <c r="F264" s="105">
        <v>0</v>
      </c>
      <c r="G264" s="105">
        <v>0</v>
      </c>
      <c r="H264" s="105">
        <v>0</v>
      </c>
      <c r="I264" s="105">
        <v>0</v>
      </c>
      <c r="J264" s="105">
        <v>0</v>
      </c>
      <c r="K264" s="105">
        <v>0</v>
      </c>
      <c r="L264" s="105">
        <v>0</v>
      </c>
      <c r="M264" s="105">
        <v>0</v>
      </c>
      <c r="N264" s="105">
        <v>0</v>
      </c>
      <c r="O264" s="105">
        <v>0</v>
      </c>
      <c r="P264" s="105">
        <v>0</v>
      </c>
      <c r="Q264" s="105">
        <v>0</v>
      </c>
      <c r="R264" s="105">
        <v>0</v>
      </c>
      <c r="S264" s="105">
        <v>0</v>
      </c>
      <c r="T264" s="105">
        <v>0</v>
      </c>
      <c r="U264" s="105">
        <v>0</v>
      </c>
      <c r="V264" s="105">
        <v>0</v>
      </c>
      <c r="W264" s="105">
        <v>0</v>
      </c>
      <c r="X264" s="105">
        <v>0</v>
      </c>
      <c r="Y264" s="105">
        <v>0</v>
      </c>
      <c r="Z264" s="105">
        <v>0</v>
      </c>
      <c r="AA264" s="105">
        <v>0</v>
      </c>
      <c r="AB264" s="105">
        <v>0</v>
      </c>
      <c r="AC264" s="105">
        <v>0</v>
      </c>
      <c r="AD264" s="105">
        <v>0</v>
      </c>
      <c r="AE264" s="105">
        <v>0</v>
      </c>
      <c r="AF264" s="105">
        <v>0</v>
      </c>
      <c r="AG264" s="105">
        <v>0</v>
      </c>
      <c r="AH264" s="105">
        <v>0</v>
      </c>
      <c r="AI264" s="105">
        <v>0</v>
      </c>
      <c r="AJ264" s="105">
        <v>0</v>
      </c>
      <c r="AK264" s="105">
        <v>0</v>
      </c>
      <c r="AL264" s="105">
        <v>0</v>
      </c>
      <c r="AM264" s="105">
        <v>0</v>
      </c>
      <c r="AN264" s="105">
        <v>0</v>
      </c>
      <c r="AO264" s="105">
        <v>0</v>
      </c>
      <c r="AP264" s="105">
        <v>0</v>
      </c>
      <c r="AQ264" s="105">
        <v>0</v>
      </c>
      <c r="AR264" s="105">
        <v>0</v>
      </c>
      <c r="AS264" s="105">
        <v>0</v>
      </c>
      <c r="AT264" s="105">
        <v>0</v>
      </c>
      <c r="AU264" s="105">
        <v>0</v>
      </c>
      <c r="AV264" s="105">
        <v>0</v>
      </c>
      <c r="AW264" s="105">
        <v>0</v>
      </c>
      <c r="AX264" s="105">
        <v>0</v>
      </c>
      <c r="AY264" s="105">
        <v>0</v>
      </c>
      <c r="AZ264" s="105">
        <v>0</v>
      </c>
      <c r="BA264" s="105">
        <v>0</v>
      </c>
      <c r="BB264" s="105">
        <v>0</v>
      </c>
      <c r="BE264" s="73"/>
      <c r="BF264" s="134">
        <f t="shared" si="12"/>
        <v>0</v>
      </c>
      <c r="BG264" s="134">
        <f t="shared" si="13"/>
        <v>0</v>
      </c>
      <c r="BH264" s="134">
        <f t="shared" si="14"/>
        <v>0</v>
      </c>
      <c r="BI264" s="134">
        <f t="shared" si="15"/>
        <v>0</v>
      </c>
    </row>
    <row r="265" spans="1:61" ht="14.4" x14ac:dyDescent="0.3">
      <c r="A265" s="106" t="s">
        <v>627</v>
      </c>
      <c r="B265" s="105">
        <v>1409129</v>
      </c>
      <c r="C265" s="105">
        <v>1409129</v>
      </c>
      <c r="D265" s="105">
        <v>1409129</v>
      </c>
      <c r="E265" s="105">
        <v>1409129</v>
      </c>
      <c r="F265" s="105">
        <v>1409129</v>
      </c>
      <c r="G265" s="105">
        <v>1409129</v>
      </c>
      <c r="H265" s="105">
        <v>1409129</v>
      </c>
      <c r="I265" s="105">
        <v>1409129</v>
      </c>
      <c r="J265" s="105">
        <v>1409129</v>
      </c>
      <c r="K265" s="105">
        <v>1409129</v>
      </c>
      <c r="L265" s="105">
        <v>1409129</v>
      </c>
      <c r="M265" s="105">
        <v>1409129</v>
      </c>
      <c r="N265" s="105">
        <v>1409129</v>
      </c>
      <c r="O265" s="105">
        <v>1409129</v>
      </c>
      <c r="P265" s="105">
        <v>1409129</v>
      </c>
      <c r="Q265" s="105">
        <v>1409129</v>
      </c>
      <c r="R265" s="105">
        <v>1409129</v>
      </c>
      <c r="S265" s="105">
        <v>1409129</v>
      </c>
      <c r="T265" s="105">
        <v>1409129</v>
      </c>
      <c r="U265" s="105">
        <v>1409129</v>
      </c>
      <c r="V265" s="105">
        <v>1409129</v>
      </c>
      <c r="W265" s="105">
        <v>1409129</v>
      </c>
      <c r="X265" s="105">
        <v>1409129</v>
      </c>
      <c r="Y265" s="105">
        <v>1409129</v>
      </c>
      <c r="Z265" s="105">
        <v>1409129</v>
      </c>
      <c r="AA265" s="105">
        <v>1409129</v>
      </c>
      <c r="AB265" s="105">
        <v>1409129</v>
      </c>
      <c r="AC265" s="105">
        <v>1409129</v>
      </c>
      <c r="AD265" s="105">
        <v>1409129</v>
      </c>
      <c r="AE265" s="105">
        <v>1409129</v>
      </c>
      <c r="AF265" s="105">
        <v>1409129</v>
      </c>
      <c r="AG265" s="105">
        <v>1409129</v>
      </c>
      <c r="AH265" s="105">
        <v>1409129</v>
      </c>
      <c r="AI265" s="105">
        <v>1409129</v>
      </c>
      <c r="AJ265" s="105">
        <v>1409129</v>
      </c>
      <c r="AK265" s="105">
        <v>1409129</v>
      </c>
      <c r="AL265" s="105">
        <v>1409129</v>
      </c>
      <c r="AM265" s="105">
        <v>1409129</v>
      </c>
      <c r="AN265" s="105">
        <v>1409129</v>
      </c>
      <c r="AO265" s="105">
        <v>1409129</v>
      </c>
      <c r="AP265" s="105">
        <v>1409129</v>
      </c>
      <c r="AQ265" s="105">
        <v>1409129</v>
      </c>
      <c r="AR265" s="105">
        <v>1409129</v>
      </c>
      <c r="AS265" s="105">
        <v>1409129</v>
      </c>
      <c r="AT265" s="105">
        <v>1409129</v>
      </c>
      <c r="AU265" s="105">
        <v>1409129</v>
      </c>
      <c r="AV265" s="105">
        <v>1409129</v>
      </c>
      <c r="AW265" s="105">
        <v>1409129</v>
      </c>
      <c r="AX265" s="105">
        <v>1409129</v>
      </c>
      <c r="AY265" s="105">
        <v>1409129</v>
      </c>
      <c r="AZ265" s="105">
        <v>1409129</v>
      </c>
      <c r="BA265" s="105">
        <v>1409129</v>
      </c>
      <c r="BB265" s="105">
        <v>1409129</v>
      </c>
      <c r="BE265" s="73"/>
      <c r="BF265" s="134">
        <f t="shared" si="12"/>
        <v>1409129</v>
      </c>
      <c r="BG265" s="134">
        <f t="shared" si="13"/>
        <v>1409129</v>
      </c>
      <c r="BH265" s="134">
        <f t="shared" si="14"/>
        <v>1409129</v>
      </c>
      <c r="BI265" s="134">
        <f t="shared" si="15"/>
        <v>1409129</v>
      </c>
    </row>
    <row r="266" spans="1:61" ht="14.4" x14ac:dyDescent="0.3">
      <c r="A266" s="106" t="s">
        <v>628</v>
      </c>
      <c r="B266" s="105">
        <v>20490578.75</v>
      </c>
      <c r="C266" s="105">
        <v>20490578.75</v>
      </c>
      <c r="D266" s="105">
        <v>20490578.75</v>
      </c>
      <c r="E266" s="105">
        <v>20490578.75</v>
      </c>
      <c r="F266" s="105">
        <v>20490578.75</v>
      </c>
      <c r="G266" s="105">
        <v>20490578.75</v>
      </c>
      <c r="H266" s="105">
        <v>20490578.75</v>
      </c>
      <c r="I266" s="105">
        <v>20490578.75</v>
      </c>
      <c r="J266" s="105">
        <v>20490578.75</v>
      </c>
      <c r="K266" s="105">
        <v>20490578.75</v>
      </c>
      <c r="L266" s="105">
        <v>20490578.75</v>
      </c>
      <c r="M266" s="105">
        <v>20490578.75</v>
      </c>
      <c r="N266" s="105">
        <v>20490578.75</v>
      </c>
      <c r="O266" s="105">
        <v>20490578.75</v>
      </c>
      <c r="P266" s="105">
        <v>20490578.75</v>
      </c>
      <c r="Q266" s="105">
        <v>20490578.75</v>
      </c>
      <c r="R266" s="105">
        <v>20490578.75</v>
      </c>
      <c r="S266" s="105">
        <v>20490578.75</v>
      </c>
      <c r="T266" s="105">
        <v>20490578.75</v>
      </c>
      <c r="U266" s="105">
        <v>20490578.75</v>
      </c>
      <c r="V266" s="105">
        <v>20490578.75</v>
      </c>
      <c r="W266" s="105">
        <v>20490578.75</v>
      </c>
      <c r="X266" s="105">
        <v>20490578.75</v>
      </c>
      <c r="Y266" s="105">
        <v>20490578.75</v>
      </c>
      <c r="Z266" s="105">
        <v>20490578.75</v>
      </c>
      <c r="AA266" s="105">
        <v>20490578.75</v>
      </c>
      <c r="AB266" s="105">
        <v>20490578.75</v>
      </c>
      <c r="AC266" s="105">
        <v>20490578.75</v>
      </c>
      <c r="AD266" s="105">
        <v>20490578.75</v>
      </c>
      <c r="AE266" s="105">
        <v>20490578.75</v>
      </c>
      <c r="AF266" s="105">
        <v>20490578.75</v>
      </c>
      <c r="AG266" s="105">
        <v>20490578.75</v>
      </c>
      <c r="AH266" s="105">
        <v>20490578.75</v>
      </c>
      <c r="AI266" s="105">
        <v>20490578.75</v>
      </c>
      <c r="AJ266" s="105">
        <v>20490578.75</v>
      </c>
      <c r="AK266" s="105">
        <v>20490578.75</v>
      </c>
      <c r="AL266" s="105">
        <v>20490578.75</v>
      </c>
      <c r="AM266" s="105">
        <v>20490578.75</v>
      </c>
      <c r="AN266" s="105">
        <v>20490578.75</v>
      </c>
      <c r="AO266" s="105">
        <v>20490578.75</v>
      </c>
      <c r="AP266" s="105">
        <v>20490578.75</v>
      </c>
      <c r="AQ266" s="105">
        <v>20490578.75</v>
      </c>
      <c r="AR266" s="105">
        <v>20490578.75</v>
      </c>
      <c r="AS266" s="105">
        <v>20490578.75</v>
      </c>
      <c r="AT266" s="105">
        <v>20490578.75</v>
      </c>
      <c r="AU266" s="105">
        <v>20490578.75</v>
      </c>
      <c r="AV266" s="105">
        <v>20490578.75</v>
      </c>
      <c r="AW266" s="105">
        <v>20490578.75</v>
      </c>
      <c r="AX266" s="105">
        <v>20490578.75</v>
      </c>
      <c r="AY266" s="105">
        <v>20490578.75</v>
      </c>
      <c r="AZ266" s="105">
        <v>20490578.75</v>
      </c>
      <c r="BA266" s="105">
        <v>20490578.75</v>
      </c>
      <c r="BB266" s="105">
        <v>20490578.75</v>
      </c>
      <c r="BE266" s="73"/>
      <c r="BF266" s="134">
        <f t="shared" si="12"/>
        <v>20490578.75</v>
      </c>
      <c r="BG266" s="134">
        <f t="shared" si="13"/>
        <v>20490578.75</v>
      </c>
      <c r="BH266" s="134">
        <f t="shared" si="14"/>
        <v>20490578.75</v>
      </c>
      <c r="BI266" s="134">
        <f t="shared" si="15"/>
        <v>20490578.75</v>
      </c>
    </row>
    <row r="267" spans="1:61" ht="14.4" x14ac:dyDescent="0.3">
      <c r="A267" s="106" t="s">
        <v>629</v>
      </c>
      <c r="B267" s="105">
        <v>0</v>
      </c>
      <c r="C267" s="105">
        <v>0</v>
      </c>
      <c r="D267" s="105">
        <v>0</v>
      </c>
      <c r="E267" s="105">
        <v>0</v>
      </c>
      <c r="F267" s="105">
        <v>0</v>
      </c>
      <c r="G267" s="105">
        <v>0</v>
      </c>
      <c r="H267" s="105">
        <v>0</v>
      </c>
      <c r="I267" s="105">
        <v>0</v>
      </c>
      <c r="J267" s="105">
        <v>0</v>
      </c>
      <c r="K267" s="105">
        <v>0</v>
      </c>
      <c r="L267" s="105">
        <v>0</v>
      </c>
      <c r="M267" s="105">
        <v>0</v>
      </c>
      <c r="N267" s="105">
        <v>0</v>
      </c>
      <c r="O267" s="105">
        <v>0</v>
      </c>
      <c r="P267" s="105">
        <v>0</v>
      </c>
      <c r="Q267" s="105">
        <v>0</v>
      </c>
      <c r="R267" s="105">
        <v>0</v>
      </c>
      <c r="S267" s="105">
        <v>0</v>
      </c>
      <c r="T267" s="105">
        <v>0</v>
      </c>
      <c r="U267" s="105">
        <v>0</v>
      </c>
      <c r="V267" s="105">
        <v>0</v>
      </c>
      <c r="W267" s="105">
        <v>0</v>
      </c>
      <c r="X267" s="105">
        <v>0</v>
      </c>
      <c r="Y267" s="105">
        <v>0</v>
      </c>
      <c r="Z267" s="105">
        <v>0</v>
      </c>
      <c r="AA267" s="105">
        <v>0</v>
      </c>
      <c r="AB267" s="105">
        <v>0</v>
      </c>
      <c r="AC267" s="105">
        <v>0</v>
      </c>
      <c r="AD267" s="105">
        <v>0</v>
      </c>
      <c r="AE267" s="105">
        <v>0</v>
      </c>
      <c r="AF267" s="105">
        <v>0</v>
      </c>
      <c r="AG267" s="105">
        <v>0</v>
      </c>
      <c r="AH267" s="105">
        <v>0</v>
      </c>
      <c r="AI267" s="105">
        <v>0</v>
      </c>
      <c r="AJ267" s="105">
        <v>0</v>
      </c>
      <c r="AK267" s="105">
        <v>0</v>
      </c>
      <c r="AL267" s="105">
        <v>0</v>
      </c>
      <c r="AM267" s="105">
        <v>0</v>
      </c>
      <c r="AN267" s="105">
        <v>0</v>
      </c>
      <c r="AO267" s="105">
        <v>0</v>
      </c>
      <c r="AP267" s="105">
        <v>0</v>
      </c>
      <c r="AQ267" s="105">
        <v>0</v>
      </c>
      <c r="AR267" s="105">
        <v>0</v>
      </c>
      <c r="AS267" s="105">
        <v>0</v>
      </c>
      <c r="AT267" s="105">
        <v>0</v>
      </c>
      <c r="AU267" s="105">
        <v>0</v>
      </c>
      <c r="AV267" s="105">
        <v>0</v>
      </c>
      <c r="AW267" s="105">
        <v>0</v>
      </c>
      <c r="AX267" s="105">
        <v>0</v>
      </c>
      <c r="AY267" s="105">
        <v>0</v>
      </c>
      <c r="AZ267" s="105">
        <v>0</v>
      </c>
      <c r="BA267" s="105">
        <v>0</v>
      </c>
      <c r="BB267" s="105">
        <v>0</v>
      </c>
      <c r="BE267" s="73"/>
      <c r="BF267" s="134">
        <f t="shared" ref="BF267:BF330" si="16">AVERAGE(B267:N267)</f>
        <v>0</v>
      </c>
      <c r="BG267" s="134">
        <f t="shared" ref="BG267:BG330" si="17">AVERAGE(O267:AA267)</f>
        <v>0</v>
      </c>
      <c r="BH267" s="134">
        <f t="shared" ref="BH267:BH330" si="18">AVERAGE(AB267:AN267)</f>
        <v>0</v>
      </c>
      <c r="BI267" s="134">
        <f t="shared" si="15"/>
        <v>0</v>
      </c>
    </row>
    <row r="268" spans="1:61" ht="14.4" x14ac:dyDescent="0.3">
      <c r="A268" s="106" t="s">
        <v>630</v>
      </c>
      <c r="B268" s="105">
        <v>11883449.220000001</v>
      </c>
      <c r="C268" s="105">
        <v>11883449.220000001</v>
      </c>
      <c r="D268" s="105">
        <v>11883449.220000001</v>
      </c>
      <c r="E268" s="105">
        <v>11883449.220000001</v>
      </c>
      <c r="F268" s="105">
        <v>11883449.220000001</v>
      </c>
      <c r="G268" s="105">
        <v>11883449.220000001</v>
      </c>
      <c r="H268" s="105">
        <v>11883449.220000001</v>
      </c>
      <c r="I268" s="105">
        <v>11883449.220000001</v>
      </c>
      <c r="J268" s="105">
        <v>11883449.220000001</v>
      </c>
      <c r="K268" s="105">
        <v>11883449.220000001</v>
      </c>
      <c r="L268" s="105">
        <v>11883449.220000001</v>
      </c>
      <c r="M268" s="105">
        <v>11883449.220000001</v>
      </c>
      <c r="N268" s="105">
        <v>11883449.220000001</v>
      </c>
      <c r="O268" s="105">
        <v>11883449.220000001</v>
      </c>
      <c r="P268" s="105">
        <v>11883449.220000001</v>
      </c>
      <c r="Q268" s="105">
        <v>11883449.220000001</v>
      </c>
      <c r="R268" s="105">
        <v>11883449.220000001</v>
      </c>
      <c r="S268" s="105">
        <v>11883449.220000001</v>
      </c>
      <c r="T268" s="105">
        <v>11883449.220000001</v>
      </c>
      <c r="U268" s="105">
        <v>11883449.220000001</v>
      </c>
      <c r="V268" s="105">
        <v>11883449.220000001</v>
      </c>
      <c r="W268" s="105">
        <v>11883449.220000001</v>
      </c>
      <c r="X268" s="105">
        <v>11883449.220000001</v>
      </c>
      <c r="Y268" s="105">
        <v>11883449.220000001</v>
      </c>
      <c r="Z268" s="105">
        <v>11883449.220000001</v>
      </c>
      <c r="AA268" s="105">
        <v>11883449.220000001</v>
      </c>
      <c r="AB268" s="105">
        <v>11883449.220000001</v>
      </c>
      <c r="AC268" s="105">
        <v>11883449.220000001</v>
      </c>
      <c r="AD268" s="105">
        <v>11883449.220000001</v>
      </c>
      <c r="AE268" s="105">
        <v>11883449.220000001</v>
      </c>
      <c r="AF268" s="105">
        <v>11883449.220000001</v>
      </c>
      <c r="AG268" s="105">
        <v>11883449.220000001</v>
      </c>
      <c r="AH268" s="105">
        <v>11883449.220000001</v>
      </c>
      <c r="AI268" s="105">
        <v>11883449.220000001</v>
      </c>
      <c r="AJ268" s="105">
        <v>11883449.220000001</v>
      </c>
      <c r="AK268" s="105">
        <v>11883449.220000001</v>
      </c>
      <c r="AL268" s="105">
        <v>11883449.220000001</v>
      </c>
      <c r="AM268" s="105">
        <v>11883449.220000001</v>
      </c>
      <c r="AN268" s="105">
        <v>11883449.220000001</v>
      </c>
      <c r="AO268" s="105">
        <v>11883449.220000001</v>
      </c>
      <c r="AP268" s="105">
        <v>11883449.220000001</v>
      </c>
      <c r="AQ268" s="105">
        <v>11883449.220000001</v>
      </c>
      <c r="AR268" s="105">
        <v>11883449.220000001</v>
      </c>
      <c r="AS268" s="105">
        <v>11883449.220000001</v>
      </c>
      <c r="AT268" s="105">
        <v>11883449.220000001</v>
      </c>
      <c r="AU268" s="105">
        <v>11883449.220000001</v>
      </c>
      <c r="AV268" s="105">
        <v>11883449.220000001</v>
      </c>
      <c r="AW268" s="105">
        <v>11883449.220000001</v>
      </c>
      <c r="AX268" s="105">
        <v>11883449.220000001</v>
      </c>
      <c r="AY268" s="105">
        <v>11883449.220000001</v>
      </c>
      <c r="AZ268" s="105">
        <v>11883449.220000001</v>
      </c>
      <c r="BA268" s="105">
        <v>11883449.220000001</v>
      </c>
      <c r="BB268" s="105">
        <v>11883449.220000001</v>
      </c>
      <c r="BE268" s="73"/>
      <c r="BF268" s="134">
        <f t="shared" si="16"/>
        <v>11883449.220000001</v>
      </c>
      <c r="BG268" s="134">
        <f t="shared" si="17"/>
        <v>11883449.220000001</v>
      </c>
      <c r="BH268" s="134">
        <f t="shared" si="18"/>
        <v>11883449.220000001</v>
      </c>
      <c r="BI268" s="134">
        <f t="shared" si="15"/>
        <v>11883449.220000001</v>
      </c>
    </row>
    <row r="269" spans="1:61" ht="14.4" x14ac:dyDescent="0.3">
      <c r="A269" s="106" t="s">
        <v>631</v>
      </c>
      <c r="B269" s="105">
        <v>14549.86</v>
      </c>
      <c r="C269" s="105">
        <v>14549.86</v>
      </c>
      <c r="D269" s="105">
        <v>14549.86</v>
      </c>
      <c r="E269" s="105">
        <v>14549.86</v>
      </c>
      <c r="F269" s="105">
        <v>14549.86</v>
      </c>
      <c r="G269" s="105">
        <v>14549.86</v>
      </c>
      <c r="H269" s="105">
        <v>14549.86</v>
      </c>
      <c r="I269" s="105">
        <v>14549.86</v>
      </c>
      <c r="J269" s="105">
        <v>14549.86</v>
      </c>
      <c r="K269" s="105">
        <v>14549.86</v>
      </c>
      <c r="L269" s="105">
        <v>14549.86</v>
      </c>
      <c r="M269" s="105">
        <v>14549.86</v>
      </c>
      <c r="N269" s="105">
        <v>14549.86</v>
      </c>
      <c r="O269" s="105">
        <v>14549.86</v>
      </c>
      <c r="P269" s="105">
        <v>14549.86</v>
      </c>
      <c r="Q269" s="105">
        <v>14549.86</v>
      </c>
      <c r="R269" s="105">
        <v>14549.86</v>
      </c>
      <c r="S269" s="105">
        <v>14549.86</v>
      </c>
      <c r="T269" s="105">
        <v>14549.86</v>
      </c>
      <c r="U269" s="105">
        <v>14549.86</v>
      </c>
      <c r="V269" s="105">
        <v>14549.86</v>
      </c>
      <c r="W269" s="105">
        <v>14549.86</v>
      </c>
      <c r="X269" s="105">
        <v>14549.86</v>
      </c>
      <c r="Y269" s="105">
        <v>14549.86</v>
      </c>
      <c r="Z269" s="105">
        <v>14549.86</v>
      </c>
      <c r="AA269" s="105">
        <v>14549.86</v>
      </c>
      <c r="AB269" s="105">
        <v>14549.86</v>
      </c>
      <c r="AC269" s="105">
        <v>14549.86</v>
      </c>
      <c r="AD269" s="105">
        <v>14549.86</v>
      </c>
      <c r="AE269" s="105">
        <v>14549.86</v>
      </c>
      <c r="AF269" s="105">
        <v>14549.86</v>
      </c>
      <c r="AG269" s="105">
        <v>14549.86</v>
      </c>
      <c r="AH269" s="105">
        <v>14549.86</v>
      </c>
      <c r="AI269" s="105">
        <v>14549.86</v>
      </c>
      <c r="AJ269" s="105">
        <v>14549.86</v>
      </c>
      <c r="AK269" s="105">
        <v>14549.86</v>
      </c>
      <c r="AL269" s="105">
        <v>14549.86</v>
      </c>
      <c r="AM269" s="105">
        <v>14549.86</v>
      </c>
      <c r="AN269" s="105">
        <v>14549.86</v>
      </c>
      <c r="AO269" s="105">
        <v>14549.86</v>
      </c>
      <c r="AP269" s="105">
        <v>14549.86</v>
      </c>
      <c r="AQ269" s="105">
        <v>14549.86</v>
      </c>
      <c r="AR269" s="105">
        <v>14549.86</v>
      </c>
      <c r="AS269" s="105">
        <v>14549.86</v>
      </c>
      <c r="AT269" s="105">
        <v>14549.86</v>
      </c>
      <c r="AU269" s="105">
        <v>14549.86</v>
      </c>
      <c r="AV269" s="105">
        <v>14549.86</v>
      </c>
      <c r="AW269" s="105">
        <v>14549.86</v>
      </c>
      <c r="AX269" s="105">
        <v>14549.86</v>
      </c>
      <c r="AY269" s="105">
        <v>14549.86</v>
      </c>
      <c r="AZ269" s="105">
        <v>14549.86</v>
      </c>
      <c r="BA269" s="105">
        <v>14549.86</v>
      </c>
      <c r="BB269" s="105">
        <v>14549.86</v>
      </c>
      <c r="BE269" s="73"/>
      <c r="BF269" s="134">
        <f t="shared" si="16"/>
        <v>14549.859999999999</v>
      </c>
      <c r="BG269" s="134">
        <f t="shared" si="17"/>
        <v>14549.859999999999</v>
      </c>
      <c r="BH269" s="134">
        <f t="shared" si="18"/>
        <v>14549.859999999999</v>
      </c>
      <c r="BI269" s="134">
        <f t="shared" si="15"/>
        <v>14549.859999999999</v>
      </c>
    </row>
    <row r="270" spans="1:61" ht="14.4" x14ac:dyDescent="0.3">
      <c r="A270" s="106" t="s">
        <v>632</v>
      </c>
      <c r="B270" s="105">
        <v>0</v>
      </c>
      <c r="C270" s="105">
        <v>0</v>
      </c>
      <c r="D270" s="105">
        <v>0</v>
      </c>
      <c r="E270" s="105">
        <v>0</v>
      </c>
      <c r="F270" s="105">
        <v>0</v>
      </c>
      <c r="G270" s="105">
        <v>0</v>
      </c>
      <c r="H270" s="105">
        <v>0</v>
      </c>
      <c r="I270" s="105">
        <v>0</v>
      </c>
      <c r="J270" s="105">
        <v>0</v>
      </c>
      <c r="K270" s="105">
        <v>0</v>
      </c>
      <c r="L270" s="105">
        <v>0</v>
      </c>
      <c r="M270" s="105">
        <v>0</v>
      </c>
      <c r="N270" s="105">
        <v>0</v>
      </c>
      <c r="O270" s="105">
        <v>0</v>
      </c>
      <c r="P270" s="105">
        <v>0</v>
      </c>
      <c r="Q270" s="105">
        <v>0</v>
      </c>
      <c r="R270" s="105">
        <v>0</v>
      </c>
      <c r="S270" s="105">
        <v>0</v>
      </c>
      <c r="T270" s="105">
        <v>0</v>
      </c>
      <c r="U270" s="105">
        <v>0</v>
      </c>
      <c r="V270" s="105">
        <v>0</v>
      </c>
      <c r="W270" s="105">
        <v>0</v>
      </c>
      <c r="X270" s="105">
        <v>0</v>
      </c>
      <c r="Y270" s="105">
        <v>0</v>
      </c>
      <c r="Z270" s="105">
        <v>0</v>
      </c>
      <c r="AA270" s="105">
        <v>0</v>
      </c>
      <c r="AB270" s="105">
        <v>0</v>
      </c>
      <c r="AC270" s="105">
        <v>0</v>
      </c>
      <c r="AD270" s="105">
        <v>0</v>
      </c>
      <c r="AE270" s="105">
        <v>0</v>
      </c>
      <c r="AF270" s="105">
        <v>0</v>
      </c>
      <c r="AG270" s="105">
        <v>0</v>
      </c>
      <c r="AH270" s="105">
        <v>0</v>
      </c>
      <c r="AI270" s="105">
        <v>0</v>
      </c>
      <c r="AJ270" s="105">
        <v>0</v>
      </c>
      <c r="AK270" s="105">
        <v>0</v>
      </c>
      <c r="AL270" s="105">
        <v>0</v>
      </c>
      <c r="AM270" s="105">
        <v>0</v>
      </c>
      <c r="AN270" s="105">
        <v>0</v>
      </c>
      <c r="AO270" s="105">
        <v>0</v>
      </c>
      <c r="AP270" s="105">
        <v>0</v>
      </c>
      <c r="AQ270" s="105">
        <v>0</v>
      </c>
      <c r="AR270" s="105">
        <v>0</v>
      </c>
      <c r="AS270" s="105">
        <v>0</v>
      </c>
      <c r="AT270" s="105">
        <v>0</v>
      </c>
      <c r="AU270" s="105">
        <v>0</v>
      </c>
      <c r="AV270" s="105">
        <v>0</v>
      </c>
      <c r="AW270" s="105">
        <v>0</v>
      </c>
      <c r="AX270" s="105">
        <v>0</v>
      </c>
      <c r="AY270" s="105">
        <v>0</v>
      </c>
      <c r="AZ270" s="105">
        <v>0</v>
      </c>
      <c r="BA270" s="105">
        <v>0</v>
      </c>
      <c r="BB270" s="105">
        <v>0</v>
      </c>
      <c r="BE270" s="73"/>
      <c r="BF270" s="134">
        <f t="shared" si="16"/>
        <v>0</v>
      </c>
      <c r="BG270" s="134">
        <f t="shared" si="17"/>
        <v>0</v>
      </c>
      <c r="BH270" s="134">
        <f t="shared" si="18"/>
        <v>0</v>
      </c>
      <c r="BI270" s="134">
        <f t="shared" si="15"/>
        <v>0</v>
      </c>
    </row>
    <row r="271" spans="1:61" ht="14.4" x14ac:dyDescent="0.3">
      <c r="A271" s="106" t="s">
        <v>633</v>
      </c>
      <c r="B271" s="105">
        <v>0</v>
      </c>
      <c r="C271" s="105">
        <v>0</v>
      </c>
      <c r="D271" s="105">
        <v>0</v>
      </c>
      <c r="E271" s="105">
        <v>0</v>
      </c>
      <c r="F271" s="105">
        <v>0</v>
      </c>
      <c r="G271" s="105">
        <v>0</v>
      </c>
      <c r="H271" s="105">
        <v>0</v>
      </c>
      <c r="I271" s="105">
        <v>0</v>
      </c>
      <c r="J271" s="105">
        <v>0</v>
      </c>
      <c r="K271" s="105">
        <v>0</v>
      </c>
      <c r="L271" s="105">
        <v>0</v>
      </c>
      <c r="M271" s="105">
        <v>0</v>
      </c>
      <c r="N271" s="105">
        <v>0</v>
      </c>
      <c r="O271" s="105">
        <v>0</v>
      </c>
      <c r="P271" s="105">
        <v>0</v>
      </c>
      <c r="Q271" s="105">
        <v>0</v>
      </c>
      <c r="R271" s="105">
        <v>0</v>
      </c>
      <c r="S271" s="105">
        <v>0</v>
      </c>
      <c r="T271" s="105">
        <v>0</v>
      </c>
      <c r="U271" s="105">
        <v>0</v>
      </c>
      <c r="V271" s="105">
        <v>0</v>
      </c>
      <c r="W271" s="105">
        <v>0</v>
      </c>
      <c r="X271" s="105">
        <v>0</v>
      </c>
      <c r="Y271" s="105">
        <v>0</v>
      </c>
      <c r="Z271" s="105">
        <v>0</v>
      </c>
      <c r="AA271" s="105">
        <v>0</v>
      </c>
      <c r="AB271" s="105">
        <v>0</v>
      </c>
      <c r="AC271" s="105">
        <v>0</v>
      </c>
      <c r="AD271" s="105">
        <v>0</v>
      </c>
      <c r="AE271" s="105">
        <v>0</v>
      </c>
      <c r="AF271" s="105">
        <v>0</v>
      </c>
      <c r="AG271" s="105">
        <v>0</v>
      </c>
      <c r="AH271" s="105">
        <v>0</v>
      </c>
      <c r="AI271" s="105">
        <v>0</v>
      </c>
      <c r="AJ271" s="105">
        <v>0</v>
      </c>
      <c r="AK271" s="105">
        <v>0</v>
      </c>
      <c r="AL271" s="105">
        <v>0</v>
      </c>
      <c r="AM271" s="105">
        <v>0</v>
      </c>
      <c r="AN271" s="105">
        <v>0</v>
      </c>
      <c r="AO271" s="105">
        <v>0</v>
      </c>
      <c r="AP271" s="105">
        <v>0</v>
      </c>
      <c r="AQ271" s="105">
        <v>0</v>
      </c>
      <c r="AR271" s="105">
        <v>0</v>
      </c>
      <c r="AS271" s="105">
        <v>0</v>
      </c>
      <c r="AT271" s="105">
        <v>0</v>
      </c>
      <c r="AU271" s="105">
        <v>0</v>
      </c>
      <c r="AV271" s="105">
        <v>0</v>
      </c>
      <c r="AW271" s="105">
        <v>0</v>
      </c>
      <c r="AX271" s="105">
        <v>0</v>
      </c>
      <c r="AY271" s="105">
        <v>0</v>
      </c>
      <c r="AZ271" s="105">
        <v>0</v>
      </c>
      <c r="BA271" s="105">
        <v>0</v>
      </c>
      <c r="BB271" s="105">
        <v>0</v>
      </c>
      <c r="BE271" s="73"/>
      <c r="BF271" s="134">
        <f t="shared" si="16"/>
        <v>0</v>
      </c>
      <c r="BG271" s="134">
        <f t="shared" si="17"/>
        <v>0</v>
      </c>
      <c r="BH271" s="134">
        <f t="shared" si="18"/>
        <v>0</v>
      </c>
      <c r="BI271" s="134">
        <f t="shared" si="15"/>
        <v>0</v>
      </c>
    </row>
    <row r="272" spans="1:61" ht="14.4" x14ac:dyDescent="0.3">
      <c r="A272" s="106" t="s">
        <v>634</v>
      </c>
      <c r="B272" s="105">
        <v>19800</v>
      </c>
      <c r="C272" s="105">
        <v>19800</v>
      </c>
      <c r="D272" s="105">
        <v>19800</v>
      </c>
      <c r="E272" s="105">
        <v>19800</v>
      </c>
      <c r="F272" s="105">
        <v>19800</v>
      </c>
      <c r="G272" s="105">
        <v>19800</v>
      </c>
      <c r="H272" s="105">
        <v>19800</v>
      </c>
      <c r="I272" s="105">
        <v>19800</v>
      </c>
      <c r="J272" s="105">
        <v>19800</v>
      </c>
      <c r="K272" s="105">
        <v>19800</v>
      </c>
      <c r="L272" s="105">
        <v>19800</v>
      </c>
      <c r="M272" s="105">
        <v>19800</v>
      </c>
      <c r="N272" s="105">
        <v>19800</v>
      </c>
      <c r="O272" s="105">
        <v>19800</v>
      </c>
      <c r="P272" s="105">
        <v>19800</v>
      </c>
      <c r="Q272" s="105">
        <v>19800</v>
      </c>
      <c r="R272" s="105">
        <v>19800</v>
      </c>
      <c r="S272" s="105">
        <v>19800</v>
      </c>
      <c r="T272" s="105">
        <v>19800</v>
      </c>
      <c r="U272" s="105">
        <v>19800</v>
      </c>
      <c r="V272" s="105">
        <v>19800</v>
      </c>
      <c r="W272" s="105">
        <v>19800</v>
      </c>
      <c r="X272" s="105">
        <v>19800</v>
      </c>
      <c r="Y272" s="105">
        <v>19800</v>
      </c>
      <c r="Z272" s="105">
        <v>19800</v>
      </c>
      <c r="AA272" s="105">
        <v>19800</v>
      </c>
      <c r="AB272" s="105">
        <v>19800</v>
      </c>
      <c r="AC272" s="105">
        <v>19800</v>
      </c>
      <c r="AD272" s="105">
        <v>19800</v>
      </c>
      <c r="AE272" s="105">
        <v>19800</v>
      </c>
      <c r="AF272" s="105">
        <v>19800</v>
      </c>
      <c r="AG272" s="105">
        <v>19800</v>
      </c>
      <c r="AH272" s="105">
        <v>19800</v>
      </c>
      <c r="AI272" s="105">
        <v>19800</v>
      </c>
      <c r="AJ272" s="105">
        <v>19800</v>
      </c>
      <c r="AK272" s="105">
        <v>19800</v>
      </c>
      <c r="AL272" s="105">
        <v>19800</v>
      </c>
      <c r="AM272" s="105">
        <v>19800</v>
      </c>
      <c r="AN272" s="105">
        <v>19800</v>
      </c>
      <c r="AO272" s="105">
        <v>19800</v>
      </c>
      <c r="AP272" s="105">
        <v>19800</v>
      </c>
      <c r="AQ272" s="105">
        <v>19800</v>
      </c>
      <c r="AR272" s="105">
        <v>19800</v>
      </c>
      <c r="AS272" s="105">
        <v>19800</v>
      </c>
      <c r="AT272" s="105">
        <v>19800</v>
      </c>
      <c r="AU272" s="105">
        <v>19800</v>
      </c>
      <c r="AV272" s="105">
        <v>19800</v>
      </c>
      <c r="AW272" s="105">
        <v>19800</v>
      </c>
      <c r="AX272" s="105">
        <v>19800</v>
      </c>
      <c r="AY272" s="105">
        <v>19800</v>
      </c>
      <c r="AZ272" s="105">
        <v>19800</v>
      </c>
      <c r="BA272" s="105">
        <v>19800</v>
      </c>
      <c r="BB272" s="105">
        <v>19800</v>
      </c>
      <c r="BE272" s="73"/>
      <c r="BF272" s="134">
        <f t="shared" si="16"/>
        <v>19800</v>
      </c>
      <c r="BG272" s="134">
        <f t="shared" si="17"/>
        <v>19800</v>
      </c>
      <c r="BH272" s="134">
        <f t="shared" si="18"/>
        <v>19800</v>
      </c>
      <c r="BI272" s="134">
        <f t="shared" si="15"/>
        <v>19800</v>
      </c>
    </row>
    <row r="273" spans="1:61" ht="14.4" x14ac:dyDescent="0.3">
      <c r="A273" s="106" t="s">
        <v>635</v>
      </c>
      <c r="B273" s="105">
        <v>0</v>
      </c>
      <c r="C273" s="105">
        <v>0</v>
      </c>
      <c r="D273" s="105">
        <v>0</v>
      </c>
      <c r="E273" s="105">
        <v>0</v>
      </c>
      <c r="F273" s="105">
        <v>0</v>
      </c>
      <c r="G273" s="105">
        <v>0</v>
      </c>
      <c r="H273" s="105">
        <v>0</v>
      </c>
      <c r="I273" s="105">
        <v>0</v>
      </c>
      <c r="J273" s="105">
        <v>0</v>
      </c>
      <c r="K273" s="105">
        <v>0</v>
      </c>
      <c r="L273" s="105">
        <v>0</v>
      </c>
      <c r="M273" s="105">
        <v>0</v>
      </c>
      <c r="N273" s="105">
        <v>0</v>
      </c>
      <c r="O273" s="105">
        <v>0</v>
      </c>
      <c r="P273" s="105">
        <v>0</v>
      </c>
      <c r="Q273" s="105">
        <v>0</v>
      </c>
      <c r="R273" s="105">
        <v>0</v>
      </c>
      <c r="S273" s="105">
        <v>0</v>
      </c>
      <c r="T273" s="105">
        <v>0</v>
      </c>
      <c r="U273" s="105">
        <v>0</v>
      </c>
      <c r="V273" s="105">
        <v>0</v>
      </c>
      <c r="W273" s="105">
        <v>0</v>
      </c>
      <c r="X273" s="105">
        <v>0</v>
      </c>
      <c r="Y273" s="105">
        <v>0</v>
      </c>
      <c r="Z273" s="105">
        <v>0</v>
      </c>
      <c r="AA273" s="105">
        <v>0</v>
      </c>
      <c r="AB273" s="105">
        <v>0</v>
      </c>
      <c r="AC273" s="105">
        <v>0</v>
      </c>
      <c r="AD273" s="105">
        <v>0</v>
      </c>
      <c r="AE273" s="105">
        <v>0</v>
      </c>
      <c r="AF273" s="105">
        <v>0</v>
      </c>
      <c r="AG273" s="105">
        <v>0</v>
      </c>
      <c r="AH273" s="105">
        <v>0</v>
      </c>
      <c r="AI273" s="105">
        <v>0</v>
      </c>
      <c r="AJ273" s="105">
        <v>0</v>
      </c>
      <c r="AK273" s="105">
        <v>0</v>
      </c>
      <c r="AL273" s="105">
        <v>0</v>
      </c>
      <c r="AM273" s="105">
        <v>0</v>
      </c>
      <c r="AN273" s="105">
        <v>0</v>
      </c>
      <c r="AO273" s="105">
        <v>0</v>
      </c>
      <c r="AP273" s="105">
        <v>0</v>
      </c>
      <c r="AQ273" s="105">
        <v>0</v>
      </c>
      <c r="AR273" s="105">
        <v>0</v>
      </c>
      <c r="AS273" s="105">
        <v>0</v>
      </c>
      <c r="AT273" s="105">
        <v>0</v>
      </c>
      <c r="AU273" s="105">
        <v>0</v>
      </c>
      <c r="AV273" s="105">
        <v>0</v>
      </c>
      <c r="AW273" s="105">
        <v>0</v>
      </c>
      <c r="AX273" s="105">
        <v>0</v>
      </c>
      <c r="AY273" s="105">
        <v>0</v>
      </c>
      <c r="AZ273" s="105">
        <v>0</v>
      </c>
      <c r="BA273" s="105">
        <v>0</v>
      </c>
      <c r="BB273" s="105">
        <v>0</v>
      </c>
      <c r="BE273" s="73"/>
      <c r="BF273" s="134">
        <f t="shared" si="16"/>
        <v>0</v>
      </c>
      <c r="BG273" s="134">
        <f t="shared" si="17"/>
        <v>0</v>
      </c>
      <c r="BH273" s="134">
        <f t="shared" si="18"/>
        <v>0</v>
      </c>
      <c r="BI273" s="134">
        <f t="shared" si="15"/>
        <v>0</v>
      </c>
    </row>
    <row r="274" spans="1:61" ht="14.4" x14ac:dyDescent="0.3">
      <c r="A274" s="106" t="s">
        <v>636</v>
      </c>
      <c r="B274" s="105">
        <v>0</v>
      </c>
      <c r="C274" s="105">
        <v>0</v>
      </c>
      <c r="D274" s="105">
        <v>0</v>
      </c>
      <c r="E274" s="105">
        <v>0</v>
      </c>
      <c r="F274" s="105">
        <v>0</v>
      </c>
      <c r="G274" s="105">
        <v>0</v>
      </c>
      <c r="H274" s="105">
        <v>0</v>
      </c>
      <c r="I274" s="105">
        <v>0</v>
      </c>
      <c r="J274" s="105">
        <v>0</v>
      </c>
      <c r="K274" s="105">
        <v>0</v>
      </c>
      <c r="L274" s="105">
        <v>0</v>
      </c>
      <c r="M274" s="105">
        <v>0</v>
      </c>
      <c r="N274" s="105">
        <v>0</v>
      </c>
      <c r="O274" s="105">
        <v>0</v>
      </c>
      <c r="P274" s="105">
        <v>0</v>
      </c>
      <c r="Q274" s="105">
        <v>0</v>
      </c>
      <c r="R274" s="105">
        <v>0</v>
      </c>
      <c r="S274" s="105">
        <v>0</v>
      </c>
      <c r="T274" s="105">
        <v>0</v>
      </c>
      <c r="U274" s="105">
        <v>0</v>
      </c>
      <c r="V274" s="105">
        <v>0</v>
      </c>
      <c r="W274" s="105">
        <v>0</v>
      </c>
      <c r="X274" s="105">
        <v>0</v>
      </c>
      <c r="Y274" s="105">
        <v>0</v>
      </c>
      <c r="Z274" s="105">
        <v>0</v>
      </c>
      <c r="AA274" s="105">
        <v>0</v>
      </c>
      <c r="AB274" s="105">
        <v>0</v>
      </c>
      <c r="AC274" s="105">
        <v>0</v>
      </c>
      <c r="AD274" s="105">
        <v>0</v>
      </c>
      <c r="AE274" s="105">
        <v>0</v>
      </c>
      <c r="AF274" s="105">
        <v>0</v>
      </c>
      <c r="AG274" s="105">
        <v>0</v>
      </c>
      <c r="AH274" s="105">
        <v>0</v>
      </c>
      <c r="AI274" s="105">
        <v>0</v>
      </c>
      <c r="AJ274" s="105">
        <v>0</v>
      </c>
      <c r="AK274" s="105">
        <v>0</v>
      </c>
      <c r="AL274" s="105">
        <v>0</v>
      </c>
      <c r="AM274" s="105">
        <v>0</v>
      </c>
      <c r="AN274" s="105">
        <v>0</v>
      </c>
      <c r="AO274" s="105">
        <v>0</v>
      </c>
      <c r="AP274" s="105">
        <v>0</v>
      </c>
      <c r="AQ274" s="105">
        <v>0</v>
      </c>
      <c r="AR274" s="105">
        <v>0</v>
      </c>
      <c r="AS274" s="105">
        <v>0</v>
      </c>
      <c r="AT274" s="105">
        <v>0</v>
      </c>
      <c r="AU274" s="105">
        <v>0</v>
      </c>
      <c r="AV274" s="105">
        <v>0</v>
      </c>
      <c r="AW274" s="105">
        <v>0</v>
      </c>
      <c r="AX274" s="105">
        <v>0</v>
      </c>
      <c r="AY274" s="105">
        <v>0</v>
      </c>
      <c r="AZ274" s="105">
        <v>0</v>
      </c>
      <c r="BA274" s="105">
        <v>0</v>
      </c>
      <c r="BB274" s="105">
        <v>0</v>
      </c>
      <c r="BE274" s="73"/>
      <c r="BF274" s="134">
        <f t="shared" si="16"/>
        <v>0</v>
      </c>
      <c r="BG274" s="134">
        <f t="shared" si="17"/>
        <v>0</v>
      </c>
      <c r="BH274" s="134">
        <f t="shared" si="18"/>
        <v>0</v>
      </c>
      <c r="BI274" s="134">
        <f t="shared" si="15"/>
        <v>0</v>
      </c>
    </row>
    <row r="275" spans="1:61" ht="14.4" x14ac:dyDescent="0.3">
      <c r="A275" s="106" t="s">
        <v>637</v>
      </c>
      <c r="B275" s="105">
        <v>-3343981.05</v>
      </c>
      <c r="C275" s="105">
        <v>-3343981.05</v>
      </c>
      <c r="D275" s="105">
        <v>-3343981.05</v>
      </c>
      <c r="E275" s="105">
        <v>-3343981.05</v>
      </c>
      <c r="F275" s="105">
        <v>-3343981.05</v>
      </c>
      <c r="G275" s="105">
        <v>-3343981.05</v>
      </c>
      <c r="H275" s="105">
        <v>-3343981.05</v>
      </c>
      <c r="I275" s="105">
        <v>-3343981.05</v>
      </c>
      <c r="J275" s="105">
        <v>-3343981.05</v>
      </c>
      <c r="K275" s="105">
        <v>-3343981.05</v>
      </c>
      <c r="L275" s="105">
        <v>-3343981.05</v>
      </c>
      <c r="M275" s="105">
        <v>-3343981.05</v>
      </c>
      <c r="N275" s="105">
        <v>-3343981.05</v>
      </c>
      <c r="O275" s="105">
        <v>-3343981.05</v>
      </c>
      <c r="P275" s="105">
        <v>-3343981.05</v>
      </c>
      <c r="Q275" s="105">
        <v>-3343981.05</v>
      </c>
      <c r="R275" s="105">
        <v>-3343981.05</v>
      </c>
      <c r="S275" s="105">
        <v>-3343981.05</v>
      </c>
      <c r="T275" s="105">
        <v>-3343981.05</v>
      </c>
      <c r="U275" s="105">
        <v>-3343981.05</v>
      </c>
      <c r="V275" s="105">
        <v>-3343981.05</v>
      </c>
      <c r="W275" s="105">
        <v>-3343981.05</v>
      </c>
      <c r="X275" s="105">
        <v>-3343981.05</v>
      </c>
      <c r="Y275" s="105">
        <v>-3343981.05</v>
      </c>
      <c r="Z275" s="105">
        <v>-3343981.05</v>
      </c>
      <c r="AA275" s="105">
        <v>-3343981.05</v>
      </c>
      <c r="AB275" s="105">
        <v>-3343981.05</v>
      </c>
      <c r="AC275" s="105">
        <v>-3343981.05</v>
      </c>
      <c r="AD275" s="105">
        <v>-3343981.05</v>
      </c>
      <c r="AE275" s="105">
        <v>-3343981.05</v>
      </c>
      <c r="AF275" s="105">
        <v>-3343981.05</v>
      </c>
      <c r="AG275" s="105">
        <v>-3343981.05</v>
      </c>
      <c r="AH275" s="105">
        <v>-3343981.05</v>
      </c>
      <c r="AI275" s="105">
        <v>-3343981.05</v>
      </c>
      <c r="AJ275" s="105">
        <v>-3343981.05</v>
      </c>
      <c r="AK275" s="105">
        <v>-3343981.05</v>
      </c>
      <c r="AL275" s="105">
        <v>-3343981.05</v>
      </c>
      <c r="AM275" s="105">
        <v>-3343981.05</v>
      </c>
      <c r="AN275" s="105">
        <v>-3343981.05</v>
      </c>
      <c r="AO275" s="105">
        <v>-3343981.05</v>
      </c>
      <c r="AP275" s="105">
        <v>-3343981.05</v>
      </c>
      <c r="AQ275" s="105">
        <v>-3343981.05</v>
      </c>
      <c r="AR275" s="105">
        <v>-3343981.05</v>
      </c>
      <c r="AS275" s="105">
        <v>-3343981.05</v>
      </c>
      <c r="AT275" s="105">
        <v>-3343981.05</v>
      </c>
      <c r="AU275" s="105">
        <v>-3343981.05</v>
      </c>
      <c r="AV275" s="105">
        <v>-3343981.05</v>
      </c>
      <c r="AW275" s="105">
        <v>-3343981.05</v>
      </c>
      <c r="AX275" s="105">
        <v>-3343981.05</v>
      </c>
      <c r="AY275" s="105">
        <v>-3343981.05</v>
      </c>
      <c r="AZ275" s="105">
        <v>-3343981.05</v>
      </c>
      <c r="BA275" s="105">
        <v>-3343981.05</v>
      </c>
      <c r="BB275" s="105">
        <v>-3343981.05</v>
      </c>
      <c r="BE275" s="73"/>
      <c r="BF275" s="134">
        <f t="shared" si="16"/>
        <v>-3343981.05</v>
      </c>
      <c r="BG275" s="134">
        <f t="shared" si="17"/>
        <v>-3343981.05</v>
      </c>
      <c r="BH275" s="134">
        <f t="shared" si="18"/>
        <v>-3343981.05</v>
      </c>
      <c r="BI275" s="134">
        <f t="shared" si="15"/>
        <v>-3343981.05</v>
      </c>
    </row>
    <row r="276" spans="1:61" ht="14.4" x14ac:dyDescent="0.3">
      <c r="A276" s="106" t="s">
        <v>638</v>
      </c>
      <c r="B276" s="105">
        <v>0</v>
      </c>
      <c r="C276" s="105">
        <v>0</v>
      </c>
      <c r="D276" s="105">
        <v>0</v>
      </c>
      <c r="E276" s="105">
        <v>0</v>
      </c>
      <c r="F276" s="105">
        <v>0</v>
      </c>
      <c r="G276" s="105">
        <v>0</v>
      </c>
      <c r="H276" s="105">
        <v>0</v>
      </c>
      <c r="I276" s="105">
        <v>0</v>
      </c>
      <c r="J276" s="105">
        <v>0</v>
      </c>
      <c r="K276" s="105">
        <v>0</v>
      </c>
      <c r="L276" s="105">
        <v>0</v>
      </c>
      <c r="M276" s="105">
        <v>0</v>
      </c>
      <c r="N276" s="105">
        <v>0</v>
      </c>
      <c r="O276" s="105">
        <v>0</v>
      </c>
      <c r="P276" s="105">
        <v>0</v>
      </c>
      <c r="Q276" s="105">
        <v>0</v>
      </c>
      <c r="R276" s="105">
        <v>0</v>
      </c>
      <c r="S276" s="105">
        <v>0</v>
      </c>
      <c r="T276" s="105">
        <v>0</v>
      </c>
      <c r="U276" s="105">
        <v>0</v>
      </c>
      <c r="V276" s="105">
        <v>0</v>
      </c>
      <c r="W276" s="105">
        <v>0</v>
      </c>
      <c r="X276" s="105">
        <v>0</v>
      </c>
      <c r="Y276" s="105">
        <v>0</v>
      </c>
      <c r="Z276" s="105">
        <v>0</v>
      </c>
      <c r="AA276" s="105">
        <v>0</v>
      </c>
      <c r="AB276" s="105">
        <v>0</v>
      </c>
      <c r="AC276" s="105">
        <v>0</v>
      </c>
      <c r="AD276" s="105">
        <v>0</v>
      </c>
      <c r="AE276" s="105">
        <v>0</v>
      </c>
      <c r="AF276" s="105">
        <v>0</v>
      </c>
      <c r="AG276" s="105">
        <v>0</v>
      </c>
      <c r="AH276" s="105">
        <v>0</v>
      </c>
      <c r="AI276" s="105">
        <v>0</v>
      </c>
      <c r="AJ276" s="105">
        <v>0</v>
      </c>
      <c r="AK276" s="105">
        <v>0</v>
      </c>
      <c r="AL276" s="105">
        <v>0</v>
      </c>
      <c r="AM276" s="105">
        <v>0</v>
      </c>
      <c r="AN276" s="105">
        <v>0</v>
      </c>
      <c r="AO276" s="105">
        <v>0</v>
      </c>
      <c r="AP276" s="105">
        <v>0</v>
      </c>
      <c r="AQ276" s="105">
        <v>0</v>
      </c>
      <c r="AR276" s="105">
        <v>0</v>
      </c>
      <c r="AS276" s="105">
        <v>0</v>
      </c>
      <c r="AT276" s="105">
        <v>0</v>
      </c>
      <c r="AU276" s="105">
        <v>0</v>
      </c>
      <c r="AV276" s="105">
        <v>0</v>
      </c>
      <c r="AW276" s="105">
        <v>0</v>
      </c>
      <c r="AX276" s="105">
        <v>0</v>
      </c>
      <c r="AY276" s="105">
        <v>0</v>
      </c>
      <c r="AZ276" s="105">
        <v>0</v>
      </c>
      <c r="BA276" s="105">
        <v>0</v>
      </c>
      <c r="BB276" s="105">
        <v>0</v>
      </c>
      <c r="BE276" s="73"/>
      <c r="BF276" s="134">
        <f t="shared" si="16"/>
        <v>0</v>
      </c>
      <c r="BG276" s="134">
        <f t="shared" si="17"/>
        <v>0</v>
      </c>
      <c r="BH276" s="134">
        <f t="shared" si="18"/>
        <v>0</v>
      </c>
      <c r="BI276" s="134">
        <f t="shared" si="15"/>
        <v>0</v>
      </c>
    </row>
    <row r="277" spans="1:61" ht="14.4" x14ac:dyDescent="0.3">
      <c r="A277" s="106" t="s">
        <v>639</v>
      </c>
      <c r="B277" s="105">
        <v>0</v>
      </c>
      <c r="C277" s="105">
        <v>0</v>
      </c>
      <c r="D277" s="105">
        <v>0</v>
      </c>
      <c r="E277" s="105">
        <v>0</v>
      </c>
      <c r="F277" s="105">
        <v>0</v>
      </c>
      <c r="G277" s="105">
        <v>0</v>
      </c>
      <c r="H277" s="105">
        <v>0</v>
      </c>
      <c r="I277" s="105">
        <v>0</v>
      </c>
      <c r="J277" s="105">
        <v>0</v>
      </c>
      <c r="K277" s="105">
        <v>0</v>
      </c>
      <c r="L277" s="105">
        <v>0</v>
      </c>
      <c r="M277" s="105">
        <v>0</v>
      </c>
      <c r="N277" s="105">
        <v>0</v>
      </c>
      <c r="O277" s="105">
        <v>0</v>
      </c>
      <c r="P277" s="105">
        <v>0</v>
      </c>
      <c r="Q277" s="105">
        <v>0</v>
      </c>
      <c r="R277" s="105">
        <v>0</v>
      </c>
      <c r="S277" s="105">
        <v>0</v>
      </c>
      <c r="T277" s="105">
        <v>0</v>
      </c>
      <c r="U277" s="105">
        <v>0</v>
      </c>
      <c r="V277" s="105">
        <v>0</v>
      </c>
      <c r="W277" s="105">
        <v>0</v>
      </c>
      <c r="X277" s="105">
        <v>0</v>
      </c>
      <c r="Y277" s="105">
        <v>0</v>
      </c>
      <c r="Z277" s="105">
        <v>0</v>
      </c>
      <c r="AA277" s="105">
        <v>0</v>
      </c>
      <c r="AB277" s="105">
        <v>0</v>
      </c>
      <c r="AC277" s="105">
        <v>0</v>
      </c>
      <c r="AD277" s="105">
        <v>0</v>
      </c>
      <c r="AE277" s="105">
        <v>0</v>
      </c>
      <c r="AF277" s="105">
        <v>0</v>
      </c>
      <c r="AG277" s="105">
        <v>0</v>
      </c>
      <c r="AH277" s="105">
        <v>0</v>
      </c>
      <c r="AI277" s="105">
        <v>0</v>
      </c>
      <c r="AJ277" s="105">
        <v>0</v>
      </c>
      <c r="AK277" s="105">
        <v>0</v>
      </c>
      <c r="AL277" s="105">
        <v>0</v>
      </c>
      <c r="AM277" s="105">
        <v>0</v>
      </c>
      <c r="AN277" s="105">
        <v>0</v>
      </c>
      <c r="AO277" s="105">
        <v>0</v>
      </c>
      <c r="AP277" s="105">
        <v>0</v>
      </c>
      <c r="AQ277" s="105">
        <v>0</v>
      </c>
      <c r="AR277" s="105">
        <v>0</v>
      </c>
      <c r="AS277" s="105">
        <v>0</v>
      </c>
      <c r="AT277" s="105">
        <v>0</v>
      </c>
      <c r="AU277" s="105">
        <v>0</v>
      </c>
      <c r="AV277" s="105">
        <v>0</v>
      </c>
      <c r="AW277" s="105">
        <v>0</v>
      </c>
      <c r="AX277" s="105">
        <v>0</v>
      </c>
      <c r="AY277" s="105">
        <v>0</v>
      </c>
      <c r="AZ277" s="105">
        <v>0</v>
      </c>
      <c r="BA277" s="105">
        <v>0</v>
      </c>
      <c r="BB277" s="105">
        <v>0</v>
      </c>
      <c r="BE277" s="73"/>
      <c r="BF277" s="134">
        <f t="shared" si="16"/>
        <v>0</v>
      </c>
      <c r="BG277" s="134">
        <f t="shared" si="17"/>
        <v>0</v>
      </c>
      <c r="BH277" s="134">
        <f t="shared" si="18"/>
        <v>0</v>
      </c>
      <c r="BI277" s="134">
        <f t="shared" si="15"/>
        <v>0</v>
      </c>
    </row>
    <row r="278" spans="1:61" ht="14.4" x14ac:dyDescent="0.3">
      <c r="A278" s="106" t="s">
        <v>640</v>
      </c>
      <c r="B278" s="105">
        <v>0</v>
      </c>
      <c r="C278" s="105">
        <v>0</v>
      </c>
      <c r="D278" s="105">
        <v>0</v>
      </c>
      <c r="E278" s="105">
        <v>0</v>
      </c>
      <c r="F278" s="105">
        <v>0</v>
      </c>
      <c r="G278" s="105">
        <v>0</v>
      </c>
      <c r="H278" s="105">
        <v>0</v>
      </c>
      <c r="I278" s="105">
        <v>0</v>
      </c>
      <c r="J278" s="105">
        <v>0</v>
      </c>
      <c r="K278" s="105">
        <v>0</v>
      </c>
      <c r="L278" s="105">
        <v>0</v>
      </c>
      <c r="M278" s="105">
        <v>0</v>
      </c>
      <c r="N278" s="105">
        <v>0</v>
      </c>
      <c r="O278" s="105">
        <v>0</v>
      </c>
      <c r="P278" s="105">
        <v>0</v>
      </c>
      <c r="Q278" s="105">
        <v>0</v>
      </c>
      <c r="R278" s="105">
        <v>0</v>
      </c>
      <c r="S278" s="105">
        <v>0</v>
      </c>
      <c r="T278" s="105">
        <v>0</v>
      </c>
      <c r="U278" s="105">
        <v>0</v>
      </c>
      <c r="V278" s="105">
        <v>0</v>
      </c>
      <c r="W278" s="105">
        <v>0</v>
      </c>
      <c r="X278" s="105">
        <v>0</v>
      </c>
      <c r="Y278" s="105">
        <v>0</v>
      </c>
      <c r="Z278" s="105">
        <v>0</v>
      </c>
      <c r="AA278" s="105">
        <v>0</v>
      </c>
      <c r="AB278" s="105">
        <v>0</v>
      </c>
      <c r="AC278" s="105">
        <v>0</v>
      </c>
      <c r="AD278" s="105">
        <v>0</v>
      </c>
      <c r="AE278" s="105">
        <v>0</v>
      </c>
      <c r="AF278" s="105">
        <v>0</v>
      </c>
      <c r="AG278" s="105">
        <v>0</v>
      </c>
      <c r="AH278" s="105">
        <v>0</v>
      </c>
      <c r="AI278" s="105">
        <v>0</v>
      </c>
      <c r="AJ278" s="105">
        <v>0</v>
      </c>
      <c r="AK278" s="105">
        <v>0</v>
      </c>
      <c r="AL278" s="105">
        <v>0</v>
      </c>
      <c r="AM278" s="105">
        <v>0</v>
      </c>
      <c r="AN278" s="105">
        <v>0</v>
      </c>
      <c r="AO278" s="105">
        <v>0</v>
      </c>
      <c r="AP278" s="105">
        <v>0</v>
      </c>
      <c r="AQ278" s="105">
        <v>0</v>
      </c>
      <c r="AR278" s="105">
        <v>0</v>
      </c>
      <c r="AS278" s="105">
        <v>0</v>
      </c>
      <c r="AT278" s="105">
        <v>0</v>
      </c>
      <c r="AU278" s="105">
        <v>0</v>
      </c>
      <c r="AV278" s="105">
        <v>0</v>
      </c>
      <c r="AW278" s="105">
        <v>0</v>
      </c>
      <c r="AX278" s="105">
        <v>0</v>
      </c>
      <c r="AY278" s="105">
        <v>0</v>
      </c>
      <c r="AZ278" s="105">
        <v>0</v>
      </c>
      <c r="BA278" s="105">
        <v>0</v>
      </c>
      <c r="BB278" s="105">
        <v>0</v>
      </c>
      <c r="BE278" s="73"/>
      <c r="BF278" s="134">
        <f t="shared" si="16"/>
        <v>0</v>
      </c>
      <c r="BG278" s="134">
        <f t="shared" si="17"/>
        <v>0</v>
      </c>
      <c r="BH278" s="134">
        <f t="shared" si="18"/>
        <v>0</v>
      </c>
      <c r="BI278" s="134">
        <f t="shared" si="15"/>
        <v>0</v>
      </c>
    </row>
    <row r="279" spans="1:61" ht="14.4" x14ac:dyDescent="0.3">
      <c r="A279" s="106" t="s">
        <v>641</v>
      </c>
      <c r="B279" s="105">
        <v>0</v>
      </c>
      <c r="C279" s="105">
        <v>0</v>
      </c>
      <c r="D279" s="105">
        <v>0</v>
      </c>
      <c r="E279" s="105">
        <v>0</v>
      </c>
      <c r="F279" s="105">
        <v>0</v>
      </c>
      <c r="G279" s="105">
        <v>0</v>
      </c>
      <c r="H279" s="105">
        <v>0</v>
      </c>
      <c r="I279" s="105">
        <v>0</v>
      </c>
      <c r="J279" s="105">
        <v>0</v>
      </c>
      <c r="K279" s="105">
        <v>0</v>
      </c>
      <c r="L279" s="105">
        <v>0</v>
      </c>
      <c r="M279" s="105">
        <v>0</v>
      </c>
      <c r="N279" s="105">
        <v>0</v>
      </c>
      <c r="O279" s="105">
        <v>0</v>
      </c>
      <c r="P279" s="105">
        <v>0</v>
      </c>
      <c r="Q279" s="105">
        <v>0</v>
      </c>
      <c r="R279" s="105">
        <v>0</v>
      </c>
      <c r="S279" s="105">
        <v>0</v>
      </c>
      <c r="T279" s="105">
        <v>0</v>
      </c>
      <c r="U279" s="105">
        <v>0</v>
      </c>
      <c r="V279" s="105">
        <v>0</v>
      </c>
      <c r="W279" s="105">
        <v>0</v>
      </c>
      <c r="X279" s="105">
        <v>0</v>
      </c>
      <c r="Y279" s="105">
        <v>0</v>
      </c>
      <c r="Z279" s="105">
        <v>0</v>
      </c>
      <c r="AA279" s="105">
        <v>0</v>
      </c>
      <c r="AB279" s="105">
        <v>0</v>
      </c>
      <c r="AC279" s="105">
        <v>0</v>
      </c>
      <c r="AD279" s="105">
        <v>0</v>
      </c>
      <c r="AE279" s="105">
        <v>0</v>
      </c>
      <c r="AF279" s="105">
        <v>0</v>
      </c>
      <c r="AG279" s="105">
        <v>0</v>
      </c>
      <c r="AH279" s="105">
        <v>0</v>
      </c>
      <c r="AI279" s="105">
        <v>0</v>
      </c>
      <c r="AJ279" s="105">
        <v>0</v>
      </c>
      <c r="AK279" s="105">
        <v>0</v>
      </c>
      <c r="AL279" s="105">
        <v>0</v>
      </c>
      <c r="AM279" s="105">
        <v>0</v>
      </c>
      <c r="AN279" s="105">
        <v>0</v>
      </c>
      <c r="AO279" s="105">
        <v>0</v>
      </c>
      <c r="AP279" s="105">
        <v>0</v>
      </c>
      <c r="AQ279" s="105">
        <v>0</v>
      </c>
      <c r="AR279" s="105">
        <v>0</v>
      </c>
      <c r="AS279" s="105">
        <v>0</v>
      </c>
      <c r="AT279" s="105">
        <v>0</v>
      </c>
      <c r="AU279" s="105">
        <v>0</v>
      </c>
      <c r="AV279" s="105">
        <v>0</v>
      </c>
      <c r="AW279" s="105">
        <v>0</v>
      </c>
      <c r="AX279" s="105">
        <v>0</v>
      </c>
      <c r="AY279" s="105">
        <v>0</v>
      </c>
      <c r="AZ279" s="105">
        <v>0</v>
      </c>
      <c r="BA279" s="105">
        <v>0</v>
      </c>
      <c r="BB279" s="105">
        <v>0</v>
      </c>
      <c r="BE279" s="73"/>
      <c r="BF279" s="134">
        <f t="shared" si="16"/>
        <v>0</v>
      </c>
      <c r="BG279" s="134">
        <f t="shared" si="17"/>
        <v>0</v>
      </c>
      <c r="BH279" s="134">
        <f t="shared" si="18"/>
        <v>0</v>
      </c>
      <c r="BI279" s="134">
        <f t="shared" si="15"/>
        <v>0</v>
      </c>
    </row>
    <row r="280" spans="1:61" ht="14.4" x14ac:dyDescent="0.3">
      <c r="A280" s="106" t="s">
        <v>642</v>
      </c>
      <c r="B280" s="105">
        <v>0</v>
      </c>
      <c r="C280" s="105">
        <v>0</v>
      </c>
      <c r="D280" s="105">
        <v>0</v>
      </c>
      <c r="E280" s="105">
        <v>0</v>
      </c>
      <c r="F280" s="105">
        <v>0</v>
      </c>
      <c r="G280" s="105">
        <v>0</v>
      </c>
      <c r="H280" s="105">
        <v>0</v>
      </c>
      <c r="I280" s="105">
        <v>0</v>
      </c>
      <c r="J280" s="105">
        <v>0</v>
      </c>
      <c r="K280" s="105">
        <v>0</v>
      </c>
      <c r="L280" s="105">
        <v>0</v>
      </c>
      <c r="M280" s="105">
        <v>0</v>
      </c>
      <c r="N280" s="105">
        <v>0</v>
      </c>
      <c r="O280" s="105">
        <v>0</v>
      </c>
      <c r="P280" s="105">
        <v>0</v>
      </c>
      <c r="Q280" s="105">
        <v>0</v>
      </c>
      <c r="R280" s="105">
        <v>0</v>
      </c>
      <c r="S280" s="105">
        <v>0</v>
      </c>
      <c r="T280" s="105">
        <v>0</v>
      </c>
      <c r="U280" s="105">
        <v>0</v>
      </c>
      <c r="V280" s="105">
        <v>0</v>
      </c>
      <c r="W280" s="105">
        <v>0</v>
      </c>
      <c r="X280" s="105">
        <v>0</v>
      </c>
      <c r="Y280" s="105">
        <v>0</v>
      </c>
      <c r="Z280" s="105">
        <v>0</v>
      </c>
      <c r="AA280" s="105">
        <v>0</v>
      </c>
      <c r="AB280" s="105">
        <v>0</v>
      </c>
      <c r="AC280" s="105">
        <v>0</v>
      </c>
      <c r="AD280" s="105">
        <v>0</v>
      </c>
      <c r="AE280" s="105">
        <v>0</v>
      </c>
      <c r="AF280" s="105">
        <v>0</v>
      </c>
      <c r="AG280" s="105">
        <v>0</v>
      </c>
      <c r="AH280" s="105">
        <v>0</v>
      </c>
      <c r="AI280" s="105">
        <v>0</v>
      </c>
      <c r="AJ280" s="105">
        <v>0</v>
      </c>
      <c r="AK280" s="105">
        <v>0</v>
      </c>
      <c r="AL280" s="105">
        <v>0</v>
      </c>
      <c r="AM280" s="105">
        <v>0</v>
      </c>
      <c r="AN280" s="105">
        <v>0</v>
      </c>
      <c r="AO280" s="105">
        <v>0</v>
      </c>
      <c r="AP280" s="105">
        <v>0</v>
      </c>
      <c r="AQ280" s="105">
        <v>0</v>
      </c>
      <c r="AR280" s="105">
        <v>0</v>
      </c>
      <c r="AS280" s="105">
        <v>0</v>
      </c>
      <c r="AT280" s="105">
        <v>0</v>
      </c>
      <c r="AU280" s="105">
        <v>0</v>
      </c>
      <c r="AV280" s="105">
        <v>0</v>
      </c>
      <c r="AW280" s="105">
        <v>0</v>
      </c>
      <c r="AX280" s="105">
        <v>0</v>
      </c>
      <c r="AY280" s="105">
        <v>0</v>
      </c>
      <c r="AZ280" s="105">
        <v>0</v>
      </c>
      <c r="BA280" s="105">
        <v>0</v>
      </c>
      <c r="BB280" s="105">
        <v>0</v>
      </c>
      <c r="BE280" s="73"/>
      <c r="BF280" s="134">
        <f t="shared" si="16"/>
        <v>0</v>
      </c>
      <c r="BG280" s="134">
        <f t="shared" si="17"/>
        <v>0</v>
      </c>
      <c r="BH280" s="134">
        <f t="shared" si="18"/>
        <v>0</v>
      </c>
      <c r="BI280" s="134">
        <f t="shared" si="15"/>
        <v>0</v>
      </c>
    </row>
    <row r="281" spans="1:61" ht="14.4" x14ac:dyDescent="0.3">
      <c r="A281" s="233" t="s">
        <v>643</v>
      </c>
      <c r="B281" s="107">
        <v>49668307.490000002</v>
      </c>
      <c r="C281" s="107">
        <v>49668307.490000002</v>
      </c>
      <c r="D281" s="107">
        <v>49668307.490000002</v>
      </c>
      <c r="E281" s="107">
        <v>49668307.490000002</v>
      </c>
      <c r="F281" s="107">
        <v>49668307.490000002</v>
      </c>
      <c r="G281" s="107">
        <v>49668307.490000002</v>
      </c>
      <c r="H281" s="107">
        <v>49668307.490000002</v>
      </c>
      <c r="I281" s="107">
        <v>49668307.490000002</v>
      </c>
      <c r="J281" s="107">
        <v>49668307.490000002</v>
      </c>
      <c r="K281" s="107">
        <v>49668307.490000002</v>
      </c>
      <c r="L281" s="107">
        <v>49668307.490000002</v>
      </c>
      <c r="M281" s="107">
        <v>49668307.490000002</v>
      </c>
      <c r="N281" s="107">
        <v>49668307.490000002</v>
      </c>
      <c r="O281" s="107">
        <v>49668307.490000002</v>
      </c>
      <c r="P281" s="107">
        <v>49668307.490000002</v>
      </c>
      <c r="Q281" s="107">
        <v>49668307.490000002</v>
      </c>
      <c r="R281" s="107">
        <v>49668307.490000002</v>
      </c>
      <c r="S281" s="107">
        <v>49668307.490000002</v>
      </c>
      <c r="T281" s="107">
        <v>49668307.490000002</v>
      </c>
      <c r="U281" s="107">
        <v>49668307.490000002</v>
      </c>
      <c r="V281" s="107">
        <v>49668307.490000002</v>
      </c>
      <c r="W281" s="107">
        <v>49668307.490000002</v>
      </c>
      <c r="X281" s="107">
        <v>49668307.490000002</v>
      </c>
      <c r="Y281" s="107">
        <v>49668307.490000002</v>
      </c>
      <c r="Z281" s="107">
        <v>49668307.490000002</v>
      </c>
      <c r="AA281" s="107">
        <v>49668307.490000002</v>
      </c>
      <c r="AB281" s="107">
        <v>49668307.490000002</v>
      </c>
      <c r="AC281" s="107">
        <v>49668307.490000002</v>
      </c>
      <c r="AD281" s="107">
        <v>49668307.490000002</v>
      </c>
      <c r="AE281" s="107">
        <v>49668307.490000002</v>
      </c>
      <c r="AF281" s="107">
        <v>49668307.490000002</v>
      </c>
      <c r="AG281" s="107">
        <v>49668307.490000002</v>
      </c>
      <c r="AH281" s="107">
        <v>49668307.490000002</v>
      </c>
      <c r="AI281" s="107">
        <v>49668307.490000002</v>
      </c>
      <c r="AJ281" s="107">
        <v>49668307.490000002</v>
      </c>
      <c r="AK281" s="107">
        <v>49668307.490000002</v>
      </c>
      <c r="AL281" s="107">
        <v>49668307.490000002</v>
      </c>
      <c r="AM281" s="107">
        <v>49668307.490000002</v>
      </c>
      <c r="AN281" s="107">
        <v>49668307.490000002</v>
      </c>
      <c r="AO281" s="107">
        <v>49668307.490000002</v>
      </c>
      <c r="AP281" s="107">
        <v>49668307.490000002</v>
      </c>
      <c r="AQ281" s="107">
        <v>49668307.490000002</v>
      </c>
      <c r="AR281" s="107">
        <v>49668307.490000002</v>
      </c>
      <c r="AS281" s="107">
        <v>49668307.490000002</v>
      </c>
      <c r="AT281" s="107">
        <v>49668307.490000002</v>
      </c>
      <c r="AU281" s="107">
        <v>49668307.490000002</v>
      </c>
      <c r="AV281" s="107">
        <v>49668307.490000002</v>
      </c>
      <c r="AW281" s="107">
        <v>49668307.490000002</v>
      </c>
      <c r="AX281" s="107">
        <v>49668307.490000002</v>
      </c>
      <c r="AY281" s="107">
        <v>49668307.490000002</v>
      </c>
      <c r="AZ281" s="107">
        <v>49668307.490000002</v>
      </c>
      <c r="BA281" s="107">
        <v>49668307.490000002</v>
      </c>
      <c r="BB281" s="107">
        <v>49668307.490000002</v>
      </c>
      <c r="BE281" s="73"/>
      <c r="BF281" s="134">
        <f t="shared" si="16"/>
        <v>49668307.490000002</v>
      </c>
      <c r="BG281" s="134">
        <f t="shared" si="17"/>
        <v>49668307.490000002</v>
      </c>
      <c r="BH281" s="134">
        <f t="shared" si="18"/>
        <v>49668307.490000002</v>
      </c>
      <c r="BI281" s="134">
        <f t="shared" si="15"/>
        <v>49668307.490000002</v>
      </c>
    </row>
    <row r="282" spans="1:61" ht="14.4" x14ac:dyDescent="0.3">
      <c r="A282" s="106" t="s">
        <v>644</v>
      </c>
      <c r="BE282" s="73"/>
    </row>
    <row r="283" spans="1:61" ht="14.4" x14ac:dyDescent="0.3">
      <c r="A283" s="158" t="s">
        <v>645</v>
      </c>
      <c r="BE283" s="73"/>
    </row>
    <row r="284" spans="1:61" ht="14.4" x14ac:dyDescent="0.3">
      <c r="A284" s="106" t="s">
        <v>646</v>
      </c>
      <c r="B284" s="105">
        <v>0</v>
      </c>
      <c r="C284" s="105">
        <v>0</v>
      </c>
      <c r="D284" s="105">
        <v>0</v>
      </c>
      <c r="E284" s="105">
        <v>0</v>
      </c>
      <c r="F284" s="105">
        <v>0</v>
      </c>
      <c r="G284" s="105">
        <v>0</v>
      </c>
      <c r="H284" s="105">
        <v>0</v>
      </c>
      <c r="I284" s="105">
        <v>0</v>
      </c>
      <c r="J284" s="105">
        <v>0</v>
      </c>
      <c r="K284" s="105">
        <v>0</v>
      </c>
      <c r="L284" s="105">
        <v>0</v>
      </c>
      <c r="M284" s="105">
        <v>0</v>
      </c>
      <c r="N284" s="105">
        <v>0</v>
      </c>
      <c r="O284" s="105">
        <v>0</v>
      </c>
      <c r="P284" s="105">
        <v>0</v>
      </c>
      <c r="Q284" s="105">
        <v>0</v>
      </c>
      <c r="R284" s="105">
        <v>0</v>
      </c>
      <c r="S284" s="105">
        <v>0</v>
      </c>
      <c r="T284" s="105">
        <v>0</v>
      </c>
      <c r="U284" s="105">
        <v>0</v>
      </c>
      <c r="V284" s="105">
        <v>0</v>
      </c>
      <c r="W284" s="105">
        <v>0</v>
      </c>
      <c r="X284" s="105">
        <v>0</v>
      </c>
      <c r="Y284" s="105">
        <v>0</v>
      </c>
      <c r="Z284" s="105">
        <v>0</v>
      </c>
      <c r="AA284" s="105">
        <v>0</v>
      </c>
      <c r="AB284" s="105">
        <v>0</v>
      </c>
      <c r="AC284" s="105">
        <v>0</v>
      </c>
      <c r="AD284" s="105">
        <v>0</v>
      </c>
      <c r="AE284" s="105">
        <v>0</v>
      </c>
      <c r="AF284" s="105">
        <v>0</v>
      </c>
      <c r="AG284" s="105">
        <v>0</v>
      </c>
      <c r="AH284" s="105">
        <v>0</v>
      </c>
      <c r="AI284" s="105">
        <v>0</v>
      </c>
      <c r="AJ284" s="105">
        <v>0</v>
      </c>
      <c r="AK284" s="105">
        <v>0</v>
      </c>
      <c r="AL284" s="105">
        <v>0</v>
      </c>
      <c r="AM284" s="105">
        <v>0</v>
      </c>
      <c r="AN284" s="105">
        <v>0</v>
      </c>
      <c r="AO284" s="105">
        <v>0</v>
      </c>
      <c r="AP284" s="105">
        <v>0</v>
      </c>
      <c r="AQ284" s="105">
        <v>0</v>
      </c>
      <c r="AR284" s="105">
        <v>0</v>
      </c>
      <c r="AS284" s="105">
        <v>0</v>
      </c>
      <c r="AT284" s="105">
        <v>0</v>
      </c>
      <c r="AU284" s="105">
        <v>0</v>
      </c>
      <c r="AV284" s="105">
        <v>0</v>
      </c>
      <c r="AW284" s="105">
        <v>0</v>
      </c>
      <c r="AX284" s="105">
        <v>0</v>
      </c>
      <c r="AY284" s="105">
        <v>0</v>
      </c>
      <c r="AZ284" s="105">
        <v>0</v>
      </c>
      <c r="BA284" s="105">
        <v>0</v>
      </c>
      <c r="BB284" s="105">
        <v>0</v>
      </c>
      <c r="BE284" s="73"/>
      <c r="BF284" s="134">
        <f t="shared" si="16"/>
        <v>0</v>
      </c>
      <c r="BG284" s="134">
        <f t="shared" si="17"/>
        <v>0</v>
      </c>
      <c r="BH284" s="134">
        <f t="shared" si="18"/>
        <v>0</v>
      </c>
      <c r="BI284" s="134">
        <f t="shared" si="15"/>
        <v>0</v>
      </c>
    </row>
    <row r="285" spans="1:61" ht="14.4" x14ac:dyDescent="0.3">
      <c r="A285" s="106" t="s">
        <v>647</v>
      </c>
      <c r="B285" s="105">
        <v>-26802409</v>
      </c>
      <c r="C285" s="105">
        <v>-26802409</v>
      </c>
      <c r="D285" s="105">
        <v>-26802409</v>
      </c>
      <c r="E285" s="105">
        <v>-26802409</v>
      </c>
      <c r="F285" s="105">
        <v>-26802409</v>
      </c>
      <c r="G285" s="105">
        <v>-26802409</v>
      </c>
      <c r="H285" s="105">
        <v>-26802409</v>
      </c>
      <c r="I285" s="105">
        <v>-26802409</v>
      </c>
      <c r="J285" s="105">
        <v>-26802409</v>
      </c>
      <c r="K285" s="105">
        <v>-26802409</v>
      </c>
      <c r="L285" s="105">
        <v>-26802409</v>
      </c>
      <c r="M285" s="105">
        <v>-26802409</v>
      </c>
      <c r="N285" s="105">
        <v>-26802409</v>
      </c>
      <c r="O285" s="105">
        <v>-26802409</v>
      </c>
      <c r="P285" s="105">
        <v>-26802409</v>
      </c>
      <c r="Q285" s="105">
        <v>-26802409</v>
      </c>
      <c r="R285" s="105">
        <v>-26802409</v>
      </c>
      <c r="S285" s="105">
        <v>-26802409</v>
      </c>
      <c r="T285" s="105">
        <v>-26802409</v>
      </c>
      <c r="U285" s="105">
        <v>-26802409</v>
      </c>
      <c r="V285" s="105">
        <v>-26802409</v>
      </c>
      <c r="W285" s="105">
        <v>-26802409</v>
      </c>
      <c r="X285" s="105">
        <v>-26802409</v>
      </c>
      <c r="Y285" s="105">
        <v>-26802409</v>
      </c>
      <c r="Z285" s="105">
        <v>-26802409</v>
      </c>
      <c r="AA285" s="105">
        <v>-26802409</v>
      </c>
      <c r="AB285" s="105">
        <v>-26802409</v>
      </c>
      <c r="AC285" s="105">
        <v>-26802409</v>
      </c>
      <c r="AD285" s="105">
        <v>-26802409</v>
      </c>
      <c r="AE285" s="105">
        <v>-26802409</v>
      </c>
      <c r="AF285" s="105">
        <v>-26802409</v>
      </c>
      <c r="AG285" s="105">
        <v>-26802409</v>
      </c>
      <c r="AH285" s="105">
        <v>-26802409</v>
      </c>
      <c r="AI285" s="105">
        <v>-26802409</v>
      </c>
      <c r="AJ285" s="105">
        <v>-26802409</v>
      </c>
      <c r="AK285" s="105">
        <v>-26802409</v>
      </c>
      <c r="AL285" s="105">
        <v>-26802409</v>
      </c>
      <c r="AM285" s="105">
        <v>-26802409</v>
      </c>
      <c r="AN285" s="105">
        <v>-26802409</v>
      </c>
      <c r="AO285" s="105">
        <v>-26802409</v>
      </c>
      <c r="AP285" s="105">
        <v>-26802409</v>
      </c>
      <c r="AQ285" s="105">
        <v>-26802409</v>
      </c>
      <c r="AR285" s="105">
        <v>-26802409</v>
      </c>
      <c r="AS285" s="105">
        <v>-26802409</v>
      </c>
      <c r="AT285" s="105">
        <v>-26802409</v>
      </c>
      <c r="AU285" s="105">
        <v>-26802409</v>
      </c>
      <c r="AV285" s="105">
        <v>-26802409</v>
      </c>
      <c r="AW285" s="105">
        <v>-26802409</v>
      </c>
      <c r="AX285" s="105">
        <v>-26802409</v>
      </c>
      <c r="AY285" s="105">
        <v>-26802409</v>
      </c>
      <c r="AZ285" s="105">
        <v>-26802409</v>
      </c>
      <c r="BA285" s="105">
        <v>-26802409</v>
      </c>
      <c r="BB285" s="105">
        <v>-26802409</v>
      </c>
      <c r="BE285" s="73"/>
      <c r="BF285" s="134">
        <f t="shared" si="16"/>
        <v>-26802409</v>
      </c>
      <c r="BG285" s="134">
        <f t="shared" si="17"/>
        <v>-26802409</v>
      </c>
      <c r="BH285" s="134">
        <f t="shared" si="18"/>
        <v>-26802409</v>
      </c>
      <c r="BI285" s="134">
        <f t="shared" si="15"/>
        <v>-26802409</v>
      </c>
    </row>
    <row r="286" spans="1:61" ht="14.4" x14ac:dyDescent="0.3">
      <c r="A286" s="106" t="s">
        <v>648</v>
      </c>
      <c r="B286" s="105">
        <v>-736991</v>
      </c>
      <c r="C286" s="105">
        <v>-736991</v>
      </c>
      <c r="D286" s="105">
        <v>-736991</v>
      </c>
      <c r="E286" s="105">
        <v>-736991</v>
      </c>
      <c r="F286" s="105">
        <v>-736991</v>
      </c>
      <c r="G286" s="105">
        <v>-736991</v>
      </c>
      <c r="H286" s="105">
        <v>-736991</v>
      </c>
      <c r="I286" s="105">
        <v>-736991</v>
      </c>
      <c r="J286" s="105">
        <v>-736991</v>
      </c>
      <c r="K286" s="105">
        <v>-736991</v>
      </c>
      <c r="L286" s="105">
        <v>-736991</v>
      </c>
      <c r="M286" s="105">
        <v>-736991</v>
      </c>
      <c r="N286" s="105">
        <v>-736991</v>
      </c>
      <c r="O286" s="105">
        <v>-736991</v>
      </c>
      <c r="P286" s="105">
        <v>-736991</v>
      </c>
      <c r="Q286" s="105">
        <v>-736991</v>
      </c>
      <c r="R286" s="105">
        <v>-736991</v>
      </c>
      <c r="S286" s="105">
        <v>-736991</v>
      </c>
      <c r="T286" s="105">
        <v>-736991</v>
      </c>
      <c r="U286" s="105">
        <v>-736991</v>
      </c>
      <c r="V286" s="105">
        <v>-736991</v>
      </c>
      <c r="W286" s="105">
        <v>-736991</v>
      </c>
      <c r="X286" s="105">
        <v>-736991</v>
      </c>
      <c r="Y286" s="105">
        <v>-736991</v>
      </c>
      <c r="Z286" s="105">
        <v>-736991</v>
      </c>
      <c r="AA286" s="105">
        <v>-736991</v>
      </c>
      <c r="AB286" s="105">
        <v>-736991</v>
      </c>
      <c r="AC286" s="105">
        <v>-736991</v>
      </c>
      <c r="AD286" s="105">
        <v>-736991</v>
      </c>
      <c r="AE286" s="105">
        <v>-736991</v>
      </c>
      <c r="AF286" s="105">
        <v>-736991</v>
      </c>
      <c r="AG286" s="105">
        <v>-736991</v>
      </c>
      <c r="AH286" s="105">
        <v>-736991</v>
      </c>
      <c r="AI286" s="105">
        <v>-736991</v>
      </c>
      <c r="AJ286" s="105">
        <v>-736991</v>
      </c>
      <c r="AK286" s="105">
        <v>-736991</v>
      </c>
      <c r="AL286" s="105">
        <v>-736991</v>
      </c>
      <c r="AM286" s="105">
        <v>-736991</v>
      </c>
      <c r="AN286" s="105">
        <v>-736991</v>
      </c>
      <c r="AO286" s="105">
        <v>-736991</v>
      </c>
      <c r="AP286" s="105">
        <v>-736991</v>
      </c>
      <c r="AQ286" s="105">
        <v>-736991</v>
      </c>
      <c r="AR286" s="105">
        <v>-736991</v>
      </c>
      <c r="AS286" s="105">
        <v>-736991</v>
      </c>
      <c r="AT286" s="105">
        <v>-736991</v>
      </c>
      <c r="AU286" s="105">
        <v>-736991</v>
      </c>
      <c r="AV286" s="105">
        <v>-736991</v>
      </c>
      <c r="AW286" s="105">
        <v>-736991</v>
      </c>
      <c r="AX286" s="105">
        <v>-736991</v>
      </c>
      <c r="AY286" s="105">
        <v>-736991</v>
      </c>
      <c r="AZ286" s="105">
        <v>-736991</v>
      </c>
      <c r="BA286" s="105">
        <v>-736991</v>
      </c>
      <c r="BB286" s="105">
        <v>-736991</v>
      </c>
      <c r="BE286" s="73"/>
      <c r="BF286" s="134">
        <f t="shared" si="16"/>
        <v>-736991</v>
      </c>
      <c r="BG286" s="134">
        <f t="shared" si="17"/>
        <v>-736991</v>
      </c>
      <c r="BH286" s="134">
        <f t="shared" si="18"/>
        <v>-736991</v>
      </c>
      <c r="BI286" s="134">
        <f t="shared" si="15"/>
        <v>-736991</v>
      </c>
    </row>
    <row r="287" spans="1:61" ht="14.4" x14ac:dyDescent="0.3">
      <c r="A287" s="106" t="s">
        <v>649</v>
      </c>
      <c r="B287" s="105">
        <v>0</v>
      </c>
      <c r="C287" s="105">
        <v>0</v>
      </c>
      <c r="D287" s="105">
        <v>0</v>
      </c>
      <c r="E287" s="105">
        <v>0</v>
      </c>
      <c r="F287" s="105">
        <v>0</v>
      </c>
      <c r="G287" s="105">
        <v>0</v>
      </c>
      <c r="H287" s="105">
        <v>0</v>
      </c>
      <c r="I287" s="105">
        <v>0</v>
      </c>
      <c r="J287" s="105">
        <v>0</v>
      </c>
      <c r="K287" s="105">
        <v>0</v>
      </c>
      <c r="L287" s="105">
        <v>0</v>
      </c>
      <c r="M287" s="105">
        <v>0</v>
      </c>
      <c r="N287" s="105">
        <v>0</v>
      </c>
      <c r="O287" s="105">
        <v>0</v>
      </c>
      <c r="P287" s="105">
        <v>0</v>
      </c>
      <c r="Q287" s="105">
        <v>0</v>
      </c>
      <c r="R287" s="105">
        <v>0</v>
      </c>
      <c r="S287" s="105">
        <v>0</v>
      </c>
      <c r="T287" s="105">
        <v>0</v>
      </c>
      <c r="U287" s="105">
        <v>0</v>
      </c>
      <c r="V287" s="105">
        <v>0</v>
      </c>
      <c r="W287" s="105">
        <v>0</v>
      </c>
      <c r="X287" s="105">
        <v>0</v>
      </c>
      <c r="Y287" s="105">
        <v>0</v>
      </c>
      <c r="Z287" s="105">
        <v>0</v>
      </c>
      <c r="AA287" s="105">
        <v>0</v>
      </c>
      <c r="AB287" s="105">
        <v>0</v>
      </c>
      <c r="AC287" s="105">
        <v>0</v>
      </c>
      <c r="AD287" s="105">
        <v>0</v>
      </c>
      <c r="AE287" s="105">
        <v>0</v>
      </c>
      <c r="AF287" s="105">
        <v>0</v>
      </c>
      <c r="AG287" s="105">
        <v>0</v>
      </c>
      <c r="AH287" s="105">
        <v>0</v>
      </c>
      <c r="AI287" s="105">
        <v>0</v>
      </c>
      <c r="AJ287" s="105">
        <v>0</v>
      </c>
      <c r="AK287" s="105">
        <v>0</v>
      </c>
      <c r="AL287" s="105">
        <v>0</v>
      </c>
      <c r="AM287" s="105">
        <v>0</v>
      </c>
      <c r="AN287" s="105">
        <v>0</v>
      </c>
      <c r="AO287" s="105">
        <v>0</v>
      </c>
      <c r="AP287" s="105">
        <v>0</v>
      </c>
      <c r="AQ287" s="105">
        <v>0</v>
      </c>
      <c r="AR287" s="105">
        <v>0</v>
      </c>
      <c r="AS287" s="105">
        <v>0</v>
      </c>
      <c r="AT287" s="105">
        <v>0</v>
      </c>
      <c r="AU287" s="105">
        <v>0</v>
      </c>
      <c r="AV287" s="105">
        <v>0</v>
      </c>
      <c r="AW287" s="105">
        <v>0</v>
      </c>
      <c r="AX287" s="105">
        <v>0</v>
      </c>
      <c r="AY287" s="105">
        <v>0</v>
      </c>
      <c r="AZ287" s="105">
        <v>0</v>
      </c>
      <c r="BA287" s="105">
        <v>0</v>
      </c>
      <c r="BB287" s="105">
        <v>0</v>
      </c>
      <c r="BE287" s="73"/>
      <c r="BF287" s="134">
        <f t="shared" si="16"/>
        <v>0</v>
      </c>
      <c r="BG287" s="134">
        <f t="shared" si="17"/>
        <v>0</v>
      </c>
      <c r="BH287" s="134">
        <f t="shared" si="18"/>
        <v>0</v>
      </c>
      <c r="BI287" s="134">
        <f t="shared" si="15"/>
        <v>0</v>
      </c>
    </row>
    <row r="288" spans="1:61" ht="14.4" x14ac:dyDescent="0.3">
      <c r="A288" s="106" t="s">
        <v>650</v>
      </c>
      <c r="B288" s="105">
        <v>0</v>
      </c>
      <c r="C288" s="105">
        <v>0</v>
      </c>
      <c r="D288" s="105">
        <v>0</v>
      </c>
      <c r="E288" s="105">
        <v>0</v>
      </c>
      <c r="F288" s="105">
        <v>0</v>
      </c>
      <c r="G288" s="105">
        <v>0</v>
      </c>
      <c r="H288" s="105">
        <v>0</v>
      </c>
      <c r="I288" s="105">
        <v>0</v>
      </c>
      <c r="J288" s="105">
        <v>0</v>
      </c>
      <c r="K288" s="105">
        <v>0</v>
      </c>
      <c r="L288" s="105">
        <v>0</v>
      </c>
      <c r="M288" s="105">
        <v>0</v>
      </c>
      <c r="N288" s="105">
        <v>0</v>
      </c>
      <c r="O288" s="105">
        <v>0</v>
      </c>
      <c r="P288" s="105">
        <v>0</v>
      </c>
      <c r="Q288" s="105">
        <v>0</v>
      </c>
      <c r="R288" s="105">
        <v>0</v>
      </c>
      <c r="S288" s="105">
        <v>0</v>
      </c>
      <c r="T288" s="105">
        <v>0</v>
      </c>
      <c r="U288" s="105">
        <v>0</v>
      </c>
      <c r="V288" s="105">
        <v>0</v>
      </c>
      <c r="W288" s="105">
        <v>0</v>
      </c>
      <c r="X288" s="105">
        <v>0</v>
      </c>
      <c r="Y288" s="105">
        <v>0</v>
      </c>
      <c r="Z288" s="105">
        <v>0</v>
      </c>
      <c r="AA288" s="105">
        <v>0</v>
      </c>
      <c r="AB288" s="105">
        <v>0</v>
      </c>
      <c r="AC288" s="105">
        <v>0</v>
      </c>
      <c r="AD288" s="105">
        <v>0</v>
      </c>
      <c r="AE288" s="105">
        <v>0</v>
      </c>
      <c r="AF288" s="105">
        <v>0</v>
      </c>
      <c r="AG288" s="105">
        <v>0</v>
      </c>
      <c r="AH288" s="105">
        <v>0</v>
      </c>
      <c r="AI288" s="105">
        <v>0</v>
      </c>
      <c r="AJ288" s="105">
        <v>0</v>
      </c>
      <c r="AK288" s="105">
        <v>0</v>
      </c>
      <c r="AL288" s="105">
        <v>0</v>
      </c>
      <c r="AM288" s="105">
        <v>0</v>
      </c>
      <c r="AN288" s="105">
        <v>0</v>
      </c>
      <c r="AO288" s="105">
        <v>0</v>
      </c>
      <c r="AP288" s="105">
        <v>0</v>
      </c>
      <c r="AQ288" s="105">
        <v>0</v>
      </c>
      <c r="AR288" s="105">
        <v>0</v>
      </c>
      <c r="AS288" s="105">
        <v>0</v>
      </c>
      <c r="AT288" s="105">
        <v>0</v>
      </c>
      <c r="AU288" s="105">
        <v>0</v>
      </c>
      <c r="AV288" s="105">
        <v>0</v>
      </c>
      <c r="AW288" s="105">
        <v>0</v>
      </c>
      <c r="AX288" s="105">
        <v>0</v>
      </c>
      <c r="AY288" s="105">
        <v>0</v>
      </c>
      <c r="AZ288" s="105">
        <v>0</v>
      </c>
      <c r="BA288" s="105">
        <v>0</v>
      </c>
      <c r="BB288" s="105">
        <v>0</v>
      </c>
      <c r="BE288" s="73"/>
      <c r="BF288" s="134">
        <f t="shared" si="16"/>
        <v>0</v>
      </c>
      <c r="BG288" s="134">
        <f t="shared" si="17"/>
        <v>0</v>
      </c>
      <c r="BH288" s="134">
        <f t="shared" si="18"/>
        <v>0</v>
      </c>
      <c r="BI288" s="134">
        <f t="shared" si="15"/>
        <v>0</v>
      </c>
    </row>
    <row r="289" spans="1:61" ht="14.4" x14ac:dyDescent="0.3">
      <c r="A289" s="106" t="s">
        <v>651</v>
      </c>
      <c r="B289" s="105">
        <v>-179278.78999999899</v>
      </c>
      <c r="C289" s="105">
        <v>-179278.78999999899</v>
      </c>
      <c r="D289" s="105">
        <v>-179278.78999999899</v>
      </c>
      <c r="E289" s="105">
        <v>-179278.78999999899</v>
      </c>
      <c r="F289" s="105">
        <v>-179278.78999999899</v>
      </c>
      <c r="G289" s="105">
        <v>-179278.78999999899</v>
      </c>
      <c r="H289" s="105">
        <v>-179278.78999999899</v>
      </c>
      <c r="I289" s="105">
        <v>-179278.78999999899</v>
      </c>
      <c r="J289" s="105">
        <v>-179278.78999999899</v>
      </c>
      <c r="K289" s="105">
        <v>-179278.78999999899</v>
      </c>
      <c r="L289" s="105">
        <v>-179278.78999999899</v>
      </c>
      <c r="M289" s="105">
        <v>-179278.78999999899</v>
      </c>
      <c r="N289" s="105">
        <v>-179278.78999999899</v>
      </c>
      <c r="O289" s="105">
        <v>-179278.78999999899</v>
      </c>
      <c r="P289" s="105">
        <v>-179278.78999999899</v>
      </c>
      <c r="Q289" s="105">
        <v>-179278.78999999899</v>
      </c>
      <c r="R289" s="105">
        <v>-179278.78999999899</v>
      </c>
      <c r="S289" s="105">
        <v>-179278.78999999899</v>
      </c>
      <c r="T289" s="105">
        <v>-179278.78999999899</v>
      </c>
      <c r="U289" s="105">
        <v>-179278.78999999899</v>
      </c>
      <c r="V289" s="105">
        <v>-179278.78999999899</v>
      </c>
      <c r="W289" s="105">
        <v>-179278.78999999899</v>
      </c>
      <c r="X289" s="105">
        <v>-179278.78999999899</v>
      </c>
      <c r="Y289" s="105">
        <v>-179278.78999999899</v>
      </c>
      <c r="Z289" s="105">
        <v>-179278.78999999899</v>
      </c>
      <c r="AA289" s="105">
        <v>-179278.78999999899</v>
      </c>
      <c r="AB289" s="105">
        <v>-179278.78999999899</v>
      </c>
      <c r="AC289" s="105">
        <v>-179278.78999999899</v>
      </c>
      <c r="AD289" s="105">
        <v>-179278.78999999899</v>
      </c>
      <c r="AE289" s="105">
        <v>-179278.78999999899</v>
      </c>
      <c r="AF289" s="105">
        <v>-179278.78999999899</v>
      </c>
      <c r="AG289" s="105">
        <v>-179278.78999999899</v>
      </c>
      <c r="AH289" s="105">
        <v>-179278.78999999899</v>
      </c>
      <c r="AI289" s="105">
        <v>-179278.78999999899</v>
      </c>
      <c r="AJ289" s="105">
        <v>-179278.78999999899</v>
      </c>
      <c r="AK289" s="105">
        <v>-179278.78999999899</v>
      </c>
      <c r="AL289" s="105">
        <v>-179278.78999999899</v>
      </c>
      <c r="AM289" s="105">
        <v>-179278.78999999899</v>
      </c>
      <c r="AN289" s="105">
        <v>-179278.78999999899</v>
      </c>
      <c r="AO289" s="105">
        <v>-179278.78999999899</v>
      </c>
      <c r="AP289" s="105">
        <v>-179278.78999999899</v>
      </c>
      <c r="AQ289" s="105">
        <v>-179278.78999999899</v>
      </c>
      <c r="AR289" s="105">
        <v>-179278.78999999899</v>
      </c>
      <c r="AS289" s="105">
        <v>-179278.78999999899</v>
      </c>
      <c r="AT289" s="105">
        <v>-179278.78999999899</v>
      </c>
      <c r="AU289" s="105">
        <v>-179278.78999999899</v>
      </c>
      <c r="AV289" s="105">
        <v>-179278.78999999899</v>
      </c>
      <c r="AW289" s="105">
        <v>-179278.78999999899</v>
      </c>
      <c r="AX289" s="105">
        <v>-179278.78999999899</v>
      </c>
      <c r="AY289" s="105">
        <v>-179278.78999999899</v>
      </c>
      <c r="AZ289" s="105">
        <v>-179278.78999999899</v>
      </c>
      <c r="BA289" s="105">
        <v>-179278.78999999899</v>
      </c>
      <c r="BB289" s="105">
        <v>-179278.78999999899</v>
      </c>
      <c r="BE289" s="73"/>
      <c r="BF289" s="134">
        <f t="shared" si="16"/>
        <v>-179278.78999999905</v>
      </c>
      <c r="BG289" s="134">
        <f t="shared" si="17"/>
        <v>-179278.78999999905</v>
      </c>
      <c r="BH289" s="134">
        <f t="shared" si="18"/>
        <v>-179278.78999999905</v>
      </c>
      <c r="BI289" s="134">
        <f t="shared" si="15"/>
        <v>-179278.78999999905</v>
      </c>
    </row>
    <row r="290" spans="1:61" ht="14.4" x14ac:dyDescent="0.3">
      <c r="A290" s="106" t="s">
        <v>652</v>
      </c>
      <c r="B290" s="105">
        <v>-8401958.1899999995</v>
      </c>
      <c r="C290" s="105">
        <v>-8401958.1899999995</v>
      </c>
      <c r="D290" s="105">
        <v>-8401958.1899999995</v>
      </c>
      <c r="E290" s="105">
        <v>-8401958.1899999995</v>
      </c>
      <c r="F290" s="105">
        <v>-8401958.1899999995</v>
      </c>
      <c r="G290" s="105">
        <v>-8401958.1899999995</v>
      </c>
      <c r="H290" s="105">
        <v>-8401958.1899999995</v>
      </c>
      <c r="I290" s="105">
        <v>-8401958.1899999995</v>
      </c>
      <c r="J290" s="105">
        <v>-8401958.1899999995</v>
      </c>
      <c r="K290" s="105">
        <v>-8401958.1899999995</v>
      </c>
      <c r="L290" s="105">
        <v>-8401958.1899999995</v>
      </c>
      <c r="M290" s="105">
        <v>-8401958.1899999995</v>
      </c>
      <c r="N290" s="105">
        <v>-8401958.1899999995</v>
      </c>
      <c r="O290" s="105">
        <v>-8401958.1899999995</v>
      </c>
      <c r="P290" s="105">
        <v>-8401958.1899999995</v>
      </c>
      <c r="Q290" s="105">
        <v>-8401958.1899999995</v>
      </c>
      <c r="R290" s="105">
        <v>-8401958.1899999995</v>
      </c>
      <c r="S290" s="105">
        <v>-8401958.1899999995</v>
      </c>
      <c r="T290" s="105">
        <v>-8401958.1899999995</v>
      </c>
      <c r="U290" s="105">
        <v>-8401958.1899999995</v>
      </c>
      <c r="V290" s="105">
        <v>-8401958.1899999995</v>
      </c>
      <c r="W290" s="105">
        <v>-8401958.1899999995</v>
      </c>
      <c r="X290" s="105">
        <v>-8401958.1899999995</v>
      </c>
      <c r="Y290" s="105">
        <v>-8401958.1899999995</v>
      </c>
      <c r="Z290" s="105">
        <v>-8401958.1899999995</v>
      </c>
      <c r="AA290" s="105">
        <v>-8401958.1899999995</v>
      </c>
      <c r="AB290" s="105">
        <v>-8401958.1899999995</v>
      </c>
      <c r="AC290" s="105">
        <v>-8401958.1899999995</v>
      </c>
      <c r="AD290" s="105">
        <v>-8401958.1899999995</v>
      </c>
      <c r="AE290" s="105">
        <v>-8401958.1899999995</v>
      </c>
      <c r="AF290" s="105">
        <v>-8401958.1899999995</v>
      </c>
      <c r="AG290" s="105">
        <v>-8401958.1899999995</v>
      </c>
      <c r="AH290" s="105">
        <v>-8401958.1899999995</v>
      </c>
      <c r="AI290" s="105">
        <v>-8401958.1899999995</v>
      </c>
      <c r="AJ290" s="105">
        <v>-8401958.1899999995</v>
      </c>
      <c r="AK290" s="105">
        <v>-8401958.1899999995</v>
      </c>
      <c r="AL290" s="105">
        <v>-8401958.1899999995</v>
      </c>
      <c r="AM290" s="105">
        <v>-8401958.1899999995</v>
      </c>
      <c r="AN290" s="105">
        <v>-8401958.1899999995</v>
      </c>
      <c r="AO290" s="105">
        <v>-8401958.1899999995</v>
      </c>
      <c r="AP290" s="105">
        <v>-8401958.1899999995</v>
      </c>
      <c r="AQ290" s="105">
        <v>-8401958.1899999995</v>
      </c>
      <c r="AR290" s="105">
        <v>-8401958.1899999995</v>
      </c>
      <c r="AS290" s="105">
        <v>-8401958.1899999995</v>
      </c>
      <c r="AT290" s="105">
        <v>-8401958.1899999995</v>
      </c>
      <c r="AU290" s="105">
        <v>-8401958.1899999995</v>
      </c>
      <c r="AV290" s="105">
        <v>-8401958.1899999995</v>
      </c>
      <c r="AW290" s="105">
        <v>-8401958.1899999995</v>
      </c>
      <c r="AX290" s="105">
        <v>-8401958.1899999995</v>
      </c>
      <c r="AY290" s="105">
        <v>-8401958.1899999995</v>
      </c>
      <c r="AZ290" s="105">
        <v>-8401958.1899999995</v>
      </c>
      <c r="BA290" s="105">
        <v>-8401958.1899999995</v>
      </c>
      <c r="BB290" s="105">
        <v>-8401958.1899999995</v>
      </c>
      <c r="BE290" s="73"/>
      <c r="BF290" s="134">
        <f t="shared" si="16"/>
        <v>-8401958.1899999995</v>
      </c>
      <c r="BG290" s="134">
        <f t="shared" si="17"/>
        <v>-8401958.1899999995</v>
      </c>
      <c r="BH290" s="134">
        <f t="shared" si="18"/>
        <v>-8401958.1899999995</v>
      </c>
      <c r="BI290" s="134">
        <f t="shared" si="15"/>
        <v>-8401958.1899999995</v>
      </c>
    </row>
    <row r="291" spans="1:61" ht="14.4" x14ac:dyDescent="0.3">
      <c r="A291" s="233" t="s">
        <v>653</v>
      </c>
      <c r="B291" s="107">
        <v>-36120636.979999997</v>
      </c>
      <c r="C291" s="107">
        <v>-36120636.979999997</v>
      </c>
      <c r="D291" s="107">
        <v>-36120636.979999997</v>
      </c>
      <c r="E291" s="107">
        <v>-36120636.979999997</v>
      </c>
      <c r="F291" s="107">
        <v>-36120636.979999997</v>
      </c>
      <c r="G291" s="107">
        <v>-36120636.979999997</v>
      </c>
      <c r="H291" s="107">
        <v>-36120636.979999997</v>
      </c>
      <c r="I291" s="107">
        <v>-36120636.979999997</v>
      </c>
      <c r="J291" s="107">
        <v>-36120636.979999997</v>
      </c>
      <c r="K291" s="107">
        <v>-36120636.979999997</v>
      </c>
      <c r="L291" s="107">
        <v>-36120636.979999997</v>
      </c>
      <c r="M291" s="107">
        <v>-36120636.979999997</v>
      </c>
      <c r="N291" s="107">
        <v>-36120636.979999997</v>
      </c>
      <c r="O291" s="107">
        <v>-36120636.979999997</v>
      </c>
      <c r="P291" s="107">
        <v>-36120636.979999997</v>
      </c>
      <c r="Q291" s="107">
        <v>-36120636.979999997</v>
      </c>
      <c r="R291" s="107">
        <v>-36120636.979999997</v>
      </c>
      <c r="S291" s="107">
        <v>-36120636.979999997</v>
      </c>
      <c r="T291" s="107">
        <v>-36120636.979999997</v>
      </c>
      <c r="U291" s="107">
        <v>-36120636.979999997</v>
      </c>
      <c r="V291" s="107">
        <v>-36120636.979999997</v>
      </c>
      <c r="W291" s="107">
        <v>-36120636.979999997</v>
      </c>
      <c r="X291" s="107">
        <v>-36120636.979999997</v>
      </c>
      <c r="Y291" s="107">
        <v>-36120636.979999997</v>
      </c>
      <c r="Z291" s="107">
        <v>-36120636.979999997</v>
      </c>
      <c r="AA291" s="107">
        <v>-36120636.979999997</v>
      </c>
      <c r="AB291" s="107">
        <v>-36120636.979999997</v>
      </c>
      <c r="AC291" s="107">
        <v>-36120636.979999997</v>
      </c>
      <c r="AD291" s="107">
        <v>-36120636.979999997</v>
      </c>
      <c r="AE291" s="107">
        <v>-36120636.979999997</v>
      </c>
      <c r="AF291" s="107">
        <v>-36120636.979999997</v>
      </c>
      <c r="AG291" s="107">
        <v>-36120636.979999997</v>
      </c>
      <c r="AH291" s="107">
        <v>-36120636.979999997</v>
      </c>
      <c r="AI291" s="107">
        <v>-36120636.979999997</v>
      </c>
      <c r="AJ291" s="107">
        <v>-36120636.979999997</v>
      </c>
      <c r="AK291" s="107">
        <v>-36120636.979999997</v>
      </c>
      <c r="AL291" s="107">
        <v>-36120636.979999997</v>
      </c>
      <c r="AM291" s="107">
        <v>-36120636.979999997</v>
      </c>
      <c r="AN291" s="107">
        <v>-36120636.979999997</v>
      </c>
      <c r="AO291" s="107">
        <v>-36120636.979999997</v>
      </c>
      <c r="AP291" s="107">
        <v>-36120636.979999997</v>
      </c>
      <c r="AQ291" s="107">
        <v>-36120636.979999997</v>
      </c>
      <c r="AR291" s="107">
        <v>-36120636.979999997</v>
      </c>
      <c r="AS291" s="107">
        <v>-36120636.979999997</v>
      </c>
      <c r="AT291" s="107">
        <v>-36120636.979999997</v>
      </c>
      <c r="AU291" s="107">
        <v>-36120636.979999997</v>
      </c>
      <c r="AV291" s="107">
        <v>-36120636.979999997</v>
      </c>
      <c r="AW291" s="107">
        <v>-36120636.979999997</v>
      </c>
      <c r="AX291" s="107">
        <v>-36120636.979999997</v>
      </c>
      <c r="AY291" s="107">
        <v>-36120636.979999997</v>
      </c>
      <c r="AZ291" s="107">
        <v>-36120636.979999997</v>
      </c>
      <c r="BA291" s="107">
        <v>-36120636.979999997</v>
      </c>
      <c r="BB291" s="107">
        <v>-36120636.979999997</v>
      </c>
      <c r="BE291" s="73"/>
      <c r="BF291" s="134">
        <f t="shared" si="16"/>
        <v>-36120636.980000004</v>
      </c>
      <c r="BG291" s="134">
        <f t="shared" si="17"/>
        <v>-36120636.980000004</v>
      </c>
      <c r="BH291" s="134">
        <f t="shared" si="18"/>
        <v>-36120636.980000004</v>
      </c>
      <c r="BI291" s="134">
        <f t="shared" si="15"/>
        <v>-36120636.980000004</v>
      </c>
    </row>
    <row r="292" spans="1:61" ht="14.4" x14ac:dyDescent="0.3">
      <c r="A292" s="106" t="s">
        <v>654</v>
      </c>
      <c r="BE292" s="73"/>
    </row>
    <row r="293" spans="1:61" ht="14.4" x14ac:dyDescent="0.3">
      <c r="A293" s="158" t="s">
        <v>655</v>
      </c>
      <c r="BE293" s="73"/>
    </row>
    <row r="294" spans="1:61" s="186" customFormat="1" ht="14.4" x14ac:dyDescent="0.3">
      <c r="A294" s="106" t="s">
        <v>656</v>
      </c>
      <c r="B294" s="105">
        <v>0</v>
      </c>
      <c r="C294" s="105">
        <v>0</v>
      </c>
      <c r="D294" s="105">
        <v>0</v>
      </c>
      <c r="E294" s="105">
        <v>0</v>
      </c>
      <c r="F294" s="105">
        <v>0</v>
      </c>
      <c r="G294" s="105">
        <v>0</v>
      </c>
      <c r="H294" s="105">
        <v>0</v>
      </c>
      <c r="I294" s="105">
        <v>0</v>
      </c>
      <c r="J294" s="105">
        <v>137442028.716232</v>
      </c>
      <c r="K294" s="105">
        <v>239377237.91134599</v>
      </c>
      <c r="L294" s="105">
        <v>393280992.26323497</v>
      </c>
      <c r="M294" s="105">
        <v>193048441.87334099</v>
      </c>
      <c r="N294" s="105">
        <v>0</v>
      </c>
      <c r="O294" s="105">
        <v>0</v>
      </c>
      <c r="P294" s="105">
        <v>0</v>
      </c>
      <c r="Q294" s="105">
        <v>0</v>
      </c>
      <c r="R294" s="105">
        <v>0</v>
      </c>
      <c r="S294" s="105">
        <v>0</v>
      </c>
      <c r="T294" s="105">
        <v>0</v>
      </c>
      <c r="U294" s="105">
        <v>233794140.86158001</v>
      </c>
      <c r="V294" s="105">
        <v>227643124.22132599</v>
      </c>
      <c r="W294" s="105">
        <v>280939309.93058503</v>
      </c>
      <c r="X294" s="105">
        <v>341934612.80359203</v>
      </c>
      <c r="Y294" s="105">
        <v>384555249.98042399</v>
      </c>
      <c r="Z294" s="105">
        <v>71955812.614500105</v>
      </c>
      <c r="AA294" s="105">
        <v>0</v>
      </c>
      <c r="AB294" s="105">
        <v>0</v>
      </c>
      <c r="AC294" s="105">
        <v>0</v>
      </c>
      <c r="AD294" s="105">
        <v>0</v>
      </c>
      <c r="AE294" s="105">
        <v>0</v>
      </c>
      <c r="AF294" s="105">
        <v>0</v>
      </c>
      <c r="AG294" s="105">
        <v>0</v>
      </c>
      <c r="AH294" s="105">
        <v>233559606.438665</v>
      </c>
      <c r="AI294" s="105">
        <v>256509907.93695101</v>
      </c>
      <c r="AJ294" s="105">
        <v>316266376.39893699</v>
      </c>
      <c r="AK294" s="105">
        <v>290456805.72593403</v>
      </c>
      <c r="AL294" s="105">
        <v>345374414.50259</v>
      </c>
      <c r="AM294" s="105">
        <v>25961727.997004099</v>
      </c>
      <c r="AN294" s="105">
        <v>0</v>
      </c>
      <c r="AO294" s="105">
        <v>0</v>
      </c>
      <c r="AP294" s="105">
        <v>0</v>
      </c>
      <c r="AQ294" s="105">
        <v>0</v>
      </c>
      <c r="AR294" s="105">
        <v>0</v>
      </c>
      <c r="AS294" s="105">
        <v>0</v>
      </c>
      <c r="AT294" s="105">
        <v>0</v>
      </c>
      <c r="AU294" s="105">
        <v>89413364.099600807</v>
      </c>
      <c r="AV294" s="105">
        <v>131321263.992834</v>
      </c>
      <c r="AW294" s="105">
        <v>209891225.351459</v>
      </c>
      <c r="AX294" s="105">
        <v>354915954.59222502</v>
      </c>
      <c r="AY294" s="105">
        <v>406748952.61554003</v>
      </c>
      <c r="AZ294" s="105">
        <v>76328665.770742998</v>
      </c>
      <c r="BA294" s="105">
        <v>0</v>
      </c>
      <c r="BB294" s="105">
        <v>0</v>
      </c>
      <c r="BE294" s="73"/>
      <c r="BF294" s="187">
        <f t="shared" si="16"/>
        <v>74088361.597242609</v>
      </c>
      <c r="BG294" s="187">
        <f t="shared" si="17"/>
        <v>118524788.49323131</v>
      </c>
      <c r="BH294" s="187">
        <f t="shared" si="18"/>
        <v>112932987.61539085</v>
      </c>
      <c r="BI294" s="187">
        <f t="shared" si="15"/>
        <v>97586109.724800125</v>
      </c>
    </row>
    <row r="295" spans="1:61" ht="14.4" x14ac:dyDescent="0.3">
      <c r="A295" s="233" t="s">
        <v>657</v>
      </c>
      <c r="B295" s="107">
        <v>0</v>
      </c>
      <c r="C295" s="107">
        <v>0</v>
      </c>
      <c r="D295" s="107">
        <v>0</v>
      </c>
      <c r="E295" s="107">
        <v>0</v>
      </c>
      <c r="F295" s="107">
        <v>0</v>
      </c>
      <c r="G295" s="107">
        <v>0</v>
      </c>
      <c r="H295" s="107">
        <v>0</v>
      </c>
      <c r="I295" s="107">
        <v>0</v>
      </c>
      <c r="J295" s="107">
        <v>137442028.716232</v>
      </c>
      <c r="K295" s="107">
        <v>239377237.91134599</v>
      </c>
      <c r="L295" s="107">
        <v>393280992.26323497</v>
      </c>
      <c r="M295" s="107">
        <v>193048441.87334099</v>
      </c>
      <c r="N295" s="107">
        <v>0</v>
      </c>
      <c r="O295" s="107">
        <v>0</v>
      </c>
      <c r="P295" s="107">
        <v>0</v>
      </c>
      <c r="Q295" s="107">
        <v>0</v>
      </c>
      <c r="R295" s="107">
        <v>0</v>
      </c>
      <c r="S295" s="107">
        <v>0</v>
      </c>
      <c r="T295" s="107">
        <v>0</v>
      </c>
      <c r="U295" s="107">
        <v>233794140.86158001</v>
      </c>
      <c r="V295" s="107">
        <v>227643124.22132599</v>
      </c>
      <c r="W295" s="107">
        <v>280939309.93058503</v>
      </c>
      <c r="X295" s="107">
        <v>341934612.80359203</v>
      </c>
      <c r="Y295" s="107">
        <v>384555249.98042399</v>
      </c>
      <c r="Z295" s="107">
        <v>71955812.614500105</v>
      </c>
      <c r="AA295" s="107">
        <v>0</v>
      </c>
      <c r="AB295" s="107">
        <v>0</v>
      </c>
      <c r="AC295" s="107">
        <v>0</v>
      </c>
      <c r="AD295" s="107">
        <v>0</v>
      </c>
      <c r="AE295" s="107">
        <v>0</v>
      </c>
      <c r="AF295" s="107">
        <v>0</v>
      </c>
      <c r="AG295" s="107">
        <v>0</v>
      </c>
      <c r="AH295" s="107">
        <v>233559606.438665</v>
      </c>
      <c r="AI295" s="107">
        <v>256509907.93695101</v>
      </c>
      <c r="AJ295" s="107">
        <v>316266376.39893699</v>
      </c>
      <c r="AK295" s="107">
        <v>290456805.72593403</v>
      </c>
      <c r="AL295" s="107">
        <v>345374414.50259</v>
      </c>
      <c r="AM295" s="107">
        <v>25961727.997004099</v>
      </c>
      <c r="AN295" s="107">
        <v>0</v>
      </c>
      <c r="AO295" s="107">
        <v>0</v>
      </c>
      <c r="AP295" s="107">
        <v>0</v>
      </c>
      <c r="AQ295" s="107">
        <v>0</v>
      </c>
      <c r="AR295" s="107">
        <v>0</v>
      </c>
      <c r="AS295" s="107">
        <v>0</v>
      </c>
      <c r="AT295" s="107">
        <v>0</v>
      </c>
      <c r="AU295" s="107">
        <v>89413364.099600807</v>
      </c>
      <c r="AV295" s="107">
        <v>131321263.992834</v>
      </c>
      <c r="AW295" s="107">
        <v>209891225.351459</v>
      </c>
      <c r="AX295" s="107">
        <v>354915954.59222502</v>
      </c>
      <c r="AY295" s="107">
        <v>406748952.61554003</v>
      </c>
      <c r="AZ295" s="107">
        <v>76328665.770742998</v>
      </c>
      <c r="BA295" s="107">
        <v>0</v>
      </c>
      <c r="BB295" s="107">
        <v>0</v>
      </c>
      <c r="BE295" s="73"/>
      <c r="BF295" s="134">
        <f t="shared" si="16"/>
        <v>74088361.597242609</v>
      </c>
      <c r="BG295" s="134">
        <f t="shared" si="17"/>
        <v>118524788.49323131</v>
      </c>
      <c r="BH295" s="134">
        <f t="shared" si="18"/>
        <v>112932987.61539085</v>
      </c>
      <c r="BI295" s="134">
        <f t="shared" si="15"/>
        <v>97586109.724800125</v>
      </c>
    </row>
    <row r="296" spans="1:61" ht="14.4" x14ac:dyDescent="0.3">
      <c r="A296" s="106" t="s">
        <v>658</v>
      </c>
      <c r="BE296" s="73"/>
    </row>
    <row r="297" spans="1:61" ht="14.4" x14ac:dyDescent="0.3">
      <c r="A297" s="158" t="s">
        <v>659</v>
      </c>
      <c r="BE297" s="73"/>
    </row>
    <row r="298" spans="1:61" ht="14.4" x14ac:dyDescent="0.3">
      <c r="A298" s="106" t="s">
        <v>660</v>
      </c>
      <c r="B298" s="105">
        <v>-47032078.6199999</v>
      </c>
      <c r="C298" s="105">
        <v>-47032078.6199999</v>
      </c>
      <c r="D298" s="105">
        <v>-47032078.6199999</v>
      </c>
      <c r="E298" s="105">
        <v>-47032078.6199999</v>
      </c>
      <c r="F298" s="105">
        <v>-47032078.6199999</v>
      </c>
      <c r="G298" s="105">
        <v>-47032078.6199999</v>
      </c>
      <c r="H298" s="105">
        <v>-47032078.6199999</v>
      </c>
      <c r="I298" s="105">
        <v>-47032078.6199999</v>
      </c>
      <c r="J298" s="105">
        <v>-47032078.6199999</v>
      </c>
      <c r="K298" s="105">
        <v>-47032078.6199999</v>
      </c>
      <c r="L298" s="105">
        <v>-47032078.6199999</v>
      </c>
      <c r="M298" s="105">
        <v>-47032078.6199999</v>
      </c>
      <c r="N298" s="105">
        <v>-47032078.6199999</v>
      </c>
      <c r="O298" s="105">
        <v>-47032078.6199999</v>
      </c>
      <c r="P298" s="105">
        <v>-47032078.6199999</v>
      </c>
      <c r="Q298" s="105">
        <v>-47032078.6199999</v>
      </c>
      <c r="R298" s="105">
        <v>-47032078.6199999</v>
      </c>
      <c r="S298" s="105">
        <v>-47032078.6199999</v>
      </c>
      <c r="T298" s="105">
        <v>-47032078.6199999</v>
      </c>
      <c r="U298" s="105">
        <v>-47032078.6199999</v>
      </c>
      <c r="V298" s="105">
        <v>-47032078.6199999</v>
      </c>
      <c r="W298" s="105">
        <v>-47032078.6199999</v>
      </c>
      <c r="X298" s="105">
        <v>-47032078.6199999</v>
      </c>
      <c r="Y298" s="105">
        <v>-47032078.6199999</v>
      </c>
      <c r="Z298" s="105">
        <v>-47032078.6199999</v>
      </c>
      <c r="AA298" s="105">
        <v>-47032078.6199999</v>
      </c>
      <c r="AB298" s="105">
        <v>-47032078.6199999</v>
      </c>
      <c r="AC298" s="105">
        <v>-47032078.6199999</v>
      </c>
      <c r="AD298" s="105">
        <v>-47032078.6199999</v>
      </c>
      <c r="AE298" s="105">
        <v>-47032078.6199999</v>
      </c>
      <c r="AF298" s="105">
        <v>-47032078.6199999</v>
      </c>
      <c r="AG298" s="105">
        <v>-47032078.6199999</v>
      </c>
      <c r="AH298" s="105">
        <v>-47032078.6199999</v>
      </c>
      <c r="AI298" s="105">
        <v>-47032078.6199999</v>
      </c>
      <c r="AJ298" s="105">
        <v>-47032078.6199999</v>
      </c>
      <c r="AK298" s="105">
        <v>-47032078.6199999</v>
      </c>
      <c r="AL298" s="105">
        <v>-47032078.6199999</v>
      </c>
      <c r="AM298" s="105">
        <v>-47032078.6199999</v>
      </c>
      <c r="AN298" s="105">
        <v>-47032078.6199999</v>
      </c>
      <c r="AO298" s="105">
        <v>-47032078.6199999</v>
      </c>
      <c r="AP298" s="105">
        <v>-47032078.6199999</v>
      </c>
      <c r="AQ298" s="105">
        <v>-47032078.6199999</v>
      </c>
      <c r="AR298" s="105">
        <v>-47032078.6199999</v>
      </c>
      <c r="AS298" s="105">
        <v>-47032078.6199999</v>
      </c>
      <c r="AT298" s="105">
        <v>-47032078.6199999</v>
      </c>
      <c r="AU298" s="105">
        <v>-47032078.6199999</v>
      </c>
      <c r="AV298" s="105">
        <v>-47032078.6199999</v>
      </c>
      <c r="AW298" s="105">
        <v>-47032078.6199999</v>
      </c>
      <c r="AX298" s="105">
        <v>-47032078.6199999</v>
      </c>
      <c r="AY298" s="105">
        <v>-47032078.6199999</v>
      </c>
      <c r="AZ298" s="105">
        <v>-47032078.6199999</v>
      </c>
      <c r="BA298" s="105">
        <v>-47032078.6199999</v>
      </c>
      <c r="BB298" s="105">
        <v>-47032078.6199999</v>
      </c>
      <c r="BE298" s="73"/>
      <c r="BF298" s="134">
        <f t="shared" si="16"/>
        <v>-47032078.619999893</v>
      </c>
      <c r="BG298" s="134">
        <f t="shared" si="17"/>
        <v>-47032078.619999893</v>
      </c>
      <c r="BH298" s="134">
        <f t="shared" si="18"/>
        <v>-47032078.619999893</v>
      </c>
      <c r="BI298" s="134">
        <f t="shared" si="15"/>
        <v>-47032078.619999893</v>
      </c>
    </row>
    <row r="299" spans="1:61" ht="14.4" x14ac:dyDescent="0.3">
      <c r="A299" s="106" t="s">
        <v>661</v>
      </c>
      <c r="B299" s="105">
        <v>0</v>
      </c>
      <c r="C299" s="105">
        <v>0</v>
      </c>
      <c r="D299" s="105">
        <v>0</v>
      </c>
      <c r="E299" s="105">
        <v>0</v>
      </c>
      <c r="F299" s="105">
        <v>0</v>
      </c>
      <c r="G299" s="105">
        <v>0</v>
      </c>
      <c r="H299" s="105">
        <v>0</v>
      </c>
      <c r="I299" s="105">
        <v>0</v>
      </c>
      <c r="J299" s="105">
        <v>0</v>
      </c>
      <c r="K299" s="105">
        <v>0</v>
      </c>
      <c r="L299" s="105">
        <v>0</v>
      </c>
      <c r="M299" s="105">
        <v>0</v>
      </c>
      <c r="N299" s="105">
        <v>0</v>
      </c>
      <c r="O299" s="105">
        <v>0</v>
      </c>
      <c r="P299" s="105">
        <v>0</v>
      </c>
      <c r="Q299" s="105">
        <v>0</v>
      </c>
      <c r="R299" s="105">
        <v>0</v>
      </c>
      <c r="S299" s="105">
        <v>0</v>
      </c>
      <c r="T299" s="105">
        <v>0</v>
      </c>
      <c r="U299" s="105">
        <v>0</v>
      </c>
      <c r="V299" s="105">
        <v>0</v>
      </c>
      <c r="W299" s="105">
        <v>0</v>
      </c>
      <c r="X299" s="105">
        <v>0</v>
      </c>
      <c r="Y299" s="105">
        <v>0</v>
      </c>
      <c r="Z299" s="105">
        <v>0</v>
      </c>
      <c r="AA299" s="105">
        <v>0</v>
      </c>
      <c r="AB299" s="105">
        <v>0</v>
      </c>
      <c r="AC299" s="105">
        <v>0</v>
      </c>
      <c r="AD299" s="105">
        <v>0</v>
      </c>
      <c r="AE299" s="105">
        <v>0</v>
      </c>
      <c r="AF299" s="105">
        <v>0</v>
      </c>
      <c r="AG299" s="105">
        <v>0</v>
      </c>
      <c r="AH299" s="105">
        <v>0</v>
      </c>
      <c r="AI299" s="105">
        <v>0</v>
      </c>
      <c r="AJ299" s="105">
        <v>0</v>
      </c>
      <c r="AK299" s="105">
        <v>0</v>
      </c>
      <c r="AL299" s="105">
        <v>0</v>
      </c>
      <c r="AM299" s="105">
        <v>0</v>
      </c>
      <c r="AN299" s="105">
        <v>0</v>
      </c>
      <c r="AO299" s="105">
        <v>0</v>
      </c>
      <c r="AP299" s="105">
        <v>0</v>
      </c>
      <c r="AQ299" s="105">
        <v>0</v>
      </c>
      <c r="AR299" s="105">
        <v>0</v>
      </c>
      <c r="AS299" s="105">
        <v>0</v>
      </c>
      <c r="AT299" s="105">
        <v>0</v>
      </c>
      <c r="AU299" s="105">
        <v>0</v>
      </c>
      <c r="AV299" s="105">
        <v>0</v>
      </c>
      <c r="AW299" s="105">
        <v>0</v>
      </c>
      <c r="AX299" s="105">
        <v>0</v>
      </c>
      <c r="AY299" s="105">
        <v>0</v>
      </c>
      <c r="AZ299" s="105">
        <v>0</v>
      </c>
      <c r="BA299" s="105">
        <v>0</v>
      </c>
      <c r="BB299" s="105">
        <v>0</v>
      </c>
      <c r="BE299" s="73"/>
      <c r="BF299" s="134">
        <f t="shared" si="16"/>
        <v>0</v>
      </c>
      <c r="BG299" s="134">
        <f t="shared" si="17"/>
        <v>0</v>
      </c>
      <c r="BH299" s="134">
        <f t="shared" si="18"/>
        <v>0</v>
      </c>
      <c r="BI299" s="134">
        <f t="shared" si="15"/>
        <v>0</v>
      </c>
    </row>
    <row r="300" spans="1:61" ht="14.4" x14ac:dyDescent="0.3">
      <c r="A300" s="106" t="s">
        <v>662</v>
      </c>
      <c r="B300" s="105">
        <v>-109722743.3</v>
      </c>
      <c r="C300" s="105">
        <v>-109722743.3</v>
      </c>
      <c r="D300" s="105">
        <v>-109722743.3</v>
      </c>
      <c r="E300" s="105">
        <v>-109722743.3</v>
      </c>
      <c r="F300" s="105">
        <v>-109722743.3</v>
      </c>
      <c r="G300" s="105">
        <v>-109722743.3</v>
      </c>
      <c r="H300" s="105">
        <v>-109722743.3</v>
      </c>
      <c r="I300" s="105">
        <v>-109722743.3</v>
      </c>
      <c r="J300" s="105">
        <v>-109722743.3</v>
      </c>
      <c r="K300" s="105">
        <v>-109722743.3</v>
      </c>
      <c r="L300" s="105">
        <v>-109722743.3</v>
      </c>
      <c r="M300" s="105">
        <v>-109722743.3</v>
      </c>
      <c r="N300" s="105">
        <v>-109722743.3</v>
      </c>
      <c r="O300" s="105">
        <v>-109722743.3</v>
      </c>
      <c r="P300" s="105">
        <v>-109722743.3</v>
      </c>
      <c r="Q300" s="105">
        <v>-109722743.3</v>
      </c>
      <c r="R300" s="105">
        <v>-109722743.3</v>
      </c>
      <c r="S300" s="105">
        <v>-109722743.3</v>
      </c>
      <c r="T300" s="105">
        <v>-109722743.3</v>
      </c>
      <c r="U300" s="105">
        <v>-109722743.3</v>
      </c>
      <c r="V300" s="105">
        <v>-109722743.3</v>
      </c>
      <c r="W300" s="105">
        <v>-109722743.3</v>
      </c>
      <c r="X300" s="105">
        <v>-109722743.3</v>
      </c>
      <c r="Y300" s="105">
        <v>-109722743.3</v>
      </c>
      <c r="Z300" s="105">
        <v>-109722743.3</v>
      </c>
      <c r="AA300" s="105">
        <v>-109722743.3</v>
      </c>
      <c r="AB300" s="105">
        <v>-109722743.3</v>
      </c>
      <c r="AC300" s="105">
        <v>-109722743.3</v>
      </c>
      <c r="AD300" s="105">
        <v>-109722743.3</v>
      </c>
      <c r="AE300" s="105">
        <v>-109722743.3</v>
      </c>
      <c r="AF300" s="105">
        <v>-109722743.3</v>
      </c>
      <c r="AG300" s="105">
        <v>-109722743.3</v>
      </c>
      <c r="AH300" s="105">
        <v>-109722743.3</v>
      </c>
      <c r="AI300" s="105">
        <v>-109722743.3</v>
      </c>
      <c r="AJ300" s="105">
        <v>-109722743.3</v>
      </c>
      <c r="AK300" s="105">
        <v>-109722743.3</v>
      </c>
      <c r="AL300" s="105">
        <v>-109722743.3</v>
      </c>
      <c r="AM300" s="105">
        <v>-109722743.3</v>
      </c>
      <c r="AN300" s="105">
        <v>-109722743.3</v>
      </c>
      <c r="AO300" s="105">
        <v>-109722743.3</v>
      </c>
      <c r="AP300" s="105">
        <v>-109722743.3</v>
      </c>
      <c r="AQ300" s="105">
        <v>-109722743.3</v>
      </c>
      <c r="AR300" s="105">
        <v>-109722743.3</v>
      </c>
      <c r="AS300" s="105">
        <v>-109722743.3</v>
      </c>
      <c r="AT300" s="105">
        <v>-109722743.3</v>
      </c>
      <c r="AU300" s="105">
        <v>-109722743.3</v>
      </c>
      <c r="AV300" s="105">
        <v>-109722743.3</v>
      </c>
      <c r="AW300" s="105">
        <v>-109722743.3</v>
      </c>
      <c r="AX300" s="105">
        <v>-109722743.3</v>
      </c>
      <c r="AY300" s="105">
        <v>-109722743.3</v>
      </c>
      <c r="AZ300" s="105">
        <v>-109722743.3</v>
      </c>
      <c r="BA300" s="105">
        <v>-109722743.3</v>
      </c>
      <c r="BB300" s="105">
        <v>-109722743.3</v>
      </c>
      <c r="BE300" s="73"/>
      <c r="BF300" s="134">
        <f t="shared" si="16"/>
        <v>-109722743.29999997</v>
      </c>
      <c r="BG300" s="134">
        <f t="shared" si="17"/>
        <v>-109722743.29999997</v>
      </c>
      <c r="BH300" s="134">
        <f t="shared" si="18"/>
        <v>-109722743.29999997</v>
      </c>
      <c r="BI300" s="134">
        <f t="shared" si="15"/>
        <v>-109722743.29999997</v>
      </c>
    </row>
    <row r="301" spans="1:61" ht="14.4" x14ac:dyDescent="0.3">
      <c r="A301" s="106" t="s">
        <v>663</v>
      </c>
      <c r="B301" s="105">
        <v>0</v>
      </c>
      <c r="C301" s="105">
        <v>0</v>
      </c>
      <c r="D301" s="105">
        <v>0</v>
      </c>
      <c r="E301" s="105">
        <v>0</v>
      </c>
      <c r="F301" s="105">
        <v>0</v>
      </c>
      <c r="G301" s="105">
        <v>0</v>
      </c>
      <c r="H301" s="105">
        <v>0</v>
      </c>
      <c r="I301" s="105">
        <v>0</v>
      </c>
      <c r="J301" s="105">
        <v>0</v>
      </c>
      <c r="K301" s="105">
        <v>0</v>
      </c>
      <c r="L301" s="105">
        <v>0</v>
      </c>
      <c r="M301" s="105">
        <v>0</v>
      </c>
      <c r="N301" s="105">
        <v>0</v>
      </c>
      <c r="O301" s="105">
        <v>0</v>
      </c>
      <c r="P301" s="105">
        <v>0</v>
      </c>
      <c r="Q301" s="105">
        <v>0</v>
      </c>
      <c r="R301" s="105">
        <v>0</v>
      </c>
      <c r="S301" s="105">
        <v>0</v>
      </c>
      <c r="T301" s="105">
        <v>0</v>
      </c>
      <c r="U301" s="105">
        <v>0</v>
      </c>
      <c r="V301" s="105">
        <v>0</v>
      </c>
      <c r="W301" s="105">
        <v>0</v>
      </c>
      <c r="X301" s="105">
        <v>0</v>
      </c>
      <c r="Y301" s="105">
        <v>0</v>
      </c>
      <c r="Z301" s="105">
        <v>0</v>
      </c>
      <c r="AA301" s="105">
        <v>0</v>
      </c>
      <c r="AB301" s="105">
        <v>0</v>
      </c>
      <c r="AC301" s="105">
        <v>0</v>
      </c>
      <c r="AD301" s="105">
        <v>0</v>
      </c>
      <c r="AE301" s="105">
        <v>0</v>
      </c>
      <c r="AF301" s="105">
        <v>0</v>
      </c>
      <c r="AG301" s="105">
        <v>0</v>
      </c>
      <c r="AH301" s="105">
        <v>0</v>
      </c>
      <c r="AI301" s="105">
        <v>0</v>
      </c>
      <c r="AJ301" s="105">
        <v>0</v>
      </c>
      <c r="AK301" s="105">
        <v>0</v>
      </c>
      <c r="AL301" s="105">
        <v>0</v>
      </c>
      <c r="AM301" s="105">
        <v>0</v>
      </c>
      <c r="AN301" s="105">
        <v>0</v>
      </c>
      <c r="AO301" s="105">
        <v>0</v>
      </c>
      <c r="AP301" s="105">
        <v>0</v>
      </c>
      <c r="AQ301" s="105">
        <v>0</v>
      </c>
      <c r="AR301" s="105">
        <v>0</v>
      </c>
      <c r="AS301" s="105">
        <v>0</v>
      </c>
      <c r="AT301" s="105">
        <v>0</v>
      </c>
      <c r="AU301" s="105">
        <v>0</v>
      </c>
      <c r="AV301" s="105">
        <v>0</v>
      </c>
      <c r="AW301" s="105">
        <v>0</v>
      </c>
      <c r="AX301" s="105">
        <v>0</v>
      </c>
      <c r="AY301" s="105">
        <v>0</v>
      </c>
      <c r="AZ301" s="105">
        <v>0</v>
      </c>
      <c r="BA301" s="105">
        <v>0</v>
      </c>
      <c r="BB301" s="105">
        <v>0</v>
      </c>
      <c r="BE301" s="73"/>
      <c r="BF301" s="134">
        <f t="shared" si="16"/>
        <v>0</v>
      </c>
      <c r="BG301" s="134">
        <f t="shared" si="17"/>
        <v>0</v>
      </c>
      <c r="BH301" s="134">
        <f t="shared" si="18"/>
        <v>0</v>
      </c>
      <c r="BI301" s="134">
        <f t="shared" si="15"/>
        <v>0</v>
      </c>
    </row>
    <row r="302" spans="1:61" ht="14.4" x14ac:dyDescent="0.3">
      <c r="A302" s="106" t="s">
        <v>664</v>
      </c>
      <c r="B302" s="105">
        <v>0</v>
      </c>
      <c r="C302" s="105">
        <v>0</v>
      </c>
      <c r="D302" s="105">
        <v>0</v>
      </c>
      <c r="E302" s="105">
        <v>0</v>
      </c>
      <c r="F302" s="105">
        <v>0</v>
      </c>
      <c r="G302" s="105">
        <v>0</v>
      </c>
      <c r="H302" s="105">
        <v>0</v>
      </c>
      <c r="I302" s="105">
        <v>0</v>
      </c>
      <c r="J302" s="105">
        <v>0</v>
      </c>
      <c r="K302" s="105">
        <v>0</v>
      </c>
      <c r="L302" s="105">
        <v>0</v>
      </c>
      <c r="M302" s="105">
        <v>0</v>
      </c>
      <c r="N302" s="105">
        <v>0</v>
      </c>
      <c r="O302" s="105">
        <v>0</v>
      </c>
      <c r="P302" s="105">
        <v>0</v>
      </c>
      <c r="Q302" s="105">
        <v>0</v>
      </c>
      <c r="R302" s="105">
        <v>0</v>
      </c>
      <c r="S302" s="105">
        <v>0</v>
      </c>
      <c r="T302" s="105">
        <v>0</v>
      </c>
      <c r="U302" s="105">
        <v>0</v>
      </c>
      <c r="V302" s="105">
        <v>0</v>
      </c>
      <c r="W302" s="105">
        <v>0</v>
      </c>
      <c r="X302" s="105">
        <v>0</v>
      </c>
      <c r="Y302" s="105">
        <v>0</v>
      </c>
      <c r="Z302" s="105">
        <v>0</v>
      </c>
      <c r="AA302" s="105">
        <v>0</v>
      </c>
      <c r="AB302" s="105">
        <v>0</v>
      </c>
      <c r="AC302" s="105">
        <v>0</v>
      </c>
      <c r="AD302" s="105">
        <v>0</v>
      </c>
      <c r="AE302" s="105">
        <v>0</v>
      </c>
      <c r="AF302" s="105">
        <v>0</v>
      </c>
      <c r="AG302" s="105">
        <v>0</v>
      </c>
      <c r="AH302" s="105">
        <v>0</v>
      </c>
      <c r="AI302" s="105">
        <v>0</v>
      </c>
      <c r="AJ302" s="105">
        <v>0</v>
      </c>
      <c r="AK302" s="105">
        <v>0</v>
      </c>
      <c r="AL302" s="105">
        <v>0</v>
      </c>
      <c r="AM302" s="105">
        <v>0</v>
      </c>
      <c r="AN302" s="105">
        <v>0</v>
      </c>
      <c r="AO302" s="105">
        <v>0</v>
      </c>
      <c r="AP302" s="105">
        <v>0</v>
      </c>
      <c r="AQ302" s="105">
        <v>0</v>
      </c>
      <c r="AR302" s="105">
        <v>0</v>
      </c>
      <c r="AS302" s="105">
        <v>0</v>
      </c>
      <c r="AT302" s="105">
        <v>0</v>
      </c>
      <c r="AU302" s="105">
        <v>0</v>
      </c>
      <c r="AV302" s="105">
        <v>0</v>
      </c>
      <c r="AW302" s="105">
        <v>0</v>
      </c>
      <c r="AX302" s="105">
        <v>0</v>
      </c>
      <c r="AY302" s="105">
        <v>0</v>
      </c>
      <c r="AZ302" s="105">
        <v>0</v>
      </c>
      <c r="BA302" s="105">
        <v>0</v>
      </c>
      <c r="BB302" s="105">
        <v>0</v>
      </c>
      <c r="BE302" s="73"/>
      <c r="BF302" s="134">
        <f t="shared" si="16"/>
        <v>0</v>
      </c>
      <c r="BG302" s="134">
        <f t="shared" si="17"/>
        <v>0</v>
      </c>
      <c r="BH302" s="134">
        <f t="shared" si="18"/>
        <v>0</v>
      </c>
      <c r="BI302" s="134">
        <f t="shared" si="15"/>
        <v>0</v>
      </c>
    </row>
    <row r="303" spans="1:61" ht="14.4" x14ac:dyDescent="0.3">
      <c r="A303" s="106" t="s">
        <v>665</v>
      </c>
      <c r="B303" s="105">
        <v>168140589.03999999</v>
      </c>
      <c r="C303" s="105">
        <v>168140589.03999999</v>
      </c>
      <c r="D303" s="105">
        <v>168140589.03999999</v>
      </c>
      <c r="E303" s="105">
        <v>168140589.03999999</v>
      </c>
      <c r="F303" s="105">
        <v>168140589.03999999</v>
      </c>
      <c r="G303" s="105">
        <v>168140589.03999999</v>
      </c>
      <c r="H303" s="105">
        <v>168140589.03999999</v>
      </c>
      <c r="I303" s="105">
        <v>168140589.03999999</v>
      </c>
      <c r="J303" s="105">
        <v>168140589.03999999</v>
      </c>
      <c r="K303" s="105">
        <v>168140589.03999999</v>
      </c>
      <c r="L303" s="105">
        <v>168140589.03999999</v>
      </c>
      <c r="M303" s="105">
        <v>168140589.03999999</v>
      </c>
      <c r="N303" s="105">
        <v>168140589.03999999</v>
      </c>
      <c r="O303" s="105">
        <v>168140589.03999999</v>
      </c>
      <c r="P303" s="105">
        <v>168140589.03999999</v>
      </c>
      <c r="Q303" s="105">
        <v>168140589.03999999</v>
      </c>
      <c r="R303" s="105">
        <v>168140589.03999999</v>
      </c>
      <c r="S303" s="105">
        <v>168140589.03999999</v>
      </c>
      <c r="T303" s="105">
        <v>168140589.03999999</v>
      </c>
      <c r="U303" s="105">
        <v>168140589.03999999</v>
      </c>
      <c r="V303" s="105">
        <v>168140589.03999999</v>
      </c>
      <c r="W303" s="105">
        <v>168140589.03999999</v>
      </c>
      <c r="X303" s="105">
        <v>168140589.03999999</v>
      </c>
      <c r="Y303" s="105">
        <v>168140589.03999999</v>
      </c>
      <c r="Z303" s="105">
        <v>168140589.03999999</v>
      </c>
      <c r="AA303" s="105">
        <v>168140589.03999999</v>
      </c>
      <c r="AB303" s="105">
        <v>168140589.03999999</v>
      </c>
      <c r="AC303" s="105">
        <v>168140589.03999999</v>
      </c>
      <c r="AD303" s="105">
        <v>168140589.03999999</v>
      </c>
      <c r="AE303" s="105">
        <v>168140589.03999999</v>
      </c>
      <c r="AF303" s="105">
        <v>168140589.03999999</v>
      </c>
      <c r="AG303" s="105">
        <v>168140589.03999999</v>
      </c>
      <c r="AH303" s="105">
        <v>168140589.03999999</v>
      </c>
      <c r="AI303" s="105">
        <v>168140589.03999999</v>
      </c>
      <c r="AJ303" s="105">
        <v>168140589.03999999</v>
      </c>
      <c r="AK303" s="105">
        <v>168140589.03999999</v>
      </c>
      <c r="AL303" s="105">
        <v>168140589.03999999</v>
      </c>
      <c r="AM303" s="105">
        <v>168140589.03999999</v>
      </c>
      <c r="AN303" s="105">
        <v>168140589.03999999</v>
      </c>
      <c r="AO303" s="105">
        <v>168140589.03999999</v>
      </c>
      <c r="AP303" s="105">
        <v>168140589.03999999</v>
      </c>
      <c r="AQ303" s="105">
        <v>168140589.03999999</v>
      </c>
      <c r="AR303" s="105">
        <v>168140589.03999999</v>
      </c>
      <c r="AS303" s="105">
        <v>168140589.03999999</v>
      </c>
      <c r="AT303" s="105">
        <v>168140589.03999999</v>
      </c>
      <c r="AU303" s="105">
        <v>168140589.03999999</v>
      </c>
      <c r="AV303" s="105">
        <v>168140589.03999999</v>
      </c>
      <c r="AW303" s="105">
        <v>168140589.03999999</v>
      </c>
      <c r="AX303" s="105">
        <v>168140589.03999999</v>
      </c>
      <c r="AY303" s="105">
        <v>168140589.03999999</v>
      </c>
      <c r="AZ303" s="105">
        <v>168140589.03999999</v>
      </c>
      <c r="BA303" s="105">
        <v>168140589.03999999</v>
      </c>
      <c r="BB303" s="105">
        <v>168140589.03999999</v>
      </c>
      <c r="BE303" s="73"/>
      <c r="BF303" s="134">
        <f t="shared" si="16"/>
        <v>168140589.03999999</v>
      </c>
      <c r="BG303" s="134">
        <f t="shared" si="17"/>
        <v>168140589.03999999</v>
      </c>
      <c r="BH303" s="134">
        <f t="shared" si="18"/>
        <v>168140589.03999999</v>
      </c>
      <c r="BI303" s="134">
        <f t="shared" si="15"/>
        <v>168140589.03999999</v>
      </c>
    </row>
    <row r="304" spans="1:61" ht="14.4" x14ac:dyDescent="0.3">
      <c r="A304" s="106" t="s">
        <v>666</v>
      </c>
      <c r="B304" s="105">
        <v>299512.38</v>
      </c>
      <c r="C304" s="105">
        <v>299512.38</v>
      </c>
      <c r="D304" s="105">
        <v>299512.38</v>
      </c>
      <c r="E304" s="105">
        <v>299512.38</v>
      </c>
      <c r="F304" s="105">
        <v>299512.38</v>
      </c>
      <c r="G304" s="105">
        <v>299512.38</v>
      </c>
      <c r="H304" s="105">
        <v>299512.38</v>
      </c>
      <c r="I304" s="105">
        <v>299512.38</v>
      </c>
      <c r="J304" s="105">
        <v>299512.38</v>
      </c>
      <c r="K304" s="105">
        <v>299512.38</v>
      </c>
      <c r="L304" s="105">
        <v>299512.38</v>
      </c>
      <c r="M304" s="105">
        <v>299512.38</v>
      </c>
      <c r="N304" s="105">
        <v>299512.38</v>
      </c>
      <c r="O304" s="105">
        <v>299512.38</v>
      </c>
      <c r="P304" s="105">
        <v>299512.38</v>
      </c>
      <c r="Q304" s="105">
        <v>299512.38</v>
      </c>
      <c r="R304" s="105">
        <v>299512.38</v>
      </c>
      <c r="S304" s="105">
        <v>299512.38</v>
      </c>
      <c r="T304" s="105">
        <v>299512.38</v>
      </c>
      <c r="U304" s="105">
        <v>299512.38</v>
      </c>
      <c r="V304" s="105">
        <v>299512.38</v>
      </c>
      <c r="W304" s="105">
        <v>299512.38</v>
      </c>
      <c r="X304" s="105">
        <v>299512.38</v>
      </c>
      <c r="Y304" s="105">
        <v>299512.38</v>
      </c>
      <c r="Z304" s="105">
        <v>299512.38</v>
      </c>
      <c r="AA304" s="105">
        <v>299512.38</v>
      </c>
      <c r="AB304" s="105">
        <v>299512.38</v>
      </c>
      <c r="AC304" s="105">
        <v>299512.38</v>
      </c>
      <c r="AD304" s="105">
        <v>299512.38</v>
      </c>
      <c r="AE304" s="105">
        <v>299512.38</v>
      </c>
      <c r="AF304" s="105">
        <v>299512.38</v>
      </c>
      <c r="AG304" s="105">
        <v>299512.38</v>
      </c>
      <c r="AH304" s="105">
        <v>299512.38</v>
      </c>
      <c r="AI304" s="105">
        <v>299512.38</v>
      </c>
      <c r="AJ304" s="105">
        <v>299512.38</v>
      </c>
      <c r="AK304" s="105">
        <v>299512.38</v>
      </c>
      <c r="AL304" s="105">
        <v>299512.38</v>
      </c>
      <c r="AM304" s="105">
        <v>299512.38</v>
      </c>
      <c r="AN304" s="105">
        <v>299512.38</v>
      </c>
      <c r="AO304" s="105">
        <v>299512.38</v>
      </c>
      <c r="AP304" s="105">
        <v>299512.38</v>
      </c>
      <c r="AQ304" s="105">
        <v>299512.38</v>
      </c>
      <c r="AR304" s="105">
        <v>299512.38</v>
      </c>
      <c r="AS304" s="105">
        <v>299512.38</v>
      </c>
      <c r="AT304" s="105">
        <v>299512.38</v>
      </c>
      <c r="AU304" s="105">
        <v>299512.38</v>
      </c>
      <c r="AV304" s="105">
        <v>299512.38</v>
      </c>
      <c r="AW304" s="105">
        <v>299512.38</v>
      </c>
      <c r="AX304" s="105">
        <v>299512.38</v>
      </c>
      <c r="AY304" s="105">
        <v>299512.38</v>
      </c>
      <c r="AZ304" s="105">
        <v>299512.38</v>
      </c>
      <c r="BA304" s="105">
        <v>299512.38</v>
      </c>
      <c r="BB304" s="105">
        <v>299512.38</v>
      </c>
      <c r="BE304" s="73"/>
      <c r="BF304" s="134">
        <f t="shared" si="16"/>
        <v>299512.37999999995</v>
      </c>
      <c r="BG304" s="134">
        <f t="shared" si="17"/>
        <v>299512.37999999995</v>
      </c>
      <c r="BH304" s="134">
        <f t="shared" si="18"/>
        <v>299512.37999999995</v>
      </c>
      <c r="BI304" s="134">
        <f t="shared" si="15"/>
        <v>299512.37999999995</v>
      </c>
    </row>
    <row r="305" spans="1:61" ht="14.4" x14ac:dyDescent="0.3">
      <c r="A305" s="106" t="s">
        <v>667</v>
      </c>
      <c r="B305" s="105">
        <v>0</v>
      </c>
      <c r="C305" s="105">
        <v>0</v>
      </c>
      <c r="D305" s="105">
        <v>0</v>
      </c>
      <c r="E305" s="105">
        <v>0</v>
      </c>
      <c r="F305" s="105">
        <v>0</v>
      </c>
      <c r="G305" s="105">
        <v>0</v>
      </c>
      <c r="H305" s="105">
        <v>0</v>
      </c>
      <c r="I305" s="105">
        <v>0</v>
      </c>
      <c r="J305" s="105">
        <v>0</v>
      </c>
      <c r="K305" s="105">
        <v>0</v>
      </c>
      <c r="L305" s="105">
        <v>0</v>
      </c>
      <c r="M305" s="105">
        <v>0</v>
      </c>
      <c r="N305" s="105">
        <v>0</v>
      </c>
      <c r="O305" s="105">
        <v>0</v>
      </c>
      <c r="P305" s="105">
        <v>0</v>
      </c>
      <c r="Q305" s="105">
        <v>0</v>
      </c>
      <c r="R305" s="105">
        <v>0</v>
      </c>
      <c r="S305" s="105">
        <v>0</v>
      </c>
      <c r="T305" s="105">
        <v>0</v>
      </c>
      <c r="U305" s="105">
        <v>0</v>
      </c>
      <c r="V305" s="105">
        <v>0</v>
      </c>
      <c r="W305" s="105">
        <v>0</v>
      </c>
      <c r="X305" s="105">
        <v>0</v>
      </c>
      <c r="Y305" s="105">
        <v>0</v>
      </c>
      <c r="Z305" s="105">
        <v>0</v>
      </c>
      <c r="AA305" s="105">
        <v>0</v>
      </c>
      <c r="AB305" s="105">
        <v>0</v>
      </c>
      <c r="AC305" s="105">
        <v>0</v>
      </c>
      <c r="AD305" s="105">
        <v>0</v>
      </c>
      <c r="AE305" s="105">
        <v>0</v>
      </c>
      <c r="AF305" s="105">
        <v>0</v>
      </c>
      <c r="AG305" s="105">
        <v>0</v>
      </c>
      <c r="AH305" s="105">
        <v>0</v>
      </c>
      <c r="AI305" s="105">
        <v>0</v>
      </c>
      <c r="AJ305" s="105">
        <v>0</v>
      </c>
      <c r="AK305" s="105">
        <v>0</v>
      </c>
      <c r="AL305" s="105">
        <v>0</v>
      </c>
      <c r="AM305" s="105">
        <v>0</v>
      </c>
      <c r="AN305" s="105">
        <v>0</v>
      </c>
      <c r="AO305" s="105">
        <v>0</v>
      </c>
      <c r="AP305" s="105">
        <v>0</v>
      </c>
      <c r="AQ305" s="105">
        <v>0</v>
      </c>
      <c r="AR305" s="105">
        <v>0</v>
      </c>
      <c r="AS305" s="105">
        <v>0</v>
      </c>
      <c r="AT305" s="105">
        <v>0</v>
      </c>
      <c r="AU305" s="105">
        <v>0</v>
      </c>
      <c r="AV305" s="105">
        <v>0</v>
      </c>
      <c r="AW305" s="105">
        <v>0</v>
      </c>
      <c r="AX305" s="105">
        <v>0</v>
      </c>
      <c r="AY305" s="105">
        <v>0</v>
      </c>
      <c r="AZ305" s="105">
        <v>0</v>
      </c>
      <c r="BA305" s="105">
        <v>0</v>
      </c>
      <c r="BB305" s="105">
        <v>0</v>
      </c>
      <c r="BE305" s="73"/>
      <c r="BF305" s="134">
        <f t="shared" si="16"/>
        <v>0</v>
      </c>
      <c r="BG305" s="134">
        <f t="shared" si="17"/>
        <v>0</v>
      </c>
      <c r="BH305" s="134">
        <f t="shared" si="18"/>
        <v>0</v>
      </c>
      <c r="BI305" s="134">
        <f t="shared" si="15"/>
        <v>0</v>
      </c>
    </row>
    <row r="306" spans="1:61" ht="14.4" x14ac:dyDescent="0.3">
      <c r="A306" s="106" t="s">
        <v>668</v>
      </c>
      <c r="B306" s="105">
        <v>31868.85</v>
      </c>
      <c r="C306" s="105">
        <v>31868.85</v>
      </c>
      <c r="D306" s="105">
        <v>31868.85</v>
      </c>
      <c r="E306" s="105">
        <v>31868.85</v>
      </c>
      <c r="F306" s="105">
        <v>31868.85</v>
      </c>
      <c r="G306" s="105">
        <v>31868.85</v>
      </c>
      <c r="H306" s="105">
        <v>31868.85</v>
      </c>
      <c r="I306" s="105">
        <v>31868.85</v>
      </c>
      <c r="J306" s="105">
        <v>31868.85</v>
      </c>
      <c r="K306" s="105">
        <v>31868.85</v>
      </c>
      <c r="L306" s="105">
        <v>31868.85</v>
      </c>
      <c r="M306" s="105">
        <v>31868.85</v>
      </c>
      <c r="N306" s="105">
        <v>31868.85</v>
      </c>
      <c r="O306" s="105">
        <v>31868.85</v>
      </c>
      <c r="P306" s="105">
        <v>31868.85</v>
      </c>
      <c r="Q306" s="105">
        <v>31868.85</v>
      </c>
      <c r="R306" s="105">
        <v>31868.85</v>
      </c>
      <c r="S306" s="105">
        <v>31868.85</v>
      </c>
      <c r="T306" s="105">
        <v>31868.85</v>
      </c>
      <c r="U306" s="105">
        <v>31868.85</v>
      </c>
      <c r="V306" s="105">
        <v>31868.85</v>
      </c>
      <c r="W306" s="105">
        <v>31868.85</v>
      </c>
      <c r="X306" s="105">
        <v>31868.85</v>
      </c>
      <c r="Y306" s="105">
        <v>31868.85</v>
      </c>
      <c r="Z306" s="105">
        <v>31868.85</v>
      </c>
      <c r="AA306" s="105">
        <v>31868.85</v>
      </c>
      <c r="AB306" s="105">
        <v>31868.85</v>
      </c>
      <c r="AC306" s="105">
        <v>31868.85</v>
      </c>
      <c r="AD306" s="105">
        <v>31868.85</v>
      </c>
      <c r="AE306" s="105">
        <v>31868.85</v>
      </c>
      <c r="AF306" s="105">
        <v>31868.85</v>
      </c>
      <c r="AG306" s="105">
        <v>31868.85</v>
      </c>
      <c r="AH306" s="105">
        <v>31868.85</v>
      </c>
      <c r="AI306" s="105">
        <v>31868.85</v>
      </c>
      <c r="AJ306" s="105">
        <v>31868.85</v>
      </c>
      <c r="AK306" s="105">
        <v>31868.85</v>
      </c>
      <c r="AL306" s="105">
        <v>31868.85</v>
      </c>
      <c r="AM306" s="105">
        <v>31868.85</v>
      </c>
      <c r="AN306" s="105">
        <v>31868.85</v>
      </c>
      <c r="AO306" s="105">
        <v>31868.85</v>
      </c>
      <c r="AP306" s="105">
        <v>31868.85</v>
      </c>
      <c r="AQ306" s="105">
        <v>31868.85</v>
      </c>
      <c r="AR306" s="105">
        <v>31868.85</v>
      </c>
      <c r="AS306" s="105">
        <v>31868.85</v>
      </c>
      <c r="AT306" s="105">
        <v>31868.85</v>
      </c>
      <c r="AU306" s="105">
        <v>31868.85</v>
      </c>
      <c r="AV306" s="105">
        <v>31868.85</v>
      </c>
      <c r="AW306" s="105">
        <v>31868.85</v>
      </c>
      <c r="AX306" s="105">
        <v>31868.85</v>
      </c>
      <c r="AY306" s="105">
        <v>31868.85</v>
      </c>
      <c r="AZ306" s="105">
        <v>31868.85</v>
      </c>
      <c r="BA306" s="105">
        <v>31868.85</v>
      </c>
      <c r="BB306" s="105">
        <v>31868.85</v>
      </c>
      <c r="BE306" s="73"/>
      <c r="BF306" s="134">
        <f t="shared" si="16"/>
        <v>31868.849999999995</v>
      </c>
      <c r="BG306" s="134">
        <f t="shared" si="17"/>
        <v>31868.849999999995</v>
      </c>
      <c r="BH306" s="134">
        <f t="shared" si="18"/>
        <v>31868.849999999995</v>
      </c>
      <c r="BI306" s="134">
        <f t="shared" si="15"/>
        <v>31868.849999999995</v>
      </c>
    </row>
    <row r="307" spans="1:61" ht="14.4" x14ac:dyDescent="0.3">
      <c r="A307" s="106" t="s">
        <v>669</v>
      </c>
      <c r="B307" s="105">
        <v>0</v>
      </c>
      <c r="C307" s="105">
        <v>0</v>
      </c>
      <c r="D307" s="105">
        <v>0</v>
      </c>
      <c r="E307" s="105">
        <v>0</v>
      </c>
      <c r="F307" s="105">
        <v>0</v>
      </c>
      <c r="G307" s="105">
        <v>0</v>
      </c>
      <c r="H307" s="105">
        <v>0</v>
      </c>
      <c r="I307" s="105">
        <v>0</v>
      </c>
      <c r="J307" s="105">
        <v>0</v>
      </c>
      <c r="K307" s="105">
        <v>0</v>
      </c>
      <c r="L307" s="105">
        <v>0</v>
      </c>
      <c r="M307" s="105">
        <v>0</v>
      </c>
      <c r="N307" s="105">
        <v>0</v>
      </c>
      <c r="O307" s="105">
        <v>0</v>
      </c>
      <c r="P307" s="105">
        <v>0</v>
      </c>
      <c r="Q307" s="105">
        <v>0</v>
      </c>
      <c r="R307" s="105">
        <v>0</v>
      </c>
      <c r="S307" s="105">
        <v>0</v>
      </c>
      <c r="T307" s="105">
        <v>0</v>
      </c>
      <c r="U307" s="105">
        <v>0</v>
      </c>
      <c r="V307" s="105">
        <v>0</v>
      </c>
      <c r="W307" s="105">
        <v>0</v>
      </c>
      <c r="X307" s="105">
        <v>0</v>
      </c>
      <c r="Y307" s="105">
        <v>0</v>
      </c>
      <c r="Z307" s="105">
        <v>0</v>
      </c>
      <c r="AA307" s="105">
        <v>0</v>
      </c>
      <c r="AB307" s="105">
        <v>0</v>
      </c>
      <c r="AC307" s="105">
        <v>0</v>
      </c>
      <c r="AD307" s="105">
        <v>0</v>
      </c>
      <c r="AE307" s="105">
        <v>0</v>
      </c>
      <c r="AF307" s="105">
        <v>0</v>
      </c>
      <c r="AG307" s="105">
        <v>0</v>
      </c>
      <c r="AH307" s="105">
        <v>0</v>
      </c>
      <c r="AI307" s="105">
        <v>0</v>
      </c>
      <c r="AJ307" s="105">
        <v>0</v>
      </c>
      <c r="AK307" s="105">
        <v>0</v>
      </c>
      <c r="AL307" s="105">
        <v>0</v>
      </c>
      <c r="AM307" s="105">
        <v>0</v>
      </c>
      <c r="AN307" s="105">
        <v>0</v>
      </c>
      <c r="AO307" s="105">
        <v>0</v>
      </c>
      <c r="AP307" s="105">
        <v>0</v>
      </c>
      <c r="AQ307" s="105">
        <v>0</v>
      </c>
      <c r="AR307" s="105">
        <v>0</v>
      </c>
      <c r="AS307" s="105">
        <v>0</v>
      </c>
      <c r="AT307" s="105">
        <v>0</v>
      </c>
      <c r="AU307" s="105">
        <v>0</v>
      </c>
      <c r="AV307" s="105">
        <v>0</v>
      </c>
      <c r="AW307" s="105">
        <v>0</v>
      </c>
      <c r="AX307" s="105">
        <v>0</v>
      </c>
      <c r="AY307" s="105">
        <v>0</v>
      </c>
      <c r="AZ307" s="105">
        <v>0</v>
      </c>
      <c r="BA307" s="105">
        <v>0</v>
      </c>
      <c r="BB307" s="105">
        <v>0</v>
      </c>
      <c r="BE307" s="73"/>
      <c r="BF307" s="134">
        <f t="shared" si="16"/>
        <v>0</v>
      </c>
      <c r="BG307" s="134">
        <f t="shared" si="17"/>
        <v>0</v>
      </c>
      <c r="BH307" s="134">
        <f t="shared" si="18"/>
        <v>0</v>
      </c>
      <c r="BI307" s="134">
        <f t="shared" si="15"/>
        <v>0</v>
      </c>
    </row>
    <row r="308" spans="1:61" ht="14.4" x14ac:dyDescent="0.3">
      <c r="A308" s="106" t="s">
        <v>670</v>
      </c>
      <c r="B308" s="105">
        <v>0</v>
      </c>
      <c r="C308" s="105">
        <v>0</v>
      </c>
      <c r="D308" s="105">
        <v>0</v>
      </c>
      <c r="E308" s="105">
        <v>0</v>
      </c>
      <c r="F308" s="105">
        <v>0</v>
      </c>
      <c r="G308" s="105">
        <v>0</v>
      </c>
      <c r="H308" s="105">
        <v>0</v>
      </c>
      <c r="I308" s="105">
        <v>0</v>
      </c>
      <c r="J308" s="105">
        <v>0</v>
      </c>
      <c r="K308" s="105">
        <v>0</v>
      </c>
      <c r="L308" s="105">
        <v>0</v>
      </c>
      <c r="M308" s="105">
        <v>0</v>
      </c>
      <c r="N308" s="105">
        <v>0</v>
      </c>
      <c r="O308" s="105">
        <v>0</v>
      </c>
      <c r="P308" s="105">
        <v>0</v>
      </c>
      <c r="Q308" s="105">
        <v>0</v>
      </c>
      <c r="R308" s="105">
        <v>0</v>
      </c>
      <c r="S308" s="105">
        <v>0</v>
      </c>
      <c r="T308" s="105">
        <v>0</v>
      </c>
      <c r="U308" s="105">
        <v>0</v>
      </c>
      <c r="V308" s="105">
        <v>0</v>
      </c>
      <c r="W308" s="105">
        <v>0</v>
      </c>
      <c r="X308" s="105">
        <v>0</v>
      </c>
      <c r="Y308" s="105">
        <v>0</v>
      </c>
      <c r="Z308" s="105">
        <v>0</v>
      </c>
      <c r="AA308" s="105">
        <v>0</v>
      </c>
      <c r="AB308" s="105">
        <v>0</v>
      </c>
      <c r="AC308" s="105">
        <v>0</v>
      </c>
      <c r="AD308" s="105">
        <v>0</v>
      </c>
      <c r="AE308" s="105">
        <v>0</v>
      </c>
      <c r="AF308" s="105">
        <v>0</v>
      </c>
      <c r="AG308" s="105">
        <v>0</v>
      </c>
      <c r="AH308" s="105">
        <v>0</v>
      </c>
      <c r="AI308" s="105">
        <v>0</v>
      </c>
      <c r="AJ308" s="105">
        <v>0</v>
      </c>
      <c r="AK308" s="105">
        <v>0</v>
      </c>
      <c r="AL308" s="105">
        <v>0</v>
      </c>
      <c r="AM308" s="105">
        <v>0</v>
      </c>
      <c r="AN308" s="105">
        <v>0</v>
      </c>
      <c r="AO308" s="105">
        <v>0</v>
      </c>
      <c r="AP308" s="105">
        <v>0</v>
      </c>
      <c r="AQ308" s="105">
        <v>0</v>
      </c>
      <c r="AR308" s="105">
        <v>0</v>
      </c>
      <c r="AS308" s="105">
        <v>0</v>
      </c>
      <c r="AT308" s="105">
        <v>0</v>
      </c>
      <c r="AU308" s="105">
        <v>0</v>
      </c>
      <c r="AV308" s="105">
        <v>0</v>
      </c>
      <c r="AW308" s="105">
        <v>0</v>
      </c>
      <c r="AX308" s="105">
        <v>0</v>
      </c>
      <c r="AY308" s="105">
        <v>0</v>
      </c>
      <c r="AZ308" s="105">
        <v>0</v>
      </c>
      <c r="BA308" s="105">
        <v>0</v>
      </c>
      <c r="BB308" s="105">
        <v>0</v>
      </c>
      <c r="BE308" s="73"/>
      <c r="BF308" s="134">
        <f t="shared" si="16"/>
        <v>0</v>
      </c>
      <c r="BG308" s="134">
        <f t="shared" si="17"/>
        <v>0</v>
      </c>
      <c r="BH308" s="134">
        <f t="shared" si="18"/>
        <v>0</v>
      </c>
      <c r="BI308" s="134">
        <f t="shared" si="15"/>
        <v>0</v>
      </c>
    </row>
    <row r="309" spans="1:61" ht="14.4" x14ac:dyDescent="0.3">
      <c r="A309" s="233" t="s">
        <v>671</v>
      </c>
      <c r="B309" s="107">
        <v>11717148.35</v>
      </c>
      <c r="C309" s="107">
        <v>11717148.35</v>
      </c>
      <c r="D309" s="107">
        <v>11717148.35</v>
      </c>
      <c r="E309" s="107">
        <v>11717148.35</v>
      </c>
      <c r="F309" s="107">
        <v>11717148.35</v>
      </c>
      <c r="G309" s="107">
        <v>11717148.35</v>
      </c>
      <c r="H309" s="107">
        <v>11717148.35</v>
      </c>
      <c r="I309" s="107">
        <v>11717148.35</v>
      </c>
      <c r="J309" s="107">
        <v>11717148.35</v>
      </c>
      <c r="K309" s="107">
        <v>11717148.35</v>
      </c>
      <c r="L309" s="107">
        <v>11717148.35</v>
      </c>
      <c r="M309" s="107">
        <v>11717148.35</v>
      </c>
      <c r="N309" s="107">
        <v>11717148.35</v>
      </c>
      <c r="O309" s="107">
        <v>11717148.35</v>
      </c>
      <c r="P309" s="107">
        <v>11717148.35</v>
      </c>
      <c r="Q309" s="107">
        <v>11717148.35</v>
      </c>
      <c r="R309" s="107">
        <v>11717148.35</v>
      </c>
      <c r="S309" s="107">
        <v>11717148.35</v>
      </c>
      <c r="T309" s="107">
        <v>11717148.35</v>
      </c>
      <c r="U309" s="107">
        <v>11717148.35</v>
      </c>
      <c r="V309" s="107">
        <v>11717148.35</v>
      </c>
      <c r="W309" s="107">
        <v>11717148.35</v>
      </c>
      <c r="X309" s="107">
        <v>11717148.35</v>
      </c>
      <c r="Y309" s="107">
        <v>11717148.35</v>
      </c>
      <c r="Z309" s="107">
        <v>11717148.35</v>
      </c>
      <c r="AA309" s="107">
        <v>11717148.35</v>
      </c>
      <c r="AB309" s="107">
        <v>11717148.35</v>
      </c>
      <c r="AC309" s="107">
        <v>11717148.35</v>
      </c>
      <c r="AD309" s="107">
        <v>11717148.35</v>
      </c>
      <c r="AE309" s="107">
        <v>11717148.35</v>
      </c>
      <c r="AF309" s="107">
        <v>11717148.35</v>
      </c>
      <c r="AG309" s="107">
        <v>11717148.35</v>
      </c>
      <c r="AH309" s="107">
        <v>11717148.35</v>
      </c>
      <c r="AI309" s="107">
        <v>11717148.35</v>
      </c>
      <c r="AJ309" s="107">
        <v>11717148.35</v>
      </c>
      <c r="AK309" s="107">
        <v>11717148.35</v>
      </c>
      <c r="AL309" s="107">
        <v>11717148.35</v>
      </c>
      <c r="AM309" s="107">
        <v>11717148.35</v>
      </c>
      <c r="AN309" s="107">
        <v>11717148.35</v>
      </c>
      <c r="AO309" s="107">
        <v>11717148.35</v>
      </c>
      <c r="AP309" s="107">
        <v>11717148.35</v>
      </c>
      <c r="AQ309" s="107">
        <v>11717148.35</v>
      </c>
      <c r="AR309" s="107">
        <v>11717148.35</v>
      </c>
      <c r="AS309" s="107">
        <v>11717148.35</v>
      </c>
      <c r="AT309" s="107">
        <v>11717148.35</v>
      </c>
      <c r="AU309" s="107">
        <v>11717148.35</v>
      </c>
      <c r="AV309" s="107">
        <v>11717148.35</v>
      </c>
      <c r="AW309" s="107">
        <v>11717148.35</v>
      </c>
      <c r="AX309" s="107">
        <v>11717148.35</v>
      </c>
      <c r="AY309" s="107">
        <v>11717148.35</v>
      </c>
      <c r="AZ309" s="107">
        <v>11717148.35</v>
      </c>
      <c r="BA309" s="107">
        <v>11717148.35</v>
      </c>
      <c r="BB309" s="107">
        <v>11717148.35</v>
      </c>
      <c r="BE309" s="73"/>
      <c r="BF309" s="134">
        <f t="shared" si="16"/>
        <v>11717148.349999996</v>
      </c>
      <c r="BG309" s="134">
        <f t="shared" si="17"/>
        <v>11717148.349999996</v>
      </c>
      <c r="BH309" s="134">
        <f t="shared" si="18"/>
        <v>11717148.349999996</v>
      </c>
      <c r="BI309" s="134">
        <f t="shared" si="15"/>
        <v>11717148.349999996</v>
      </c>
    </row>
    <row r="310" spans="1:61" ht="14.4" x14ac:dyDescent="0.3">
      <c r="A310" s="106" t="s">
        <v>672</v>
      </c>
      <c r="BE310" s="73"/>
    </row>
    <row r="311" spans="1:61" ht="14.4" x14ac:dyDescent="0.3">
      <c r="A311" s="158" t="s">
        <v>673</v>
      </c>
      <c r="BE311" s="73"/>
    </row>
    <row r="312" spans="1:61" ht="14.4" x14ac:dyDescent="0.3">
      <c r="A312" s="106" t="s">
        <v>674</v>
      </c>
      <c r="B312" s="105">
        <v>0</v>
      </c>
      <c r="C312" s="105">
        <v>0</v>
      </c>
      <c r="D312" s="105">
        <v>0</v>
      </c>
      <c r="E312" s="105">
        <v>0</v>
      </c>
      <c r="F312" s="105">
        <v>0</v>
      </c>
      <c r="G312" s="105">
        <v>0</v>
      </c>
      <c r="H312" s="105">
        <v>0</v>
      </c>
      <c r="I312" s="105">
        <v>0</v>
      </c>
      <c r="J312" s="105">
        <v>0</v>
      </c>
      <c r="K312" s="105">
        <v>0</v>
      </c>
      <c r="L312" s="105">
        <v>0</v>
      </c>
      <c r="M312" s="105">
        <v>0</v>
      </c>
      <c r="N312" s="105">
        <v>0</v>
      </c>
      <c r="O312" s="105">
        <v>0</v>
      </c>
      <c r="P312" s="105">
        <v>0</v>
      </c>
      <c r="Q312" s="105">
        <v>0</v>
      </c>
      <c r="R312" s="105">
        <v>0</v>
      </c>
      <c r="S312" s="105">
        <v>0</v>
      </c>
      <c r="T312" s="105">
        <v>0</v>
      </c>
      <c r="U312" s="105">
        <v>0</v>
      </c>
      <c r="V312" s="105">
        <v>0</v>
      </c>
      <c r="W312" s="105">
        <v>0</v>
      </c>
      <c r="X312" s="105">
        <v>0</v>
      </c>
      <c r="Y312" s="105">
        <v>0</v>
      </c>
      <c r="Z312" s="105">
        <v>0</v>
      </c>
      <c r="AA312" s="105">
        <v>0</v>
      </c>
      <c r="AB312" s="105">
        <v>0</v>
      </c>
      <c r="AC312" s="105">
        <v>0</v>
      </c>
      <c r="AD312" s="105">
        <v>0</v>
      </c>
      <c r="AE312" s="105">
        <v>0</v>
      </c>
      <c r="AF312" s="105">
        <v>0</v>
      </c>
      <c r="AG312" s="105">
        <v>0</v>
      </c>
      <c r="AH312" s="105">
        <v>0</v>
      </c>
      <c r="AI312" s="105">
        <v>0</v>
      </c>
      <c r="AJ312" s="105">
        <v>0</v>
      </c>
      <c r="AK312" s="105">
        <v>0</v>
      </c>
      <c r="AL312" s="105">
        <v>0</v>
      </c>
      <c r="AM312" s="105">
        <v>0</v>
      </c>
      <c r="AN312" s="105">
        <v>0</v>
      </c>
      <c r="AO312" s="105">
        <v>0</v>
      </c>
      <c r="AP312" s="105">
        <v>0</v>
      </c>
      <c r="AQ312" s="105">
        <v>0</v>
      </c>
      <c r="AR312" s="105">
        <v>0</v>
      </c>
      <c r="AS312" s="105">
        <v>0</v>
      </c>
      <c r="AT312" s="105">
        <v>0</v>
      </c>
      <c r="AU312" s="105">
        <v>0</v>
      </c>
      <c r="AV312" s="105">
        <v>0</v>
      </c>
      <c r="AW312" s="105">
        <v>0</v>
      </c>
      <c r="AX312" s="105">
        <v>0</v>
      </c>
      <c r="AY312" s="105">
        <v>0</v>
      </c>
      <c r="AZ312" s="105">
        <v>0</v>
      </c>
      <c r="BA312" s="105">
        <v>0</v>
      </c>
      <c r="BB312" s="105">
        <v>0</v>
      </c>
      <c r="BE312" s="73"/>
      <c r="BF312" s="134">
        <f t="shared" si="16"/>
        <v>0</v>
      </c>
      <c r="BG312" s="134">
        <f t="shared" si="17"/>
        <v>0</v>
      </c>
      <c r="BH312" s="134">
        <f t="shared" si="18"/>
        <v>0</v>
      </c>
      <c r="BI312" s="134">
        <f t="shared" si="15"/>
        <v>0</v>
      </c>
    </row>
    <row r="313" spans="1:61" ht="14.4" x14ac:dyDescent="0.3">
      <c r="A313" s="106" t="s">
        <v>675</v>
      </c>
      <c r="B313" s="105">
        <v>74673596.615732595</v>
      </c>
      <c r="C313" s="105">
        <v>74514199.632214099</v>
      </c>
      <c r="D313" s="105">
        <v>74506543.791529894</v>
      </c>
      <c r="E313" s="105">
        <v>74506543.791529894</v>
      </c>
      <c r="F313" s="105">
        <v>74409288.4999654</v>
      </c>
      <c r="G313" s="105">
        <v>73632371.137334898</v>
      </c>
      <c r="H313" s="105">
        <v>72894182.579901293</v>
      </c>
      <c r="I313" s="105">
        <v>72186179.453482002</v>
      </c>
      <c r="J313" s="105">
        <v>71373473.844371095</v>
      </c>
      <c r="K313" s="105">
        <v>70966733.015211195</v>
      </c>
      <c r="L313" s="105">
        <v>70783559.038099393</v>
      </c>
      <c r="M313" s="105">
        <v>70516093.341706201</v>
      </c>
      <c r="N313" s="105">
        <v>70516093.341706201</v>
      </c>
      <c r="O313" s="105">
        <v>70516093.341706201</v>
      </c>
      <c r="P313" s="105">
        <v>70484178.878879204</v>
      </c>
      <c r="Q313" s="105">
        <v>70475554.939857498</v>
      </c>
      <c r="R313" s="105">
        <v>70153846.182382599</v>
      </c>
      <c r="S313" s="105">
        <v>70004067.799474105</v>
      </c>
      <c r="T313" s="105">
        <v>69663173.275025293</v>
      </c>
      <c r="U313" s="105">
        <v>69311621.6574938</v>
      </c>
      <c r="V313" s="105">
        <v>68981405.497565493</v>
      </c>
      <c r="W313" s="105">
        <v>68749981.3993738</v>
      </c>
      <c r="X313" s="105">
        <v>68532919.036726996</v>
      </c>
      <c r="Y313" s="105">
        <v>68418134.020885199</v>
      </c>
      <c r="Z313" s="105">
        <v>68418134.020885199</v>
      </c>
      <c r="AA313" s="105">
        <v>68418134.020885199</v>
      </c>
      <c r="AB313" s="105">
        <v>68418134.020885199</v>
      </c>
      <c r="AC313" s="105">
        <v>68363298.665471703</v>
      </c>
      <c r="AD313" s="105">
        <v>68357298.763791203</v>
      </c>
      <c r="AE313" s="105">
        <v>68357298.763791203</v>
      </c>
      <c r="AF313" s="105">
        <v>68353764.102371201</v>
      </c>
      <c r="AG313" s="105">
        <v>67907577.402752995</v>
      </c>
      <c r="AH313" s="105">
        <v>67449970.939081505</v>
      </c>
      <c r="AI313" s="105">
        <v>67010890.044400796</v>
      </c>
      <c r="AJ313" s="105">
        <v>66609807.392315701</v>
      </c>
      <c r="AK313" s="105">
        <v>66267552.636892997</v>
      </c>
      <c r="AL313" s="105">
        <v>65889790.3910897</v>
      </c>
      <c r="AM313" s="105">
        <v>65781782.927725397</v>
      </c>
      <c r="AN313" s="105">
        <v>65781782.927725397</v>
      </c>
      <c r="AO313" s="105">
        <v>65781782.927725397</v>
      </c>
      <c r="AP313" s="105">
        <v>65738970.976865098</v>
      </c>
      <c r="AQ313" s="105">
        <v>65717463.813638501</v>
      </c>
      <c r="AR313" s="105">
        <v>65516210.0032354</v>
      </c>
      <c r="AS313" s="105">
        <v>65513468.662502699</v>
      </c>
      <c r="AT313" s="105">
        <v>65224465.004735701</v>
      </c>
      <c r="AU313" s="105">
        <v>64938784.3352663</v>
      </c>
      <c r="AV313" s="105">
        <v>64650749.5213461</v>
      </c>
      <c r="AW313" s="105">
        <v>64398972.644131102</v>
      </c>
      <c r="AX313" s="105">
        <v>64173860.702872798</v>
      </c>
      <c r="AY313" s="105">
        <v>64005946.246505603</v>
      </c>
      <c r="AZ313" s="105">
        <v>64005946.246505603</v>
      </c>
      <c r="BA313" s="105">
        <v>64001675.482535399</v>
      </c>
      <c r="BB313" s="105">
        <v>64001675.482535399</v>
      </c>
      <c r="BE313" s="73"/>
      <c r="BF313" s="134">
        <f t="shared" si="16"/>
        <v>72729142.929444924</v>
      </c>
      <c r="BG313" s="134">
        <f t="shared" si="17"/>
        <v>69394403.390087739</v>
      </c>
      <c r="BH313" s="134">
        <f t="shared" si="18"/>
        <v>67272996.075253472</v>
      </c>
      <c r="BI313" s="134">
        <f t="shared" si="15"/>
        <v>64897561.274451204</v>
      </c>
    </row>
    <row r="314" spans="1:61" ht="14.4" x14ac:dyDescent="0.3">
      <c r="A314" s="106" t="s">
        <v>676</v>
      </c>
      <c r="B314" s="105">
        <v>26881687.760000002</v>
      </c>
      <c r="C314" s="105">
        <v>26881687.760000002</v>
      </c>
      <c r="D314" s="105">
        <v>26881687.760000002</v>
      </c>
      <c r="E314" s="105">
        <v>26881687.760000002</v>
      </c>
      <c r="F314" s="105">
        <v>26881687.760000002</v>
      </c>
      <c r="G314" s="105">
        <v>26881687.760000002</v>
      </c>
      <c r="H314" s="105">
        <v>26881687.760000002</v>
      </c>
      <c r="I314" s="105">
        <v>26881687.760000002</v>
      </c>
      <c r="J314" s="105">
        <v>26881687.760000002</v>
      </c>
      <c r="K314" s="105">
        <v>26881687.760000002</v>
      </c>
      <c r="L314" s="105">
        <v>26881687.760000002</v>
      </c>
      <c r="M314" s="105">
        <v>26881687.760000002</v>
      </c>
      <c r="N314" s="105">
        <v>26881687.760000002</v>
      </c>
      <c r="O314" s="105">
        <v>26881687.760000002</v>
      </c>
      <c r="P314" s="105">
        <v>26881687.760000002</v>
      </c>
      <c r="Q314" s="105">
        <v>26881687.760000002</v>
      </c>
      <c r="R314" s="105">
        <v>26881687.760000002</v>
      </c>
      <c r="S314" s="105">
        <v>26881687.760000002</v>
      </c>
      <c r="T314" s="105">
        <v>26881687.760000002</v>
      </c>
      <c r="U314" s="105">
        <v>26881687.760000002</v>
      </c>
      <c r="V314" s="105">
        <v>26881687.760000002</v>
      </c>
      <c r="W314" s="105">
        <v>26881687.760000002</v>
      </c>
      <c r="X314" s="105">
        <v>26881687.760000002</v>
      </c>
      <c r="Y314" s="105">
        <v>26881687.760000002</v>
      </c>
      <c r="Z314" s="105">
        <v>26881687.760000002</v>
      </c>
      <c r="AA314" s="105">
        <v>26881687.760000002</v>
      </c>
      <c r="AB314" s="105">
        <v>26881687.760000002</v>
      </c>
      <c r="AC314" s="105">
        <v>26881687.760000002</v>
      </c>
      <c r="AD314" s="105">
        <v>26881687.760000002</v>
      </c>
      <c r="AE314" s="105">
        <v>26881687.760000002</v>
      </c>
      <c r="AF314" s="105">
        <v>26881687.760000002</v>
      </c>
      <c r="AG314" s="105">
        <v>26881687.760000002</v>
      </c>
      <c r="AH314" s="105">
        <v>26881687.760000002</v>
      </c>
      <c r="AI314" s="105">
        <v>26881687.760000002</v>
      </c>
      <c r="AJ314" s="105">
        <v>26881687.760000002</v>
      </c>
      <c r="AK314" s="105">
        <v>26881687.760000002</v>
      </c>
      <c r="AL314" s="105">
        <v>26881687.760000002</v>
      </c>
      <c r="AM314" s="105">
        <v>26881687.760000002</v>
      </c>
      <c r="AN314" s="105">
        <v>26881687.760000002</v>
      </c>
      <c r="AO314" s="105">
        <v>26881687.760000002</v>
      </c>
      <c r="AP314" s="105">
        <v>26881687.760000002</v>
      </c>
      <c r="AQ314" s="105">
        <v>26881687.760000002</v>
      </c>
      <c r="AR314" s="105">
        <v>26881687.760000002</v>
      </c>
      <c r="AS314" s="105">
        <v>26881687.760000002</v>
      </c>
      <c r="AT314" s="105">
        <v>26881687.760000002</v>
      </c>
      <c r="AU314" s="105">
        <v>26881687.760000002</v>
      </c>
      <c r="AV314" s="105">
        <v>26881687.760000002</v>
      </c>
      <c r="AW314" s="105">
        <v>26881687.760000002</v>
      </c>
      <c r="AX314" s="105">
        <v>26881687.760000002</v>
      </c>
      <c r="AY314" s="105">
        <v>26881687.760000002</v>
      </c>
      <c r="AZ314" s="105">
        <v>26881687.760000002</v>
      </c>
      <c r="BA314" s="105">
        <v>26881687.760000002</v>
      </c>
      <c r="BB314" s="105">
        <v>26881687.760000002</v>
      </c>
      <c r="BE314" s="73"/>
      <c r="BF314" s="134">
        <f t="shared" si="16"/>
        <v>26881687.759999994</v>
      </c>
      <c r="BG314" s="134">
        <f t="shared" si="17"/>
        <v>26881687.759999994</v>
      </c>
      <c r="BH314" s="134">
        <f t="shared" si="18"/>
        <v>26881687.759999994</v>
      </c>
      <c r="BI314" s="134">
        <f t="shared" si="15"/>
        <v>26881687.759999994</v>
      </c>
    </row>
    <row r="315" spans="1:61" ht="14.4" x14ac:dyDescent="0.3">
      <c r="A315" s="106" t="s">
        <v>677</v>
      </c>
      <c r="B315" s="105">
        <v>3196902.45</v>
      </c>
      <c r="C315" s="105">
        <v>3196902.45</v>
      </c>
      <c r="D315" s="105">
        <v>3196902.45</v>
      </c>
      <c r="E315" s="105">
        <v>3196902.45</v>
      </c>
      <c r="F315" s="105">
        <v>3196902.45</v>
      </c>
      <c r="G315" s="105">
        <v>3196902.45</v>
      </c>
      <c r="H315" s="105">
        <v>3196902.45</v>
      </c>
      <c r="I315" s="105">
        <v>3196902.45</v>
      </c>
      <c r="J315" s="105">
        <v>3196902.45</v>
      </c>
      <c r="K315" s="105">
        <v>3196902.45</v>
      </c>
      <c r="L315" s="105">
        <v>3196902.45</v>
      </c>
      <c r="M315" s="105">
        <v>3196902.45</v>
      </c>
      <c r="N315" s="105">
        <v>3196902.45</v>
      </c>
      <c r="O315" s="105">
        <v>3196902.45</v>
      </c>
      <c r="P315" s="105">
        <v>3196902.45</v>
      </c>
      <c r="Q315" s="105">
        <v>3196902.45</v>
      </c>
      <c r="R315" s="105">
        <v>3196902.45</v>
      </c>
      <c r="S315" s="105">
        <v>3196902.45</v>
      </c>
      <c r="T315" s="105">
        <v>3196902.45</v>
      </c>
      <c r="U315" s="105">
        <v>3196902.45</v>
      </c>
      <c r="V315" s="105">
        <v>3196902.45</v>
      </c>
      <c r="W315" s="105">
        <v>3196902.45</v>
      </c>
      <c r="X315" s="105">
        <v>3196902.45</v>
      </c>
      <c r="Y315" s="105">
        <v>3196902.45</v>
      </c>
      <c r="Z315" s="105">
        <v>3196902.45</v>
      </c>
      <c r="AA315" s="105">
        <v>3196902.45</v>
      </c>
      <c r="AB315" s="105">
        <v>3196902.45</v>
      </c>
      <c r="AC315" s="105">
        <v>3196902.45</v>
      </c>
      <c r="AD315" s="105">
        <v>3196902.45</v>
      </c>
      <c r="AE315" s="105">
        <v>3196902.45</v>
      </c>
      <c r="AF315" s="105">
        <v>3196902.45</v>
      </c>
      <c r="AG315" s="105">
        <v>3196902.45</v>
      </c>
      <c r="AH315" s="105">
        <v>3196902.45</v>
      </c>
      <c r="AI315" s="105">
        <v>3196902.45</v>
      </c>
      <c r="AJ315" s="105">
        <v>3196902.45</v>
      </c>
      <c r="AK315" s="105">
        <v>3196902.45</v>
      </c>
      <c r="AL315" s="105">
        <v>3196902.45</v>
      </c>
      <c r="AM315" s="105">
        <v>3196902.45</v>
      </c>
      <c r="AN315" s="105">
        <v>3196902.45</v>
      </c>
      <c r="AO315" s="105">
        <v>3196902.45</v>
      </c>
      <c r="AP315" s="105">
        <v>3196902.45</v>
      </c>
      <c r="AQ315" s="105">
        <v>3196902.45</v>
      </c>
      <c r="AR315" s="105">
        <v>3196902.45</v>
      </c>
      <c r="AS315" s="105">
        <v>3196902.45</v>
      </c>
      <c r="AT315" s="105">
        <v>3196902.45</v>
      </c>
      <c r="AU315" s="105">
        <v>3196902.45</v>
      </c>
      <c r="AV315" s="105">
        <v>3196902.45</v>
      </c>
      <c r="AW315" s="105">
        <v>3196902.45</v>
      </c>
      <c r="AX315" s="105">
        <v>3196902.45</v>
      </c>
      <c r="AY315" s="105">
        <v>3196902.45</v>
      </c>
      <c r="AZ315" s="105">
        <v>3196902.45</v>
      </c>
      <c r="BA315" s="105">
        <v>3196902.45</v>
      </c>
      <c r="BB315" s="105">
        <v>3196902.45</v>
      </c>
      <c r="BE315" s="73"/>
      <c r="BF315" s="134">
        <f t="shared" si="16"/>
        <v>3196902.45</v>
      </c>
      <c r="BG315" s="134">
        <f t="shared" si="17"/>
        <v>3196902.45</v>
      </c>
      <c r="BH315" s="134">
        <f t="shared" si="18"/>
        <v>3196902.45</v>
      </c>
      <c r="BI315" s="134">
        <f t="shared" si="15"/>
        <v>3196902.45</v>
      </c>
    </row>
    <row r="316" spans="1:61" ht="14.4" x14ac:dyDescent="0.3">
      <c r="A316" s="106" t="s">
        <v>678</v>
      </c>
      <c r="B316" s="105">
        <v>0</v>
      </c>
      <c r="C316" s="105">
        <v>0</v>
      </c>
      <c r="D316" s="105">
        <v>0</v>
      </c>
      <c r="E316" s="105">
        <v>0</v>
      </c>
      <c r="F316" s="105">
        <v>0</v>
      </c>
      <c r="G316" s="105">
        <v>0</v>
      </c>
      <c r="H316" s="105">
        <v>0</v>
      </c>
      <c r="I316" s="105">
        <v>0</v>
      </c>
      <c r="J316" s="105">
        <v>0</v>
      </c>
      <c r="K316" s="105">
        <v>0</v>
      </c>
      <c r="L316" s="105">
        <v>0</v>
      </c>
      <c r="M316" s="105">
        <v>0</v>
      </c>
      <c r="N316" s="105">
        <v>0</v>
      </c>
      <c r="O316" s="105">
        <v>0</v>
      </c>
      <c r="P316" s="105">
        <v>0</v>
      </c>
      <c r="Q316" s="105">
        <v>0</v>
      </c>
      <c r="R316" s="105">
        <v>0</v>
      </c>
      <c r="S316" s="105">
        <v>0</v>
      </c>
      <c r="T316" s="105">
        <v>0</v>
      </c>
      <c r="U316" s="105">
        <v>0</v>
      </c>
      <c r="V316" s="105">
        <v>0</v>
      </c>
      <c r="W316" s="105">
        <v>0</v>
      </c>
      <c r="X316" s="105">
        <v>0</v>
      </c>
      <c r="Y316" s="105">
        <v>0</v>
      </c>
      <c r="Z316" s="105">
        <v>0</v>
      </c>
      <c r="AA316" s="105">
        <v>0</v>
      </c>
      <c r="AB316" s="105">
        <v>0</v>
      </c>
      <c r="AC316" s="105">
        <v>0</v>
      </c>
      <c r="AD316" s="105">
        <v>0</v>
      </c>
      <c r="AE316" s="105">
        <v>0</v>
      </c>
      <c r="AF316" s="105">
        <v>0</v>
      </c>
      <c r="AG316" s="105">
        <v>0</v>
      </c>
      <c r="AH316" s="105">
        <v>0</v>
      </c>
      <c r="AI316" s="105">
        <v>0</v>
      </c>
      <c r="AJ316" s="105">
        <v>0</v>
      </c>
      <c r="AK316" s="105">
        <v>0</v>
      </c>
      <c r="AL316" s="105">
        <v>0</v>
      </c>
      <c r="AM316" s="105">
        <v>0</v>
      </c>
      <c r="AN316" s="105">
        <v>0</v>
      </c>
      <c r="AO316" s="105">
        <v>0</v>
      </c>
      <c r="AP316" s="105">
        <v>0</v>
      </c>
      <c r="AQ316" s="105">
        <v>0</v>
      </c>
      <c r="AR316" s="105">
        <v>0</v>
      </c>
      <c r="AS316" s="105">
        <v>0</v>
      </c>
      <c r="AT316" s="105">
        <v>0</v>
      </c>
      <c r="AU316" s="105">
        <v>0</v>
      </c>
      <c r="AV316" s="105">
        <v>0</v>
      </c>
      <c r="AW316" s="105">
        <v>0</v>
      </c>
      <c r="AX316" s="105">
        <v>0</v>
      </c>
      <c r="AY316" s="105">
        <v>0</v>
      </c>
      <c r="AZ316" s="105">
        <v>0</v>
      </c>
      <c r="BA316" s="105">
        <v>0</v>
      </c>
      <c r="BB316" s="105">
        <v>0</v>
      </c>
      <c r="BE316" s="73"/>
      <c r="BF316" s="134">
        <f t="shared" si="16"/>
        <v>0</v>
      </c>
      <c r="BG316" s="134">
        <f t="shared" si="17"/>
        <v>0</v>
      </c>
      <c r="BH316" s="134">
        <f t="shared" si="18"/>
        <v>0</v>
      </c>
      <c r="BI316" s="134">
        <f t="shared" si="15"/>
        <v>0</v>
      </c>
    </row>
    <row r="317" spans="1:61" ht="14.4" x14ac:dyDescent="0.3">
      <c r="A317" s="106" t="s">
        <v>679</v>
      </c>
      <c r="B317" s="105">
        <v>96792081.806966007</v>
      </c>
      <c r="C317" s="105">
        <v>96811648.256792799</v>
      </c>
      <c r="D317" s="105">
        <v>96845351.521611005</v>
      </c>
      <c r="E317" s="105">
        <v>96809783.933739394</v>
      </c>
      <c r="F317" s="105">
        <v>96815426.194475904</v>
      </c>
      <c r="G317" s="105">
        <v>96754525.357133001</v>
      </c>
      <c r="H317" s="105">
        <v>96680778.671966106</v>
      </c>
      <c r="I317" s="105">
        <v>96653894.373626202</v>
      </c>
      <c r="J317" s="105">
        <v>96730926.276531905</v>
      </c>
      <c r="K317" s="105">
        <v>96775634.981557801</v>
      </c>
      <c r="L317" s="105">
        <v>96829444.995319098</v>
      </c>
      <c r="M317" s="105">
        <v>96824433.326480702</v>
      </c>
      <c r="N317" s="105">
        <v>96801876.778462097</v>
      </c>
      <c r="O317" s="105">
        <v>96801876.778462097</v>
      </c>
      <c r="P317" s="105">
        <v>96785284.141897097</v>
      </c>
      <c r="Q317" s="105">
        <v>96760880.634518594</v>
      </c>
      <c r="R317" s="105">
        <v>96676128.171490297</v>
      </c>
      <c r="S317" s="105">
        <v>96631863.234677002</v>
      </c>
      <c r="T317" s="105">
        <v>96537394.605338901</v>
      </c>
      <c r="U317" s="105">
        <v>96433685.250092506</v>
      </c>
      <c r="V317" s="105">
        <v>96377404.954862103</v>
      </c>
      <c r="W317" s="105">
        <v>96448301.147885606</v>
      </c>
      <c r="X317" s="105">
        <v>96491571.953985095</v>
      </c>
      <c r="Y317" s="105">
        <v>96504679.537332997</v>
      </c>
      <c r="Z317" s="105">
        <v>96486416.711639807</v>
      </c>
      <c r="AA317" s="105">
        <v>96466329.7073358</v>
      </c>
      <c r="AB317" s="105">
        <v>96466329.7073358</v>
      </c>
      <c r="AC317" s="105">
        <v>96450499.947910205</v>
      </c>
      <c r="AD317" s="105">
        <v>96430046.184952304</v>
      </c>
      <c r="AE317" s="105">
        <v>96371138.237096503</v>
      </c>
      <c r="AF317" s="105">
        <v>96338822.551488906</v>
      </c>
      <c r="AG317" s="105">
        <v>96259086.195792496</v>
      </c>
      <c r="AH317" s="105">
        <v>96182866.985179707</v>
      </c>
      <c r="AI317" s="105">
        <v>96138625.367597699</v>
      </c>
      <c r="AJ317" s="105">
        <v>96232219.552016705</v>
      </c>
      <c r="AK317" s="105">
        <v>96315030.0473959</v>
      </c>
      <c r="AL317" s="105">
        <v>96365012.682282001</v>
      </c>
      <c r="AM317" s="105">
        <v>96388821.288153097</v>
      </c>
      <c r="AN317" s="105">
        <v>96410129.983534202</v>
      </c>
      <c r="AO317" s="105">
        <v>96410129.983534202</v>
      </c>
      <c r="AP317" s="105">
        <v>96420553.226297095</v>
      </c>
      <c r="AQ317" s="105">
        <v>96421150.577861398</v>
      </c>
      <c r="AR317" s="105">
        <v>96397831.610020503</v>
      </c>
      <c r="AS317" s="105">
        <v>96382674.536494493</v>
      </c>
      <c r="AT317" s="105">
        <v>96332785.361803606</v>
      </c>
      <c r="AU317" s="105">
        <v>96291377.099859193</v>
      </c>
      <c r="AV317" s="105">
        <v>96258753.648097306</v>
      </c>
      <c r="AW317" s="105">
        <v>96372786.044194698</v>
      </c>
      <c r="AX317" s="105">
        <v>96475015.087697104</v>
      </c>
      <c r="AY317" s="105">
        <v>96541740.408868402</v>
      </c>
      <c r="AZ317" s="105">
        <v>96589182.304682001</v>
      </c>
      <c r="BA317" s="105">
        <v>96634740.301649302</v>
      </c>
      <c r="BB317" s="105">
        <v>96634740.301649302</v>
      </c>
      <c r="BE317" s="73"/>
      <c r="BF317" s="134">
        <f t="shared" si="16"/>
        <v>96778908.190358639</v>
      </c>
      <c r="BG317" s="134">
        <f t="shared" si="17"/>
        <v>96569370.525347531</v>
      </c>
      <c r="BH317" s="134">
        <f t="shared" si="18"/>
        <v>96334509.902364254</v>
      </c>
      <c r="BI317" s="134">
        <f t="shared" si="15"/>
        <v>96425286.168543026</v>
      </c>
    </row>
    <row r="318" spans="1:61" ht="14.4" x14ac:dyDescent="0.3">
      <c r="A318" s="106" t="s">
        <v>680</v>
      </c>
      <c r="B318" s="105">
        <v>0</v>
      </c>
      <c r="C318" s="105">
        <v>0</v>
      </c>
      <c r="D318" s="105">
        <v>0</v>
      </c>
      <c r="E318" s="105">
        <v>0</v>
      </c>
      <c r="F318" s="105">
        <v>0</v>
      </c>
      <c r="G318" s="105">
        <v>0</v>
      </c>
      <c r="H318" s="105">
        <v>0</v>
      </c>
      <c r="I318" s="105">
        <v>0</v>
      </c>
      <c r="J318" s="105">
        <v>0</v>
      </c>
      <c r="K318" s="105">
        <v>0</v>
      </c>
      <c r="L318" s="105">
        <v>0</v>
      </c>
      <c r="M318" s="105">
        <v>0</v>
      </c>
      <c r="N318" s="105">
        <v>0</v>
      </c>
      <c r="O318" s="105">
        <v>0</v>
      </c>
      <c r="P318" s="105">
        <v>0</v>
      </c>
      <c r="Q318" s="105">
        <v>0</v>
      </c>
      <c r="R318" s="105">
        <v>0</v>
      </c>
      <c r="S318" s="105">
        <v>0</v>
      </c>
      <c r="T318" s="105">
        <v>0</v>
      </c>
      <c r="U318" s="105">
        <v>0</v>
      </c>
      <c r="V318" s="105">
        <v>0</v>
      </c>
      <c r="W318" s="105">
        <v>0</v>
      </c>
      <c r="X318" s="105">
        <v>0</v>
      </c>
      <c r="Y318" s="105">
        <v>0</v>
      </c>
      <c r="Z318" s="105">
        <v>0</v>
      </c>
      <c r="AA318" s="105">
        <v>0</v>
      </c>
      <c r="AB318" s="105">
        <v>0</v>
      </c>
      <c r="AC318" s="105">
        <v>0</v>
      </c>
      <c r="AD318" s="105">
        <v>0</v>
      </c>
      <c r="AE318" s="105">
        <v>0</v>
      </c>
      <c r="AF318" s="105">
        <v>0</v>
      </c>
      <c r="AG318" s="105">
        <v>0</v>
      </c>
      <c r="AH318" s="105">
        <v>0</v>
      </c>
      <c r="AI318" s="105">
        <v>0</v>
      </c>
      <c r="AJ318" s="105">
        <v>0</v>
      </c>
      <c r="AK318" s="105">
        <v>0</v>
      </c>
      <c r="AL318" s="105">
        <v>0</v>
      </c>
      <c r="AM318" s="105">
        <v>0</v>
      </c>
      <c r="AN318" s="105">
        <v>0</v>
      </c>
      <c r="AO318" s="105">
        <v>0</v>
      </c>
      <c r="AP318" s="105">
        <v>0</v>
      </c>
      <c r="AQ318" s="105">
        <v>0</v>
      </c>
      <c r="AR318" s="105">
        <v>0</v>
      </c>
      <c r="AS318" s="105">
        <v>0</v>
      </c>
      <c r="AT318" s="105">
        <v>0</v>
      </c>
      <c r="AU318" s="105">
        <v>0</v>
      </c>
      <c r="AV318" s="105">
        <v>0</v>
      </c>
      <c r="AW318" s="105">
        <v>0</v>
      </c>
      <c r="AX318" s="105">
        <v>0</v>
      </c>
      <c r="AY318" s="105">
        <v>0</v>
      </c>
      <c r="AZ318" s="105">
        <v>0</v>
      </c>
      <c r="BA318" s="105">
        <v>0</v>
      </c>
      <c r="BB318" s="105">
        <v>0</v>
      </c>
      <c r="BE318" s="73"/>
      <c r="BF318" s="134">
        <f t="shared" si="16"/>
        <v>0</v>
      </c>
      <c r="BG318" s="134">
        <f t="shared" si="17"/>
        <v>0</v>
      </c>
      <c r="BH318" s="134">
        <f t="shared" si="18"/>
        <v>0</v>
      </c>
      <c r="BI318" s="134">
        <f t="shared" si="15"/>
        <v>0</v>
      </c>
    </row>
    <row r="319" spans="1:61" ht="14.4" x14ac:dyDescent="0.3">
      <c r="A319" s="106" t="s">
        <v>681</v>
      </c>
      <c r="B319" s="105">
        <v>13011993.83</v>
      </c>
      <c r="C319" s="105">
        <v>13011993.83</v>
      </c>
      <c r="D319" s="105">
        <v>13011993.83</v>
      </c>
      <c r="E319" s="105">
        <v>13011993.83</v>
      </c>
      <c r="F319" s="105">
        <v>13011993.83</v>
      </c>
      <c r="G319" s="105">
        <v>13011993.83</v>
      </c>
      <c r="H319" s="105">
        <v>13011993.83</v>
      </c>
      <c r="I319" s="105">
        <v>13011993.83</v>
      </c>
      <c r="J319" s="105">
        <v>13011993.83</v>
      </c>
      <c r="K319" s="105">
        <v>13011993.83</v>
      </c>
      <c r="L319" s="105">
        <v>13011993.83</v>
      </c>
      <c r="M319" s="105">
        <v>13011993.83</v>
      </c>
      <c r="N319" s="105">
        <v>13011993.83</v>
      </c>
      <c r="O319" s="105">
        <v>13011993.83</v>
      </c>
      <c r="P319" s="105">
        <v>13011993.83</v>
      </c>
      <c r="Q319" s="105">
        <v>13011993.83</v>
      </c>
      <c r="R319" s="105">
        <v>13011993.83</v>
      </c>
      <c r="S319" s="105">
        <v>13011993.83</v>
      </c>
      <c r="T319" s="105">
        <v>13011993.83</v>
      </c>
      <c r="U319" s="105">
        <v>13011993.83</v>
      </c>
      <c r="V319" s="105">
        <v>13011993.83</v>
      </c>
      <c r="W319" s="105">
        <v>13011993.83</v>
      </c>
      <c r="X319" s="105">
        <v>13011993.83</v>
      </c>
      <c r="Y319" s="105">
        <v>13011993.83</v>
      </c>
      <c r="Z319" s="105">
        <v>13011993.83</v>
      </c>
      <c r="AA319" s="105">
        <v>13011993.83</v>
      </c>
      <c r="AB319" s="105">
        <v>13011993.83</v>
      </c>
      <c r="AC319" s="105">
        <v>13011993.83</v>
      </c>
      <c r="AD319" s="105">
        <v>13011993.83</v>
      </c>
      <c r="AE319" s="105">
        <v>13011993.83</v>
      </c>
      <c r="AF319" s="105">
        <v>13011993.83</v>
      </c>
      <c r="AG319" s="105">
        <v>13011993.83</v>
      </c>
      <c r="AH319" s="105">
        <v>13011993.83</v>
      </c>
      <c r="AI319" s="105">
        <v>13011993.83</v>
      </c>
      <c r="AJ319" s="105">
        <v>13011993.83</v>
      </c>
      <c r="AK319" s="105">
        <v>13011993.83</v>
      </c>
      <c r="AL319" s="105">
        <v>13011993.83</v>
      </c>
      <c r="AM319" s="105">
        <v>13011993.83</v>
      </c>
      <c r="AN319" s="105">
        <v>13011993.83</v>
      </c>
      <c r="AO319" s="105">
        <v>13011993.83</v>
      </c>
      <c r="AP319" s="105">
        <v>13011993.83</v>
      </c>
      <c r="AQ319" s="105">
        <v>13011993.83</v>
      </c>
      <c r="AR319" s="105">
        <v>13011993.83</v>
      </c>
      <c r="AS319" s="105">
        <v>13011993.83</v>
      </c>
      <c r="AT319" s="105">
        <v>13011993.83</v>
      </c>
      <c r="AU319" s="105">
        <v>13011993.83</v>
      </c>
      <c r="AV319" s="105">
        <v>13011993.83</v>
      </c>
      <c r="AW319" s="105">
        <v>13011993.83</v>
      </c>
      <c r="AX319" s="105">
        <v>13011993.83</v>
      </c>
      <c r="AY319" s="105">
        <v>13011993.83</v>
      </c>
      <c r="AZ319" s="105">
        <v>13011993.83</v>
      </c>
      <c r="BA319" s="105">
        <v>13011993.83</v>
      </c>
      <c r="BB319" s="105">
        <v>13011993.83</v>
      </c>
      <c r="BE319" s="73"/>
      <c r="BF319" s="134">
        <f t="shared" si="16"/>
        <v>13011993.830000002</v>
      </c>
      <c r="BG319" s="134">
        <f t="shared" si="17"/>
        <v>13011993.830000002</v>
      </c>
      <c r="BH319" s="134">
        <f t="shared" si="18"/>
        <v>13011993.830000002</v>
      </c>
      <c r="BI319" s="134">
        <f t="shared" si="15"/>
        <v>13011993.830000002</v>
      </c>
    </row>
    <row r="320" spans="1:61" ht="14.4" x14ac:dyDescent="0.3">
      <c r="A320" s="233" t="s">
        <v>682</v>
      </c>
      <c r="B320" s="107">
        <v>214556262.46269801</v>
      </c>
      <c r="C320" s="107">
        <v>214416431.92900699</v>
      </c>
      <c r="D320" s="107">
        <v>214442479.35314</v>
      </c>
      <c r="E320" s="107">
        <v>214406911.76526901</v>
      </c>
      <c r="F320" s="107">
        <v>214315298.73444101</v>
      </c>
      <c r="G320" s="107">
        <v>213477480.53446701</v>
      </c>
      <c r="H320" s="107">
        <v>212665545.29186699</v>
      </c>
      <c r="I320" s="107">
        <v>211930657.86710799</v>
      </c>
      <c r="J320" s="107">
        <v>211194984.16090301</v>
      </c>
      <c r="K320" s="107">
        <v>210832952.036769</v>
      </c>
      <c r="L320" s="107">
        <v>210703588.07341799</v>
      </c>
      <c r="M320" s="107">
        <v>210431110.708186</v>
      </c>
      <c r="N320" s="107">
        <v>210408554.16016799</v>
      </c>
      <c r="O320" s="107">
        <v>210408554.16016799</v>
      </c>
      <c r="P320" s="107">
        <v>210360047.060776</v>
      </c>
      <c r="Q320" s="107">
        <v>210327019.61437601</v>
      </c>
      <c r="R320" s="107">
        <v>209920558.39387199</v>
      </c>
      <c r="S320" s="107">
        <v>209726515.07415101</v>
      </c>
      <c r="T320" s="107">
        <v>209291151.92036399</v>
      </c>
      <c r="U320" s="107">
        <v>208835890.947586</v>
      </c>
      <c r="V320" s="107">
        <v>208449394.49242699</v>
      </c>
      <c r="W320" s="107">
        <v>208288866.58725899</v>
      </c>
      <c r="X320" s="107">
        <v>208115075.03071201</v>
      </c>
      <c r="Y320" s="107">
        <v>208013397.59821799</v>
      </c>
      <c r="Z320" s="107">
        <v>207995134.772524</v>
      </c>
      <c r="AA320" s="107">
        <v>207975047.76822099</v>
      </c>
      <c r="AB320" s="107">
        <v>207975047.76822099</v>
      </c>
      <c r="AC320" s="107">
        <v>207904382.653382</v>
      </c>
      <c r="AD320" s="107">
        <v>207877928.98874301</v>
      </c>
      <c r="AE320" s="107">
        <v>207819021.040887</v>
      </c>
      <c r="AF320" s="107">
        <v>207783170.69385999</v>
      </c>
      <c r="AG320" s="107">
        <v>207257247.63854501</v>
      </c>
      <c r="AH320" s="107">
        <v>206723421.964261</v>
      </c>
      <c r="AI320" s="107">
        <v>206240099.451998</v>
      </c>
      <c r="AJ320" s="107">
        <v>205932610.984332</v>
      </c>
      <c r="AK320" s="107">
        <v>205673166.724289</v>
      </c>
      <c r="AL320" s="107">
        <v>205345387.11337101</v>
      </c>
      <c r="AM320" s="107">
        <v>205261188.255878</v>
      </c>
      <c r="AN320" s="107">
        <v>205282496.95125899</v>
      </c>
      <c r="AO320" s="107">
        <v>205282496.95125899</v>
      </c>
      <c r="AP320" s="107">
        <v>205250108.24316201</v>
      </c>
      <c r="AQ320" s="107">
        <v>205229198.431499</v>
      </c>
      <c r="AR320" s="107">
        <v>205004625.65325499</v>
      </c>
      <c r="AS320" s="107">
        <v>204986727.23899701</v>
      </c>
      <c r="AT320" s="107">
        <v>204647834.40653899</v>
      </c>
      <c r="AU320" s="107">
        <v>204320745.47512501</v>
      </c>
      <c r="AV320" s="107">
        <v>204000087.209443</v>
      </c>
      <c r="AW320" s="107">
        <v>203862342.72832501</v>
      </c>
      <c r="AX320" s="107">
        <v>203739459.830569</v>
      </c>
      <c r="AY320" s="107">
        <v>203638270.69537401</v>
      </c>
      <c r="AZ320" s="107">
        <v>203685712.591187</v>
      </c>
      <c r="BA320" s="107">
        <v>203726999.824184</v>
      </c>
      <c r="BB320" s="107">
        <v>203726999.824184</v>
      </c>
      <c r="BE320" s="73"/>
      <c r="BF320" s="134">
        <f t="shared" si="16"/>
        <v>212598635.15980321</v>
      </c>
      <c r="BG320" s="134">
        <f t="shared" si="17"/>
        <v>209054357.95543492</v>
      </c>
      <c r="BH320" s="134">
        <f t="shared" si="18"/>
        <v>206698090.0176174</v>
      </c>
      <c r="BI320" s="134">
        <f t="shared" si="15"/>
        <v>204413431.48299372</v>
      </c>
    </row>
    <row r="321" spans="1:61" ht="14.4" x14ac:dyDescent="0.3">
      <c r="A321" s="106" t="s">
        <v>683</v>
      </c>
      <c r="BE321" s="73"/>
    </row>
    <row r="322" spans="1:61" ht="14.4" x14ac:dyDescent="0.3">
      <c r="A322" s="158" t="s">
        <v>684</v>
      </c>
      <c r="BE322" s="73"/>
    </row>
    <row r="323" spans="1:61" ht="14.4" x14ac:dyDescent="0.3">
      <c r="A323" s="106" t="s">
        <v>685</v>
      </c>
      <c r="B323" s="105">
        <v>0</v>
      </c>
      <c r="C323" s="105">
        <v>0</v>
      </c>
      <c r="D323" s="105">
        <v>0</v>
      </c>
      <c r="E323" s="105">
        <v>0</v>
      </c>
      <c r="F323" s="105">
        <v>0</v>
      </c>
      <c r="G323" s="105">
        <v>0</v>
      </c>
      <c r="H323" s="105">
        <v>0</v>
      </c>
      <c r="I323" s="105">
        <v>0</v>
      </c>
      <c r="J323" s="105">
        <v>0</v>
      </c>
      <c r="K323" s="105">
        <v>0</v>
      </c>
      <c r="L323" s="105">
        <v>0</v>
      </c>
      <c r="M323" s="105">
        <v>0</v>
      </c>
      <c r="N323" s="105">
        <v>0</v>
      </c>
      <c r="O323" s="105">
        <v>0</v>
      </c>
      <c r="P323" s="105">
        <v>0</v>
      </c>
      <c r="Q323" s="105">
        <v>0</v>
      </c>
      <c r="R323" s="105">
        <v>0</v>
      </c>
      <c r="S323" s="105">
        <v>0</v>
      </c>
      <c r="T323" s="105">
        <v>0</v>
      </c>
      <c r="U323" s="105">
        <v>0</v>
      </c>
      <c r="V323" s="105">
        <v>0</v>
      </c>
      <c r="W323" s="105">
        <v>0</v>
      </c>
      <c r="X323" s="105">
        <v>0</v>
      </c>
      <c r="Y323" s="105">
        <v>0</v>
      </c>
      <c r="Z323" s="105">
        <v>0</v>
      </c>
      <c r="AA323" s="105">
        <v>0</v>
      </c>
      <c r="AB323" s="105">
        <v>0</v>
      </c>
      <c r="AC323" s="105">
        <v>0</v>
      </c>
      <c r="AD323" s="105">
        <v>0</v>
      </c>
      <c r="AE323" s="105">
        <v>0</v>
      </c>
      <c r="AF323" s="105">
        <v>0</v>
      </c>
      <c r="AG323" s="105">
        <v>0</v>
      </c>
      <c r="AH323" s="105">
        <v>0</v>
      </c>
      <c r="AI323" s="105">
        <v>0</v>
      </c>
      <c r="AJ323" s="105">
        <v>0</v>
      </c>
      <c r="AK323" s="105">
        <v>0</v>
      </c>
      <c r="AL323" s="105">
        <v>0</v>
      </c>
      <c r="AM323" s="105">
        <v>0</v>
      </c>
      <c r="AN323" s="105">
        <v>0</v>
      </c>
      <c r="AO323" s="105">
        <v>0</v>
      </c>
      <c r="AP323" s="105">
        <v>0</v>
      </c>
      <c r="AQ323" s="105">
        <v>0</v>
      </c>
      <c r="AR323" s="105">
        <v>0</v>
      </c>
      <c r="AS323" s="105">
        <v>0</v>
      </c>
      <c r="AT323" s="105">
        <v>0</v>
      </c>
      <c r="AU323" s="105">
        <v>0</v>
      </c>
      <c r="AV323" s="105">
        <v>0</v>
      </c>
      <c r="AW323" s="105">
        <v>0</v>
      </c>
      <c r="AX323" s="105">
        <v>0</v>
      </c>
      <c r="AY323" s="105">
        <v>0</v>
      </c>
      <c r="AZ323" s="105">
        <v>0</v>
      </c>
      <c r="BA323" s="105">
        <v>0</v>
      </c>
      <c r="BB323" s="105">
        <v>0</v>
      </c>
      <c r="BE323" s="73"/>
      <c r="BF323" s="134">
        <f t="shared" si="16"/>
        <v>0</v>
      </c>
      <c r="BG323" s="134">
        <f t="shared" si="17"/>
        <v>0</v>
      </c>
      <c r="BH323" s="134">
        <f t="shared" si="18"/>
        <v>0</v>
      </c>
      <c r="BI323" s="134">
        <f t="shared" si="15"/>
        <v>0</v>
      </c>
    </row>
    <row r="324" spans="1:61" ht="14.4" x14ac:dyDescent="0.3">
      <c r="A324" s="106" t="s">
        <v>686</v>
      </c>
      <c r="B324" s="105">
        <v>0</v>
      </c>
      <c r="C324" s="105">
        <v>0</v>
      </c>
      <c r="D324" s="105">
        <v>0</v>
      </c>
      <c r="E324" s="105">
        <v>0</v>
      </c>
      <c r="F324" s="105">
        <v>0</v>
      </c>
      <c r="G324" s="105">
        <v>0</v>
      </c>
      <c r="H324" s="105">
        <v>0</v>
      </c>
      <c r="I324" s="105">
        <v>0</v>
      </c>
      <c r="J324" s="105">
        <v>0</v>
      </c>
      <c r="K324" s="105">
        <v>0</v>
      </c>
      <c r="L324" s="105">
        <v>0</v>
      </c>
      <c r="M324" s="105">
        <v>0</v>
      </c>
      <c r="N324" s="105">
        <v>0</v>
      </c>
      <c r="O324" s="105">
        <v>0</v>
      </c>
      <c r="P324" s="105">
        <v>0</v>
      </c>
      <c r="Q324" s="105">
        <v>0</v>
      </c>
      <c r="R324" s="105">
        <v>0</v>
      </c>
      <c r="S324" s="105">
        <v>0</v>
      </c>
      <c r="T324" s="105">
        <v>0</v>
      </c>
      <c r="U324" s="105">
        <v>0</v>
      </c>
      <c r="V324" s="105">
        <v>0</v>
      </c>
      <c r="W324" s="105">
        <v>0</v>
      </c>
      <c r="X324" s="105">
        <v>0</v>
      </c>
      <c r="Y324" s="105">
        <v>0</v>
      </c>
      <c r="Z324" s="105">
        <v>0</v>
      </c>
      <c r="AA324" s="105">
        <v>0</v>
      </c>
      <c r="AB324" s="105">
        <v>0</v>
      </c>
      <c r="AC324" s="105">
        <v>0</v>
      </c>
      <c r="AD324" s="105">
        <v>0</v>
      </c>
      <c r="AE324" s="105">
        <v>0</v>
      </c>
      <c r="AF324" s="105">
        <v>0</v>
      </c>
      <c r="AG324" s="105">
        <v>0</v>
      </c>
      <c r="AH324" s="105">
        <v>0</v>
      </c>
      <c r="AI324" s="105">
        <v>0</v>
      </c>
      <c r="AJ324" s="105">
        <v>0</v>
      </c>
      <c r="AK324" s="105">
        <v>0</v>
      </c>
      <c r="AL324" s="105">
        <v>0</v>
      </c>
      <c r="AM324" s="105">
        <v>0</v>
      </c>
      <c r="AN324" s="105">
        <v>0</v>
      </c>
      <c r="AO324" s="105">
        <v>0</v>
      </c>
      <c r="AP324" s="105">
        <v>0</v>
      </c>
      <c r="AQ324" s="105">
        <v>0</v>
      </c>
      <c r="AR324" s="105">
        <v>0</v>
      </c>
      <c r="AS324" s="105">
        <v>0</v>
      </c>
      <c r="AT324" s="105">
        <v>0</v>
      </c>
      <c r="AU324" s="105">
        <v>0</v>
      </c>
      <c r="AV324" s="105">
        <v>0</v>
      </c>
      <c r="AW324" s="105">
        <v>0</v>
      </c>
      <c r="AX324" s="105">
        <v>0</v>
      </c>
      <c r="AY324" s="105">
        <v>0</v>
      </c>
      <c r="AZ324" s="105">
        <v>0</v>
      </c>
      <c r="BA324" s="105">
        <v>0</v>
      </c>
      <c r="BB324" s="105">
        <v>0</v>
      </c>
      <c r="BE324" s="73"/>
      <c r="BF324" s="134">
        <f t="shared" si="16"/>
        <v>0</v>
      </c>
      <c r="BG324" s="134">
        <f t="shared" si="17"/>
        <v>0</v>
      </c>
      <c r="BH324" s="134">
        <f t="shared" si="18"/>
        <v>0</v>
      </c>
      <c r="BI324" s="134">
        <f t="shared" si="15"/>
        <v>0</v>
      </c>
    </row>
    <row r="325" spans="1:61" ht="14.4" x14ac:dyDescent="0.3">
      <c r="A325" s="106" t="s">
        <v>687</v>
      </c>
      <c r="B325" s="105">
        <v>372912415.94</v>
      </c>
      <c r="C325" s="105">
        <v>372912415.94</v>
      </c>
      <c r="D325" s="105">
        <v>372912415.94</v>
      </c>
      <c r="E325" s="105">
        <v>372912415.94</v>
      </c>
      <c r="F325" s="105">
        <v>372912415.94</v>
      </c>
      <c r="G325" s="105">
        <v>372912415.94</v>
      </c>
      <c r="H325" s="105">
        <v>372912415.94</v>
      </c>
      <c r="I325" s="105">
        <v>372912415.94</v>
      </c>
      <c r="J325" s="105">
        <v>372912415.94</v>
      </c>
      <c r="K325" s="105">
        <v>372912415.94</v>
      </c>
      <c r="L325" s="105">
        <v>372912415.94</v>
      </c>
      <c r="M325" s="105">
        <v>372912415.94</v>
      </c>
      <c r="N325" s="105">
        <v>372912415.94</v>
      </c>
      <c r="O325" s="105">
        <v>372912415.94</v>
      </c>
      <c r="P325" s="105">
        <v>372912415.94</v>
      </c>
      <c r="Q325" s="105">
        <v>372912415.94</v>
      </c>
      <c r="R325" s="105">
        <v>372912415.94</v>
      </c>
      <c r="S325" s="105">
        <v>372912415.94</v>
      </c>
      <c r="T325" s="105">
        <v>372912415.94</v>
      </c>
      <c r="U325" s="105">
        <v>372912415.94</v>
      </c>
      <c r="V325" s="105">
        <v>372912415.94</v>
      </c>
      <c r="W325" s="105">
        <v>372912415.94</v>
      </c>
      <c r="X325" s="105">
        <v>372912415.94</v>
      </c>
      <c r="Y325" s="105">
        <v>372912415.94</v>
      </c>
      <c r="Z325" s="105">
        <v>372912415.94</v>
      </c>
      <c r="AA325" s="105">
        <v>372912415.94</v>
      </c>
      <c r="AB325" s="105">
        <v>372912415.94</v>
      </c>
      <c r="AC325" s="105">
        <v>372912415.94</v>
      </c>
      <c r="AD325" s="105">
        <v>372912415.94</v>
      </c>
      <c r="AE325" s="105">
        <v>372912415.94</v>
      </c>
      <c r="AF325" s="105">
        <v>372912415.94</v>
      </c>
      <c r="AG325" s="105">
        <v>372912415.94</v>
      </c>
      <c r="AH325" s="105">
        <v>372912415.94</v>
      </c>
      <c r="AI325" s="105">
        <v>372912415.94</v>
      </c>
      <c r="AJ325" s="105">
        <v>372912415.94</v>
      </c>
      <c r="AK325" s="105">
        <v>372912415.94</v>
      </c>
      <c r="AL325" s="105">
        <v>372912415.94</v>
      </c>
      <c r="AM325" s="105">
        <v>372912415.94</v>
      </c>
      <c r="AN325" s="105">
        <v>372912415.94</v>
      </c>
      <c r="AO325" s="105">
        <v>372912415.94</v>
      </c>
      <c r="AP325" s="105">
        <v>372912415.94</v>
      </c>
      <c r="AQ325" s="105">
        <v>372912415.94</v>
      </c>
      <c r="AR325" s="105">
        <v>372912415.94</v>
      </c>
      <c r="AS325" s="105">
        <v>372912415.94</v>
      </c>
      <c r="AT325" s="105">
        <v>372912415.94</v>
      </c>
      <c r="AU325" s="105">
        <v>372912415.94</v>
      </c>
      <c r="AV325" s="105">
        <v>372912415.94</v>
      </c>
      <c r="AW325" s="105">
        <v>372912415.94</v>
      </c>
      <c r="AX325" s="105">
        <v>372912415.94</v>
      </c>
      <c r="AY325" s="105">
        <v>372912415.94</v>
      </c>
      <c r="AZ325" s="105">
        <v>372912415.94</v>
      </c>
      <c r="BA325" s="105">
        <v>372912415.94</v>
      </c>
      <c r="BB325" s="105">
        <v>372912415.94</v>
      </c>
      <c r="BE325" s="73"/>
      <c r="BF325" s="134">
        <f t="shared" si="16"/>
        <v>372912415.93999994</v>
      </c>
      <c r="BG325" s="134">
        <f t="shared" si="17"/>
        <v>372912415.93999994</v>
      </c>
      <c r="BH325" s="134">
        <f t="shared" si="18"/>
        <v>372912415.93999994</v>
      </c>
      <c r="BI325" s="134">
        <f t="shared" ref="BI325:BI388" si="19">AVERAGE(AO325:BA325)</f>
        <v>372912415.93999994</v>
      </c>
    </row>
    <row r="326" spans="1:61" ht="14.4" x14ac:dyDescent="0.3">
      <c r="A326" s="106" t="s">
        <v>688</v>
      </c>
      <c r="B326" s="105">
        <v>0</v>
      </c>
      <c r="C326" s="105">
        <v>0</v>
      </c>
      <c r="D326" s="105">
        <v>0</v>
      </c>
      <c r="E326" s="105">
        <v>0</v>
      </c>
      <c r="F326" s="105">
        <v>0</v>
      </c>
      <c r="G326" s="105">
        <v>0</v>
      </c>
      <c r="H326" s="105">
        <v>0</v>
      </c>
      <c r="I326" s="105">
        <v>0</v>
      </c>
      <c r="J326" s="105">
        <v>0</v>
      </c>
      <c r="K326" s="105">
        <v>0</v>
      </c>
      <c r="L326" s="105">
        <v>0</v>
      </c>
      <c r="M326" s="105">
        <v>0</v>
      </c>
      <c r="N326" s="105">
        <v>0</v>
      </c>
      <c r="O326" s="105">
        <v>0</v>
      </c>
      <c r="P326" s="105">
        <v>0</v>
      </c>
      <c r="Q326" s="105">
        <v>0</v>
      </c>
      <c r="R326" s="105">
        <v>0</v>
      </c>
      <c r="S326" s="105">
        <v>0</v>
      </c>
      <c r="T326" s="105">
        <v>0</v>
      </c>
      <c r="U326" s="105">
        <v>0</v>
      </c>
      <c r="V326" s="105">
        <v>0</v>
      </c>
      <c r="W326" s="105">
        <v>0</v>
      </c>
      <c r="X326" s="105">
        <v>0</v>
      </c>
      <c r="Y326" s="105">
        <v>0</v>
      </c>
      <c r="Z326" s="105">
        <v>0</v>
      </c>
      <c r="AA326" s="105">
        <v>0</v>
      </c>
      <c r="AB326" s="105">
        <v>0</v>
      </c>
      <c r="AC326" s="105">
        <v>0</v>
      </c>
      <c r="AD326" s="105">
        <v>0</v>
      </c>
      <c r="AE326" s="105">
        <v>0</v>
      </c>
      <c r="AF326" s="105">
        <v>0</v>
      </c>
      <c r="AG326" s="105">
        <v>0</v>
      </c>
      <c r="AH326" s="105">
        <v>0</v>
      </c>
      <c r="AI326" s="105">
        <v>0</v>
      </c>
      <c r="AJ326" s="105">
        <v>0</v>
      </c>
      <c r="AK326" s="105">
        <v>0</v>
      </c>
      <c r="AL326" s="105">
        <v>0</v>
      </c>
      <c r="AM326" s="105">
        <v>0</v>
      </c>
      <c r="AN326" s="105">
        <v>0</v>
      </c>
      <c r="AO326" s="105">
        <v>0</v>
      </c>
      <c r="AP326" s="105">
        <v>0</v>
      </c>
      <c r="AQ326" s="105">
        <v>0</v>
      </c>
      <c r="AR326" s="105">
        <v>0</v>
      </c>
      <c r="AS326" s="105">
        <v>0</v>
      </c>
      <c r="AT326" s="105">
        <v>0</v>
      </c>
      <c r="AU326" s="105">
        <v>0</v>
      </c>
      <c r="AV326" s="105">
        <v>0</v>
      </c>
      <c r="AW326" s="105">
        <v>0</v>
      </c>
      <c r="AX326" s="105">
        <v>0</v>
      </c>
      <c r="AY326" s="105">
        <v>0</v>
      </c>
      <c r="AZ326" s="105">
        <v>0</v>
      </c>
      <c r="BA326" s="105">
        <v>0</v>
      </c>
      <c r="BB326" s="105">
        <v>0</v>
      </c>
      <c r="BE326" s="73"/>
      <c r="BF326" s="134">
        <f t="shared" si="16"/>
        <v>0</v>
      </c>
      <c r="BG326" s="134">
        <f t="shared" si="17"/>
        <v>0</v>
      </c>
      <c r="BH326" s="134">
        <f t="shared" si="18"/>
        <v>0</v>
      </c>
      <c r="BI326" s="134">
        <f t="shared" si="19"/>
        <v>0</v>
      </c>
    </row>
    <row r="327" spans="1:61" ht="14.4" x14ac:dyDescent="0.3">
      <c r="A327" s="106" t="s">
        <v>689</v>
      </c>
      <c r="B327" s="105">
        <v>0</v>
      </c>
      <c r="C327" s="105">
        <v>0</v>
      </c>
      <c r="D327" s="105">
        <v>0</v>
      </c>
      <c r="E327" s="105">
        <v>0</v>
      </c>
      <c r="F327" s="105">
        <v>0</v>
      </c>
      <c r="G327" s="105">
        <v>0</v>
      </c>
      <c r="H327" s="105">
        <v>0</v>
      </c>
      <c r="I327" s="105">
        <v>0</v>
      </c>
      <c r="J327" s="105">
        <v>0</v>
      </c>
      <c r="K327" s="105">
        <v>0</v>
      </c>
      <c r="L327" s="105">
        <v>0</v>
      </c>
      <c r="M327" s="105">
        <v>0</v>
      </c>
      <c r="N327" s="105">
        <v>0</v>
      </c>
      <c r="O327" s="105">
        <v>0</v>
      </c>
      <c r="P327" s="105">
        <v>0</v>
      </c>
      <c r="Q327" s="105">
        <v>0</v>
      </c>
      <c r="R327" s="105">
        <v>0</v>
      </c>
      <c r="S327" s="105">
        <v>0</v>
      </c>
      <c r="T327" s="105">
        <v>0</v>
      </c>
      <c r="U327" s="105">
        <v>0</v>
      </c>
      <c r="V327" s="105">
        <v>0</v>
      </c>
      <c r="W327" s="105">
        <v>0</v>
      </c>
      <c r="X327" s="105">
        <v>0</v>
      </c>
      <c r="Y327" s="105">
        <v>0</v>
      </c>
      <c r="Z327" s="105">
        <v>0</v>
      </c>
      <c r="AA327" s="105">
        <v>0</v>
      </c>
      <c r="AB327" s="105">
        <v>0</v>
      </c>
      <c r="AC327" s="105">
        <v>0</v>
      </c>
      <c r="AD327" s="105">
        <v>0</v>
      </c>
      <c r="AE327" s="105">
        <v>0</v>
      </c>
      <c r="AF327" s="105">
        <v>0</v>
      </c>
      <c r="AG327" s="105">
        <v>0</v>
      </c>
      <c r="AH327" s="105">
        <v>0</v>
      </c>
      <c r="AI327" s="105">
        <v>0</v>
      </c>
      <c r="AJ327" s="105">
        <v>0</v>
      </c>
      <c r="AK327" s="105">
        <v>0</v>
      </c>
      <c r="AL327" s="105">
        <v>0</v>
      </c>
      <c r="AM327" s="105">
        <v>0</v>
      </c>
      <c r="AN327" s="105">
        <v>0</v>
      </c>
      <c r="AO327" s="105">
        <v>0</v>
      </c>
      <c r="AP327" s="105">
        <v>0</v>
      </c>
      <c r="AQ327" s="105">
        <v>0</v>
      </c>
      <c r="AR327" s="105">
        <v>0</v>
      </c>
      <c r="AS327" s="105">
        <v>0</v>
      </c>
      <c r="AT327" s="105">
        <v>0</v>
      </c>
      <c r="AU327" s="105">
        <v>0</v>
      </c>
      <c r="AV327" s="105">
        <v>0</v>
      </c>
      <c r="AW327" s="105">
        <v>0</v>
      </c>
      <c r="AX327" s="105">
        <v>0</v>
      </c>
      <c r="AY327" s="105">
        <v>0</v>
      </c>
      <c r="AZ327" s="105">
        <v>0</v>
      </c>
      <c r="BA327" s="105">
        <v>0</v>
      </c>
      <c r="BB327" s="105">
        <v>0</v>
      </c>
      <c r="BE327" s="73"/>
      <c r="BF327" s="134">
        <f t="shared" si="16"/>
        <v>0</v>
      </c>
      <c r="BG327" s="134">
        <f t="shared" si="17"/>
        <v>0</v>
      </c>
      <c r="BH327" s="134">
        <f t="shared" si="18"/>
        <v>0</v>
      </c>
      <c r="BI327" s="134">
        <f t="shared" si="19"/>
        <v>0</v>
      </c>
    </row>
    <row r="328" spans="1:61" ht="14.4" x14ac:dyDescent="0.3">
      <c r="A328" s="106" t="s">
        <v>690</v>
      </c>
      <c r="B328" s="105">
        <v>0</v>
      </c>
      <c r="C328" s="105">
        <v>0</v>
      </c>
      <c r="D328" s="105">
        <v>0</v>
      </c>
      <c r="E328" s="105">
        <v>0</v>
      </c>
      <c r="F328" s="105">
        <v>0</v>
      </c>
      <c r="G328" s="105">
        <v>0</v>
      </c>
      <c r="H328" s="105">
        <v>0</v>
      </c>
      <c r="I328" s="105">
        <v>0</v>
      </c>
      <c r="J328" s="105">
        <v>0</v>
      </c>
      <c r="K328" s="105">
        <v>0</v>
      </c>
      <c r="L328" s="105">
        <v>0</v>
      </c>
      <c r="M328" s="105">
        <v>0</v>
      </c>
      <c r="N328" s="105">
        <v>0</v>
      </c>
      <c r="O328" s="105">
        <v>0</v>
      </c>
      <c r="P328" s="105">
        <v>0</v>
      </c>
      <c r="Q328" s="105">
        <v>0</v>
      </c>
      <c r="R328" s="105">
        <v>0</v>
      </c>
      <c r="S328" s="105">
        <v>0</v>
      </c>
      <c r="T328" s="105">
        <v>0</v>
      </c>
      <c r="U328" s="105">
        <v>0</v>
      </c>
      <c r="V328" s="105">
        <v>0</v>
      </c>
      <c r="W328" s="105">
        <v>0</v>
      </c>
      <c r="X328" s="105">
        <v>0</v>
      </c>
      <c r="Y328" s="105">
        <v>0</v>
      </c>
      <c r="Z328" s="105">
        <v>0</v>
      </c>
      <c r="AA328" s="105">
        <v>0</v>
      </c>
      <c r="AB328" s="105">
        <v>0</v>
      </c>
      <c r="AC328" s="105">
        <v>0</v>
      </c>
      <c r="AD328" s="105">
        <v>0</v>
      </c>
      <c r="AE328" s="105">
        <v>0</v>
      </c>
      <c r="AF328" s="105">
        <v>0</v>
      </c>
      <c r="AG328" s="105">
        <v>0</v>
      </c>
      <c r="AH328" s="105">
        <v>0</v>
      </c>
      <c r="AI328" s="105">
        <v>0</v>
      </c>
      <c r="AJ328" s="105">
        <v>0</v>
      </c>
      <c r="AK328" s="105">
        <v>0</v>
      </c>
      <c r="AL328" s="105">
        <v>0</v>
      </c>
      <c r="AM328" s="105">
        <v>0</v>
      </c>
      <c r="AN328" s="105">
        <v>0</v>
      </c>
      <c r="AO328" s="105">
        <v>0</v>
      </c>
      <c r="AP328" s="105">
        <v>0</v>
      </c>
      <c r="AQ328" s="105">
        <v>0</v>
      </c>
      <c r="AR328" s="105">
        <v>0</v>
      </c>
      <c r="AS328" s="105">
        <v>0</v>
      </c>
      <c r="AT328" s="105">
        <v>0</v>
      </c>
      <c r="AU328" s="105">
        <v>0</v>
      </c>
      <c r="AV328" s="105">
        <v>0</v>
      </c>
      <c r="AW328" s="105">
        <v>0</v>
      </c>
      <c r="AX328" s="105">
        <v>0</v>
      </c>
      <c r="AY328" s="105">
        <v>0</v>
      </c>
      <c r="AZ328" s="105">
        <v>0</v>
      </c>
      <c r="BA328" s="105">
        <v>0</v>
      </c>
      <c r="BB328" s="105">
        <v>0</v>
      </c>
      <c r="BE328" s="73"/>
      <c r="BF328" s="134">
        <f t="shared" si="16"/>
        <v>0</v>
      </c>
      <c r="BG328" s="134">
        <f t="shared" si="17"/>
        <v>0</v>
      </c>
      <c r="BH328" s="134">
        <f t="shared" si="18"/>
        <v>0</v>
      </c>
      <c r="BI328" s="134">
        <f t="shared" si="19"/>
        <v>0</v>
      </c>
    </row>
    <row r="329" spans="1:61" ht="14.4" x14ac:dyDescent="0.3">
      <c r="A329" s="106" t="s">
        <v>691</v>
      </c>
      <c r="B329" s="105">
        <v>3631123.98</v>
      </c>
      <c r="C329" s="105">
        <v>3631123.98</v>
      </c>
      <c r="D329" s="105">
        <v>3631123.98</v>
      </c>
      <c r="E329" s="105">
        <v>3631123.98</v>
      </c>
      <c r="F329" s="105">
        <v>3631123.98</v>
      </c>
      <c r="G329" s="105">
        <v>3631123.98</v>
      </c>
      <c r="H329" s="105">
        <v>3631123.98</v>
      </c>
      <c r="I329" s="105">
        <v>3631123.98</v>
      </c>
      <c r="J329" s="105">
        <v>3631123.98</v>
      </c>
      <c r="K329" s="105">
        <v>3631123.98</v>
      </c>
      <c r="L329" s="105">
        <v>3631123.98</v>
      </c>
      <c r="M329" s="105">
        <v>3631123.98</v>
      </c>
      <c r="N329" s="105">
        <v>3631123.98</v>
      </c>
      <c r="O329" s="105">
        <v>3631123.98</v>
      </c>
      <c r="P329" s="105">
        <v>3631123.98</v>
      </c>
      <c r="Q329" s="105">
        <v>3631123.98</v>
      </c>
      <c r="R329" s="105">
        <v>3631123.98</v>
      </c>
      <c r="S329" s="105">
        <v>3631123.98</v>
      </c>
      <c r="T329" s="105">
        <v>3631123.98</v>
      </c>
      <c r="U329" s="105">
        <v>3631123.98</v>
      </c>
      <c r="V329" s="105">
        <v>3631123.98</v>
      </c>
      <c r="W329" s="105">
        <v>3631123.98</v>
      </c>
      <c r="X329" s="105">
        <v>3631123.98</v>
      </c>
      <c r="Y329" s="105">
        <v>3631123.98</v>
      </c>
      <c r="Z329" s="105">
        <v>3631123.98</v>
      </c>
      <c r="AA329" s="105">
        <v>3631123.98</v>
      </c>
      <c r="AB329" s="105">
        <v>3631123.98</v>
      </c>
      <c r="AC329" s="105">
        <v>3631123.98</v>
      </c>
      <c r="AD329" s="105">
        <v>3631123.98</v>
      </c>
      <c r="AE329" s="105">
        <v>3631123.98</v>
      </c>
      <c r="AF329" s="105">
        <v>3631123.98</v>
      </c>
      <c r="AG329" s="105">
        <v>3631123.98</v>
      </c>
      <c r="AH329" s="105">
        <v>3631123.98</v>
      </c>
      <c r="AI329" s="105">
        <v>3631123.98</v>
      </c>
      <c r="AJ329" s="105">
        <v>3631123.98</v>
      </c>
      <c r="AK329" s="105">
        <v>3631123.98</v>
      </c>
      <c r="AL329" s="105">
        <v>3631123.98</v>
      </c>
      <c r="AM329" s="105">
        <v>3631123.98</v>
      </c>
      <c r="AN329" s="105">
        <v>3631123.98</v>
      </c>
      <c r="AO329" s="105">
        <v>3631123.98</v>
      </c>
      <c r="AP329" s="105">
        <v>3631123.98</v>
      </c>
      <c r="AQ329" s="105">
        <v>3631123.98</v>
      </c>
      <c r="AR329" s="105">
        <v>3631123.98</v>
      </c>
      <c r="AS329" s="105">
        <v>3631123.98</v>
      </c>
      <c r="AT329" s="105">
        <v>3631123.98</v>
      </c>
      <c r="AU329" s="105">
        <v>3631123.98</v>
      </c>
      <c r="AV329" s="105">
        <v>3631123.98</v>
      </c>
      <c r="AW329" s="105">
        <v>3631123.98</v>
      </c>
      <c r="AX329" s="105">
        <v>3631123.98</v>
      </c>
      <c r="AY329" s="105">
        <v>3631123.98</v>
      </c>
      <c r="AZ329" s="105">
        <v>3631123.98</v>
      </c>
      <c r="BA329" s="105">
        <v>3631123.98</v>
      </c>
      <c r="BB329" s="105">
        <v>3631123.98</v>
      </c>
      <c r="BE329" s="73"/>
      <c r="BF329" s="134">
        <f t="shared" si="16"/>
        <v>3631123.9799999991</v>
      </c>
      <c r="BG329" s="134">
        <f t="shared" si="17"/>
        <v>3631123.9799999991</v>
      </c>
      <c r="BH329" s="134">
        <f t="shared" si="18"/>
        <v>3631123.9799999991</v>
      </c>
      <c r="BI329" s="134">
        <f t="shared" si="19"/>
        <v>3631123.9799999991</v>
      </c>
    </row>
    <row r="330" spans="1:61" ht="14.4" x14ac:dyDescent="0.3">
      <c r="A330" s="106" t="s">
        <v>692</v>
      </c>
      <c r="B330" s="105">
        <v>0</v>
      </c>
      <c r="C330" s="105">
        <v>0</v>
      </c>
      <c r="D330" s="105">
        <v>0</v>
      </c>
      <c r="E330" s="105">
        <v>0</v>
      </c>
      <c r="F330" s="105">
        <v>0</v>
      </c>
      <c r="G330" s="105">
        <v>0</v>
      </c>
      <c r="H330" s="105">
        <v>0</v>
      </c>
      <c r="I330" s="105">
        <v>0</v>
      </c>
      <c r="J330" s="105">
        <v>0</v>
      </c>
      <c r="K330" s="105">
        <v>0</v>
      </c>
      <c r="L330" s="105">
        <v>0</v>
      </c>
      <c r="M330" s="105">
        <v>0</v>
      </c>
      <c r="N330" s="105">
        <v>0</v>
      </c>
      <c r="O330" s="105">
        <v>0</v>
      </c>
      <c r="P330" s="105">
        <v>0</v>
      </c>
      <c r="Q330" s="105">
        <v>0</v>
      </c>
      <c r="R330" s="105">
        <v>0</v>
      </c>
      <c r="S330" s="105">
        <v>0</v>
      </c>
      <c r="T330" s="105">
        <v>0</v>
      </c>
      <c r="U330" s="105">
        <v>0</v>
      </c>
      <c r="V330" s="105">
        <v>0</v>
      </c>
      <c r="W330" s="105">
        <v>0</v>
      </c>
      <c r="X330" s="105">
        <v>0</v>
      </c>
      <c r="Y330" s="105">
        <v>0</v>
      </c>
      <c r="Z330" s="105">
        <v>0</v>
      </c>
      <c r="AA330" s="105">
        <v>0</v>
      </c>
      <c r="AB330" s="105">
        <v>0</v>
      </c>
      <c r="AC330" s="105">
        <v>0</v>
      </c>
      <c r="AD330" s="105">
        <v>0</v>
      </c>
      <c r="AE330" s="105">
        <v>0</v>
      </c>
      <c r="AF330" s="105">
        <v>0</v>
      </c>
      <c r="AG330" s="105">
        <v>0</v>
      </c>
      <c r="AH330" s="105">
        <v>0</v>
      </c>
      <c r="AI330" s="105">
        <v>0</v>
      </c>
      <c r="AJ330" s="105">
        <v>0</v>
      </c>
      <c r="AK330" s="105">
        <v>0</v>
      </c>
      <c r="AL330" s="105">
        <v>0</v>
      </c>
      <c r="AM330" s="105">
        <v>0</v>
      </c>
      <c r="AN330" s="105">
        <v>0</v>
      </c>
      <c r="AO330" s="105">
        <v>0</v>
      </c>
      <c r="AP330" s="105">
        <v>0</v>
      </c>
      <c r="AQ330" s="105">
        <v>0</v>
      </c>
      <c r="AR330" s="105">
        <v>0</v>
      </c>
      <c r="AS330" s="105">
        <v>0</v>
      </c>
      <c r="AT330" s="105">
        <v>0</v>
      </c>
      <c r="AU330" s="105">
        <v>0</v>
      </c>
      <c r="AV330" s="105">
        <v>0</v>
      </c>
      <c r="AW330" s="105">
        <v>0</v>
      </c>
      <c r="AX330" s="105">
        <v>0</v>
      </c>
      <c r="AY330" s="105">
        <v>0</v>
      </c>
      <c r="AZ330" s="105">
        <v>0</v>
      </c>
      <c r="BA330" s="105">
        <v>0</v>
      </c>
      <c r="BB330" s="105">
        <v>0</v>
      </c>
      <c r="BE330" s="73"/>
      <c r="BF330" s="134">
        <f t="shared" si="16"/>
        <v>0</v>
      </c>
      <c r="BG330" s="134">
        <f t="shared" si="17"/>
        <v>0</v>
      </c>
      <c r="BH330" s="134">
        <f t="shared" si="18"/>
        <v>0</v>
      </c>
      <c r="BI330" s="134">
        <f t="shared" si="19"/>
        <v>0</v>
      </c>
    </row>
    <row r="331" spans="1:61" ht="14.4" x14ac:dyDescent="0.3">
      <c r="A331" s="106" t="s">
        <v>693</v>
      </c>
      <c r="B331" s="105">
        <v>1562606.61</v>
      </c>
      <c r="C331" s="105">
        <v>1562606.61</v>
      </c>
      <c r="D331" s="105">
        <v>1562606.61</v>
      </c>
      <c r="E331" s="105">
        <v>1562606.61</v>
      </c>
      <c r="F331" s="105">
        <v>1562606.61</v>
      </c>
      <c r="G331" s="105">
        <v>1562606.61</v>
      </c>
      <c r="H331" s="105">
        <v>1562606.61</v>
      </c>
      <c r="I331" s="105">
        <v>1562606.61</v>
      </c>
      <c r="J331" s="105">
        <v>1562606.61</v>
      </c>
      <c r="K331" s="105">
        <v>1562606.61</v>
      </c>
      <c r="L331" s="105">
        <v>1562606.61</v>
      </c>
      <c r="M331" s="105">
        <v>1562606.61</v>
      </c>
      <c r="N331" s="105">
        <v>1562606.61</v>
      </c>
      <c r="O331" s="105">
        <v>1562606.61</v>
      </c>
      <c r="P331" s="105">
        <v>1562606.61</v>
      </c>
      <c r="Q331" s="105">
        <v>1562606.61</v>
      </c>
      <c r="R331" s="105">
        <v>1562606.61</v>
      </c>
      <c r="S331" s="105">
        <v>1562606.61</v>
      </c>
      <c r="T331" s="105">
        <v>1562606.61</v>
      </c>
      <c r="U331" s="105">
        <v>1562606.61</v>
      </c>
      <c r="V331" s="105">
        <v>1562606.61</v>
      </c>
      <c r="W331" s="105">
        <v>1562606.61</v>
      </c>
      <c r="X331" s="105">
        <v>1562606.61</v>
      </c>
      <c r="Y331" s="105">
        <v>1562606.61</v>
      </c>
      <c r="Z331" s="105">
        <v>1562606.61</v>
      </c>
      <c r="AA331" s="105">
        <v>1562606.61</v>
      </c>
      <c r="AB331" s="105">
        <v>1562606.61</v>
      </c>
      <c r="AC331" s="105">
        <v>1562606.61</v>
      </c>
      <c r="AD331" s="105">
        <v>1562606.61</v>
      </c>
      <c r="AE331" s="105">
        <v>1562606.61</v>
      </c>
      <c r="AF331" s="105">
        <v>1562606.61</v>
      </c>
      <c r="AG331" s="105">
        <v>1562606.61</v>
      </c>
      <c r="AH331" s="105">
        <v>1562606.61</v>
      </c>
      <c r="AI331" s="105">
        <v>1562606.61</v>
      </c>
      <c r="AJ331" s="105">
        <v>1562606.61</v>
      </c>
      <c r="AK331" s="105">
        <v>1562606.61</v>
      </c>
      <c r="AL331" s="105">
        <v>1562606.61</v>
      </c>
      <c r="AM331" s="105">
        <v>1562606.61</v>
      </c>
      <c r="AN331" s="105">
        <v>1562606.61</v>
      </c>
      <c r="AO331" s="105">
        <v>1562606.61</v>
      </c>
      <c r="AP331" s="105">
        <v>1562606.61</v>
      </c>
      <c r="AQ331" s="105">
        <v>1562606.61</v>
      </c>
      <c r="AR331" s="105">
        <v>1562606.61</v>
      </c>
      <c r="AS331" s="105">
        <v>1562606.61</v>
      </c>
      <c r="AT331" s="105">
        <v>1562606.61</v>
      </c>
      <c r="AU331" s="105">
        <v>1562606.61</v>
      </c>
      <c r="AV331" s="105">
        <v>1562606.61</v>
      </c>
      <c r="AW331" s="105">
        <v>1562606.61</v>
      </c>
      <c r="AX331" s="105">
        <v>1562606.61</v>
      </c>
      <c r="AY331" s="105">
        <v>1562606.61</v>
      </c>
      <c r="AZ331" s="105">
        <v>1562606.61</v>
      </c>
      <c r="BA331" s="105">
        <v>1562606.61</v>
      </c>
      <c r="BB331" s="105">
        <v>1562606.61</v>
      </c>
      <c r="BE331" s="73"/>
      <c r="BF331" s="134">
        <f t="shared" ref="BF331:BF394" si="20">AVERAGE(B331:N331)</f>
        <v>1562606.6099999996</v>
      </c>
      <c r="BG331" s="134">
        <f t="shared" ref="BG331:BG394" si="21">AVERAGE(O331:AA331)</f>
        <v>1562606.6099999996</v>
      </c>
      <c r="BH331" s="134">
        <f t="shared" ref="BH331:BH394" si="22">AVERAGE(AB331:AN331)</f>
        <v>1562606.6099999996</v>
      </c>
      <c r="BI331" s="134">
        <f t="shared" si="19"/>
        <v>1562606.6099999996</v>
      </c>
    </row>
    <row r="332" spans="1:61" ht="14.4" x14ac:dyDescent="0.3">
      <c r="A332" s="106" t="s">
        <v>694</v>
      </c>
      <c r="B332" s="105">
        <v>4025385.02</v>
      </c>
      <c r="C332" s="105">
        <v>4025385.02</v>
      </c>
      <c r="D332" s="105">
        <v>4025385.02</v>
      </c>
      <c r="E332" s="105">
        <v>4025385.02</v>
      </c>
      <c r="F332" s="105">
        <v>4025385.02</v>
      </c>
      <c r="G332" s="105">
        <v>4025385.02</v>
      </c>
      <c r="H332" s="105">
        <v>4025385.02</v>
      </c>
      <c r="I332" s="105">
        <v>4025385.02</v>
      </c>
      <c r="J332" s="105">
        <v>4025385.02</v>
      </c>
      <c r="K332" s="105">
        <v>4025385.02</v>
      </c>
      <c r="L332" s="105">
        <v>4025385.02</v>
      </c>
      <c r="M332" s="105">
        <v>4025385.02</v>
      </c>
      <c r="N332" s="105">
        <v>4025385.02</v>
      </c>
      <c r="O332" s="105">
        <v>4025385.02</v>
      </c>
      <c r="P332" s="105">
        <v>4025385.02</v>
      </c>
      <c r="Q332" s="105">
        <v>4025385.02</v>
      </c>
      <c r="R332" s="105">
        <v>4025385.02</v>
      </c>
      <c r="S332" s="105">
        <v>4025385.02</v>
      </c>
      <c r="T332" s="105">
        <v>4025385.02</v>
      </c>
      <c r="U332" s="105">
        <v>4025385.02</v>
      </c>
      <c r="V332" s="105">
        <v>4025385.02</v>
      </c>
      <c r="W332" s="105">
        <v>4025385.02</v>
      </c>
      <c r="X332" s="105">
        <v>4025385.02</v>
      </c>
      <c r="Y332" s="105">
        <v>4025385.02</v>
      </c>
      <c r="Z332" s="105">
        <v>4025385.02</v>
      </c>
      <c r="AA332" s="105">
        <v>4025385.02</v>
      </c>
      <c r="AB332" s="105">
        <v>4025385.02</v>
      </c>
      <c r="AC332" s="105">
        <v>4025385.02</v>
      </c>
      <c r="AD332" s="105">
        <v>4025385.02</v>
      </c>
      <c r="AE332" s="105">
        <v>4025385.02</v>
      </c>
      <c r="AF332" s="105">
        <v>4025385.02</v>
      </c>
      <c r="AG332" s="105">
        <v>4025385.02</v>
      </c>
      <c r="AH332" s="105">
        <v>4025385.02</v>
      </c>
      <c r="AI332" s="105">
        <v>4025385.02</v>
      </c>
      <c r="AJ332" s="105">
        <v>4025385.02</v>
      </c>
      <c r="AK332" s="105">
        <v>4025385.02</v>
      </c>
      <c r="AL332" s="105">
        <v>4025385.02</v>
      </c>
      <c r="AM332" s="105">
        <v>4025385.02</v>
      </c>
      <c r="AN332" s="105">
        <v>4025385.02</v>
      </c>
      <c r="AO332" s="105">
        <v>4025385.02</v>
      </c>
      <c r="AP332" s="105">
        <v>4025385.02</v>
      </c>
      <c r="AQ332" s="105">
        <v>4025385.02</v>
      </c>
      <c r="AR332" s="105">
        <v>4025385.02</v>
      </c>
      <c r="AS332" s="105">
        <v>4025385.02</v>
      </c>
      <c r="AT332" s="105">
        <v>4025385.02</v>
      </c>
      <c r="AU332" s="105">
        <v>4025385.02</v>
      </c>
      <c r="AV332" s="105">
        <v>4025385.02</v>
      </c>
      <c r="AW332" s="105">
        <v>4025385.02</v>
      </c>
      <c r="AX332" s="105">
        <v>4025385.02</v>
      </c>
      <c r="AY332" s="105">
        <v>4025385.02</v>
      </c>
      <c r="AZ332" s="105">
        <v>4025385.02</v>
      </c>
      <c r="BA332" s="105">
        <v>4025385.02</v>
      </c>
      <c r="BB332" s="105">
        <v>4025385.02</v>
      </c>
      <c r="BE332" s="73"/>
      <c r="BF332" s="134">
        <f t="shared" si="20"/>
        <v>4025385.0200000009</v>
      </c>
      <c r="BG332" s="134">
        <f t="shared" si="21"/>
        <v>4025385.0200000009</v>
      </c>
      <c r="BH332" s="134">
        <f t="shared" si="22"/>
        <v>4025385.0200000009</v>
      </c>
      <c r="BI332" s="134">
        <f t="shared" si="19"/>
        <v>4025385.0200000009</v>
      </c>
    </row>
    <row r="333" spans="1:61" ht="14.4" x14ac:dyDescent="0.3">
      <c r="A333" s="106" t="s">
        <v>695</v>
      </c>
      <c r="B333" s="105">
        <v>0</v>
      </c>
      <c r="C333" s="105">
        <v>0</v>
      </c>
      <c r="D333" s="105">
        <v>0</v>
      </c>
      <c r="E333" s="105">
        <v>0</v>
      </c>
      <c r="F333" s="105">
        <v>0</v>
      </c>
      <c r="G333" s="105">
        <v>0</v>
      </c>
      <c r="H333" s="105">
        <v>0</v>
      </c>
      <c r="I333" s="105">
        <v>0</v>
      </c>
      <c r="J333" s="105">
        <v>0</v>
      </c>
      <c r="K333" s="105">
        <v>0</v>
      </c>
      <c r="L333" s="105">
        <v>0</v>
      </c>
      <c r="M333" s="105">
        <v>0</v>
      </c>
      <c r="N333" s="105">
        <v>0</v>
      </c>
      <c r="O333" s="105">
        <v>0</v>
      </c>
      <c r="P333" s="105">
        <v>0</v>
      </c>
      <c r="Q333" s="105">
        <v>0</v>
      </c>
      <c r="R333" s="105">
        <v>0</v>
      </c>
      <c r="S333" s="105">
        <v>0</v>
      </c>
      <c r="T333" s="105">
        <v>0</v>
      </c>
      <c r="U333" s="105">
        <v>0</v>
      </c>
      <c r="V333" s="105">
        <v>0</v>
      </c>
      <c r="W333" s="105">
        <v>0</v>
      </c>
      <c r="X333" s="105">
        <v>0</v>
      </c>
      <c r="Y333" s="105">
        <v>0</v>
      </c>
      <c r="Z333" s="105">
        <v>0</v>
      </c>
      <c r="AA333" s="105">
        <v>0</v>
      </c>
      <c r="AB333" s="105">
        <v>0</v>
      </c>
      <c r="AC333" s="105">
        <v>0</v>
      </c>
      <c r="AD333" s="105">
        <v>0</v>
      </c>
      <c r="AE333" s="105">
        <v>0</v>
      </c>
      <c r="AF333" s="105">
        <v>0</v>
      </c>
      <c r="AG333" s="105">
        <v>0</v>
      </c>
      <c r="AH333" s="105">
        <v>0</v>
      </c>
      <c r="AI333" s="105">
        <v>0</v>
      </c>
      <c r="AJ333" s="105">
        <v>0</v>
      </c>
      <c r="AK333" s="105">
        <v>0</v>
      </c>
      <c r="AL333" s="105">
        <v>0</v>
      </c>
      <c r="AM333" s="105">
        <v>0</v>
      </c>
      <c r="AN333" s="105">
        <v>0</v>
      </c>
      <c r="AO333" s="105">
        <v>0</v>
      </c>
      <c r="AP333" s="105">
        <v>0</v>
      </c>
      <c r="AQ333" s="105">
        <v>0</v>
      </c>
      <c r="AR333" s="105">
        <v>0</v>
      </c>
      <c r="AS333" s="105">
        <v>0</v>
      </c>
      <c r="AT333" s="105">
        <v>0</v>
      </c>
      <c r="AU333" s="105">
        <v>0</v>
      </c>
      <c r="AV333" s="105">
        <v>0</v>
      </c>
      <c r="AW333" s="105">
        <v>0</v>
      </c>
      <c r="AX333" s="105">
        <v>0</v>
      </c>
      <c r="AY333" s="105">
        <v>0</v>
      </c>
      <c r="AZ333" s="105">
        <v>0</v>
      </c>
      <c r="BA333" s="105">
        <v>0</v>
      </c>
      <c r="BB333" s="105">
        <v>0</v>
      </c>
      <c r="BE333" s="73"/>
      <c r="BF333" s="134">
        <f t="shared" si="20"/>
        <v>0</v>
      </c>
      <c r="BG333" s="134">
        <f t="shared" si="21"/>
        <v>0</v>
      </c>
      <c r="BH333" s="134">
        <f t="shared" si="22"/>
        <v>0</v>
      </c>
      <c r="BI333" s="134">
        <f t="shared" si="19"/>
        <v>0</v>
      </c>
    </row>
    <row r="334" spans="1:61" ht="14.4" x14ac:dyDescent="0.3">
      <c r="A334" s="106" t="s">
        <v>696</v>
      </c>
      <c r="B334" s="105">
        <v>0</v>
      </c>
      <c r="C334" s="105">
        <v>0</v>
      </c>
      <c r="D334" s="105">
        <v>0</v>
      </c>
      <c r="E334" s="105">
        <v>0</v>
      </c>
      <c r="F334" s="105">
        <v>0</v>
      </c>
      <c r="G334" s="105">
        <v>0</v>
      </c>
      <c r="H334" s="105">
        <v>0</v>
      </c>
      <c r="I334" s="105">
        <v>0</v>
      </c>
      <c r="J334" s="105">
        <v>0</v>
      </c>
      <c r="K334" s="105">
        <v>0</v>
      </c>
      <c r="L334" s="105">
        <v>0</v>
      </c>
      <c r="M334" s="105">
        <v>0</v>
      </c>
      <c r="N334" s="105">
        <v>0</v>
      </c>
      <c r="O334" s="105">
        <v>0</v>
      </c>
      <c r="P334" s="105">
        <v>0</v>
      </c>
      <c r="Q334" s="105">
        <v>0</v>
      </c>
      <c r="R334" s="105">
        <v>0</v>
      </c>
      <c r="S334" s="105">
        <v>0</v>
      </c>
      <c r="T334" s="105">
        <v>0</v>
      </c>
      <c r="U334" s="105">
        <v>0</v>
      </c>
      <c r="V334" s="105">
        <v>0</v>
      </c>
      <c r="W334" s="105">
        <v>0</v>
      </c>
      <c r="X334" s="105">
        <v>0</v>
      </c>
      <c r="Y334" s="105">
        <v>0</v>
      </c>
      <c r="Z334" s="105">
        <v>0</v>
      </c>
      <c r="AA334" s="105">
        <v>0</v>
      </c>
      <c r="AB334" s="105">
        <v>0</v>
      </c>
      <c r="AC334" s="105">
        <v>0</v>
      </c>
      <c r="AD334" s="105">
        <v>0</v>
      </c>
      <c r="AE334" s="105">
        <v>0</v>
      </c>
      <c r="AF334" s="105">
        <v>0</v>
      </c>
      <c r="AG334" s="105">
        <v>0</v>
      </c>
      <c r="AH334" s="105">
        <v>0</v>
      </c>
      <c r="AI334" s="105">
        <v>0</v>
      </c>
      <c r="AJ334" s="105">
        <v>0</v>
      </c>
      <c r="AK334" s="105">
        <v>0</v>
      </c>
      <c r="AL334" s="105">
        <v>0</v>
      </c>
      <c r="AM334" s="105">
        <v>0</v>
      </c>
      <c r="AN334" s="105">
        <v>0</v>
      </c>
      <c r="AO334" s="105">
        <v>0</v>
      </c>
      <c r="AP334" s="105">
        <v>0</v>
      </c>
      <c r="AQ334" s="105">
        <v>0</v>
      </c>
      <c r="AR334" s="105">
        <v>0</v>
      </c>
      <c r="AS334" s="105">
        <v>0</v>
      </c>
      <c r="AT334" s="105">
        <v>0</v>
      </c>
      <c r="AU334" s="105">
        <v>0</v>
      </c>
      <c r="AV334" s="105">
        <v>0</v>
      </c>
      <c r="AW334" s="105">
        <v>0</v>
      </c>
      <c r="AX334" s="105">
        <v>0</v>
      </c>
      <c r="AY334" s="105">
        <v>0</v>
      </c>
      <c r="AZ334" s="105">
        <v>0</v>
      </c>
      <c r="BA334" s="105">
        <v>0</v>
      </c>
      <c r="BB334" s="105">
        <v>0</v>
      </c>
      <c r="BE334" s="73"/>
      <c r="BF334" s="134">
        <f t="shared" si="20"/>
        <v>0</v>
      </c>
      <c r="BG334" s="134">
        <f t="shared" si="21"/>
        <v>0</v>
      </c>
      <c r="BH334" s="134">
        <f t="shared" si="22"/>
        <v>0</v>
      </c>
      <c r="BI334" s="134">
        <f t="shared" si="19"/>
        <v>0</v>
      </c>
    </row>
    <row r="335" spans="1:61" ht="14.4" x14ac:dyDescent="0.3">
      <c r="A335" s="106" t="s">
        <v>697</v>
      </c>
      <c r="B335" s="105">
        <v>-789803.09</v>
      </c>
      <c r="C335" s="105">
        <v>-789803.09</v>
      </c>
      <c r="D335" s="105">
        <v>-789803.09</v>
      </c>
      <c r="E335" s="105">
        <v>-789803.09</v>
      </c>
      <c r="F335" s="105">
        <v>-789803.09</v>
      </c>
      <c r="G335" s="105">
        <v>-789803.09</v>
      </c>
      <c r="H335" s="105">
        <v>-789803.09</v>
      </c>
      <c r="I335" s="105">
        <v>-789803.09</v>
      </c>
      <c r="J335" s="105">
        <v>-789803.09</v>
      </c>
      <c r="K335" s="105">
        <v>-789803.09</v>
      </c>
      <c r="L335" s="105">
        <v>-789803.09</v>
      </c>
      <c r="M335" s="105">
        <v>-789803.09</v>
      </c>
      <c r="N335" s="105">
        <v>-789803.09</v>
      </c>
      <c r="O335" s="105">
        <v>-789803.09</v>
      </c>
      <c r="P335" s="105">
        <v>-789803.09</v>
      </c>
      <c r="Q335" s="105">
        <v>-789803.09</v>
      </c>
      <c r="R335" s="105">
        <v>-789803.09</v>
      </c>
      <c r="S335" s="105">
        <v>-789803.09</v>
      </c>
      <c r="T335" s="105">
        <v>-789803.09</v>
      </c>
      <c r="U335" s="105">
        <v>-789803.09</v>
      </c>
      <c r="V335" s="105">
        <v>-789803.09</v>
      </c>
      <c r="W335" s="105">
        <v>-789803.09</v>
      </c>
      <c r="X335" s="105">
        <v>-789803.09</v>
      </c>
      <c r="Y335" s="105">
        <v>-789803.09</v>
      </c>
      <c r="Z335" s="105">
        <v>-789803.09</v>
      </c>
      <c r="AA335" s="105">
        <v>-789803.09</v>
      </c>
      <c r="AB335" s="105">
        <v>-789803.09</v>
      </c>
      <c r="AC335" s="105">
        <v>-789803.09</v>
      </c>
      <c r="AD335" s="105">
        <v>-789803.09</v>
      </c>
      <c r="AE335" s="105">
        <v>-789803.09</v>
      </c>
      <c r="AF335" s="105">
        <v>-789803.09</v>
      </c>
      <c r="AG335" s="105">
        <v>-789803.09</v>
      </c>
      <c r="AH335" s="105">
        <v>-789803.09</v>
      </c>
      <c r="AI335" s="105">
        <v>-789803.09</v>
      </c>
      <c r="AJ335" s="105">
        <v>-789803.09</v>
      </c>
      <c r="AK335" s="105">
        <v>-789803.09</v>
      </c>
      <c r="AL335" s="105">
        <v>-789803.09</v>
      </c>
      <c r="AM335" s="105">
        <v>-789803.09</v>
      </c>
      <c r="AN335" s="105">
        <v>-789803.09</v>
      </c>
      <c r="AO335" s="105">
        <v>-789803.09</v>
      </c>
      <c r="AP335" s="105">
        <v>-789803.09</v>
      </c>
      <c r="AQ335" s="105">
        <v>-789803.09</v>
      </c>
      <c r="AR335" s="105">
        <v>-789803.09</v>
      </c>
      <c r="AS335" s="105">
        <v>-789803.09</v>
      </c>
      <c r="AT335" s="105">
        <v>-789803.09</v>
      </c>
      <c r="AU335" s="105">
        <v>-789803.09</v>
      </c>
      <c r="AV335" s="105">
        <v>-789803.09</v>
      </c>
      <c r="AW335" s="105">
        <v>-789803.09</v>
      </c>
      <c r="AX335" s="105">
        <v>-789803.09</v>
      </c>
      <c r="AY335" s="105">
        <v>-789803.09</v>
      </c>
      <c r="AZ335" s="105">
        <v>-789803.09</v>
      </c>
      <c r="BA335" s="105">
        <v>-789803.09</v>
      </c>
      <c r="BB335" s="105">
        <v>-789803.09</v>
      </c>
      <c r="BE335" s="73"/>
      <c r="BF335" s="134">
        <f t="shared" si="20"/>
        <v>-789803.09</v>
      </c>
      <c r="BG335" s="134">
        <f t="shared" si="21"/>
        <v>-789803.09</v>
      </c>
      <c r="BH335" s="134">
        <f t="shared" si="22"/>
        <v>-789803.09</v>
      </c>
      <c r="BI335" s="134">
        <f t="shared" si="19"/>
        <v>-789803.09</v>
      </c>
    </row>
    <row r="336" spans="1:61" ht="14.4" x14ac:dyDescent="0.3">
      <c r="A336" s="106" t="s">
        <v>698</v>
      </c>
      <c r="B336" s="105">
        <v>0</v>
      </c>
      <c r="C336" s="105">
        <v>0</v>
      </c>
      <c r="D336" s="105">
        <v>0</v>
      </c>
      <c r="E336" s="105">
        <v>0</v>
      </c>
      <c r="F336" s="105">
        <v>0</v>
      </c>
      <c r="G336" s="105">
        <v>0</v>
      </c>
      <c r="H336" s="105">
        <v>0</v>
      </c>
      <c r="I336" s="105">
        <v>0</v>
      </c>
      <c r="J336" s="105">
        <v>0</v>
      </c>
      <c r="K336" s="105">
        <v>0</v>
      </c>
      <c r="L336" s="105">
        <v>0</v>
      </c>
      <c r="M336" s="105">
        <v>0</v>
      </c>
      <c r="N336" s="105">
        <v>0</v>
      </c>
      <c r="O336" s="105">
        <v>0</v>
      </c>
      <c r="P336" s="105">
        <v>0</v>
      </c>
      <c r="Q336" s="105">
        <v>0</v>
      </c>
      <c r="R336" s="105">
        <v>0</v>
      </c>
      <c r="S336" s="105">
        <v>0</v>
      </c>
      <c r="T336" s="105">
        <v>0</v>
      </c>
      <c r="U336" s="105">
        <v>0</v>
      </c>
      <c r="V336" s="105">
        <v>0</v>
      </c>
      <c r="W336" s="105">
        <v>0</v>
      </c>
      <c r="X336" s="105">
        <v>0</v>
      </c>
      <c r="Y336" s="105">
        <v>0</v>
      </c>
      <c r="Z336" s="105">
        <v>0</v>
      </c>
      <c r="AA336" s="105">
        <v>0</v>
      </c>
      <c r="AB336" s="105">
        <v>0</v>
      </c>
      <c r="AC336" s="105">
        <v>0</v>
      </c>
      <c r="AD336" s="105">
        <v>0</v>
      </c>
      <c r="AE336" s="105">
        <v>0</v>
      </c>
      <c r="AF336" s="105">
        <v>0</v>
      </c>
      <c r="AG336" s="105">
        <v>0</v>
      </c>
      <c r="AH336" s="105">
        <v>0</v>
      </c>
      <c r="AI336" s="105">
        <v>0</v>
      </c>
      <c r="AJ336" s="105">
        <v>0</v>
      </c>
      <c r="AK336" s="105">
        <v>0</v>
      </c>
      <c r="AL336" s="105">
        <v>0</v>
      </c>
      <c r="AM336" s="105">
        <v>0</v>
      </c>
      <c r="AN336" s="105">
        <v>0</v>
      </c>
      <c r="AO336" s="105">
        <v>0</v>
      </c>
      <c r="AP336" s="105">
        <v>0</v>
      </c>
      <c r="AQ336" s="105">
        <v>0</v>
      </c>
      <c r="AR336" s="105">
        <v>0</v>
      </c>
      <c r="AS336" s="105">
        <v>0</v>
      </c>
      <c r="AT336" s="105">
        <v>0</v>
      </c>
      <c r="AU336" s="105">
        <v>0</v>
      </c>
      <c r="AV336" s="105">
        <v>0</v>
      </c>
      <c r="AW336" s="105">
        <v>0</v>
      </c>
      <c r="AX336" s="105">
        <v>0</v>
      </c>
      <c r="AY336" s="105">
        <v>0</v>
      </c>
      <c r="AZ336" s="105">
        <v>0</v>
      </c>
      <c r="BA336" s="105">
        <v>0</v>
      </c>
      <c r="BB336" s="105">
        <v>0</v>
      </c>
      <c r="BE336" s="73"/>
      <c r="BF336" s="134">
        <f t="shared" si="20"/>
        <v>0</v>
      </c>
      <c r="BG336" s="134">
        <f t="shared" si="21"/>
        <v>0</v>
      </c>
      <c r="BH336" s="134">
        <f t="shared" si="22"/>
        <v>0</v>
      </c>
      <c r="BI336" s="134">
        <f t="shared" si="19"/>
        <v>0</v>
      </c>
    </row>
    <row r="337" spans="1:62" ht="14.4" x14ac:dyDescent="0.3">
      <c r="A337" s="233" t="s">
        <v>699</v>
      </c>
      <c r="B337" s="107">
        <v>381341728.45999998</v>
      </c>
      <c r="C337" s="107">
        <v>381341728.45999998</v>
      </c>
      <c r="D337" s="107">
        <v>381341728.45999998</v>
      </c>
      <c r="E337" s="107">
        <v>381341728.45999998</v>
      </c>
      <c r="F337" s="107">
        <v>381341728.45999998</v>
      </c>
      <c r="G337" s="107">
        <v>381341728.45999998</v>
      </c>
      <c r="H337" s="107">
        <v>381341728.45999998</v>
      </c>
      <c r="I337" s="107">
        <v>381341728.45999998</v>
      </c>
      <c r="J337" s="107">
        <v>381341728.45999998</v>
      </c>
      <c r="K337" s="107">
        <v>381341728.45999998</v>
      </c>
      <c r="L337" s="107">
        <v>381341728.45999998</v>
      </c>
      <c r="M337" s="107">
        <v>381341728.45999998</v>
      </c>
      <c r="N337" s="107">
        <v>381341728.45999998</v>
      </c>
      <c r="O337" s="107">
        <v>381341728.45999998</v>
      </c>
      <c r="P337" s="107">
        <v>381341728.45999998</v>
      </c>
      <c r="Q337" s="107">
        <v>381341728.45999998</v>
      </c>
      <c r="R337" s="107">
        <v>381341728.45999998</v>
      </c>
      <c r="S337" s="107">
        <v>381341728.45999998</v>
      </c>
      <c r="T337" s="107">
        <v>381341728.45999998</v>
      </c>
      <c r="U337" s="107">
        <v>381341728.45999998</v>
      </c>
      <c r="V337" s="107">
        <v>381341728.45999998</v>
      </c>
      <c r="W337" s="107">
        <v>381341728.45999998</v>
      </c>
      <c r="X337" s="107">
        <v>381341728.45999998</v>
      </c>
      <c r="Y337" s="107">
        <v>381341728.45999998</v>
      </c>
      <c r="Z337" s="107">
        <v>381341728.45999998</v>
      </c>
      <c r="AA337" s="107">
        <v>381341728.45999998</v>
      </c>
      <c r="AB337" s="107">
        <v>381341728.45999998</v>
      </c>
      <c r="AC337" s="107">
        <v>381341728.45999998</v>
      </c>
      <c r="AD337" s="107">
        <v>381341728.45999998</v>
      </c>
      <c r="AE337" s="107">
        <v>381341728.45999998</v>
      </c>
      <c r="AF337" s="107">
        <v>381341728.45999998</v>
      </c>
      <c r="AG337" s="107">
        <v>381341728.45999998</v>
      </c>
      <c r="AH337" s="107">
        <v>381341728.45999998</v>
      </c>
      <c r="AI337" s="107">
        <v>381341728.45999998</v>
      </c>
      <c r="AJ337" s="107">
        <v>381341728.45999998</v>
      </c>
      <c r="AK337" s="107">
        <v>381341728.45999998</v>
      </c>
      <c r="AL337" s="107">
        <v>381341728.45999998</v>
      </c>
      <c r="AM337" s="107">
        <v>381341728.45999998</v>
      </c>
      <c r="AN337" s="107">
        <v>381341728.45999998</v>
      </c>
      <c r="AO337" s="107">
        <v>381341728.45999998</v>
      </c>
      <c r="AP337" s="107">
        <v>381341728.45999998</v>
      </c>
      <c r="AQ337" s="107">
        <v>381341728.45999998</v>
      </c>
      <c r="AR337" s="107">
        <v>381341728.45999998</v>
      </c>
      <c r="AS337" s="107">
        <v>381341728.45999998</v>
      </c>
      <c r="AT337" s="107">
        <v>381341728.45999998</v>
      </c>
      <c r="AU337" s="107">
        <v>381341728.45999998</v>
      </c>
      <c r="AV337" s="107">
        <v>381341728.45999998</v>
      </c>
      <c r="AW337" s="107">
        <v>381341728.45999998</v>
      </c>
      <c r="AX337" s="107">
        <v>381341728.45999998</v>
      </c>
      <c r="AY337" s="107">
        <v>381341728.45999998</v>
      </c>
      <c r="AZ337" s="107">
        <v>381341728.45999998</v>
      </c>
      <c r="BA337" s="107">
        <v>381341728.45999998</v>
      </c>
      <c r="BB337" s="107">
        <v>381341728.45999998</v>
      </c>
      <c r="BE337" s="73"/>
      <c r="BF337" s="134">
        <f t="shared" si="20"/>
        <v>381341728.45999998</v>
      </c>
      <c r="BG337" s="134">
        <f t="shared" si="21"/>
        <v>381341728.45999998</v>
      </c>
      <c r="BH337" s="134">
        <f t="shared" si="22"/>
        <v>381341728.45999998</v>
      </c>
      <c r="BI337" s="134">
        <f t="shared" si="19"/>
        <v>381341728.45999998</v>
      </c>
    </row>
    <row r="338" spans="1:62" ht="14.4" x14ac:dyDescent="0.3">
      <c r="A338" s="106" t="s">
        <v>700</v>
      </c>
      <c r="BE338" s="73"/>
    </row>
    <row r="339" spans="1:62" ht="14.4" x14ac:dyDescent="0.3">
      <c r="A339" s="158" t="s">
        <v>701</v>
      </c>
      <c r="BE339" s="73"/>
    </row>
    <row r="340" spans="1:62" ht="14.4" x14ac:dyDescent="0.3">
      <c r="A340" s="106" t="s">
        <v>702</v>
      </c>
      <c r="B340" s="105">
        <v>-71643.820000000007</v>
      </c>
      <c r="C340" s="105">
        <v>-71643.820000000007</v>
      </c>
      <c r="D340" s="105">
        <v>-71643.820000000007</v>
      </c>
      <c r="E340" s="105">
        <v>-71643.820000000007</v>
      </c>
      <c r="F340" s="105">
        <v>-71643.820000000007</v>
      </c>
      <c r="G340" s="105">
        <v>-71643.820000000007</v>
      </c>
      <c r="H340" s="105">
        <v>-71643.820000000007</v>
      </c>
      <c r="I340" s="105">
        <v>-71643.820000000007</v>
      </c>
      <c r="J340" s="105">
        <v>-71643.820000000007</v>
      </c>
      <c r="K340" s="105">
        <v>-71643.820000000007</v>
      </c>
      <c r="L340" s="105">
        <v>-71643.820000000007</v>
      </c>
      <c r="M340" s="105">
        <v>-71643.820000000007</v>
      </c>
      <c r="N340" s="105">
        <v>-71643.820000000007</v>
      </c>
      <c r="O340" s="105">
        <v>-71643.820000000007</v>
      </c>
      <c r="P340" s="105">
        <v>-71643.820000000007</v>
      </c>
      <c r="Q340" s="105">
        <v>-71643.820000000007</v>
      </c>
      <c r="R340" s="105">
        <v>-71643.820000000007</v>
      </c>
      <c r="S340" s="105">
        <v>-71643.820000000007</v>
      </c>
      <c r="T340" s="105">
        <v>-71643.820000000007</v>
      </c>
      <c r="U340" s="105">
        <v>-71643.820000000007</v>
      </c>
      <c r="V340" s="105">
        <v>-71643.820000000007</v>
      </c>
      <c r="W340" s="105">
        <v>-71643.820000000007</v>
      </c>
      <c r="X340" s="105">
        <v>-71643.820000000007</v>
      </c>
      <c r="Y340" s="105">
        <v>-71643.820000000007</v>
      </c>
      <c r="Z340" s="105">
        <v>-71643.820000000007</v>
      </c>
      <c r="AA340" s="105">
        <v>-71643.820000000007</v>
      </c>
      <c r="AB340" s="105">
        <v>-71643.820000000007</v>
      </c>
      <c r="AC340" s="105">
        <v>-71643.820000000007</v>
      </c>
      <c r="AD340" s="105">
        <v>-71643.820000000007</v>
      </c>
      <c r="AE340" s="105">
        <v>-71643.820000000007</v>
      </c>
      <c r="AF340" s="105">
        <v>-71643.820000000007</v>
      </c>
      <c r="AG340" s="105">
        <v>-71643.820000000007</v>
      </c>
      <c r="AH340" s="105">
        <v>-71643.820000000007</v>
      </c>
      <c r="AI340" s="105">
        <v>-71643.820000000007</v>
      </c>
      <c r="AJ340" s="105">
        <v>-71643.820000000007</v>
      </c>
      <c r="AK340" s="105">
        <v>-71643.820000000007</v>
      </c>
      <c r="AL340" s="105">
        <v>-71643.820000000007</v>
      </c>
      <c r="AM340" s="105">
        <v>-71643.820000000007</v>
      </c>
      <c r="AN340" s="105">
        <v>-71643.820000000007</v>
      </c>
      <c r="AO340" s="105">
        <v>-71643.820000000007</v>
      </c>
      <c r="AP340" s="105">
        <v>-71643.820000000007</v>
      </c>
      <c r="AQ340" s="105">
        <v>-71643.820000000007</v>
      </c>
      <c r="AR340" s="105">
        <v>-71643.820000000007</v>
      </c>
      <c r="AS340" s="105">
        <v>-71643.820000000007</v>
      </c>
      <c r="AT340" s="105">
        <v>-71643.820000000007</v>
      </c>
      <c r="AU340" s="105">
        <v>-71643.820000000007</v>
      </c>
      <c r="AV340" s="105">
        <v>-71643.820000000007</v>
      </c>
      <c r="AW340" s="105">
        <v>-71643.820000000007</v>
      </c>
      <c r="AX340" s="105">
        <v>-71643.820000000007</v>
      </c>
      <c r="AY340" s="105">
        <v>-71643.820000000007</v>
      </c>
      <c r="AZ340" s="105">
        <v>-71643.820000000007</v>
      </c>
      <c r="BA340" s="105">
        <v>-71643.820000000007</v>
      </c>
      <c r="BB340" s="105">
        <v>-71643.820000000007</v>
      </c>
      <c r="BE340" s="73"/>
      <c r="BF340" s="134">
        <f t="shared" si="20"/>
        <v>-71643.820000000036</v>
      </c>
      <c r="BG340" s="134">
        <f t="shared" si="21"/>
        <v>-71643.820000000036</v>
      </c>
      <c r="BH340" s="134">
        <f t="shared" si="22"/>
        <v>-71643.820000000036</v>
      </c>
      <c r="BI340" s="134">
        <f t="shared" si="19"/>
        <v>-71643.820000000036</v>
      </c>
    </row>
    <row r="341" spans="1:62" ht="14.4" x14ac:dyDescent="0.3">
      <c r="A341" s="233" t="s">
        <v>703</v>
      </c>
      <c r="B341" s="107">
        <v>-71643.820000000007</v>
      </c>
      <c r="C341" s="107">
        <v>-71643.820000000007</v>
      </c>
      <c r="D341" s="107">
        <v>-71643.820000000007</v>
      </c>
      <c r="E341" s="107">
        <v>-71643.820000000007</v>
      </c>
      <c r="F341" s="107">
        <v>-71643.820000000007</v>
      </c>
      <c r="G341" s="107">
        <v>-71643.820000000007</v>
      </c>
      <c r="H341" s="107">
        <v>-71643.820000000007</v>
      </c>
      <c r="I341" s="107">
        <v>-71643.820000000007</v>
      </c>
      <c r="J341" s="107">
        <v>-71643.820000000007</v>
      </c>
      <c r="K341" s="107">
        <v>-71643.820000000007</v>
      </c>
      <c r="L341" s="107">
        <v>-71643.820000000007</v>
      </c>
      <c r="M341" s="107">
        <v>-71643.820000000007</v>
      </c>
      <c r="N341" s="107">
        <v>-71643.820000000007</v>
      </c>
      <c r="O341" s="107">
        <v>-71643.820000000007</v>
      </c>
      <c r="P341" s="107">
        <v>-71643.820000000007</v>
      </c>
      <c r="Q341" s="107">
        <v>-71643.820000000007</v>
      </c>
      <c r="R341" s="107">
        <v>-71643.820000000007</v>
      </c>
      <c r="S341" s="107">
        <v>-71643.820000000007</v>
      </c>
      <c r="T341" s="107">
        <v>-71643.820000000007</v>
      </c>
      <c r="U341" s="107">
        <v>-71643.820000000007</v>
      </c>
      <c r="V341" s="107">
        <v>-71643.820000000007</v>
      </c>
      <c r="W341" s="107">
        <v>-71643.820000000007</v>
      </c>
      <c r="X341" s="107">
        <v>-71643.820000000007</v>
      </c>
      <c r="Y341" s="107">
        <v>-71643.820000000007</v>
      </c>
      <c r="Z341" s="107">
        <v>-71643.820000000007</v>
      </c>
      <c r="AA341" s="107">
        <v>-71643.820000000007</v>
      </c>
      <c r="AB341" s="107">
        <v>-71643.820000000007</v>
      </c>
      <c r="AC341" s="107">
        <v>-71643.820000000007</v>
      </c>
      <c r="AD341" s="107">
        <v>-71643.820000000007</v>
      </c>
      <c r="AE341" s="107">
        <v>-71643.820000000007</v>
      </c>
      <c r="AF341" s="107">
        <v>-71643.820000000007</v>
      </c>
      <c r="AG341" s="107">
        <v>-71643.820000000007</v>
      </c>
      <c r="AH341" s="107">
        <v>-71643.820000000007</v>
      </c>
      <c r="AI341" s="107">
        <v>-71643.820000000007</v>
      </c>
      <c r="AJ341" s="107">
        <v>-71643.820000000007</v>
      </c>
      <c r="AK341" s="107">
        <v>-71643.820000000007</v>
      </c>
      <c r="AL341" s="107">
        <v>-71643.820000000007</v>
      </c>
      <c r="AM341" s="107">
        <v>-71643.820000000007</v>
      </c>
      <c r="AN341" s="107">
        <v>-71643.820000000007</v>
      </c>
      <c r="AO341" s="107">
        <v>-71643.820000000007</v>
      </c>
      <c r="AP341" s="107">
        <v>-71643.820000000007</v>
      </c>
      <c r="AQ341" s="107">
        <v>-71643.820000000007</v>
      </c>
      <c r="AR341" s="107">
        <v>-71643.820000000007</v>
      </c>
      <c r="AS341" s="107">
        <v>-71643.820000000007</v>
      </c>
      <c r="AT341" s="107">
        <v>-71643.820000000007</v>
      </c>
      <c r="AU341" s="107">
        <v>-71643.820000000007</v>
      </c>
      <c r="AV341" s="107">
        <v>-71643.820000000007</v>
      </c>
      <c r="AW341" s="107">
        <v>-71643.820000000007</v>
      </c>
      <c r="AX341" s="107">
        <v>-71643.820000000007</v>
      </c>
      <c r="AY341" s="107">
        <v>-71643.820000000007</v>
      </c>
      <c r="AZ341" s="107">
        <v>-71643.820000000007</v>
      </c>
      <c r="BA341" s="107">
        <v>-71643.820000000007</v>
      </c>
      <c r="BB341" s="107">
        <v>-71643.820000000007</v>
      </c>
      <c r="BE341" s="73"/>
      <c r="BF341" s="134">
        <f t="shared" si="20"/>
        <v>-71643.820000000036</v>
      </c>
      <c r="BG341" s="134">
        <f t="shared" si="21"/>
        <v>-71643.820000000036</v>
      </c>
      <c r="BH341" s="134">
        <f t="shared" si="22"/>
        <v>-71643.820000000036</v>
      </c>
      <c r="BI341" s="134">
        <f t="shared" si="19"/>
        <v>-71643.820000000036</v>
      </c>
    </row>
    <row r="342" spans="1:62" ht="14.4" x14ac:dyDescent="0.3">
      <c r="A342" s="106" t="s">
        <v>704</v>
      </c>
      <c r="BE342" s="73"/>
      <c r="BF342" s="73"/>
      <c r="BG342" s="73"/>
      <c r="BH342" s="73"/>
      <c r="BI342" s="73"/>
    </row>
    <row r="343" spans="1:62" ht="14.4" x14ac:dyDescent="0.3">
      <c r="A343" s="158" t="s">
        <v>705</v>
      </c>
      <c r="BE343" s="73"/>
      <c r="BF343" s="73"/>
      <c r="BG343" s="73"/>
      <c r="BH343" s="73"/>
      <c r="BI343" s="73"/>
    </row>
    <row r="344" spans="1:62" ht="14.4" x14ac:dyDescent="0.3">
      <c r="A344" s="106" t="s">
        <v>706</v>
      </c>
      <c r="B344" s="105">
        <v>0</v>
      </c>
      <c r="C344" s="105">
        <v>0</v>
      </c>
      <c r="D344" s="105">
        <v>0</v>
      </c>
      <c r="E344" s="105">
        <v>0</v>
      </c>
      <c r="F344" s="105">
        <v>0</v>
      </c>
      <c r="G344" s="105">
        <v>0</v>
      </c>
      <c r="H344" s="105">
        <v>0</v>
      </c>
      <c r="I344" s="105">
        <v>0</v>
      </c>
      <c r="J344" s="105">
        <v>0</v>
      </c>
      <c r="K344" s="105">
        <v>0</v>
      </c>
      <c r="L344" s="105">
        <v>0</v>
      </c>
      <c r="M344" s="105">
        <v>0</v>
      </c>
      <c r="N344" s="105">
        <v>0</v>
      </c>
      <c r="O344" s="105">
        <v>0</v>
      </c>
      <c r="P344" s="105">
        <v>0</v>
      </c>
      <c r="Q344" s="105">
        <v>0</v>
      </c>
      <c r="R344" s="105">
        <v>0</v>
      </c>
      <c r="S344" s="105">
        <v>0</v>
      </c>
      <c r="T344" s="105">
        <v>0</v>
      </c>
      <c r="U344" s="105">
        <v>0</v>
      </c>
      <c r="V344" s="105">
        <v>0</v>
      </c>
      <c r="W344" s="105">
        <v>0</v>
      </c>
      <c r="X344" s="105">
        <v>0</v>
      </c>
      <c r="Y344" s="105">
        <v>0</v>
      </c>
      <c r="Z344" s="105">
        <v>0</v>
      </c>
      <c r="AA344" s="105">
        <v>0</v>
      </c>
      <c r="AB344" s="105">
        <v>0</v>
      </c>
      <c r="AC344" s="105">
        <v>0</v>
      </c>
      <c r="AD344" s="105">
        <v>0</v>
      </c>
      <c r="AE344" s="105">
        <v>0</v>
      </c>
      <c r="AF344" s="105">
        <v>0</v>
      </c>
      <c r="AG344" s="105">
        <v>0</v>
      </c>
      <c r="AH344" s="105">
        <v>0</v>
      </c>
      <c r="AI344" s="105">
        <v>0</v>
      </c>
      <c r="AJ344" s="105">
        <v>0</v>
      </c>
      <c r="AK344" s="105">
        <v>0</v>
      </c>
      <c r="AL344" s="105">
        <v>0</v>
      </c>
      <c r="AM344" s="105">
        <v>0</v>
      </c>
      <c r="AN344" s="105">
        <v>0</v>
      </c>
      <c r="AO344" s="105">
        <v>0</v>
      </c>
      <c r="AP344" s="105">
        <v>0</v>
      </c>
      <c r="AQ344" s="105">
        <v>0</v>
      </c>
      <c r="AR344" s="105">
        <v>0</v>
      </c>
      <c r="AS344" s="105">
        <v>0</v>
      </c>
      <c r="AT344" s="105">
        <v>0</v>
      </c>
      <c r="AU344" s="105">
        <v>0</v>
      </c>
      <c r="AV344" s="105">
        <v>0</v>
      </c>
      <c r="AW344" s="105">
        <v>0</v>
      </c>
      <c r="AX344" s="105">
        <v>0</v>
      </c>
      <c r="AY344" s="105">
        <v>0</v>
      </c>
      <c r="AZ344" s="105">
        <v>0</v>
      </c>
      <c r="BA344" s="105">
        <v>0</v>
      </c>
      <c r="BB344" s="105">
        <v>0</v>
      </c>
      <c r="BE344" s="73"/>
      <c r="BF344" s="134">
        <f t="shared" si="20"/>
        <v>0</v>
      </c>
      <c r="BG344" s="134">
        <f t="shared" si="21"/>
        <v>0</v>
      </c>
      <c r="BH344" s="134">
        <f t="shared" si="22"/>
        <v>0</v>
      </c>
      <c r="BI344" s="134">
        <f t="shared" si="19"/>
        <v>0</v>
      </c>
    </row>
    <row r="345" spans="1:62" ht="14.4" x14ac:dyDescent="0.3">
      <c r="A345" s="106" t="s">
        <v>707</v>
      </c>
      <c r="B345" s="105">
        <v>3210153.45</v>
      </c>
      <c r="C345" s="105">
        <v>3210153.45</v>
      </c>
      <c r="D345" s="105">
        <v>3210153.45</v>
      </c>
      <c r="E345" s="105">
        <v>3210153.45</v>
      </c>
      <c r="F345" s="105">
        <v>3210153.45</v>
      </c>
      <c r="G345" s="105">
        <v>3210153.45</v>
      </c>
      <c r="H345" s="105">
        <v>3210153.45</v>
      </c>
      <c r="I345" s="105">
        <v>3210153.45</v>
      </c>
      <c r="J345" s="105">
        <v>3210153.45</v>
      </c>
      <c r="K345" s="105">
        <v>3210153.45</v>
      </c>
      <c r="L345" s="105">
        <v>3210153.45</v>
      </c>
      <c r="M345" s="105">
        <v>3210153.45</v>
      </c>
      <c r="N345" s="105">
        <v>3210153.45</v>
      </c>
      <c r="O345" s="105">
        <v>3210153.45</v>
      </c>
      <c r="P345" s="105">
        <v>3210153.45</v>
      </c>
      <c r="Q345" s="105">
        <v>3210153.45</v>
      </c>
      <c r="R345" s="105">
        <v>3210153.45</v>
      </c>
      <c r="S345" s="105">
        <v>3210153.45</v>
      </c>
      <c r="T345" s="105">
        <v>3210153.45</v>
      </c>
      <c r="U345" s="105">
        <v>3210153.45</v>
      </c>
      <c r="V345" s="105">
        <v>3210153.45</v>
      </c>
      <c r="W345" s="105">
        <v>3210153.45</v>
      </c>
      <c r="X345" s="105">
        <v>3210153.45</v>
      </c>
      <c r="Y345" s="105">
        <v>3210153.45</v>
      </c>
      <c r="Z345" s="105">
        <v>3210153.45</v>
      </c>
      <c r="AA345" s="105">
        <v>3210153.45</v>
      </c>
      <c r="AB345" s="105">
        <v>3210153.45</v>
      </c>
      <c r="AC345" s="105">
        <v>3210153.45</v>
      </c>
      <c r="AD345" s="105">
        <v>3210153.45</v>
      </c>
      <c r="AE345" s="105">
        <v>3210153.45</v>
      </c>
      <c r="AF345" s="105">
        <v>3210153.45</v>
      </c>
      <c r="AG345" s="105">
        <v>3210153.45</v>
      </c>
      <c r="AH345" s="105">
        <v>3210153.45</v>
      </c>
      <c r="AI345" s="105">
        <v>3210153.45</v>
      </c>
      <c r="AJ345" s="105">
        <v>3210153.45</v>
      </c>
      <c r="AK345" s="105">
        <v>3210153.45</v>
      </c>
      <c r="AL345" s="105">
        <v>3210153.45</v>
      </c>
      <c r="AM345" s="105">
        <v>3210153.45</v>
      </c>
      <c r="AN345" s="105">
        <v>3210153.45</v>
      </c>
      <c r="AO345" s="105">
        <v>3210153.45</v>
      </c>
      <c r="AP345" s="105">
        <v>3210153.45</v>
      </c>
      <c r="AQ345" s="105">
        <v>3210153.45</v>
      </c>
      <c r="AR345" s="105">
        <v>3210153.45</v>
      </c>
      <c r="AS345" s="105">
        <v>3210153.45</v>
      </c>
      <c r="AT345" s="105">
        <v>3210153.45</v>
      </c>
      <c r="AU345" s="105">
        <v>3210153.45</v>
      </c>
      <c r="AV345" s="105">
        <v>3210153.45</v>
      </c>
      <c r="AW345" s="105">
        <v>3210153.45</v>
      </c>
      <c r="AX345" s="105">
        <v>3210153.45</v>
      </c>
      <c r="AY345" s="105">
        <v>3210153.45</v>
      </c>
      <c r="AZ345" s="105">
        <v>3210153.45</v>
      </c>
      <c r="BA345" s="105">
        <v>3210153.45</v>
      </c>
      <c r="BB345" s="105">
        <v>3210153.45</v>
      </c>
      <c r="BE345" s="73"/>
      <c r="BF345" s="134">
        <f t="shared" si="20"/>
        <v>3210153.45</v>
      </c>
      <c r="BG345" s="134">
        <f t="shared" si="21"/>
        <v>3210153.45</v>
      </c>
      <c r="BH345" s="134">
        <f t="shared" si="22"/>
        <v>3210153.45</v>
      </c>
      <c r="BI345" s="134">
        <f t="shared" si="19"/>
        <v>3210153.45</v>
      </c>
    </row>
    <row r="346" spans="1:62" ht="14.4" x14ac:dyDescent="0.3">
      <c r="A346" s="106" t="s">
        <v>708</v>
      </c>
      <c r="B346" s="105">
        <v>0</v>
      </c>
      <c r="C346" s="105">
        <v>0</v>
      </c>
      <c r="D346" s="105">
        <v>0</v>
      </c>
      <c r="E346" s="105">
        <v>0</v>
      </c>
      <c r="F346" s="105">
        <v>0</v>
      </c>
      <c r="G346" s="105">
        <v>0</v>
      </c>
      <c r="H346" s="105">
        <v>0</v>
      </c>
      <c r="I346" s="105">
        <v>0</v>
      </c>
      <c r="J346" s="105">
        <v>0</v>
      </c>
      <c r="K346" s="105">
        <v>0</v>
      </c>
      <c r="L346" s="105">
        <v>0</v>
      </c>
      <c r="M346" s="105">
        <v>0</v>
      </c>
      <c r="N346" s="105">
        <v>0</v>
      </c>
      <c r="O346" s="105">
        <v>0</v>
      </c>
      <c r="P346" s="105">
        <v>0</v>
      </c>
      <c r="Q346" s="105">
        <v>0</v>
      </c>
      <c r="R346" s="105">
        <v>0</v>
      </c>
      <c r="S346" s="105">
        <v>0</v>
      </c>
      <c r="T346" s="105">
        <v>0</v>
      </c>
      <c r="U346" s="105">
        <v>0</v>
      </c>
      <c r="V346" s="105">
        <v>0</v>
      </c>
      <c r="W346" s="105">
        <v>0</v>
      </c>
      <c r="X346" s="105">
        <v>0</v>
      </c>
      <c r="Y346" s="105">
        <v>0</v>
      </c>
      <c r="Z346" s="105">
        <v>0</v>
      </c>
      <c r="AA346" s="105">
        <v>0</v>
      </c>
      <c r="AB346" s="105">
        <v>0</v>
      </c>
      <c r="AC346" s="105">
        <v>0</v>
      </c>
      <c r="AD346" s="105">
        <v>0</v>
      </c>
      <c r="AE346" s="105">
        <v>0</v>
      </c>
      <c r="AF346" s="105">
        <v>0</v>
      </c>
      <c r="AG346" s="105">
        <v>0</v>
      </c>
      <c r="AH346" s="105">
        <v>0</v>
      </c>
      <c r="AI346" s="105">
        <v>0</v>
      </c>
      <c r="AJ346" s="105">
        <v>0</v>
      </c>
      <c r="AK346" s="105">
        <v>0</v>
      </c>
      <c r="AL346" s="105">
        <v>0</v>
      </c>
      <c r="AM346" s="105">
        <v>0</v>
      </c>
      <c r="AN346" s="105">
        <v>0</v>
      </c>
      <c r="AO346" s="105">
        <v>0</v>
      </c>
      <c r="AP346" s="105">
        <v>0</v>
      </c>
      <c r="AQ346" s="105">
        <v>0</v>
      </c>
      <c r="AR346" s="105">
        <v>0</v>
      </c>
      <c r="AS346" s="105">
        <v>0</v>
      </c>
      <c r="AT346" s="105">
        <v>0</v>
      </c>
      <c r="AU346" s="105">
        <v>0</v>
      </c>
      <c r="AV346" s="105">
        <v>0</v>
      </c>
      <c r="AW346" s="105">
        <v>0</v>
      </c>
      <c r="AX346" s="105">
        <v>0</v>
      </c>
      <c r="AY346" s="105">
        <v>0</v>
      </c>
      <c r="AZ346" s="105">
        <v>0</v>
      </c>
      <c r="BA346" s="105">
        <v>0</v>
      </c>
      <c r="BB346" s="105">
        <v>0</v>
      </c>
      <c r="BE346" s="73"/>
      <c r="BF346" s="134">
        <f t="shared" si="20"/>
        <v>0</v>
      </c>
      <c r="BG346" s="134">
        <f t="shared" si="21"/>
        <v>0</v>
      </c>
      <c r="BH346" s="134">
        <f t="shared" si="22"/>
        <v>0</v>
      </c>
      <c r="BI346" s="134">
        <f t="shared" si="19"/>
        <v>0</v>
      </c>
    </row>
    <row r="347" spans="1:62" ht="14.4" x14ac:dyDescent="0.3">
      <c r="A347" s="233" t="s">
        <v>709</v>
      </c>
      <c r="B347" s="107">
        <v>3210153.45</v>
      </c>
      <c r="C347" s="107">
        <v>3210153.45</v>
      </c>
      <c r="D347" s="107">
        <v>3210153.45</v>
      </c>
      <c r="E347" s="107">
        <v>3210153.45</v>
      </c>
      <c r="F347" s="107">
        <v>3210153.45</v>
      </c>
      <c r="G347" s="107">
        <v>3210153.45</v>
      </c>
      <c r="H347" s="107">
        <v>3210153.45</v>
      </c>
      <c r="I347" s="107">
        <v>3210153.45</v>
      </c>
      <c r="J347" s="107">
        <v>3210153.45</v>
      </c>
      <c r="K347" s="107">
        <v>3210153.45</v>
      </c>
      <c r="L347" s="107">
        <v>3210153.45</v>
      </c>
      <c r="M347" s="107">
        <v>3210153.45</v>
      </c>
      <c r="N347" s="107">
        <v>3210153.45</v>
      </c>
      <c r="O347" s="107">
        <v>3210153.45</v>
      </c>
      <c r="P347" s="107">
        <v>3210153.45</v>
      </c>
      <c r="Q347" s="107">
        <v>3210153.45</v>
      </c>
      <c r="R347" s="107">
        <v>3210153.45</v>
      </c>
      <c r="S347" s="107">
        <v>3210153.45</v>
      </c>
      <c r="T347" s="107">
        <v>3210153.45</v>
      </c>
      <c r="U347" s="107">
        <v>3210153.45</v>
      </c>
      <c r="V347" s="107">
        <v>3210153.45</v>
      </c>
      <c r="W347" s="107">
        <v>3210153.45</v>
      </c>
      <c r="X347" s="107">
        <v>3210153.45</v>
      </c>
      <c r="Y347" s="107">
        <v>3210153.45</v>
      </c>
      <c r="Z347" s="107">
        <v>3210153.45</v>
      </c>
      <c r="AA347" s="107">
        <v>3210153.45</v>
      </c>
      <c r="AB347" s="107">
        <v>3210153.45</v>
      </c>
      <c r="AC347" s="107">
        <v>3210153.45</v>
      </c>
      <c r="AD347" s="107">
        <v>3210153.45</v>
      </c>
      <c r="AE347" s="107">
        <v>3210153.45</v>
      </c>
      <c r="AF347" s="107">
        <v>3210153.45</v>
      </c>
      <c r="AG347" s="107">
        <v>3210153.45</v>
      </c>
      <c r="AH347" s="107">
        <v>3210153.45</v>
      </c>
      <c r="AI347" s="107">
        <v>3210153.45</v>
      </c>
      <c r="AJ347" s="107">
        <v>3210153.45</v>
      </c>
      <c r="AK347" s="107">
        <v>3210153.45</v>
      </c>
      <c r="AL347" s="107">
        <v>3210153.45</v>
      </c>
      <c r="AM347" s="107">
        <v>3210153.45</v>
      </c>
      <c r="AN347" s="107">
        <v>3210153.45</v>
      </c>
      <c r="AO347" s="107">
        <v>3210153.45</v>
      </c>
      <c r="AP347" s="107">
        <v>3210153.45</v>
      </c>
      <c r="AQ347" s="107">
        <v>3210153.45</v>
      </c>
      <c r="AR347" s="107">
        <v>3210153.45</v>
      </c>
      <c r="AS347" s="107">
        <v>3210153.45</v>
      </c>
      <c r="AT347" s="107">
        <v>3210153.45</v>
      </c>
      <c r="AU347" s="107">
        <v>3210153.45</v>
      </c>
      <c r="AV347" s="107">
        <v>3210153.45</v>
      </c>
      <c r="AW347" s="107">
        <v>3210153.45</v>
      </c>
      <c r="AX347" s="107">
        <v>3210153.45</v>
      </c>
      <c r="AY347" s="107">
        <v>3210153.45</v>
      </c>
      <c r="AZ347" s="107">
        <v>3210153.45</v>
      </c>
      <c r="BA347" s="107">
        <v>3210153.45</v>
      </c>
      <c r="BB347" s="107">
        <v>3210153.45</v>
      </c>
      <c r="BE347" s="73"/>
      <c r="BF347" s="134">
        <f t="shared" si="20"/>
        <v>3210153.45</v>
      </c>
      <c r="BG347" s="134">
        <f t="shared" si="21"/>
        <v>3210153.45</v>
      </c>
      <c r="BH347" s="134">
        <f t="shared" si="22"/>
        <v>3210153.45</v>
      </c>
      <c r="BI347" s="134">
        <f t="shared" si="19"/>
        <v>3210153.45</v>
      </c>
    </row>
    <row r="348" spans="1:62" ht="14.4" x14ac:dyDescent="0.3">
      <c r="A348" s="106" t="s">
        <v>710</v>
      </c>
      <c r="BE348" s="73"/>
      <c r="BF348" s="73"/>
      <c r="BG348" s="73"/>
      <c r="BH348" s="73"/>
      <c r="BI348" s="73"/>
      <c r="BJ348" s="73"/>
    </row>
    <row r="349" spans="1:62" ht="14.4" x14ac:dyDescent="0.3">
      <c r="A349" s="158" t="s">
        <v>711</v>
      </c>
      <c r="BE349" s="73"/>
      <c r="BF349" s="73"/>
      <c r="BG349" s="73"/>
      <c r="BH349" s="73"/>
      <c r="BI349" s="73"/>
      <c r="BJ349" s="73"/>
    </row>
    <row r="350" spans="1:62" ht="14.4" x14ac:dyDescent="0.3">
      <c r="A350" s="106" t="s">
        <v>712</v>
      </c>
      <c r="B350" s="105">
        <v>0</v>
      </c>
      <c r="C350" s="105">
        <v>0</v>
      </c>
      <c r="D350" s="105">
        <v>0</v>
      </c>
      <c r="E350" s="105">
        <v>0</v>
      </c>
      <c r="F350" s="105">
        <v>0</v>
      </c>
      <c r="G350" s="105">
        <v>0</v>
      </c>
      <c r="H350" s="105">
        <v>0</v>
      </c>
      <c r="I350" s="105">
        <v>0</v>
      </c>
      <c r="J350" s="105">
        <v>0</v>
      </c>
      <c r="K350" s="105">
        <v>0</v>
      </c>
      <c r="L350" s="105">
        <v>0</v>
      </c>
      <c r="M350" s="105">
        <v>0</v>
      </c>
      <c r="N350" s="105">
        <v>0</v>
      </c>
      <c r="O350" s="105">
        <v>0</v>
      </c>
      <c r="P350" s="105">
        <v>0</v>
      </c>
      <c r="Q350" s="105">
        <v>0</v>
      </c>
      <c r="R350" s="105">
        <v>0</v>
      </c>
      <c r="S350" s="105">
        <v>0</v>
      </c>
      <c r="T350" s="105">
        <v>0</v>
      </c>
      <c r="U350" s="105">
        <v>0</v>
      </c>
      <c r="V350" s="105">
        <v>0</v>
      </c>
      <c r="W350" s="105">
        <v>0</v>
      </c>
      <c r="X350" s="105">
        <v>0</v>
      </c>
      <c r="Y350" s="105">
        <v>0</v>
      </c>
      <c r="Z350" s="105">
        <v>0</v>
      </c>
      <c r="AA350" s="105">
        <v>0</v>
      </c>
      <c r="AB350" s="105">
        <v>0</v>
      </c>
      <c r="AC350" s="105">
        <v>0</v>
      </c>
      <c r="AD350" s="105">
        <v>0</v>
      </c>
      <c r="AE350" s="105">
        <v>0</v>
      </c>
      <c r="AF350" s="105">
        <v>0</v>
      </c>
      <c r="AG350" s="105">
        <v>0</v>
      </c>
      <c r="AH350" s="105">
        <v>0</v>
      </c>
      <c r="AI350" s="105">
        <v>0</v>
      </c>
      <c r="AJ350" s="105">
        <v>0</v>
      </c>
      <c r="AK350" s="105">
        <v>0</v>
      </c>
      <c r="AL350" s="105">
        <v>0</v>
      </c>
      <c r="AM350" s="105">
        <v>0</v>
      </c>
      <c r="AN350" s="105">
        <v>0</v>
      </c>
      <c r="AO350" s="105">
        <v>0</v>
      </c>
      <c r="AP350" s="105">
        <v>0</v>
      </c>
      <c r="AQ350" s="105">
        <v>0</v>
      </c>
      <c r="AR350" s="105">
        <v>0</v>
      </c>
      <c r="AS350" s="105">
        <v>0</v>
      </c>
      <c r="AT350" s="105">
        <v>0</v>
      </c>
      <c r="AU350" s="105">
        <v>0</v>
      </c>
      <c r="AV350" s="105">
        <v>0</v>
      </c>
      <c r="AW350" s="105">
        <v>0</v>
      </c>
      <c r="AX350" s="105">
        <v>0</v>
      </c>
      <c r="AY350" s="105">
        <v>0</v>
      </c>
      <c r="AZ350" s="105">
        <v>0</v>
      </c>
      <c r="BA350" s="105">
        <v>0</v>
      </c>
      <c r="BB350" s="105">
        <v>0</v>
      </c>
      <c r="BE350" s="73"/>
      <c r="BF350" s="134">
        <f t="shared" si="20"/>
        <v>0</v>
      </c>
      <c r="BG350" s="134">
        <f t="shared" si="21"/>
        <v>0</v>
      </c>
      <c r="BH350" s="134">
        <f t="shared" si="22"/>
        <v>0</v>
      </c>
      <c r="BI350" s="134">
        <f t="shared" si="19"/>
        <v>0</v>
      </c>
    </row>
    <row r="351" spans="1:62" ht="14.4" x14ac:dyDescent="0.3">
      <c r="A351" s="106" t="s">
        <v>713</v>
      </c>
      <c r="B351" s="105">
        <v>16459554.5599999</v>
      </c>
      <c r="C351" s="105">
        <v>16459554.5599999</v>
      </c>
      <c r="D351" s="105">
        <v>16459554.5599999</v>
      </c>
      <c r="E351" s="105">
        <v>16459554.5599999</v>
      </c>
      <c r="F351" s="105">
        <v>16459554.5599999</v>
      </c>
      <c r="G351" s="105">
        <v>16459554.5599999</v>
      </c>
      <c r="H351" s="105">
        <v>16459554.5599999</v>
      </c>
      <c r="I351" s="105">
        <v>16459554.5599999</v>
      </c>
      <c r="J351" s="105">
        <v>16459554.5599999</v>
      </c>
      <c r="K351" s="105">
        <v>16459554.5599999</v>
      </c>
      <c r="L351" s="105">
        <v>16459554.5599999</v>
      </c>
      <c r="M351" s="105">
        <v>16459554.5599999</v>
      </c>
      <c r="N351" s="105">
        <v>16459554.5599999</v>
      </c>
      <c r="O351" s="105">
        <v>16459554.5599999</v>
      </c>
      <c r="P351" s="105">
        <v>16459554.5599999</v>
      </c>
      <c r="Q351" s="105">
        <v>16459554.5599999</v>
      </c>
      <c r="R351" s="105">
        <v>16459554.5599999</v>
      </c>
      <c r="S351" s="105">
        <v>16459554.5599999</v>
      </c>
      <c r="T351" s="105">
        <v>16459554.5599999</v>
      </c>
      <c r="U351" s="105">
        <v>16459554.5599999</v>
      </c>
      <c r="V351" s="105">
        <v>16459554.5599999</v>
      </c>
      <c r="W351" s="105">
        <v>16459554.5599999</v>
      </c>
      <c r="X351" s="105">
        <v>16459554.5599999</v>
      </c>
      <c r="Y351" s="105">
        <v>16459554.5599999</v>
      </c>
      <c r="Z351" s="105">
        <v>16459554.5599999</v>
      </c>
      <c r="AA351" s="105">
        <v>16459554.5599999</v>
      </c>
      <c r="AB351" s="105">
        <v>16459554.5599999</v>
      </c>
      <c r="AC351" s="105">
        <v>16459554.5599999</v>
      </c>
      <c r="AD351" s="105">
        <v>16459554.5599999</v>
      </c>
      <c r="AE351" s="105">
        <v>16459554.5599999</v>
      </c>
      <c r="AF351" s="105">
        <v>16459554.5599999</v>
      </c>
      <c r="AG351" s="105">
        <v>16459554.5599999</v>
      </c>
      <c r="AH351" s="105">
        <v>16459554.5599999</v>
      </c>
      <c r="AI351" s="105">
        <v>16459554.5599999</v>
      </c>
      <c r="AJ351" s="105">
        <v>16459554.5599999</v>
      </c>
      <c r="AK351" s="105">
        <v>16459554.5599999</v>
      </c>
      <c r="AL351" s="105">
        <v>16459554.5599999</v>
      </c>
      <c r="AM351" s="105">
        <v>16459554.5599999</v>
      </c>
      <c r="AN351" s="105">
        <v>16459554.5599999</v>
      </c>
      <c r="AO351" s="105">
        <v>16459554.5599999</v>
      </c>
      <c r="AP351" s="105">
        <v>16459554.5599999</v>
      </c>
      <c r="AQ351" s="105">
        <v>16459554.5599999</v>
      </c>
      <c r="AR351" s="105">
        <v>16459554.5599999</v>
      </c>
      <c r="AS351" s="105">
        <v>16459554.5599999</v>
      </c>
      <c r="AT351" s="105">
        <v>16459554.5599999</v>
      </c>
      <c r="AU351" s="105">
        <v>16459554.5599999</v>
      </c>
      <c r="AV351" s="105">
        <v>16459554.5599999</v>
      </c>
      <c r="AW351" s="105">
        <v>16459554.5599999</v>
      </c>
      <c r="AX351" s="105">
        <v>16459554.5599999</v>
      </c>
      <c r="AY351" s="105">
        <v>16459554.5599999</v>
      </c>
      <c r="AZ351" s="105">
        <v>16459554.5599999</v>
      </c>
      <c r="BA351" s="105">
        <v>16459554.5599999</v>
      </c>
      <c r="BB351" s="105">
        <v>16459554.5599999</v>
      </c>
      <c r="BE351" s="73"/>
      <c r="BF351" s="134">
        <f t="shared" si="20"/>
        <v>16459554.559999904</v>
      </c>
      <c r="BG351" s="134">
        <f t="shared" si="21"/>
        <v>16459554.559999904</v>
      </c>
      <c r="BH351" s="134">
        <f t="shared" si="22"/>
        <v>16459554.559999904</v>
      </c>
      <c r="BI351" s="134">
        <f t="shared" si="19"/>
        <v>16459554.559999904</v>
      </c>
    </row>
    <row r="352" spans="1:62" ht="14.4" x14ac:dyDescent="0.3">
      <c r="A352" s="106" t="s">
        <v>714</v>
      </c>
      <c r="B352" s="105">
        <v>0</v>
      </c>
      <c r="C352" s="105">
        <v>0</v>
      </c>
      <c r="D352" s="105">
        <v>0</v>
      </c>
      <c r="E352" s="105">
        <v>0</v>
      </c>
      <c r="F352" s="105">
        <v>0</v>
      </c>
      <c r="G352" s="105">
        <v>0</v>
      </c>
      <c r="H352" s="105">
        <v>0</v>
      </c>
      <c r="I352" s="105">
        <v>0</v>
      </c>
      <c r="J352" s="105">
        <v>0</v>
      </c>
      <c r="K352" s="105">
        <v>0</v>
      </c>
      <c r="L352" s="105">
        <v>0</v>
      </c>
      <c r="M352" s="105">
        <v>0</v>
      </c>
      <c r="N352" s="105">
        <v>0</v>
      </c>
      <c r="O352" s="105">
        <v>0</v>
      </c>
      <c r="P352" s="105">
        <v>0</v>
      </c>
      <c r="Q352" s="105">
        <v>0</v>
      </c>
      <c r="R352" s="105">
        <v>0</v>
      </c>
      <c r="S352" s="105">
        <v>0</v>
      </c>
      <c r="T352" s="105">
        <v>0</v>
      </c>
      <c r="U352" s="105">
        <v>0</v>
      </c>
      <c r="V352" s="105">
        <v>0</v>
      </c>
      <c r="W352" s="105">
        <v>0</v>
      </c>
      <c r="X352" s="105">
        <v>0</v>
      </c>
      <c r="Y352" s="105">
        <v>0</v>
      </c>
      <c r="Z352" s="105">
        <v>0</v>
      </c>
      <c r="AA352" s="105">
        <v>0</v>
      </c>
      <c r="AB352" s="105">
        <v>0</v>
      </c>
      <c r="AC352" s="105">
        <v>0</v>
      </c>
      <c r="AD352" s="105">
        <v>0</v>
      </c>
      <c r="AE352" s="105">
        <v>0</v>
      </c>
      <c r="AF352" s="105">
        <v>0</v>
      </c>
      <c r="AG352" s="105">
        <v>0</v>
      </c>
      <c r="AH352" s="105">
        <v>0</v>
      </c>
      <c r="AI352" s="105">
        <v>0</v>
      </c>
      <c r="AJ352" s="105">
        <v>0</v>
      </c>
      <c r="AK352" s="105">
        <v>0</v>
      </c>
      <c r="AL352" s="105">
        <v>0</v>
      </c>
      <c r="AM352" s="105">
        <v>0</v>
      </c>
      <c r="AN352" s="105">
        <v>0</v>
      </c>
      <c r="AO352" s="105">
        <v>0</v>
      </c>
      <c r="AP352" s="105">
        <v>0</v>
      </c>
      <c r="AQ352" s="105">
        <v>0</v>
      </c>
      <c r="AR352" s="105">
        <v>0</v>
      </c>
      <c r="AS352" s="105">
        <v>0</v>
      </c>
      <c r="AT352" s="105">
        <v>0</v>
      </c>
      <c r="AU352" s="105">
        <v>0</v>
      </c>
      <c r="AV352" s="105">
        <v>0</v>
      </c>
      <c r="AW352" s="105">
        <v>0</v>
      </c>
      <c r="AX352" s="105">
        <v>0</v>
      </c>
      <c r="AY352" s="105">
        <v>0</v>
      </c>
      <c r="AZ352" s="105">
        <v>0</v>
      </c>
      <c r="BA352" s="105">
        <v>0</v>
      </c>
      <c r="BB352" s="105">
        <v>0</v>
      </c>
      <c r="BE352" s="73"/>
      <c r="BF352" s="134">
        <f t="shared" si="20"/>
        <v>0</v>
      </c>
      <c r="BG352" s="134">
        <f t="shared" si="21"/>
        <v>0</v>
      </c>
      <c r="BH352" s="134">
        <f t="shared" si="22"/>
        <v>0</v>
      </c>
      <c r="BI352" s="134">
        <f t="shared" si="19"/>
        <v>0</v>
      </c>
    </row>
    <row r="353" spans="1:61" ht="14.4" x14ac:dyDescent="0.3">
      <c r="A353" s="106" t="s">
        <v>715</v>
      </c>
      <c r="B353" s="105">
        <v>-3341.47999999999</v>
      </c>
      <c r="C353" s="105">
        <v>-3341.47999999999</v>
      </c>
      <c r="D353" s="105">
        <v>-3341.47999999999</v>
      </c>
      <c r="E353" s="105">
        <v>-3341.47999999999</v>
      </c>
      <c r="F353" s="105">
        <v>-3341.47999999999</v>
      </c>
      <c r="G353" s="105">
        <v>-3341.47999999999</v>
      </c>
      <c r="H353" s="105">
        <v>-3341.47999999999</v>
      </c>
      <c r="I353" s="105">
        <v>-3341.47999999999</v>
      </c>
      <c r="J353" s="105">
        <v>-3341.47999999999</v>
      </c>
      <c r="K353" s="105">
        <v>-3341.47999999999</v>
      </c>
      <c r="L353" s="105">
        <v>-3341.47999999999</v>
      </c>
      <c r="M353" s="105">
        <v>-3341.47999999999</v>
      </c>
      <c r="N353" s="105">
        <v>-3341.47999999999</v>
      </c>
      <c r="O353" s="105">
        <v>-3341.47999999999</v>
      </c>
      <c r="P353" s="105">
        <v>-3341.47999999999</v>
      </c>
      <c r="Q353" s="105">
        <v>-3341.47999999999</v>
      </c>
      <c r="R353" s="105">
        <v>-3341.47999999999</v>
      </c>
      <c r="S353" s="105">
        <v>-3341.47999999999</v>
      </c>
      <c r="T353" s="105">
        <v>-3341.47999999999</v>
      </c>
      <c r="U353" s="105">
        <v>-3341.47999999999</v>
      </c>
      <c r="V353" s="105">
        <v>-3341.47999999999</v>
      </c>
      <c r="W353" s="105">
        <v>-3341.47999999999</v>
      </c>
      <c r="X353" s="105">
        <v>-3341.47999999999</v>
      </c>
      <c r="Y353" s="105">
        <v>-3341.47999999999</v>
      </c>
      <c r="Z353" s="105">
        <v>-3341.47999999999</v>
      </c>
      <c r="AA353" s="105">
        <v>-3341.47999999999</v>
      </c>
      <c r="AB353" s="105">
        <v>-3341.47999999999</v>
      </c>
      <c r="AC353" s="105">
        <v>-3341.47999999999</v>
      </c>
      <c r="AD353" s="105">
        <v>-3341.47999999999</v>
      </c>
      <c r="AE353" s="105">
        <v>-3341.47999999999</v>
      </c>
      <c r="AF353" s="105">
        <v>-3341.47999999999</v>
      </c>
      <c r="AG353" s="105">
        <v>-3341.47999999999</v>
      </c>
      <c r="AH353" s="105">
        <v>-3341.47999999999</v>
      </c>
      <c r="AI353" s="105">
        <v>-3341.47999999999</v>
      </c>
      <c r="AJ353" s="105">
        <v>-3341.47999999999</v>
      </c>
      <c r="AK353" s="105">
        <v>-3341.47999999999</v>
      </c>
      <c r="AL353" s="105">
        <v>-3341.47999999999</v>
      </c>
      <c r="AM353" s="105">
        <v>-3341.47999999999</v>
      </c>
      <c r="AN353" s="105">
        <v>-3341.47999999999</v>
      </c>
      <c r="AO353" s="105">
        <v>-3341.47999999999</v>
      </c>
      <c r="AP353" s="105">
        <v>-3341.47999999999</v>
      </c>
      <c r="AQ353" s="105">
        <v>-3341.47999999999</v>
      </c>
      <c r="AR353" s="105">
        <v>-3341.47999999999</v>
      </c>
      <c r="AS353" s="105">
        <v>-3341.47999999999</v>
      </c>
      <c r="AT353" s="105">
        <v>-3341.47999999999</v>
      </c>
      <c r="AU353" s="105">
        <v>-3341.47999999999</v>
      </c>
      <c r="AV353" s="105">
        <v>-3341.47999999999</v>
      </c>
      <c r="AW353" s="105">
        <v>-3341.47999999999</v>
      </c>
      <c r="AX353" s="105">
        <v>-3341.47999999999</v>
      </c>
      <c r="AY353" s="105">
        <v>-3341.47999999999</v>
      </c>
      <c r="AZ353" s="105">
        <v>-3341.47999999999</v>
      </c>
      <c r="BA353" s="105">
        <v>-3341.47999999999</v>
      </c>
      <c r="BB353" s="105">
        <v>-3341.47999999999</v>
      </c>
      <c r="BE353" s="73"/>
      <c r="BF353" s="134">
        <f t="shared" si="20"/>
        <v>-3341.4799999999891</v>
      </c>
      <c r="BG353" s="134">
        <f t="shared" si="21"/>
        <v>-3341.4799999999891</v>
      </c>
      <c r="BH353" s="134">
        <f t="shared" si="22"/>
        <v>-3341.4799999999891</v>
      </c>
      <c r="BI353" s="134">
        <f t="shared" si="19"/>
        <v>-3341.4799999999891</v>
      </c>
    </row>
    <row r="354" spans="1:61" ht="14.4" x14ac:dyDescent="0.3">
      <c r="A354" s="106" t="s">
        <v>716</v>
      </c>
      <c r="B354" s="105">
        <v>2460738.33</v>
      </c>
      <c r="C354" s="105">
        <v>2460738.33</v>
      </c>
      <c r="D354" s="105">
        <v>2460738.33</v>
      </c>
      <c r="E354" s="105">
        <v>2460738.33</v>
      </c>
      <c r="F354" s="105">
        <v>2460738.33</v>
      </c>
      <c r="G354" s="105">
        <v>2460738.33</v>
      </c>
      <c r="H354" s="105">
        <v>2460738.33</v>
      </c>
      <c r="I354" s="105">
        <v>2460738.33</v>
      </c>
      <c r="J354" s="105">
        <v>2460738.33</v>
      </c>
      <c r="K354" s="105">
        <v>2460738.33</v>
      </c>
      <c r="L354" s="105">
        <v>2460738.33</v>
      </c>
      <c r="M354" s="105">
        <v>2460738.33</v>
      </c>
      <c r="N354" s="105">
        <v>2460738.33</v>
      </c>
      <c r="O354" s="105">
        <v>2460738.33</v>
      </c>
      <c r="P354" s="105">
        <v>2460738.33</v>
      </c>
      <c r="Q354" s="105">
        <v>2460738.33</v>
      </c>
      <c r="R354" s="105">
        <v>2460738.33</v>
      </c>
      <c r="S354" s="105">
        <v>2460738.33</v>
      </c>
      <c r="T354" s="105">
        <v>2460738.33</v>
      </c>
      <c r="U354" s="105">
        <v>2460738.33</v>
      </c>
      <c r="V354" s="105">
        <v>2460738.33</v>
      </c>
      <c r="W354" s="105">
        <v>2460738.33</v>
      </c>
      <c r="X354" s="105">
        <v>2460738.33</v>
      </c>
      <c r="Y354" s="105">
        <v>2460738.33</v>
      </c>
      <c r="Z354" s="105">
        <v>2460738.33</v>
      </c>
      <c r="AA354" s="105">
        <v>2460738.33</v>
      </c>
      <c r="AB354" s="105">
        <v>2460738.33</v>
      </c>
      <c r="AC354" s="105">
        <v>2460738.33</v>
      </c>
      <c r="AD354" s="105">
        <v>2460738.33</v>
      </c>
      <c r="AE354" s="105">
        <v>2460738.33</v>
      </c>
      <c r="AF354" s="105">
        <v>2460738.33</v>
      </c>
      <c r="AG354" s="105">
        <v>2460738.33</v>
      </c>
      <c r="AH354" s="105">
        <v>2460738.33</v>
      </c>
      <c r="AI354" s="105">
        <v>2460738.33</v>
      </c>
      <c r="AJ354" s="105">
        <v>2460738.33</v>
      </c>
      <c r="AK354" s="105">
        <v>2460738.33</v>
      </c>
      <c r="AL354" s="105">
        <v>2460738.33</v>
      </c>
      <c r="AM354" s="105">
        <v>2460738.33</v>
      </c>
      <c r="AN354" s="105">
        <v>2460738.33</v>
      </c>
      <c r="AO354" s="105">
        <v>2460738.33</v>
      </c>
      <c r="AP354" s="105">
        <v>2460738.33</v>
      </c>
      <c r="AQ354" s="105">
        <v>2460738.33</v>
      </c>
      <c r="AR354" s="105">
        <v>2460738.33</v>
      </c>
      <c r="AS354" s="105">
        <v>2460738.33</v>
      </c>
      <c r="AT354" s="105">
        <v>2460738.33</v>
      </c>
      <c r="AU354" s="105">
        <v>2460738.33</v>
      </c>
      <c r="AV354" s="105">
        <v>2460738.33</v>
      </c>
      <c r="AW354" s="105">
        <v>2460738.33</v>
      </c>
      <c r="AX354" s="105">
        <v>2460738.33</v>
      </c>
      <c r="AY354" s="105">
        <v>2460738.33</v>
      </c>
      <c r="AZ354" s="105">
        <v>2460738.33</v>
      </c>
      <c r="BA354" s="105">
        <v>2460738.33</v>
      </c>
      <c r="BB354" s="105">
        <v>2460738.33</v>
      </c>
      <c r="BE354" s="73"/>
      <c r="BF354" s="134">
        <f t="shared" si="20"/>
        <v>2460738.3299999991</v>
      </c>
      <c r="BG354" s="134">
        <f t="shared" si="21"/>
        <v>2460738.3299999991</v>
      </c>
      <c r="BH354" s="134">
        <f t="shared" si="22"/>
        <v>2460738.3299999991</v>
      </c>
      <c r="BI354" s="134">
        <f t="shared" si="19"/>
        <v>2460738.3299999991</v>
      </c>
    </row>
    <row r="355" spans="1:61" ht="14.4" x14ac:dyDescent="0.3">
      <c r="A355" s="106" t="s">
        <v>717</v>
      </c>
      <c r="B355" s="105">
        <v>2635.44</v>
      </c>
      <c r="C355" s="105">
        <v>2635.44</v>
      </c>
      <c r="D355" s="105">
        <v>2635.44</v>
      </c>
      <c r="E355" s="105">
        <v>2635.44</v>
      </c>
      <c r="F355" s="105">
        <v>2635.44</v>
      </c>
      <c r="G355" s="105">
        <v>2635.44</v>
      </c>
      <c r="H355" s="105">
        <v>2635.44</v>
      </c>
      <c r="I355" s="105">
        <v>2635.44</v>
      </c>
      <c r="J355" s="105">
        <v>2635.44</v>
      </c>
      <c r="K355" s="105">
        <v>2635.44</v>
      </c>
      <c r="L355" s="105">
        <v>2635.44</v>
      </c>
      <c r="M355" s="105">
        <v>2635.44</v>
      </c>
      <c r="N355" s="105">
        <v>2635.44</v>
      </c>
      <c r="O355" s="105">
        <v>2635.44</v>
      </c>
      <c r="P355" s="105">
        <v>2635.44</v>
      </c>
      <c r="Q355" s="105">
        <v>2635.44</v>
      </c>
      <c r="R355" s="105">
        <v>2635.44</v>
      </c>
      <c r="S355" s="105">
        <v>2635.44</v>
      </c>
      <c r="T355" s="105">
        <v>2635.44</v>
      </c>
      <c r="U355" s="105">
        <v>2635.44</v>
      </c>
      <c r="V355" s="105">
        <v>2635.44</v>
      </c>
      <c r="W355" s="105">
        <v>2635.44</v>
      </c>
      <c r="X355" s="105">
        <v>2635.44</v>
      </c>
      <c r="Y355" s="105">
        <v>2635.44</v>
      </c>
      <c r="Z355" s="105">
        <v>2635.44</v>
      </c>
      <c r="AA355" s="105">
        <v>2635.44</v>
      </c>
      <c r="AB355" s="105">
        <v>2635.44</v>
      </c>
      <c r="AC355" s="105">
        <v>2635.44</v>
      </c>
      <c r="AD355" s="105">
        <v>2635.44</v>
      </c>
      <c r="AE355" s="105">
        <v>2635.44</v>
      </c>
      <c r="AF355" s="105">
        <v>2635.44</v>
      </c>
      <c r="AG355" s="105">
        <v>2635.44</v>
      </c>
      <c r="AH355" s="105">
        <v>2635.44</v>
      </c>
      <c r="AI355" s="105">
        <v>2635.44</v>
      </c>
      <c r="AJ355" s="105">
        <v>2635.44</v>
      </c>
      <c r="AK355" s="105">
        <v>2635.44</v>
      </c>
      <c r="AL355" s="105">
        <v>2635.44</v>
      </c>
      <c r="AM355" s="105">
        <v>2635.44</v>
      </c>
      <c r="AN355" s="105">
        <v>2635.44</v>
      </c>
      <c r="AO355" s="105">
        <v>2635.44</v>
      </c>
      <c r="AP355" s="105">
        <v>2635.44</v>
      </c>
      <c r="AQ355" s="105">
        <v>2635.44</v>
      </c>
      <c r="AR355" s="105">
        <v>2635.44</v>
      </c>
      <c r="AS355" s="105">
        <v>2635.44</v>
      </c>
      <c r="AT355" s="105">
        <v>2635.44</v>
      </c>
      <c r="AU355" s="105">
        <v>2635.44</v>
      </c>
      <c r="AV355" s="105">
        <v>2635.44</v>
      </c>
      <c r="AW355" s="105">
        <v>2635.44</v>
      </c>
      <c r="AX355" s="105">
        <v>2635.44</v>
      </c>
      <c r="AY355" s="105">
        <v>2635.44</v>
      </c>
      <c r="AZ355" s="105">
        <v>2635.44</v>
      </c>
      <c r="BA355" s="105">
        <v>2635.44</v>
      </c>
      <c r="BB355" s="105">
        <v>2635.44</v>
      </c>
      <c r="BE355" s="73"/>
      <c r="BF355" s="134">
        <f t="shared" si="20"/>
        <v>2635.4399999999996</v>
      </c>
      <c r="BG355" s="134">
        <f t="shared" si="21"/>
        <v>2635.4399999999996</v>
      </c>
      <c r="BH355" s="134">
        <f t="shared" si="22"/>
        <v>2635.4399999999996</v>
      </c>
      <c r="BI355" s="134">
        <f t="shared" si="19"/>
        <v>2635.4399999999996</v>
      </c>
    </row>
    <row r="356" spans="1:61" ht="14.4" x14ac:dyDescent="0.3">
      <c r="A356" s="233" t="s">
        <v>718</v>
      </c>
      <c r="B356" s="107">
        <v>18919586.849999901</v>
      </c>
      <c r="C356" s="107">
        <v>18919586.849999901</v>
      </c>
      <c r="D356" s="107">
        <v>18919586.849999901</v>
      </c>
      <c r="E356" s="107">
        <v>18919586.849999901</v>
      </c>
      <c r="F356" s="107">
        <v>18919586.849999901</v>
      </c>
      <c r="G356" s="107">
        <v>18919586.849999901</v>
      </c>
      <c r="H356" s="107">
        <v>18919586.849999901</v>
      </c>
      <c r="I356" s="107">
        <v>18919586.849999901</v>
      </c>
      <c r="J356" s="107">
        <v>18919586.849999901</v>
      </c>
      <c r="K356" s="107">
        <v>18919586.849999901</v>
      </c>
      <c r="L356" s="107">
        <v>18919586.849999901</v>
      </c>
      <c r="M356" s="107">
        <v>18919586.849999901</v>
      </c>
      <c r="N356" s="107">
        <v>18919586.849999901</v>
      </c>
      <c r="O356" s="107">
        <v>18919586.849999901</v>
      </c>
      <c r="P356" s="107">
        <v>18919586.849999901</v>
      </c>
      <c r="Q356" s="107">
        <v>18919586.849999901</v>
      </c>
      <c r="R356" s="107">
        <v>18919586.849999901</v>
      </c>
      <c r="S356" s="107">
        <v>18919586.849999901</v>
      </c>
      <c r="T356" s="107">
        <v>18919586.849999901</v>
      </c>
      <c r="U356" s="107">
        <v>18919586.849999901</v>
      </c>
      <c r="V356" s="107">
        <v>18919586.849999901</v>
      </c>
      <c r="W356" s="107">
        <v>18919586.849999901</v>
      </c>
      <c r="X356" s="107">
        <v>18919586.849999901</v>
      </c>
      <c r="Y356" s="107">
        <v>18919586.849999901</v>
      </c>
      <c r="Z356" s="107">
        <v>18919586.849999901</v>
      </c>
      <c r="AA356" s="107">
        <v>18919586.849999901</v>
      </c>
      <c r="AB356" s="107">
        <v>18919586.849999901</v>
      </c>
      <c r="AC356" s="107">
        <v>18919586.849999901</v>
      </c>
      <c r="AD356" s="107">
        <v>18919586.849999901</v>
      </c>
      <c r="AE356" s="107">
        <v>18919586.849999901</v>
      </c>
      <c r="AF356" s="107">
        <v>18919586.849999901</v>
      </c>
      <c r="AG356" s="107">
        <v>18919586.849999901</v>
      </c>
      <c r="AH356" s="107">
        <v>18919586.849999901</v>
      </c>
      <c r="AI356" s="107">
        <v>18919586.849999901</v>
      </c>
      <c r="AJ356" s="107">
        <v>18919586.849999901</v>
      </c>
      <c r="AK356" s="107">
        <v>18919586.849999901</v>
      </c>
      <c r="AL356" s="107">
        <v>18919586.849999901</v>
      </c>
      <c r="AM356" s="107">
        <v>18919586.849999901</v>
      </c>
      <c r="AN356" s="107">
        <v>18919586.849999901</v>
      </c>
      <c r="AO356" s="107">
        <v>18919586.849999901</v>
      </c>
      <c r="AP356" s="107">
        <v>18919586.849999901</v>
      </c>
      <c r="AQ356" s="107">
        <v>18919586.849999901</v>
      </c>
      <c r="AR356" s="107">
        <v>18919586.849999901</v>
      </c>
      <c r="AS356" s="107">
        <v>18919586.849999901</v>
      </c>
      <c r="AT356" s="107">
        <v>18919586.849999901</v>
      </c>
      <c r="AU356" s="107">
        <v>18919586.849999901</v>
      </c>
      <c r="AV356" s="107">
        <v>18919586.849999901</v>
      </c>
      <c r="AW356" s="107">
        <v>18919586.849999901</v>
      </c>
      <c r="AX356" s="107">
        <v>18919586.849999901</v>
      </c>
      <c r="AY356" s="107">
        <v>18919586.849999901</v>
      </c>
      <c r="AZ356" s="107">
        <v>18919586.849999901</v>
      </c>
      <c r="BA356" s="107">
        <v>18919586.849999901</v>
      </c>
      <c r="BB356" s="107">
        <v>18919586.849999901</v>
      </c>
      <c r="BE356" s="73"/>
      <c r="BF356" s="134">
        <f t="shared" si="20"/>
        <v>18919586.849999901</v>
      </c>
      <c r="BG356" s="134">
        <f t="shared" si="21"/>
        <v>18919586.849999901</v>
      </c>
      <c r="BH356" s="134">
        <f t="shared" si="22"/>
        <v>18919586.849999901</v>
      </c>
      <c r="BI356" s="134">
        <f t="shared" si="19"/>
        <v>18919586.849999901</v>
      </c>
    </row>
    <row r="357" spans="1:61" ht="14.4" x14ac:dyDescent="0.3">
      <c r="A357" s="106" t="s">
        <v>719</v>
      </c>
      <c r="BE357" s="73"/>
      <c r="BF357" s="73"/>
      <c r="BG357" s="73"/>
      <c r="BH357" s="73"/>
      <c r="BI357" s="73"/>
    </row>
    <row r="358" spans="1:61" ht="14.4" x14ac:dyDescent="0.3">
      <c r="A358" s="158" t="s">
        <v>720</v>
      </c>
      <c r="BE358" s="73"/>
      <c r="BF358" s="73"/>
      <c r="BG358" s="73"/>
      <c r="BH358" s="73"/>
      <c r="BI358" s="73"/>
    </row>
    <row r="359" spans="1:61" ht="14.4" x14ac:dyDescent="0.3">
      <c r="A359" s="106" t="s">
        <v>721</v>
      </c>
      <c r="B359" s="105">
        <v>264.41000000000003</v>
      </c>
      <c r="C359" s="105">
        <v>264.41000000000003</v>
      </c>
      <c r="D359" s="105">
        <v>264.41000000000003</v>
      </c>
      <c r="E359" s="105">
        <v>264.41000000000003</v>
      </c>
      <c r="F359" s="105">
        <v>264.41000000000003</v>
      </c>
      <c r="G359" s="105">
        <v>264.41000000000003</v>
      </c>
      <c r="H359" s="105">
        <v>264.41000000000003</v>
      </c>
      <c r="I359" s="105">
        <v>264.41000000000003</v>
      </c>
      <c r="J359" s="105">
        <v>264.41000000000003</v>
      </c>
      <c r="K359" s="105">
        <v>264.41000000000003</v>
      </c>
      <c r="L359" s="105">
        <v>264.41000000000003</v>
      </c>
      <c r="M359" s="105">
        <v>264.41000000000003</v>
      </c>
      <c r="N359" s="105">
        <v>264.41000000000003</v>
      </c>
      <c r="O359" s="105">
        <v>264.41000000000003</v>
      </c>
      <c r="P359" s="105">
        <v>264.41000000000003</v>
      </c>
      <c r="Q359" s="105">
        <v>264.41000000000003</v>
      </c>
      <c r="R359" s="105">
        <v>264.41000000000003</v>
      </c>
      <c r="S359" s="105">
        <v>264.41000000000003</v>
      </c>
      <c r="T359" s="105">
        <v>264.41000000000003</v>
      </c>
      <c r="U359" s="105">
        <v>264.41000000000003</v>
      </c>
      <c r="V359" s="105">
        <v>264.41000000000003</v>
      </c>
      <c r="W359" s="105">
        <v>264.41000000000003</v>
      </c>
      <c r="X359" s="105">
        <v>264.41000000000003</v>
      </c>
      <c r="Y359" s="105">
        <v>264.41000000000003</v>
      </c>
      <c r="Z359" s="105">
        <v>264.41000000000003</v>
      </c>
      <c r="AA359" s="105">
        <v>264.41000000000003</v>
      </c>
      <c r="AB359" s="105">
        <v>264.41000000000003</v>
      </c>
      <c r="AC359" s="105">
        <v>264.41000000000003</v>
      </c>
      <c r="AD359" s="105">
        <v>264.41000000000003</v>
      </c>
      <c r="AE359" s="105">
        <v>264.41000000000003</v>
      </c>
      <c r="AF359" s="105">
        <v>264.41000000000003</v>
      </c>
      <c r="AG359" s="105">
        <v>264.41000000000003</v>
      </c>
      <c r="AH359" s="105">
        <v>264.41000000000003</v>
      </c>
      <c r="AI359" s="105">
        <v>264.41000000000003</v>
      </c>
      <c r="AJ359" s="105">
        <v>264.41000000000003</v>
      </c>
      <c r="AK359" s="105">
        <v>264.41000000000003</v>
      </c>
      <c r="AL359" s="105">
        <v>264.41000000000003</v>
      </c>
      <c r="AM359" s="105">
        <v>264.41000000000003</v>
      </c>
      <c r="AN359" s="105">
        <v>264.41000000000003</v>
      </c>
      <c r="AO359" s="105">
        <v>264.41000000000003</v>
      </c>
      <c r="AP359" s="105">
        <v>264.41000000000003</v>
      </c>
      <c r="AQ359" s="105">
        <v>264.41000000000003</v>
      </c>
      <c r="AR359" s="105">
        <v>264.41000000000003</v>
      </c>
      <c r="AS359" s="105">
        <v>264.41000000000003</v>
      </c>
      <c r="AT359" s="105">
        <v>264.41000000000003</v>
      </c>
      <c r="AU359" s="105">
        <v>264.41000000000003</v>
      </c>
      <c r="AV359" s="105">
        <v>264.41000000000003</v>
      </c>
      <c r="AW359" s="105">
        <v>264.41000000000003</v>
      </c>
      <c r="AX359" s="105">
        <v>264.41000000000003</v>
      </c>
      <c r="AY359" s="105">
        <v>264.41000000000003</v>
      </c>
      <c r="AZ359" s="105">
        <v>264.41000000000003</v>
      </c>
      <c r="BA359" s="105">
        <v>264.41000000000003</v>
      </c>
      <c r="BB359" s="105">
        <v>264.41000000000003</v>
      </c>
      <c r="BE359" s="73"/>
      <c r="BF359" s="134">
        <f t="shared" si="20"/>
        <v>264.40999999999997</v>
      </c>
      <c r="BG359" s="134">
        <f t="shared" si="21"/>
        <v>264.40999999999997</v>
      </c>
      <c r="BH359" s="134">
        <f t="shared" si="22"/>
        <v>264.40999999999997</v>
      </c>
      <c r="BI359" s="134">
        <f t="shared" si="19"/>
        <v>264.40999999999997</v>
      </c>
    </row>
    <row r="360" spans="1:61" ht="14.4" x14ac:dyDescent="0.3">
      <c r="A360" s="106" t="s">
        <v>722</v>
      </c>
      <c r="B360" s="105">
        <v>0</v>
      </c>
      <c r="C360" s="105">
        <v>0</v>
      </c>
      <c r="D360" s="105">
        <v>0</v>
      </c>
      <c r="E360" s="105">
        <v>0</v>
      </c>
      <c r="F360" s="105">
        <v>0</v>
      </c>
      <c r="G360" s="105">
        <v>0</v>
      </c>
      <c r="H360" s="105">
        <v>0</v>
      </c>
      <c r="I360" s="105">
        <v>0</v>
      </c>
      <c r="J360" s="105">
        <v>0</v>
      </c>
      <c r="K360" s="105">
        <v>0</v>
      </c>
      <c r="L360" s="105">
        <v>0</v>
      </c>
      <c r="M360" s="105">
        <v>0</v>
      </c>
      <c r="N360" s="105">
        <v>0</v>
      </c>
      <c r="O360" s="105">
        <v>0</v>
      </c>
      <c r="P360" s="105">
        <v>0</v>
      </c>
      <c r="Q360" s="105">
        <v>0</v>
      </c>
      <c r="R360" s="105">
        <v>0</v>
      </c>
      <c r="S360" s="105">
        <v>0</v>
      </c>
      <c r="T360" s="105">
        <v>0</v>
      </c>
      <c r="U360" s="105">
        <v>0</v>
      </c>
      <c r="V360" s="105">
        <v>0</v>
      </c>
      <c r="W360" s="105">
        <v>0</v>
      </c>
      <c r="X360" s="105">
        <v>0</v>
      </c>
      <c r="Y360" s="105">
        <v>0</v>
      </c>
      <c r="Z360" s="105">
        <v>0</v>
      </c>
      <c r="AA360" s="105">
        <v>0</v>
      </c>
      <c r="AB360" s="105">
        <v>0</v>
      </c>
      <c r="AC360" s="105">
        <v>0</v>
      </c>
      <c r="AD360" s="105">
        <v>0</v>
      </c>
      <c r="AE360" s="105">
        <v>0</v>
      </c>
      <c r="AF360" s="105">
        <v>0</v>
      </c>
      <c r="AG360" s="105">
        <v>0</v>
      </c>
      <c r="AH360" s="105">
        <v>0</v>
      </c>
      <c r="AI360" s="105">
        <v>0</v>
      </c>
      <c r="AJ360" s="105">
        <v>0</v>
      </c>
      <c r="AK360" s="105">
        <v>0</v>
      </c>
      <c r="AL360" s="105">
        <v>0</v>
      </c>
      <c r="AM360" s="105">
        <v>0</v>
      </c>
      <c r="AN360" s="105">
        <v>0</v>
      </c>
      <c r="AO360" s="105">
        <v>0</v>
      </c>
      <c r="AP360" s="105">
        <v>0</v>
      </c>
      <c r="AQ360" s="105">
        <v>0</v>
      </c>
      <c r="AR360" s="105">
        <v>0</v>
      </c>
      <c r="AS360" s="105">
        <v>0</v>
      </c>
      <c r="AT360" s="105">
        <v>0</v>
      </c>
      <c r="AU360" s="105">
        <v>0</v>
      </c>
      <c r="AV360" s="105">
        <v>0</v>
      </c>
      <c r="AW360" s="105">
        <v>0</v>
      </c>
      <c r="AX360" s="105">
        <v>0</v>
      </c>
      <c r="AY360" s="105">
        <v>0</v>
      </c>
      <c r="AZ360" s="105">
        <v>0</v>
      </c>
      <c r="BA360" s="105">
        <v>0</v>
      </c>
      <c r="BB360" s="105">
        <v>0</v>
      </c>
      <c r="BE360" s="73"/>
      <c r="BF360" s="134">
        <f t="shared" si="20"/>
        <v>0</v>
      </c>
      <c r="BG360" s="134">
        <f t="shared" si="21"/>
        <v>0</v>
      </c>
      <c r="BH360" s="134">
        <f t="shared" si="22"/>
        <v>0</v>
      </c>
      <c r="BI360" s="134">
        <f t="shared" si="19"/>
        <v>0</v>
      </c>
    </row>
    <row r="361" spans="1:61" ht="14.4" x14ac:dyDescent="0.3">
      <c r="A361" s="106" t="s">
        <v>723</v>
      </c>
      <c r="B361" s="105">
        <v>37566735.390000001</v>
      </c>
      <c r="C361" s="105">
        <v>37566735.390000001</v>
      </c>
      <c r="D361" s="105">
        <v>37566735.390000001</v>
      </c>
      <c r="E361" s="105">
        <v>37566735.390000001</v>
      </c>
      <c r="F361" s="105">
        <v>37566735.390000001</v>
      </c>
      <c r="G361" s="105">
        <v>37566735.390000001</v>
      </c>
      <c r="H361" s="105">
        <v>37566735.390000001</v>
      </c>
      <c r="I361" s="105">
        <v>37566735.390000001</v>
      </c>
      <c r="J361" s="105">
        <v>37566735.390000001</v>
      </c>
      <c r="K361" s="105">
        <v>37566735.390000001</v>
      </c>
      <c r="L361" s="105">
        <v>37566735.390000001</v>
      </c>
      <c r="M361" s="105">
        <v>37566735.390000001</v>
      </c>
      <c r="N361" s="105">
        <v>37566735.390000001</v>
      </c>
      <c r="O361" s="105">
        <v>37566735.390000001</v>
      </c>
      <c r="P361" s="105">
        <v>37566735.390000001</v>
      </c>
      <c r="Q361" s="105">
        <v>37566735.390000001</v>
      </c>
      <c r="R361" s="105">
        <v>37566735.390000001</v>
      </c>
      <c r="S361" s="105">
        <v>37566735.390000001</v>
      </c>
      <c r="T361" s="105">
        <v>37566735.390000001</v>
      </c>
      <c r="U361" s="105">
        <v>37566735.390000001</v>
      </c>
      <c r="V361" s="105">
        <v>37566735.390000001</v>
      </c>
      <c r="W361" s="105">
        <v>37566735.390000001</v>
      </c>
      <c r="X361" s="105">
        <v>37566735.390000001</v>
      </c>
      <c r="Y361" s="105">
        <v>37566735.390000001</v>
      </c>
      <c r="Z361" s="105">
        <v>37566735.390000001</v>
      </c>
      <c r="AA361" s="105">
        <v>37566735.390000001</v>
      </c>
      <c r="AB361" s="105">
        <v>37566735.390000001</v>
      </c>
      <c r="AC361" s="105">
        <v>37566735.390000001</v>
      </c>
      <c r="AD361" s="105">
        <v>37566735.390000001</v>
      </c>
      <c r="AE361" s="105">
        <v>37566735.390000001</v>
      </c>
      <c r="AF361" s="105">
        <v>37566735.390000001</v>
      </c>
      <c r="AG361" s="105">
        <v>37566735.390000001</v>
      </c>
      <c r="AH361" s="105">
        <v>37566735.390000001</v>
      </c>
      <c r="AI361" s="105">
        <v>37566735.390000001</v>
      </c>
      <c r="AJ361" s="105">
        <v>37566735.390000001</v>
      </c>
      <c r="AK361" s="105">
        <v>37566735.390000001</v>
      </c>
      <c r="AL361" s="105">
        <v>37566735.390000001</v>
      </c>
      <c r="AM361" s="105">
        <v>37566735.390000001</v>
      </c>
      <c r="AN361" s="105">
        <v>37566735.390000001</v>
      </c>
      <c r="AO361" s="105">
        <v>37566735.390000001</v>
      </c>
      <c r="AP361" s="105">
        <v>37566735.390000001</v>
      </c>
      <c r="AQ361" s="105">
        <v>37566735.390000001</v>
      </c>
      <c r="AR361" s="105">
        <v>37566735.390000001</v>
      </c>
      <c r="AS361" s="105">
        <v>37566735.390000001</v>
      </c>
      <c r="AT361" s="105">
        <v>37566735.390000001</v>
      </c>
      <c r="AU361" s="105">
        <v>37566735.390000001</v>
      </c>
      <c r="AV361" s="105">
        <v>37566735.390000001</v>
      </c>
      <c r="AW361" s="105">
        <v>37566735.390000001</v>
      </c>
      <c r="AX361" s="105">
        <v>37566735.390000001</v>
      </c>
      <c r="AY361" s="105">
        <v>37566735.390000001</v>
      </c>
      <c r="AZ361" s="105">
        <v>37566735.390000001</v>
      </c>
      <c r="BA361" s="105">
        <v>37566735.390000001</v>
      </c>
      <c r="BB361" s="105">
        <v>37566735.390000001</v>
      </c>
      <c r="BE361" s="73"/>
      <c r="BF361" s="134">
        <f t="shared" si="20"/>
        <v>37566735.389999993</v>
      </c>
      <c r="BG361" s="134">
        <f t="shared" si="21"/>
        <v>37566735.389999993</v>
      </c>
      <c r="BH361" s="134">
        <f t="shared" si="22"/>
        <v>37566735.389999993</v>
      </c>
      <c r="BI361" s="134">
        <f t="shared" si="19"/>
        <v>37566735.389999993</v>
      </c>
    </row>
    <row r="362" spans="1:61" ht="14.4" x14ac:dyDescent="0.3">
      <c r="A362" s="106" t="s">
        <v>724</v>
      </c>
      <c r="B362" s="105">
        <v>6168018.9900000002</v>
      </c>
      <c r="C362" s="105">
        <v>6168018.9900000002</v>
      </c>
      <c r="D362" s="105">
        <v>6168018.9900000002</v>
      </c>
      <c r="E362" s="105">
        <v>6168018.9900000002</v>
      </c>
      <c r="F362" s="105">
        <v>6168018.9900000002</v>
      </c>
      <c r="G362" s="105">
        <v>6168018.9900000002</v>
      </c>
      <c r="H362" s="105">
        <v>6168018.9900000002</v>
      </c>
      <c r="I362" s="105">
        <v>6168018.9900000002</v>
      </c>
      <c r="J362" s="105">
        <v>6168018.9900000002</v>
      </c>
      <c r="K362" s="105">
        <v>6168018.9900000002</v>
      </c>
      <c r="L362" s="105">
        <v>6168018.9900000002</v>
      </c>
      <c r="M362" s="105">
        <v>6168018.9900000002</v>
      </c>
      <c r="N362" s="105">
        <v>6168018.9900000002</v>
      </c>
      <c r="O362" s="105">
        <v>6168018.9900000002</v>
      </c>
      <c r="P362" s="105">
        <v>6168018.9900000002</v>
      </c>
      <c r="Q362" s="105">
        <v>6168018.9900000002</v>
      </c>
      <c r="R362" s="105">
        <v>6168018.9900000002</v>
      </c>
      <c r="S362" s="105">
        <v>6168018.9900000002</v>
      </c>
      <c r="T362" s="105">
        <v>6168018.9900000002</v>
      </c>
      <c r="U362" s="105">
        <v>6168018.9900000002</v>
      </c>
      <c r="V362" s="105">
        <v>6168018.9900000002</v>
      </c>
      <c r="W362" s="105">
        <v>6168018.9900000002</v>
      </c>
      <c r="X362" s="105">
        <v>6168018.9900000002</v>
      </c>
      <c r="Y362" s="105">
        <v>6168018.9900000002</v>
      </c>
      <c r="Z362" s="105">
        <v>6168018.9900000002</v>
      </c>
      <c r="AA362" s="105">
        <v>6168018.9900000002</v>
      </c>
      <c r="AB362" s="105">
        <v>6168018.9900000002</v>
      </c>
      <c r="AC362" s="105">
        <v>6168018.9900000002</v>
      </c>
      <c r="AD362" s="105">
        <v>6168018.9900000002</v>
      </c>
      <c r="AE362" s="105">
        <v>6168018.9900000002</v>
      </c>
      <c r="AF362" s="105">
        <v>6168018.9900000002</v>
      </c>
      <c r="AG362" s="105">
        <v>6168018.9900000002</v>
      </c>
      <c r="AH362" s="105">
        <v>6168018.9900000002</v>
      </c>
      <c r="AI362" s="105">
        <v>6168018.9900000002</v>
      </c>
      <c r="AJ362" s="105">
        <v>6168018.9900000002</v>
      </c>
      <c r="AK362" s="105">
        <v>6168018.9900000002</v>
      </c>
      <c r="AL362" s="105">
        <v>6168018.9900000002</v>
      </c>
      <c r="AM362" s="105">
        <v>6168018.9900000002</v>
      </c>
      <c r="AN362" s="105">
        <v>6168018.9900000002</v>
      </c>
      <c r="AO362" s="105">
        <v>6168018.9900000002</v>
      </c>
      <c r="AP362" s="105">
        <v>6168018.9900000002</v>
      </c>
      <c r="AQ362" s="105">
        <v>6168018.9900000002</v>
      </c>
      <c r="AR362" s="105">
        <v>6168018.9900000002</v>
      </c>
      <c r="AS362" s="105">
        <v>6168018.9900000002</v>
      </c>
      <c r="AT362" s="105">
        <v>6168018.9900000002</v>
      </c>
      <c r="AU362" s="105">
        <v>6168018.9900000002</v>
      </c>
      <c r="AV362" s="105">
        <v>6168018.9900000002</v>
      </c>
      <c r="AW362" s="105">
        <v>6168018.9900000002</v>
      </c>
      <c r="AX362" s="105">
        <v>6168018.9900000002</v>
      </c>
      <c r="AY362" s="105">
        <v>6168018.9900000002</v>
      </c>
      <c r="AZ362" s="105">
        <v>6168018.9900000002</v>
      </c>
      <c r="BA362" s="105">
        <v>6168018.9900000002</v>
      </c>
      <c r="BB362" s="105">
        <v>6168018.9900000002</v>
      </c>
      <c r="BE362" s="73"/>
      <c r="BF362" s="134">
        <f t="shared" si="20"/>
        <v>6168018.9900000002</v>
      </c>
      <c r="BG362" s="134">
        <f t="shared" si="21"/>
        <v>6168018.9900000002</v>
      </c>
      <c r="BH362" s="134">
        <f t="shared" si="22"/>
        <v>6168018.9900000002</v>
      </c>
      <c r="BI362" s="134">
        <f t="shared" si="19"/>
        <v>6168018.9900000002</v>
      </c>
    </row>
    <row r="363" spans="1:61" ht="14.4" x14ac:dyDescent="0.3">
      <c r="A363" s="106" t="s">
        <v>725</v>
      </c>
      <c r="B363" s="105">
        <v>21767190.699999999</v>
      </c>
      <c r="C363" s="105">
        <v>21767190.699999999</v>
      </c>
      <c r="D363" s="105">
        <v>21767190.699999999</v>
      </c>
      <c r="E363" s="105">
        <v>21767190.699999999</v>
      </c>
      <c r="F363" s="105">
        <v>21767190.699999999</v>
      </c>
      <c r="G363" s="105">
        <v>21767190.699999999</v>
      </c>
      <c r="H363" s="105">
        <v>21767190.699999999</v>
      </c>
      <c r="I363" s="105">
        <v>21767190.699999999</v>
      </c>
      <c r="J363" s="105">
        <v>21767190.699999999</v>
      </c>
      <c r="K363" s="105">
        <v>21767190.699999999</v>
      </c>
      <c r="L363" s="105">
        <v>21767190.699999999</v>
      </c>
      <c r="M363" s="105">
        <v>21767190.699999999</v>
      </c>
      <c r="N363" s="105">
        <v>21767190.699999999</v>
      </c>
      <c r="O363" s="105">
        <v>21767190.699999999</v>
      </c>
      <c r="P363" s="105">
        <v>21767190.699999999</v>
      </c>
      <c r="Q363" s="105">
        <v>21767190.699999999</v>
      </c>
      <c r="R363" s="105">
        <v>21767190.699999999</v>
      </c>
      <c r="S363" s="105">
        <v>21767190.699999999</v>
      </c>
      <c r="T363" s="105">
        <v>21767190.699999999</v>
      </c>
      <c r="U363" s="105">
        <v>21767190.699999999</v>
      </c>
      <c r="V363" s="105">
        <v>21767190.699999999</v>
      </c>
      <c r="W363" s="105">
        <v>21767190.699999999</v>
      </c>
      <c r="X363" s="105">
        <v>21767190.699999999</v>
      </c>
      <c r="Y363" s="105">
        <v>21767190.699999999</v>
      </c>
      <c r="Z363" s="105">
        <v>21767190.699999999</v>
      </c>
      <c r="AA363" s="105">
        <v>21767190.699999999</v>
      </c>
      <c r="AB363" s="105">
        <v>21767190.699999999</v>
      </c>
      <c r="AC363" s="105">
        <v>21767190.699999999</v>
      </c>
      <c r="AD363" s="105">
        <v>21767190.699999999</v>
      </c>
      <c r="AE363" s="105">
        <v>21767190.699999999</v>
      </c>
      <c r="AF363" s="105">
        <v>21767190.699999999</v>
      </c>
      <c r="AG363" s="105">
        <v>21767190.699999999</v>
      </c>
      <c r="AH363" s="105">
        <v>21767190.699999999</v>
      </c>
      <c r="AI363" s="105">
        <v>21767190.699999999</v>
      </c>
      <c r="AJ363" s="105">
        <v>21767190.699999999</v>
      </c>
      <c r="AK363" s="105">
        <v>21767190.699999999</v>
      </c>
      <c r="AL363" s="105">
        <v>21767190.699999999</v>
      </c>
      <c r="AM363" s="105">
        <v>21767190.699999999</v>
      </c>
      <c r="AN363" s="105">
        <v>21767190.699999999</v>
      </c>
      <c r="AO363" s="105">
        <v>21767190.699999999</v>
      </c>
      <c r="AP363" s="105">
        <v>21767190.699999999</v>
      </c>
      <c r="AQ363" s="105">
        <v>21767190.699999999</v>
      </c>
      <c r="AR363" s="105">
        <v>21767190.699999999</v>
      </c>
      <c r="AS363" s="105">
        <v>21767190.699999999</v>
      </c>
      <c r="AT363" s="105">
        <v>21767190.699999999</v>
      </c>
      <c r="AU363" s="105">
        <v>21767190.699999999</v>
      </c>
      <c r="AV363" s="105">
        <v>21767190.699999999</v>
      </c>
      <c r="AW363" s="105">
        <v>21767190.699999999</v>
      </c>
      <c r="AX363" s="105">
        <v>21767190.699999999</v>
      </c>
      <c r="AY363" s="105">
        <v>21767190.699999999</v>
      </c>
      <c r="AZ363" s="105">
        <v>21767190.699999999</v>
      </c>
      <c r="BA363" s="105">
        <v>21767190.699999999</v>
      </c>
      <c r="BB363" s="105">
        <v>21767190.699999999</v>
      </c>
      <c r="BE363" s="73"/>
      <c r="BF363" s="134">
        <f t="shared" si="20"/>
        <v>21767190.699999996</v>
      </c>
      <c r="BG363" s="134">
        <f t="shared" si="21"/>
        <v>21767190.699999996</v>
      </c>
      <c r="BH363" s="134">
        <f t="shared" si="22"/>
        <v>21767190.699999996</v>
      </c>
      <c r="BI363" s="134">
        <f t="shared" si="19"/>
        <v>21767190.699999996</v>
      </c>
    </row>
    <row r="364" spans="1:61" ht="14.4" x14ac:dyDescent="0.3">
      <c r="A364" s="106" t="s">
        <v>726</v>
      </c>
      <c r="B364" s="105">
        <v>0</v>
      </c>
      <c r="C364" s="105">
        <v>0</v>
      </c>
      <c r="D364" s="105">
        <v>0</v>
      </c>
      <c r="E364" s="105">
        <v>0</v>
      </c>
      <c r="F364" s="105">
        <v>0</v>
      </c>
      <c r="G364" s="105">
        <v>0</v>
      </c>
      <c r="H364" s="105">
        <v>0</v>
      </c>
      <c r="I364" s="105">
        <v>0</v>
      </c>
      <c r="J364" s="105">
        <v>0</v>
      </c>
      <c r="K364" s="105">
        <v>0</v>
      </c>
      <c r="L364" s="105">
        <v>0</v>
      </c>
      <c r="M364" s="105">
        <v>0</v>
      </c>
      <c r="N364" s="105">
        <v>0</v>
      </c>
      <c r="O364" s="105">
        <v>0</v>
      </c>
      <c r="P364" s="105">
        <v>0</v>
      </c>
      <c r="Q364" s="105">
        <v>0</v>
      </c>
      <c r="R364" s="105">
        <v>0</v>
      </c>
      <c r="S364" s="105">
        <v>0</v>
      </c>
      <c r="T364" s="105">
        <v>0</v>
      </c>
      <c r="U364" s="105">
        <v>0</v>
      </c>
      <c r="V364" s="105">
        <v>0</v>
      </c>
      <c r="W364" s="105">
        <v>0</v>
      </c>
      <c r="X364" s="105">
        <v>0</v>
      </c>
      <c r="Y364" s="105">
        <v>0</v>
      </c>
      <c r="Z364" s="105">
        <v>0</v>
      </c>
      <c r="AA364" s="105">
        <v>0</v>
      </c>
      <c r="AB364" s="105">
        <v>0</v>
      </c>
      <c r="AC364" s="105">
        <v>0</v>
      </c>
      <c r="AD364" s="105">
        <v>0</v>
      </c>
      <c r="AE364" s="105">
        <v>0</v>
      </c>
      <c r="AF364" s="105">
        <v>0</v>
      </c>
      <c r="AG364" s="105">
        <v>0</v>
      </c>
      <c r="AH364" s="105">
        <v>0</v>
      </c>
      <c r="AI364" s="105">
        <v>0</v>
      </c>
      <c r="AJ364" s="105">
        <v>0</v>
      </c>
      <c r="AK364" s="105">
        <v>0</v>
      </c>
      <c r="AL364" s="105">
        <v>0</v>
      </c>
      <c r="AM364" s="105">
        <v>0</v>
      </c>
      <c r="AN364" s="105">
        <v>0</v>
      </c>
      <c r="AO364" s="105">
        <v>0</v>
      </c>
      <c r="AP364" s="105">
        <v>0</v>
      </c>
      <c r="AQ364" s="105">
        <v>0</v>
      </c>
      <c r="AR364" s="105">
        <v>0</v>
      </c>
      <c r="AS364" s="105">
        <v>0</v>
      </c>
      <c r="AT364" s="105">
        <v>0</v>
      </c>
      <c r="AU364" s="105">
        <v>0</v>
      </c>
      <c r="AV364" s="105">
        <v>0</v>
      </c>
      <c r="AW364" s="105">
        <v>0</v>
      </c>
      <c r="AX364" s="105">
        <v>0</v>
      </c>
      <c r="AY364" s="105">
        <v>0</v>
      </c>
      <c r="AZ364" s="105">
        <v>0</v>
      </c>
      <c r="BA364" s="105">
        <v>0</v>
      </c>
      <c r="BB364" s="105">
        <v>0</v>
      </c>
      <c r="BE364" s="73"/>
      <c r="BF364" s="134">
        <f t="shared" si="20"/>
        <v>0</v>
      </c>
      <c r="BG364" s="134">
        <f t="shared" si="21"/>
        <v>0</v>
      </c>
      <c r="BH364" s="134">
        <f t="shared" si="22"/>
        <v>0</v>
      </c>
      <c r="BI364" s="134">
        <f t="shared" si="19"/>
        <v>0</v>
      </c>
    </row>
    <row r="365" spans="1:61" ht="14.4" x14ac:dyDescent="0.3">
      <c r="A365" s="106" t="s">
        <v>727</v>
      </c>
      <c r="B365" s="105">
        <v>1016920.67</v>
      </c>
      <c r="C365" s="105">
        <v>1016920.67</v>
      </c>
      <c r="D365" s="105">
        <v>1016920.67</v>
      </c>
      <c r="E365" s="105">
        <v>1016920.67</v>
      </c>
      <c r="F365" s="105">
        <v>1016920.67</v>
      </c>
      <c r="G365" s="105">
        <v>1016920.67</v>
      </c>
      <c r="H365" s="105">
        <v>1016920.67</v>
      </c>
      <c r="I365" s="105">
        <v>1016920.67</v>
      </c>
      <c r="J365" s="105">
        <v>1016920.67</v>
      </c>
      <c r="K365" s="105">
        <v>1016920.67</v>
      </c>
      <c r="L365" s="105">
        <v>1016920.67</v>
      </c>
      <c r="M365" s="105">
        <v>1016920.67</v>
      </c>
      <c r="N365" s="105">
        <v>1016920.67</v>
      </c>
      <c r="O365" s="105">
        <v>1016920.67</v>
      </c>
      <c r="P365" s="105">
        <v>1016920.67</v>
      </c>
      <c r="Q365" s="105">
        <v>1016920.67</v>
      </c>
      <c r="R365" s="105">
        <v>1016920.67</v>
      </c>
      <c r="S365" s="105">
        <v>1016920.67</v>
      </c>
      <c r="T365" s="105">
        <v>1016920.67</v>
      </c>
      <c r="U365" s="105">
        <v>1016920.67</v>
      </c>
      <c r="V365" s="105">
        <v>1016920.67</v>
      </c>
      <c r="W365" s="105">
        <v>1016920.67</v>
      </c>
      <c r="X365" s="105">
        <v>1016920.67</v>
      </c>
      <c r="Y365" s="105">
        <v>1016920.67</v>
      </c>
      <c r="Z365" s="105">
        <v>1016920.67</v>
      </c>
      <c r="AA365" s="105">
        <v>1016920.67</v>
      </c>
      <c r="AB365" s="105">
        <v>1016920.67</v>
      </c>
      <c r="AC365" s="105">
        <v>1016920.67</v>
      </c>
      <c r="AD365" s="105">
        <v>1016920.67</v>
      </c>
      <c r="AE365" s="105">
        <v>1016920.67</v>
      </c>
      <c r="AF365" s="105">
        <v>1016920.67</v>
      </c>
      <c r="AG365" s="105">
        <v>1016920.67</v>
      </c>
      <c r="AH365" s="105">
        <v>1016920.67</v>
      </c>
      <c r="AI365" s="105">
        <v>1016920.67</v>
      </c>
      <c r="AJ365" s="105">
        <v>1016920.67</v>
      </c>
      <c r="AK365" s="105">
        <v>1016920.67</v>
      </c>
      <c r="AL365" s="105">
        <v>1016920.67</v>
      </c>
      <c r="AM365" s="105">
        <v>1016920.67</v>
      </c>
      <c r="AN365" s="105">
        <v>1016920.67</v>
      </c>
      <c r="AO365" s="105">
        <v>1016920.67</v>
      </c>
      <c r="AP365" s="105">
        <v>1016920.67</v>
      </c>
      <c r="AQ365" s="105">
        <v>1016920.67</v>
      </c>
      <c r="AR365" s="105">
        <v>1016920.67</v>
      </c>
      <c r="AS365" s="105">
        <v>1016920.67</v>
      </c>
      <c r="AT365" s="105">
        <v>1016920.67</v>
      </c>
      <c r="AU365" s="105">
        <v>1016920.67</v>
      </c>
      <c r="AV365" s="105">
        <v>1016920.67</v>
      </c>
      <c r="AW365" s="105">
        <v>1016920.67</v>
      </c>
      <c r="AX365" s="105">
        <v>1016920.67</v>
      </c>
      <c r="AY365" s="105">
        <v>1016920.67</v>
      </c>
      <c r="AZ365" s="105">
        <v>1016920.67</v>
      </c>
      <c r="BA365" s="105">
        <v>1016920.67</v>
      </c>
      <c r="BB365" s="105">
        <v>1016920.67</v>
      </c>
      <c r="BE365" s="73"/>
      <c r="BF365" s="134">
        <f t="shared" si="20"/>
        <v>1016920.67</v>
      </c>
      <c r="BG365" s="134">
        <f t="shared" si="21"/>
        <v>1016920.67</v>
      </c>
      <c r="BH365" s="134">
        <f t="shared" si="22"/>
        <v>1016920.67</v>
      </c>
      <c r="BI365" s="134">
        <f t="shared" si="19"/>
        <v>1016920.67</v>
      </c>
    </row>
    <row r="366" spans="1:61" ht="14.4" x14ac:dyDescent="0.3">
      <c r="A366" s="106" t="s">
        <v>728</v>
      </c>
      <c r="B366" s="105">
        <v>0</v>
      </c>
      <c r="C366" s="105">
        <v>0</v>
      </c>
      <c r="D366" s="105">
        <v>0</v>
      </c>
      <c r="E366" s="105">
        <v>0</v>
      </c>
      <c r="F366" s="105">
        <v>0</v>
      </c>
      <c r="G366" s="105">
        <v>0</v>
      </c>
      <c r="H366" s="105">
        <v>0</v>
      </c>
      <c r="I366" s="105">
        <v>0</v>
      </c>
      <c r="J366" s="105">
        <v>0</v>
      </c>
      <c r="K366" s="105">
        <v>0</v>
      </c>
      <c r="L366" s="105">
        <v>0</v>
      </c>
      <c r="M366" s="105">
        <v>0</v>
      </c>
      <c r="N366" s="105">
        <v>0</v>
      </c>
      <c r="O366" s="105">
        <v>0</v>
      </c>
      <c r="P366" s="105">
        <v>0</v>
      </c>
      <c r="Q366" s="105">
        <v>0</v>
      </c>
      <c r="R366" s="105">
        <v>0</v>
      </c>
      <c r="S366" s="105">
        <v>0</v>
      </c>
      <c r="T366" s="105">
        <v>0</v>
      </c>
      <c r="U366" s="105">
        <v>0</v>
      </c>
      <c r="V366" s="105">
        <v>0</v>
      </c>
      <c r="W366" s="105">
        <v>0</v>
      </c>
      <c r="X366" s="105">
        <v>0</v>
      </c>
      <c r="Y366" s="105">
        <v>0</v>
      </c>
      <c r="Z366" s="105">
        <v>0</v>
      </c>
      <c r="AA366" s="105">
        <v>0</v>
      </c>
      <c r="AB366" s="105">
        <v>0</v>
      </c>
      <c r="AC366" s="105">
        <v>0</v>
      </c>
      <c r="AD366" s="105">
        <v>0</v>
      </c>
      <c r="AE366" s="105">
        <v>0</v>
      </c>
      <c r="AF366" s="105">
        <v>0</v>
      </c>
      <c r="AG366" s="105">
        <v>0</v>
      </c>
      <c r="AH366" s="105">
        <v>0</v>
      </c>
      <c r="AI366" s="105">
        <v>0</v>
      </c>
      <c r="AJ366" s="105">
        <v>0</v>
      </c>
      <c r="AK366" s="105">
        <v>0</v>
      </c>
      <c r="AL366" s="105">
        <v>0</v>
      </c>
      <c r="AM366" s="105">
        <v>0</v>
      </c>
      <c r="AN366" s="105">
        <v>0</v>
      </c>
      <c r="AO366" s="105">
        <v>0</v>
      </c>
      <c r="AP366" s="105">
        <v>0</v>
      </c>
      <c r="AQ366" s="105">
        <v>0</v>
      </c>
      <c r="AR366" s="105">
        <v>0</v>
      </c>
      <c r="AS366" s="105">
        <v>0</v>
      </c>
      <c r="AT366" s="105">
        <v>0</v>
      </c>
      <c r="AU366" s="105">
        <v>0</v>
      </c>
      <c r="AV366" s="105">
        <v>0</v>
      </c>
      <c r="AW366" s="105">
        <v>0</v>
      </c>
      <c r="AX366" s="105">
        <v>0</v>
      </c>
      <c r="AY366" s="105">
        <v>0</v>
      </c>
      <c r="AZ366" s="105">
        <v>0</v>
      </c>
      <c r="BA366" s="105">
        <v>0</v>
      </c>
      <c r="BB366" s="105">
        <v>0</v>
      </c>
      <c r="BE366" s="73"/>
      <c r="BF366" s="134">
        <f t="shared" si="20"/>
        <v>0</v>
      </c>
      <c r="BG366" s="134">
        <f t="shared" si="21"/>
        <v>0</v>
      </c>
      <c r="BH366" s="134">
        <f t="shared" si="22"/>
        <v>0</v>
      </c>
      <c r="BI366" s="134">
        <f t="shared" si="19"/>
        <v>0</v>
      </c>
    </row>
    <row r="367" spans="1:61" ht="14.4" x14ac:dyDescent="0.3">
      <c r="A367" s="106" t="s">
        <v>729</v>
      </c>
      <c r="B367" s="105">
        <v>0</v>
      </c>
      <c r="C367" s="105">
        <v>0</v>
      </c>
      <c r="D367" s="105">
        <v>0</v>
      </c>
      <c r="E367" s="105">
        <v>0</v>
      </c>
      <c r="F367" s="105">
        <v>0</v>
      </c>
      <c r="G367" s="105">
        <v>0</v>
      </c>
      <c r="H367" s="105">
        <v>0</v>
      </c>
      <c r="I367" s="105">
        <v>0</v>
      </c>
      <c r="J367" s="105">
        <v>0</v>
      </c>
      <c r="K367" s="105">
        <v>0</v>
      </c>
      <c r="L367" s="105">
        <v>0</v>
      </c>
      <c r="M367" s="105">
        <v>0</v>
      </c>
      <c r="N367" s="105">
        <v>0</v>
      </c>
      <c r="O367" s="105">
        <v>0</v>
      </c>
      <c r="P367" s="105">
        <v>0</v>
      </c>
      <c r="Q367" s="105">
        <v>0</v>
      </c>
      <c r="R367" s="105">
        <v>0</v>
      </c>
      <c r="S367" s="105">
        <v>0</v>
      </c>
      <c r="T367" s="105">
        <v>0</v>
      </c>
      <c r="U367" s="105">
        <v>0</v>
      </c>
      <c r="V367" s="105">
        <v>0</v>
      </c>
      <c r="W367" s="105">
        <v>0</v>
      </c>
      <c r="X367" s="105">
        <v>0</v>
      </c>
      <c r="Y367" s="105">
        <v>0</v>
      </c>
      <c r="Z367" s="105">
        <v>0</v>
      </c>
      <c r="AA367" s="105">
        <v>0</v>
      </c>
      <c r="AB367" s="105">
        <v>0</v>
      </c>
      <c r="AC367" s="105">
        <v>0</v>
      </c>
      <c r="AD367" s="105">
        <v>0</v>
      </c>
      <c r="AE367" s="105">
        <v>0</v>
      </c>
      <c r="AF367" s="105">
        <v>0</v>
      </c>
      <c r="AG367" s="105">
        <v>0</v>
      </c>
      <c r="AH367" s="105">
        <v>0</v>
      </c>
      <c r="AI367" s="105">
        <v>0</v>
      </c>
      <c r="AJ367" s="105">
        <v>0</v>
      </c>
      <c r="AK367" s="105">
        <v>0</v>
      </c>
      <c r="AL367" s="105">
        <v>0</v>
      </c>
      <c r="AM367" s="105">
        <v>0</v>
      </c>
      <c r="AN367" s="105">
        <v>0</v>
      </c>
      <c r="AO367" s="105">
        <v>0</v>
      </c>
      <c r="AP367" s="105">
        <v>0</v>
      </c>
      <c r="AQ367" s="105">
        <v>0</v>
      </c>
      <c r="AR367" s="105">
        <v>0</v>
      </c>
      <c r="AS367" s="105">
        <v>0</v>
      </c>
      <c r="AT367" s="105">
        <v>0</v>
      </c>
      <c r="AU367" s="105">
        <v>0</v>
      </c>
      <c r="AV367" s="105">
        <v>0</v>
      </c>
      <c r="AW367" s="105">
        <v>0</v>
      </c>
      <c r="AX367" s="105">
        <v>0</v>
      </c>
      <c r="AY367" s="105">
        <v>0</v>
      </c>
      <c r="AZ367" s="105">
        <v>0</v>
      </c>
      <c r="BA367" s="105">
        <v>0</v>
      </c>
      <c r="BB367" s="105">
        <v>0</v>
      </c>
      <c r="BE367" s="73"/>
      <c r="BF367" s="134">
        <f t="shared" si="20"/>
        <v>0</v>
      </c>
      <c r="BG367" s="134">
        <f t="shared" si="21"/>
        <v>0</v>
      </c>
      <c r="BH367" s="134">
        <f t="shared" si="22"/>
        <v>0</v>
      </c>
      <c r="BI367" s="134">
        <f t="shared" si="19"/>
        <v>0</v>
      </c>
    </row>
    <row r="368" spans="1:61" ht="14.4" x14ac:dyDescent="0.3">
      <c r="A368" s="106" t="s">
        <v>730</v>
      </c>
      <c r="B368" s="105">
        <v>0</v>
      </c>
      <c r="C368" s="105">
        <v>0</v>
      </c>
      <c r="D368" s="105">
        <v>0</v>
      </c>
      <c r="E368" s="105">
        <v>0</v>
      </c>
      <c r="F368" s="105">
        <v>0</v>
      </c>
      <c r="G368" s="105">
        <v>0</v>
      </c>
      <c r="H368" s="105">
        <v>0</v>
      </c>
      <c r="I368" s="105">
        <v>0</v>
      </c>
      <c r="J368" s="105">
        <v>0</v>
      </c>
      <c r="K368" s="105">
        <v>0</v>
      </c>
      <c r="L368" s="105">
        <v>0</v>
      </c>
      <c r="M368" s="105">
        <v>0</v>
      </c>
      <c r="N368" s="105">
        <v>0</v>
      </c>
      <c r="O368" s="105">
        <v>0</v>
      </c>
      <c r="P368" s="105">
        <v>0</v>
      </c>
      <c r="Q368" s="105">
        <v>0</v>
      </c>
      <c r="R368" s="105">
        <v>0</v>
      </c>
      <c r="S368" s="105">
        <v>0</v>
      </c>
      <c r="T368" s="105">
        <v>0</v>
      </c>
      <c r="U368" s="105">
        <v>0</v>
      </c>
      <c r="V368" s="105">
        <v>0</v>
      </c>
      <c r="W368" s="105">
        <v>0</v>
      </c>
      <c r="X368" s="105">
        <v>0</v>
      </c>
      <c r="Y368" s="105">
        <v>0</v>
      </c>
      <c r="Z368" s="105">
        <v>0</v>
      </c>
      <c r="AA368" s="105">
        <v>0</v>
      </c>
      <c r="AB368" s="105">
        <v>0</v>
      </c>
      <c r="AC368" s="105">
        <v>0</v>
      </c>
      <c r="AD368" s="105">
        <v>0</v>
      </c>
      <c r="AE368" s="105">
        <v>0</v>
      </c>
      <c r="AF368" s="105">
        <v>0</v>
      </c>
      <c r="AG368" s="105">
        <v>0</v>
      </c>
      <c r="AH368" s="105">
        <v>0</v>
      </c>
      <c r="AI368" s="105">
        <v>0</v>
      </c>
      <c r="AJ368" s="105">
        <v>0</v>
      </c>
      <c r="AK368" s="105">
        <v>0</v>
      </c>
      <c r="AL368" s="105">
        <v>0</v>
      </c>
      <c r="AM368" s="105">
        <v>0</v>
      </c>
      <c r="AN368" s="105">
        <v>0</v>
      </c>
      <c r="AO368" s="105">
        <v>0</v>
      </c>
      <c r="AP368" s="105">
        <v>0</v>
      </c>
      <c r="AQ368" s="105">
        <v>0</v>
      </c>
      <c r="AR368" s="105">
        <v>0</v>
      </c>
      <c r="AS368" s="105">
        <v>0</v>
      </c>
      <c r="AT368" s="105">
        <v>0</v>
      </c>
      <c r="AU368" s="105">
        <v>0</v>
      </c>
      <c r="AV368" s="105">
        <v>0</v>
      </c>
      <c r="AW368" s="105">
        <v>0</v>
      </c>
      <c r="AX368" s="105">
        <v>0</v>
      </c>
      <c r="AY368" s="105">
        <v>0</v>
      </c>
      <c r="AZ368" s="105">
        <v>0</v>
      </c>
      <c r="BA368" s="105">
        <v>0</v>
      </c>
      <c r="BB368" s="105">
        <v>0</v>
      </c>
      <c r="BE368" s="73"/>
      <c r="BF368" s="134">
        <f t="shared" si="20"/>
        <v>0</v>
      </c>
      <c r="BG368" s="134">
        <f t="shared" si="21"/>
        <v>0</v>
      </c>
      <c r="BH368" s="134">
        <f t="shared" si="22"/>
        <v>0</v>
      </c>
      <c r="BI368" s="134">
        <f t="shared" si="19"/>
        <v>0</v>
      </c>
    </row>
    <row r="369" spans="1:61" ht="14.4" x14ac:dyDescent="0.3">
      <c r="A369" s="106" t="s">
        <v>731</v>
      </c>
      <c r="B369" s="105">
        <v>581020.05000000505</v>
      </c>
      <c r="C369" s="105">
        <v>-1745799.4820989899</v>
      </c>
      <c r="D369" s="105">
        <v>23849215.3709899</v>
      </c>
      <c r="E369" s="105">
        <v>21522395.838890899</v>
      </c>
      <c r="F369" s="105">
        <v>19195576.306791998</v>
      </c>
      <c r="G369" s="105">
        <v>16868756.774693001</v>
      </c>
      <c r="H369" s="105">
        <v>14541937.242594</v>
      </c>
      <c r="I369" s="105">
        <v>12215117.710495001</v>
      </c>
      <c r="J369" s="105">
        <v>9888298.1783959996</v>
      </c>
      <c r="K369" s="105">
        <v>7561478.6462970003</v>
      </c>
      <c r="L369" s="105">
        <v>5234659.1141980002</v>
      </c>
      <c r="M369" s="105">
        <v>2907839.582099</v>
      </c>
      <c r="N369" s="105">
        <v>581020.05000000098</v>
      </c>
      <c r="O369" s="105">
        <v>581020.05000000098</v>
      </c>
      <c r="P369" s="105">
        <v>-1849937.21250348</v>
      </c>
      <c r="Q369" s="105">
        <v>24890592.675034799</v>
      </c>
      <c r="R369" s="105">
        <v>22459635.412531301</v>
      </c>
      <c r="S369" s="105">
        <v>20028678.1500278</v>
      </c>
      <c r="T369" s="105">
        <v>17597720.887524299</v>
      </c>
      <c r="U369" s="105">
        <v>15166763.625020901</v>
      </c>
      <c r="V369" s="105">
        <v>12735806.3625174</v>
      </c>
      <c r="W369" s="105">
        <v>10304849.100013901</v>
      </c>
      <c r="X369" s="105">
        <v>7873891.8375104498</v>
      </c>
      <c r="Y369" s="105">
        <v>5442934.5750069702</v>
      </c>
      <c r="Z369" s="105">
        <v>3011977.3125034799</v>
      </c>
      <c r="AA369" s="105">
        <v>581020.050000004</v>
      </c>
      <c r="AB369" s="105">
        <v>581020.050000004</v>
      </c>
      <c r="AC369" s="105">
        <v>-1936302.79256402</v>
      </c>
      <c r="AD369" s="105">
        <v>25754248.475640301</v>
      </c>
      <c r="AE369" s="105">
        <v>23236925.633076299</v>
      </c>
      <c r="AF369" s="105">
        <v>20719602.7905122</v>
      </c>
      <c r="AG369" s="105">
        <v>18202279.947948199</v>
      </c>
      <c r="AH369" s="105">
        <v>15684957.105384201</v>
      </c>
      <c r="AI369" s="105">
        <v>13167634.2628201</v>
      </c>
      <c r="AJ369" s="105">
        <v>10650311.420256101</v>
      </c>
      <c r="AK369" s="105">
        <v>8132988.5776920998</v>
      </c>
      <c r="AL369" s="105">
        <v>5615665.7351280702</v>
      </c>
      <c r="AM369" s="105">
        <v>3098342.8925640299</v>
      </c>
      <c r="AN369" s="105">
        <v>581020.05000000296</v>
      </c>
      <c r="AO369" s="105">
        <v>581020.05000000296</v>
      </c>
      <c r="AP369" s="105">
        <v>-2026438.3448809399</v>
      </c>
      <c r="AQ369" s="105">
        <v>26655603.998809502</v>
      </c>
      <c r="AR369" s="105">
        <v>24048145.603928499</v>
      </c>
      <c r="AS369" s="105">
        <v>21440687.209047601</v>
      </c>
      <c r="AT369" s="105">
        <v>18833228.814166602</v>
      </c>
      <c r="AU369" s="105">
        <v>16225770.4192857</v>
      </c>
      <c r="AV369" s="105">
        <v>13618312.024404701</v>
      </c>
      <c r="AW369" s="105">
        <v>11010853.629523801</v>
      </c>
      <c r="AX369" s="105">
        <v>8403395.2346428502</v>
      </c>
      <c r="AY369" s="105">
        <v>5795936.8397618998</v>
      </c>
      <c r="AZ369" s="105">
        <v>3188478.4448809498</v>
      </c>
      <c r="BA369" s="105">
        <v>581020.05000000098</v>
      </c>
      <c r="BB369" s="105">
        <v>581020.05000000098</v>
      </c>
      <c r="BE369" s="73"/>
      <c r="BF369" s="134">
        <f t="shared" si="20"/>
        <v>10246270.414103525</v>
      </c>
      <c r="BG369" s="134">
        <f t="shared" si="21"/>
        <v>10678842.525014449</v>
      </c>
      <c r="BH369" s="134">
        <f t="shared" si="22"/>
        <v>11037591.85757366</v>
      </c>
      <c r="BI369" s="134">
        <f t="shared" si="19"/>
        <v>11412001.074890094</v>
      </c>
    </row>
    <row r="370" spans="1:61" ht="14.4" x14ac:dyDescent="0.3">
      <c r="A370" s="106" t="s">
        <v>732</v>
      </c>
      <c r="B370" s="105">
        <v>79905</v>
      </c>
      <c r="C370" s="105">
        <v>79905</v>
      </c>
      <c r="D370" s="105">
        <v>79905</v>
      </c>
      <c r="E370" s="105">
        <v>79905</v>
      </c>
      <c r="F370" s="105">
        <v>79905</v>
      </c>
      <c r="G370" s="105">
        <v>79905</v>
      </c>
      <c r="H370" s="105">
        <v>79905</v>
      </c>
      <c r="I370" s="105">
        <v>79905</v>
      </c>
      <c r="J370" s="105">
        <v>79905</v>
      </c>
      <c r="K370" s="105">
        <v>79905</v>
      </c>
      <c r="L370" s="105">
        <v>79905</v>
      </c>
      <c r="M370" s="105">
        <v>79905</v>
      </c>
      <c r="N370" s="105">
        <v>79905</v>
      </c>
      <c r="O370" s="105">
        <v>79905</v>
      </c>
      <c r="P370" s="105">
        <v>79905</v>
      </c>
      <c r="Q370" s="105">
        <v>79905</v>
      </c>
      <c r="R370" s="105">
        <v>79905</v>
      </c>
      <c r="S370" s="105">
        <v>79905</v>
      </c>
      <c r="T370" s="105">
        <v>79905</v>
      </c>
      <c r="U370" s="105">
        <v>79905</v>
      </c>
      <c r="V370" s="105">
        <v>79905</v>
      </c>
      <c r="W370" s="105">
        <v>79905</v>
      </c>
      <c r="X370" s="105">
        <v>79905</v>
      </c>
      <c r="Y370" s="105">
        <v>79905</v>
      </c>
      <c r="Z370" s="105">
        <v>79905</v>
      </c>
      <c r="AA370" s="105">
        <v>79905</v>
      </c>
      <c r="AB370" s="105">
        <v>79905</v>
      </c>
      <c r="AC370" s="105">
        <v>79905</v>
      </c>
      <c r="AD370" s="105">
        <v>79905</v>
      </c>
      <c r="AE370" s="105">
        <v>79905</v>
      </c>
      <c r="AF370" s="105">
        <v>79905</v>
      </c>
      <c r="AG370" s="105">
        <v>79905</v>
      </c>
      <c r="AH370" s="105">
        <v>79905</v>
      </c>
      <c r="AI370" s="105">
        <v>79905</v>
      </c>
      <c r="AJ370" s="105">
        <v>79905</v>
      </c>
      <c r="AK370" s="105">
        <v>79905</v>
      </c>
      <c r="AL370" s="105">
        <v>79905</v>
      </c>
      <c r="AM370" s="105">
        <v>79905</v>
      </c>
      <c r="AN370" s="105">
        <v>79905</v>
      </c>
      <c r="AO370" s="105">
        <v>79905</v>
      </c>
      <c r="AP370" s="105">
        <v>79905</v>
      </c>
      <c r="AQ370" s="105">
        <v>79905</v>
      </c>
      <c r="AR370" s="105">
        <v>79905</v>
      </c>
      <c r="AS370" s="105">
        <v>79905</v>
      </c>
      <c r="AT370" s="105">
        <v>79905</v>
      </c>
      <c r="AU370" s="105">
        <v>79905</v>
      </c>
      <c r="AV370" s="105">
        <v>79905</v>
      </c>
      <c r="AW370" s="105">
        <v>79905</v>
      </c>
      <c r="AX370" s="105">
        <v>79905</v>
      </c>
      <c r="AY370" s="105">
        <v>79905</v>
      </c>
      <c r="AZ370" s="105">
        <v>79905</v>
      </c>
      <c r="BA370" s="105">
        <v>79905</v>
      </c>
      <c r="BB370" s="105">
        <v>79905</v>
      </c>
      <c r="BE370" s="73"/>
      <c r="BF370" s="134">
        <f t="shared" si="20"/>
        <v>79905</v>
      </c>
      <c r="BG370" s="134">
        <f t="shared" si="21"/>
        <v>79905</v>
      </c>
      <c r="BH370" s="134">
        <f t="shared" si="22"/>
        <v>79905</v>
      </c>
      <c r="BI370" s="134">
        <f t="shared" si="19"/>
        <v>79905</v>
      </c>
    </row>
    <row r="371" spans="1:61" ht="14.4" x14ac:dyDescent="0.3">
      <c r="A371" s="106" t="s">
        <v>733</v>
      </c>
      <c r="B371" s="105">
        <v>0</v>
      </c>
      <c r="C371" s="105">
        <v>0</v>
      </c>
      <c r="D371" s="105">
        <v>0</v>
      </c>
      <c r="E371" s="105">
        <v>0</v>
      </c>
      <c r="F371" s="105">
        <v>0</v>
      </c>
      <c r="G371" s="105">
        <v>0</v>
      </c>
      <c r="H371" s="105">
        <v>0</v>
      </c>
      <c r="I371" s="105">
        <v>0</v>
      </c>
      <c r="J371" s="105">
        <v>0</v>
      </c>
      <c r="K371" s="105">
        <v>0</v>
      </c>
      <c r="L371" s="105">
        <v>0</v>
      </c>
      <c r="M371" s="105">
        <v>0</v>
      </c>
      <c r="N371" s="105">
        <v>0</v>
      </c>
      <c r="O371" s="105">
        <v>0</v>
      </c>
      <c r="P371" s="105">
        <v>0</v>
      </c>
      <c r="Q371" s="105">
        <v>0</v>
      </c>
      <c r="R371" s="105">
        <v>0</v>
      </c>
      <c r="S371" s="105">
        <v>0</v>
      </c>
      <c r="T371" s="105">
        <v>0</v>
      </c>
      <c r="U371" s="105">
        <v>0</v>
      </c>
      <c r="V371" s="105">
        <v>0</v>
      </c>
      <c r="W371" s="105">
        <v>0</v>
      </c>
      <c r="X371" s="105">
        <v>0</v>
      </c>
      <c r="Y371" s="105">
        <v>0</v>
      </c>
      <c r="Z371" s="105">
        <v>0</v>
      </c>
      <c r="AA371" s="105">
        <v>0</v>
      </c>
      <c r="AB371" s="105">
        <v>0</v>
      </c>
      <c r="AC371" s="105">
        <v>0</v>
      </c>
      <c r="AD371" s="105">
        <v>0</v>
      </c>
      <c r="AE371" s="105">
        <v>0</v>
      </c>
      <c r="AF371" s="105">
        <v>0</v>
      </c>
      <c r="AG371" s="105">
        <v>0</v>
      </c>
      <c r="AH371" s="105">
        <v>0</v>
      </c>
      <c r="AI371" s="105">
        <v>0</v>
      </c>
      <c r="AJ371" s="105">
        <v>0</v>
      </c>
      <c r="AK371" s="105">
        <v>0</v>
      </c>
      <c r="AL371" s="105">
        <v>0</v>
      </c>
      <c r="AM371" s="105">
        <v>0</v>
      </c>
      <c r="AN371" s="105">
        <v>0</v>
      </c>
      <c r="AO371" s="105">
        <v>0</v>
      </c>
      <c r="AP371" s="105">
        <v>0</v>
      </c>
      <c r="AQ371" s="105">
        <v>0</v>
      </c>
      <c r="AR371" s="105">
        <v>0</v>
      </c>
      <c r="AS371" s="105">
        <v>0</v>
      </c>
      <c r="AT371" s="105">
        <v>0</v>
      </c>
      <c r="AU371" s="105">
        <v>0</v>
      </c>
      <c r="AV371" s="105">
        <v>0</v>
      </c>
      <c r="AW371" s="105">
        <v>0</v>
      </c>
      <c r="AX371" s="105">
        <v>0</v>
      </c>
      <c r="AY371" s="105">
        <v>0</v>
      </c>
      <c r="AZ371" s="105">
        <v>0</v>
      </c>
      <c r="BA371" s="105">
        <v>0</v>
      </c>
      <c r="BB371" s="105">
        <v>0</v>
      </c>
      <c r="BE371" s="73"/>
      <c r="BF371" s="134">
        <f t="shared" si="20"/>
        <v>0</v>
      </c>
      <c r="BG371" s="134">
        <f t="shared" si="21"/>
        <v>0</v>
      </c>
      <c r="BH371" s="134">
        <f t="shared" si="22"/>
        <v>0</v>
      </c>
      <c r="BI371" s="134">
        <f t="shared" si="19"/>
        <v>0</v>
      </c>
    </row>
    <row r="372" spans="1:61" ht="14.4" x14ac:dyDescent="0.3">
      <c r="A372" s="106" t="s">
        <v>734</v>
      </c>
      <c r="B372" s="105">
        <v>-225.27</v>
      </c>
      <c r="C372" s="105">
        <v>-225.27</v>
      </c>
      <c r="D372" s="105">
        <v>-225.27</v>
      </c>
      <c r="E372" s="105">
        <v>-225.27</v>
      </c>
      <c r="F372" s="105">
        <v>-225.27</v>
      </c>
      <c r="G372" s="105">
        <v>-225.27</v>
      </c>
      <c r="H372" s="105">
        <v>-225.27</v>
      </c>
      <c r="I372" s="105">
        <v>-225.27</v>
      </c>
      <c r="J372" s="105">
        <v>-225.27</v>
      </c>
      <c r="K372" s="105">
        <v>-225.27</v>
      </c>
      <c r="L372" s="105">
        <v>-225.27</v>
      </c>
      <c r="M372" s="105">
        <v>-225.27</v>
      </c>
      <c r="N372" s="105">
        <v>-225.27</v>
      </c>
      <c r="O372" s="105">
        <v>-225.27</v>
      </c>
      <c r="P372" s="105">
        <v>-225.27</v>
      </c>
      <c r="Q372" s="105">
        <v>-225.27</v>
      </c>
      <c r="R372" s="105">
        <v>-225.27</v>
      </c>
      <c r="S372" s="105">
        <v>-225.27</v>
      </c>
      <c r="T372" s="105">
        <v>-225.27</v>
      </c>
      <c r="U372" s="105">
        <v>-225.27</v>
      </c>
      <c r="V372" s="105">
        <v>-225.27</v>
      </c>
      <c r="W372" s="105">
        <v>-225.27</v>
      </c>
      <c r="X372" s="105">
        <v>-225.27</v>
      </c>
      <c r="Y372" s="105">
        <v>-225.27</v>
      </c>
      <c r="Z372" s="105">
        <v>-225.27</v>
      </c>
      <c r="AA372" s="105">
        <v>-225.27</v>
      </c>
      <c r="AB372" s="105">
        <v>-225.27</v>
      </c>
      <c r="AC372" s="105">
        <v>-225.27</v>
      </c>
      <c r="AD372" s="105">
        <v>-225.27</v>
      </c>
      <c r="AE372" s="105">
        <v>-225.27</v>
      </c>
      <c r="AF372" s="105">
        <v>-225.27</v>
      </c>
      <c r="AG372" s="105">
        <v>-225.27</v>
      </c>
      <c r="AH372" s="105">
        <v>-225.27</v>
      </c>
      <c r="AI372" s="105">
        <v>-225.27</v>
      </c>
      <c r="AJ372" s="105">
        <v>-225.27</v>
      </c>
      <c r="AK372" s="105">
        <v>-225.27</v>
      </c>
      <c r="AL372" s="105">
        <v>-225.27</v>
      </c>
      <c r="AM372" s="105">
        <v>-225.27</v>
      </c>
      <c r="AN372" s="105">
        <v>-225.27</v>
      </c>
      <c r="AO372" s="105">
        <v>-225.27</v>
      </c>
      <c r="AP372" s="105">
        <v>-225.27</v>
      </c>
      <c r="AQ372" s="105">
        <v>-225.27</v>
      </c>
      <c r="AR372" s="105">
        <v>-225.27</v>
      </c>
      <c r="AS372" s="105">
        <v>-225.27</v>
      </c>
      <c r="AT372" s="105">
        <v>-225.27</v>
      </c>
      <c r="AU372" s="105">
        <v>-225.27</v>
      </c>
      <c r="AV372" s="105">
        <v>-225.27</v>
      </c>
      <c r="AW372" s="105">
        <v>-225.27</v>
      </c>
      <c r="AX372" s="105">
        <v>-225.27</v>
      </c>
      <c r="AY372" s="105">
        <v>-225.27</v>
      </c>
      <c r="AZ372" s="105">
        <v>-225.27</v>
      </c>
      <c r="BA372" s="105">
        <v>-225.27</v>
      </c>
      <c r="BB372" s="105">
        <v>-225.27</v>
      </c>
      <c r="BE372" s="73"/>
      <c r="BF372" s="134">
        <f t="shared" si="20"/>
        <v>-225.27</v>
      </c>
      <c r="BG372" s="134">
        <f t="shared" si="21"/>
        <v>-225.27</v>
      </c>
      <c r="BH372" s="134">
        <f t="shared" si="22"/>
        <v>-225.27</v>
      </c>
      <c r="BI372" s="134">
        <f t="shared" si="19"/>
        <v>-225.27</v>
      </c>
    </row>
    <row r="373" spans="1:61" ht="14.4" x14ac:dyDescent="0.3">
      <c r="A373" s="106" t="s">
        <v>735</v>
      </c>
      <c r="B373" s="105">
        <v>0</v>
      </c>
      <c r="C373" s="105">
        <v>0</v>
      </c>
      <c r="D373" s="105">
        <v>0</v>
      </c>
      <c r="E373" s="105">
        <v>0</v>
      </c>
      <c r="F373" s="105">
        <v>0</v>
      </c>
      <c r="G373" s="105">
        <v>0</v>
      </c>
      <c r="H373" s="105">
        <v>0</v>
      </c>
      <c r="I373" s="105">
        <v>0</v>
      </c>
      <c r="J373" s="105">
        <v>0</v>
      </c>
      <c r="K373" s="105">
        <v>0</v>
      </c>
      <c r="L373" s="105">
        <v>0</v>
      </c>
      <c r="M373" s="105">
        <v>0</v>
      </c>
      <c r="N373" s="105">
        <v>0</v>
      </c>
      <c r="O373" s="105">
        <v>0</v>
      </c>
      <c r="P373" s="105">
        <v>0</v>
      </c>
      <c r="Q373" s="105">
        <v>0</v>
      </c>
      <c r="R373" s="105">
        <v>0</v>
      </c>
      <c r="S373" s="105">
        <v>0</v>
      </c>
      <c r="T373" s="105">
        <v>0</v>
      </c>
      <c r="U373" s="105">
        <v>0</v>
      </c>
      <c r="V373" s="105">
        <v>0</v>
      </c>
      <c r="W373" s="105">
        <v>0</v>
      </c>
      <c r="X373" s="105">
        <v>0</v>
      </c>
      <c r="Y373" s="105">
        <v>0</v>
      </c>
      <c r="Z373" s="105">
        <v>0</v>
      </c>
      <c r="AA373" s="105">
        <v>0</v>
      </c>
      <c r="AB373" s="105">
        <v>0</v>
      </c>
      <c r="AC373" s="105">
        <v>0</v>
      </c>
      <c r="AD373" s="105">
        <v>0</v>
      </c>
      <c r="AE373" s="105">
        <v>0</v>
      </c>
      <c r="AF373" s="105">
        <v>0</v>
      </c>
      <c r="AG373" s="105">
        <v>0</v>
      </c>
      <c r="AH373" s="105">
        <v>0</v>
      </c>
      <c r="AI373" s="105">
        <v>0</v>
      </c>
      <c r="AJ373" s="105">
        <v>0</v>
      </c>
      <c r="AK373" s="105">
        <v>0</v>
      </c>
      <c r="AL373" s="105">
        <v>0</v>
      </c>
      <c r="AM373" s="105">
        <v>0</v>
      </c>
      <c r="AN373" s="105">
        <v>0</v>
      </c>
      <c r="AO373" s="105">
        <v>0</v>
      </c>
      <c r="AP373" s="105">
        <v>0</v>
      </c>
      <c r="AQ373" s="105">
        <v>0</v>
      </c>
      <c r="AR373" s="105">
        <v>0</v>
      </c>
      <c r="AS373" s="105">
        <v>0</v>
      </c>
      <c r="AT373" s="105">
        <v>0</v>
      </c>
      <c r="AU373" s="105">
        <v>0</v>
      </c>
      <c r="AV373" s="105">
        <v>0</v>
      </c>
      <c r="AW373" s="105">
        <v>0</v>
      </c>
      <c r="AX373" s="105">
        <v>0</v>
      </c>
      <c r="AY373" s="105">
        <v>0</v>
      </c>
      <c r="AZ373" s="105">
        <v>0</v>
      </c>
      <c r="BA373" s="105">
        <v>0</v>
      </c>
      <c r="BB373" s="105">
        <v>0</v>
      </c>
      <c r="BE373" s="73"/>
      <c r="BF373" s="134">
        <f t="shared" si="20"/>
        <v>0</v>
      </c>
      <c r="BG373" s="134">
        <f t="shared" si="21"/>
        <v>0</v>
      </c>
      <c r="BH373" s="134">
        <f t="shared" si="22"/>
        <v>0</v>
      </c>
      <c r="BI373" s="134">
        <f t="shared" si="19"/>
        <v>0</v>
      </c>
    </row>
    <row r="374" spans="1:61" ht="14.4" x14ac:dyDescent="0.3">
      <c r="A374" s="106" t="s">
        <v>736</v>
      </c>
      <c r="B374" s="105">
        <v>0</v>
      </c>
      <c r="C374" s="105">
        <v>0</v>
      </c>
      <c r="D374" s="105">
        <v>0</v>
      </c>
      <c r="E374" s="105">
        <v>0</v>
      </c>
      <c r="F374" s="105">
        <v>0</v>
      </c>
      <c r="G374" s="105">
        <v>0</v>
      </c>
      <c r="H374" s="105">
        <v>0</v>
      </c>
      <c r="I374" s="105">
        <v>0</v>
      </c>
      <c r="J374" s="105">
        <v>0</v>
      </c>
      <c r="K374" s="105">
        <v>0</v>
      </c>
      <c r="L374" s="105">
        <v>0</v>
      </c>
      <c r="M374" s="105">
        <v>0</v>
      </c>
      <c r="N374" s="105">
        <v>0</v>
      </c>
      <c r="O374" s="105">
        <v>0</v>
      </c>
      <c r="P374" s="105">
        <v>0</v>
      </c>
      <c r="Q374" s="105">
        <v>0</v>
      </c>
      <c r="R374" s="105">
        <v>0</v>
      </c>
      <c r="S374" s="105">
        <v>0</v>
      </c>
      <c r="T374" s="105">
        <v>0</v>
      </c>
      <c r="U374" s="105">
        <v>0</v>
      </c>
      <c r="V374" s="105">
        <v>0</v>
      </c>
      <c r="W374" s="105">
        <v>0</v>
      </c>
      <c r="X374" s="105">
        <v>0</v>
      </c>
      <c r="Y374" s="105">
        <v>0</v>
      </c>
      <c r="Z374" s="105">
        <v>0</v>
      </c>
      <c r="AA374" s="105">
        <v>0</v>
      </c>
      <c r="AB374" s="105">
        <v>0</v>
      </c>
      <c r="AC374" s="105">
        <v>0</v>
      </c>
      <c r="AD374" s="105">
        <v>0</v>
      </c>
      <c r="AE374" s="105">
        <v>0</v>
      </c>
      <c r="AF374" s="105">
        <v>0</v>
      </c>
      <c r="AG374" s="105">
        <v>0</v>
      </c>
      <c r="AH374" s="105">
        <v>0</v>
      </c>
      <c r="AI374" s="105">
        <v>0</v>
      </c>
      <c r="AJ374" s="105">
        <v>0</v>
      </c>
      <c r="AK374" s="105">
        <v>0</v>
      </c>
      <c r="AL374" s="105">
        <v>0</v>
      </c>
      <c r="AM374" s="105">
        <v>0</v>
      </c>
      <c r="AN374" s="105">
        <v>0</v>
      </c>
      <c r="AO374" s="105">
        <v>0</v>
      </c>
      <c r="AP374" s="105">
        <v>0</v>
      </c>
      <c r="AQ374" s="105">
        <v>0</v>
      </c>
      <c r="AR374" s="105">
        <v>0</v>
      </c>
      <c r="AS374" s="105">
        <v>0</v>
      </c>
      <c r="AT374" s="105">
        <v>0</v>
      </c>
      <c r="AU374" s="105">
        <v>0</v>
      </c>
      <c r="AV374" s="105">
        <v>0</v>
      </c>
      <c r="AW374" s="105">
        <v>0</v>
      </c>
      <c r="AX374" s="105">
        <v>0</v>
      </c>
      <c r="AY374" s="105">
        <v>0</v>
      </c>
      <c r="AZ374" s="105">
        <v>0</v>
      </c>
      <c r="BA374" s="105">
        <v>0</v>
      </c>
      <c r="BB374" s="105">
        <v>0</v>
      </c>
      <c r="BE374" s="73"/>
      <c r="BF374" s="134">
        <f t="shared" si="20"/>
        <v>0</v>
      </c>
      <c r="BG374" s="134">
        <f t="shared" si="21"/>
        <v>0</v>
      </c>
      <c r="BH374" s="134">
        <f t="shared" si="22"/>
        <v>0</v>
      </c>
      <c r="BI374" s="134">
        <f t="shared" si="19"/>
        <v>0</v>
      </c>
    </row>
    <row r="375" spans="1:61" ht="14.4" x14ac:dyDescent="0.3">
      <c r="A375" s="106" t="s">
        <v>737</v>
      </c>
      <c r="B375" s="105">
        <v>0</v>
      </c>
      <c r="C375" s="105">
        <v>0</v>
      </c>
      <c r="D375" s="105">
        <v>0</v>
      </c>
      <c r="E375" s="105">
        <v>0</v>
      </c>
      <c r="F375" s="105">
        <v>0</v>
      </c>
      <c r="G375" s="105">
        <v>0</v>
      </c>
      <c r="H375" s="105">
        <v>0</v>
      </c>
      <c r="I375" s="105">
        <v>0</v>
      </c>
      <c r="J375" s="105">
        <v>0</v>
      </c>
      <c r="K375" s="105">
        <v>0</v>
      </c>
      <c r="L375" s="105">
        <v>0</v>
      </c>
      <c r="M375" s="105">
        <v>0</v>
      </c>
      <c r="N375" s="105">
        <v>0</v>
      </c>
      <c r="O375" s="105">
        <v>0</v>
      </c>
      <c r="P375" s="105">
        <v>0</v>
      </c>
      <c r="Q375" s="105">
        <v>0</v>
      </c>
      <c r="R375" s="105">
        <v>0</v>
      </c>
      <c r="S375" s="105">
        <v>0</v>
      </c>
      <c r="T375" s="105">
        <v>0</v>
      </c>
      <c r="U375" s="105">
        <v>0</v>
      </c>
      <c r="V375" s="105">
        <v>0</v>
      </c>
      <c r="W375" s="105">
        <v>0</v>
      </c>
      <c r="X375" s="105">
        <v>0</v>
      </c>
      <c r="Y375" s="105">
        <v>0</v>
      </c>
      <c r="Z375" s="105">
        <v>0</v>
      </c>
      <c r="AA375" s="105">
        <v>0</v>
      </c>
      <c r="AB375" s="105">
        <v>0</v>
      </c>
      <c r="AC375" s="105">
        <v>0</v>
      </c>
      <c r="AD375" s="105">
        <v>0</v>
      </c>
      <c r="AE375" s="105">
        <v>0</v>
      </c>
      <c r="AF375" s="105">
        <v>0</v>
      </c>
      <c r="AG375" s="105">
        <v>0</v>
      </c>
      <c r="AH375" s="105">
        <v>0</v>
      </c>
      <c r="AI375" s="105">
        <v>0</v>
      </c>
      <c r="AJ375" s="105">
        <v>0</v>
      </c>
      <c r="AK375" s="105">
        <v>0</v>
      </c>
      <c r="AL375" s="105">
        <v>0</v>
      </c>
      <c r="AM375" s="105">
        <v>0</v>
      </c>
      <c r="AN375" s="105">
        <v>0</v>
      </c>
      <c r="AO375" s="105">
        <v>0</v>
      </c>
      <c r="AP375" s="105">
        <v>0</v>
      </c>
      <c r="AQ375" s="105">
        <v>0</v>
      </c>
      <c r="AR375" s="105">
        <v>0</v>
      </c>
      <c r="AS375" s="105">
        <v>0</v>
      </c>
      <c r="AT375" s="105">
        <v>0</v>
      </c>
      <c r="AU375" s="105">
        <v>0</v>
      </c>
      <c r="AV375" s="105">
        <v>0</v>
      </c>
      <c r="AW375" s="105">
        <v>0</v>
      </c>
      <c r="AX375" s="105">
        <v>0</v>
      </c>
      <c r="AY375" s="105">
        <v>0</v>
      </c>
      <c r="AZ375" s="105">
        <v>0</v>
      </c>
      <c r="BA375" s="105">
        <v>0</v>
      </c>
      <c r="BB375" s="105">
        <v>0</v>
      </c>
      <c r="BE375" s="73"/>
      <c r="BF375" s="134">
        <f t="shared" si="20"/>
        <v>0</v>
      </c>
      <c r="BG375" s="134">
        <f t="shared" si="21"/>
        <v>0</v>
      </c>
      <c r="BH375" s="134">
        <f t="shared" si="22"/>
        <v>0</v>
      </c>
      <c r="BI375" s="134">
        <f t="shared" si="19"/>
        <v>0</v>
      </c>
    </row>
    <row r="376" spans="1:61" ht="14.4" x14ac:dyDescent="0.3">
      <c r="A376" s="106" t="s">
        <v>738</v>
      </c>
      <c r="B376" s="105">
        <v>0</v>
      </c>
      <c r="C376" s="105">
        <v>0</v>
      </c>
      <c r="D376" s="105">
        <v>0</v>
      </c>
      <c r="E376" s="105">
        <v>0</v>
      </c>
      <c r="F376" s="105">
        <v>0</v>
      </c>
      <c r="G376" s="105">
        <v>0</v>
      </c>
      <c r="H376" s="105">
        <v>0</v>
      </c>
      <c r="I376" s="105">
        <v>0</v>
      </c>
      <c r="J376" s="105">
        <v>0</v>
      </c>
      <c r="K376" s="105">
        <v>0</v>
      </c>
      <c r="L376" s="105">
        <v>0</v>
      </c>
      <c r="M376" s="105">
        <v>0</v>
      </c>
      <c r="N376" s="105">
        <v>0</v>
      </c>
      <c r="O376" s="105">
        <v>0</v>
      </c>
      <c r="P376" s="105">
        <v>0</v>
      </c>
      <c r="Q376" s="105">
        <v>0</v>
      </c>
      <c r="R376" s="105">
        <v>0</v>
      </c>
      <c r="S376" s="105">
        <v>0</v>
      </c>
      <c r="T376" s="105">
        <v>0</v>
      </c>
      <c r="U376" s="105">
        <v>0</v>
      </c>
      <c r="V376" s="105">
        <v>0</v>
      </c>
      <c r="W376" s="105">
        <v>0</v>
      </c>
      <c r="X376" s="105">
        <v>0</v>
      </c>
      <c r="Y376" s="105">
        <v>0</v>
      </c>
      <c r="Z376" s="105">
        <v>0</v>
      </c>
      <c r="AA376" s="105">
        <v>0</v>
      </c>
      <c r="AB376" s="105">
        <v>0</v>
      </c>
      <c r="AC376" s="105">
        <v>0</v>
      </c>
      <c r="AD376" s="105">
        <v>0</v>
      </c>
      <c r="AE376" s="105">
        <v>0</v>
      </c>
      <c r="AF376" s="105">
        <v>0</v>
      </c>
      <c r="AG376" s="105">
        <v>0</v>
      </c>
      <c r="AH376" s="105">
        <v>0</v>
      </c>
      <c r="AI376" s="105">
        <v>0</v>
      </c>
      <c r="AJ376" s="105">
        <v>0</v>
      </c>
      <c r="AK376" s="105">
        <v>0</v>
      </c>
      <c r="AL376" s="105">
        <v>0</v>
      </c>
      <c r="AM376" s="105">
        <v>0</v>
      </c>
      <c r="AN376" s="105">
        <v>0</v>
      </c>
      <c r="AO376" s="105">
        <v>0</v>
      </c>
      <c r="AP376" s="105">
        <v>0</v>
      </c>
      <c r="AQ376" s="105">
        <v>0</v>
      </c>
      <c r="AR376" s="105">
        <v>0</v>
      </c>
      <c r="AS376" s="105">
        <v>0</v>
      </c>
      <c r="AT376" s="105">
        <v>0</v>
      </c>
      <c r="AU376" s="105">
        <v>0</v>
      </c>
      <c r="AV376" s="105">
        <v>0</v>
      </c>
      <c r="AW376" s="105">
        <v>0</v>
      </c>
      <c r="AX376" s="105">
        <v>0</v>
      </c>
      <c r="AY376" s="105">
        <v>0</v>
      </c>
      <c r="AZ376" s="105">
        <v>0</v>
      </c>
      <c r="BA376" s="105">
        <v>0</v>
      </c>
      <c r="BB376" s="105">
        <v>0</v>
      </c>
      <c r="BE376" s="73"/>
      <c r="BF376" s="134">
        <f t="shared" si="20"/>
        <v>0</v>
      </c>
      <c r="BG376" s="134">
        <f t="shared" si="21"/>
        <v>0</v>
      </c>
      <c r="BH376" s="134">
        <f t="shared" si="22"/>
        <v>0</v>
      </c>
      <c r="BI376" s="134">
        <f t="shared" si="19"/>
        <v>0</v>
      </c>
    </row>
    <row r="377" spans="1:61" ht="14.4" x14ac:dyDescent="0.3">
      <c r="A377" s="106" t="s">
        <v>739</v>
      </c>
      <c r="B377" s="105">
        <v>0</v>
      </c>
      <c r="C377" s="105">
        <v>0</v>
      </c>
      <c r="D377" s="105">
        <v>0</v>
      </c>
      <c r="E377" s="105">
        <v>0</v>
      </c>
      <c r="F377" s="105">
        <v>0</v>
      </c>
      <c r="G377" s="105">
        <v>0</v>
      </c>
      <c r="H377" s="105">
        <v>0</v>
      </c>
      <c r="I377" s="105">
        <v>0</v>
      </c>
      <c r="J377" s="105">
        <v>0</v>
      </c>
      <c r="K377" s="105">
        <v>0</v>
      </c>
      <c r="L377" s="105">
        <v>0</v>
      </c>
      <c r="M377" s="105">
        <v>0</v>
      </c>
      <c r="N377" s="105">
        <v>0</v>
      </c>
      <c r="O377" s="105">
        <v>0</v>
      </c>
      <c r="P377" s="105">
        <v>0</v>
      </c>
      <c r="Q377" s="105">
        <v>0</v>
      </c>
      <c r="R377" s="105">
        <v>0</v>
      </c>
      <c r="S377" s="105">
        <v>0</v>
      </c>
      <c r="T377" s="105">
        <v>0</v>
      </c>
      <c r="U377" s="105">
        <v>0</v>
      </c>
      <c r="V377" s="105">
        <v>0</v>
      </c>
      <c r="W377" s="105">
        <v>0</v>
      </c>
      <c r="X377" s="105">
        <v>0</v>
      </c>
      <c r="Y377" s="105">
        <v>0</v>
      </c>
      <c r="Z377" s="105">
        <v>0</v>
      </c>
      <c r="AA377" s="105">
        <v>0</v>
      </c>
      <c r="AB377" s="105">
        <v>0</v>
      </c>
      <c r="AC377" s="105">
        <v>0</v>
      </c>
      <c r="AD377" s="105">
        <v>0</v>
      </c>
      <c r="AE377" s="105">
        <v>0</v>
      </c>
      <c r="AF377" s="105">
        <v>0</v>
      </c>
      <c r="AG377" s="105">
        <v>0</v>
      </c>
      <c r="AH377" s="105">
        <v>0</v>
      </c>
      <c r="AI377" s="105">
        <v>0</v>
      </c>
      <c r="AJ377" s="105">
        <v>0</v>
      </c>
      <c r="AK377" s="105">
        <v>0</v>
      </c>
      <c r="AL377" s="105">
        <v>0</v>
      </c>
      <c r="AM377" s="105">
        <v>0</v>
      </c>
      <c r="AN377" s="105">
        <v>0</v>
      </c>
      <c r="AO377" s="105">
        <v>0</v>
      </c>
      <c r="AP377" s="105">
        <v>0</v>
      </c>
      <c r="AQ377" s="105">
        <v>0</v>
      </c>
      <c r="AR377" s="105">
        <v>0</v>
      </c>
      <c r="AS377" s="105">
        <v>0</v>
      </c>
      <c r="AT377" s="105">
        <v>0</v>
      </c>
      <c r="AU377" s="105">
        <v>0</v>
      </c>
      <c r="AV377" s="105">
        <v>0</v>
      </c>
      <c r="AW377" s="105">
        <v>0</v>
      </c>
      <c r="AX377" s="105">
        <v>0</v>
      </c>
      <c r="AY377" s="105">
        <v>0</v>
      </c>
      <c r="AZ377" s="105">
        <v>0</v>
      </c>
      <c r="BA377" s="105">
        <v>0</v>
      </c>
      <c r="BB377" s="105">
        <v>0</v>
      </c>
      <c r="BE377" s="73"/>
      <c r="BF377" s="134">
        <f t="shared" si="20"/>
        <v>0</v>
      </c>
      <c r="BG377" s="134">
        <f t="shared" si="21"/>
        <v>0</v>
      </c>
      <c r="BH377" s="134">
        <f t="shared" si="22"/>
        <v>0</v>
      </c>
      <c r="BI377" s="134">
        <f t="shared" si="19"/>
        <v>0</v>
      </c>
    </row>
    <row r="378" spans="1:61" ht="14.4" x14ac:dyDescent="0.3">
      <c r="A378" s="233" t="s">
        <v>740</v>
      </c>
      <c r="B378" s="107">
        <v>67179829.939999998</v>
      </c>
      <c r="C378" s="107">
        <v>64853010.407900997</v>
      </c>
      <c r="D378" s="107">
        <v>90448025.260989994</v>
      </c>
      <c r="E378" s="107">
        <v>88121205.728891</v>
      </c>
      <c r="F378" s="107">
        <v>85794386.196792006</v>
      </c>
      <c r="G378" s="107">
        <v>83467566.664692998</v>
      </c>
      <c r="H378" s="107">
        <v>81140747.132594004</v>
      </c>
      <c r="I378" s="107">
        <v>78813927.600494996</v>
      </c>
      <c r="J378" s="107">
        <v>76487108.068396002</v>
      </c>
      <c r="K378" s="107">
        <v>74160288.536296993</v>
      </c>
      <c r="L378" s="107">
        <v>71833469.004198</v>
      </c>
      <c r="M378" s="107">
        <v>69506649.472099006</v>
      </c>
      <c r="N378" s="107">
        <v>67179829.939999998</v>
      </c>
      <c r="O378" s="107">
        <v>67179829.939999998</v>
      </c>
      <c r="P378" s="107">
        <v>64748872.6774965</v>
      </c>
      <c r="Q378" s="107">
        <v>91489402.565034807</v>
      </c>
      <c r="R378" s="107">
        <v>89058445.302531302</v>
      </c>
      <c r="S378" s="107">
        <v>86627488.040027797</v>
      </c>
      <c r="T378" s="107">
        <v>84196530.777524397</v>
      </c>
      <c r="U378" s="107">
        <v>81765573.515020907</v>
      </c>
      <c r="V378" s="107">
        <v>79334616.252517402</v>
      </c>
      <c r="W378" s="107">
        <v>76903658.990013897</v>
      </c>
      <c r="X378" s="107">
        <v>74472701.727510393</v>
      </c>
      <c r="Y378" s="107">
        <v>72041744.465006903</v>
      </c>
      <c r="Z378" s="107">
        <v>69610787.202503398</v>
      </c>
      <c r="AA378" s="107">
        <v>67179829.939999998</v>
      </c>
      <c r="AB378" s="107">
        <v>67179829.939999998</v>
      </c>
      <c r="AC378" s="107">
        <v>64662507.097435899</v>
      </c>
      <c r="AD378" s="107">
        <v>92353058.365640298</v>
      </c>
      <c r="AE378" s="107">
        <v>89835735.523076296</v>
      </c>
      <c r="AF378" s="107">
        <v>87318412.680512205</v>
      </c>
      <c r="AG378" s="107">
        <v>84801089.837948203</v>
      </c>
      <c r="AH378" s="107">
        <v>82283766.995384201</v>
      </c>
      <c r="AI378" s="107">
        <v>79766444.152820095</v>
      </c>
      <c r="AJ378" s="107">
        <v>77249121.310256094</v>
      </c>
      <c r="AK378" s="107">
        <v>74731798.467692107</v>
      </c>
      <c r="AL378" s="107">
        <v>72214475.625128001</v>
      </c>
      <c r="AM378" s="107">
        <v>69697152.782563999</v>
      </c>
      <c r="AN378" s="107">
        <v>67179829.939999998</v>
      </c>
      <c r="AO378" s="107">
        <v>67179829.939999998</v>
      </c>
      <c r="AP378" s="107">
        <v>64572371.545119002</v>
      </c>
      <c r="AQ378" s="107">
        <v>93254413.888809502</v>
      </c>
      <c r="AR378" s="107">
        <v>90646955.493928507</v>
      </c>
      <c r="AS378" s="107">
        <v>88039497.099047601</v>
      </c>
      <c r="AT378" s="107">
        <v>85432038.704166606</v>
      </c>
      <c r="AU378" s="107">
        <v>82824580.3092857</v>
      </c>
      <c r="AV378" s="107">
        <v>80217121.914404705</v>
      </c>
      <c r="AW378" s="107">
        <v>77609663.519523799</v>
      </c>
      <c r="AX378" s="107">
        <v>75002205.124642804</v>
      </c>
      <c r="AY378" s="107">
        <v>72394746.729761899</v>
      </c>
      <c r="AZ378" s="107">
        <v>69787288.334880903</v>
      </c>
      <c r="BA378" s="107">
        <v>67179829.939999998</v>
      </c>
      <c r="BB378" s="107">
        <v>67179829.939999998</v>
      </c>
      <c r="BE378" s="73"/>
      <c r="BF378" s="134">
        <f t="shared" si="20"/>
        <v>76845080.304103538</v>
      </c>
      <c r="BG378" s="134">
        <f t="shared" si="21"/>
        <v>77277652.415014446</v>
      </c>
      <c r="BH378" s="134">
        <f t="shared" si="22"/>
        <v>77636401.747573644</v>
      </c>
      <c r="BI378" s="134">
        <f t="shared" si="19"/>
        <v>78010810.964890078</v>
      </c>
    </row>
    <row r="379" spans="1:61" ht="14.4" x14ac:dyDescent="0.3">
      <c r="A379" s="106" t="s">
        <v>741</v>
      </c>
      <c r="BE379" s="73"/>
    </row>
    <row r="380" spans="1:61" ht="14.4" x14ac:dyDescent="0.3">
      <c r="A380" s="158" t="s">
        <v>742</v>
      </c>
      <c r="BE380" s="73"/>
    </row>
    <row r="381" spans="1:61" ht="14.4" x14ac:dyDescent="0.3">
      <c r="A381" s="106" t="s">
        <v>743</v>
      </c>
      <c r="B381" s="105">
        <v>0</v>
      </c>
      <c r="C381" s="105">
        <v>0</v>
      </c>
      <c r="D381" s="105">
        <v>0</v>
      </c>
      <c r="E381" s="105">
        <v>0</v>
      </c>
      <c r="F381" s="105">
        <v>0</v>
      </c>
      <c r="G381" s="105">
        <v>0</v>
      </c>
      <c r="H381" s="105">
        <v>0</v>
      </c>
      <c r="I381" s="105">
        <v>0</v>
      </c>
      <c r="J381" s="105">
        <v>0</v>
      </c>
      <c r="K381" s="105">
        <v>0</v>
      </c>
      <c r="L381" s="105">
        <v>0</v>
      </c>
      <c r="M381" s="105">
        <v>0</v>
      </c>
      <c r="N381" s="105">
        <v>0</v>
      </c>
      <c r="O381" s="105">
        <v>0</v>
      </c>
      <c r="P381" s="105">
        <v>0</v>
      </c>
      <c r="Q381" s="105">
        <v>0</v>
      </c>
      <c r="R381" s="105">
        <v>0</v>
      </c>
      <c r="S381" s="105">
        <v>0</v>
      </c>
      <c r="T381" s="105">
        <v>0</v>
      </c>
      <c r="U381" s="105">
        <v>0</v>
      </c>
      <c r="V381" s="105">
        <v>0</v>
      </c>
      <c r="W381" s="105">
        <v>0</v>
      </c>
      <c r="X381" s="105">
        <v>0</v>
      </c>
      <c r="Y381" s="105">
        <v>0</v>
      </c>
      <c r="Z381" s="105">
        <v>0</v>
      </c>
      <c r="AA381" s="105">
        <v>0</v>
      </c>
      <c r="AB381" s="105">
        <v>0</v>
      </c>
      <c r="AC381" s="105">
        <v>0</v>
      </c>
      <c r="AD381" s="105">
        <v>0</v>
      </c>
      <c r="AE381" s="105">
        <v>0</v>
      </c>
      <c r="AF381" s="105">
        <v>0</v>
      </c>
      <c r="AG381" s="105">
        <v>0</v>
      </c>
      <c r="AH381" s="105">
        <v>0</v>
      </c>
      <c r="AI381" s="105">
        <v>0</v>
      </c>
      <c r="AJ381" s="105">
        <v>0</v>
      </c>
      <c r="AK381" s="105">
        <v>0</v>
      </c>
      <c r="AL381" s="105">
        <v>0</v>
      </c>
      <c r="AM381" s="105">
        <v>0</v>
      </c>
      <c r="AN381" s="105">
        <v>0</v>
      </c>
      <c r="AO381" s="105">
        <v>0</v>
      </c>
      <c r="AP381" s="105">
        <v>0</v>
      </c>
      <c r="AQ381" s="105">
        <v>0</v>
      </c>
      <c r="AR381" s="105">
        <v>0</v>
      </c>
      <c r="AS381" s="105">
        <v>0</v>
      </c>
      <c r="AT381" s="105">
        <v>0</v>
      </c>
      <c r="AU381" s="105">
        <v>0</v>
      </c>
      <c r="AV381" s="105">
        <v>0</v>
      </c>
      <c r="AW381" s="105">
        <v>0</v>
      </c>
      <c r="AX381" s="105">
        <v>0</v>
      </c>
      <c r="AY381" s="105">
        <v>0</v>
      </c>
      <c r="AZ381" s="105">
        <v>0</v>
      </c>
      <c r="BA381" s="105">
        <v>0</v>
      </c>
      <c r="BB381" s="105">
        <v>0</v>
      </c>
      <c r="BE381" s="73"/>
    </row>
    <row r="382" spans="1:61" ht="14.4" x14ac:dyDescent="0.3">
      <c r="A382" s="106" t="s">
        <v>744</v>
      </c>
      <c r="B382" s="105">
        <v>0</v>
      </c>
      <c r="C382" s="105">
        <v>0</v>
      </c>
      <c r="D382" s="105">
        <v>0</v>
      </c>
      <c r="E382" s="105">
        <v>0</v>
      </c>
      <c r="F382" s="105">
        <v>0</v>
      </c>
      <c r="G382" s="105">
        <v>0</v>
      </c>
      <c r="H382" s="105">
        <v>0</v>
      </c>
      <c r="I382" s="105">
        <v>0</v>
      </c>
      <c r="J382" s="105">
        <v>0</v>
      </c>
      <c r="K382" s="105">
        <v>0</v>
      </c>
      <c r="L382" s="105">
        <v>0</v>
      </c>
      <c r="M382" s="105">
        <v>0</v>
      </c>
      <c r="N382" s="105">
        <v>0</v>
      </c>
      <c r="O382" s="105">
        <v>0</v>
      </c>
      <c r="P382" s="105">
        <v>0</v>
      </c>
      <c r="Q382" s="105">
        <v>0</v>
      </c>
      <c r="R382" s="105">
        <v>0</v>
      </c>
      <c r="S382" s="105">
        <v>0</v>
      </c>
      <c r="T382" s="105">
        <v>0</v>
      </c>
      <c r="U382" s="105">
        <v>0</v>
      </c>
      <c r="V382" s="105">
        <v>0</v>
      </c>
      <c r="W382" s="105">
        <v>0</v>
      </c>
      <c r="X382" s="105">
        <v>0</v>
      </c>
      <c r="Y382" s="105">
        <v>0</v>
      </c>
      <c r="Z382" s="105">
        <v>0</v>
      </c>
      <c r="AA382" s="105">
        <v>0</v>
      </c>
      <c r="AB382" s="105">
        <v>0</v>
      </c>
      <c r="AC382" s="105">
        <v>0</v>
      </c>
      <c r="AD382" s="105">
        <v>0</v>
      </c>
      <c r="AE382" s="105">
        <v>0</v>
      </c>
      <c r="AF382" s="105">
        <v>0</v>
      </c>
      <c r="AG382" s="105">
        <v>0</v>
      </c>
      <c r="AH382" s="105">
        <v>0</v>
      </c>
      <c r="AI382" s="105">
        <v>0</v>
      </c>
      <c r="AJ382" s="105">
        <v>0</v>
      </c>
      <c r="AK382" s="105">
        <v>0</v>
      </c>
      <c r="AL382" s="105">
        <v>0</v>
      </c>
      <c r="AM382" s="105">
        <v>0</v>
      </c>
      <c r="AN382" s="105">
        <v>0</v>
      </c>
      <c r="AO382" s="105">
        <v>0</v>
      </c>
      <c r="AP382" s="105">
        <v>0</v>
      </c>
      <c r="AQ382" s="105">
        <v>0</v>
      </c>
      <c r="AR382" s="105">
        <v>0</v>
      </c>
      <c r="AS382" s="105">
        <v>0</v>
      </c>
      <c r="AT382" s="105">
        <v>0</v>
      </c>
      <c r="AU382" s="105">
        <v>0</v>
      </c>
      <c r="AV382" s="105">
        <v>0</v>
      </c>
      <c r="AW382" s="105">
        <v>0</v>
      </c>
      <c r="AX382" s="105">
        <v>0</v>
      </c>
      <c r="AY382" s="105">
        <v>0</v>
      </c>
      <c r="AZ382" s="105">
        <v>0</v>
      </c>
      <c r="BA382" s="105">
        <v>0</v>
      </c>
      <c r="BB382" s="105">
        <v>0</v>
      </c>
      <c r="BE382" s="73"/>
    </row>
    <row r="383" spans="1:61" ht="14.4" x14ac:dyDescent="0.3">
      <c r="A383" s="233" t="s">
        <v>745</v>
      </c>
      <c r="B383" s="107">
        <v>0</v>
      </c>
      <c r="C383" s="107">
        <v>0</v>
      </c>
      <c r="D383" s="107">
        <v>0</v>
      </c>
      <c r="E383" s="107">
        <v>0</v>
      </c>
      <c r="F383" s="107">
        <v>0</v>
      </c>
      <c r="G383" s="107">
        <v>0</v>
      </c>
      <c r="H383" s="107">
        <v>0</v>
      </c>
      <c r="I383" s="107">
        <v>0</v>
      </c>
      <c r="J383" s="107">
        <v>0</v>
      </c>
      <c r="K383" s="107">
        <v>0</v>
      </c>
      <c r="L383" s="107">
        <v>0</v>
      </c>
      <c r="M383" s="107">
        <v>0</v>
      </c>
      <c r="N383" s="107">
        <v>0</v>
      </c>
      <c r="O383" s="107">
        <v>0</v>
      </c>
      <c r="P383" s="107">
        <v>0</v>
      </c>
      <c r="Q383" s="107">
        <v>0</v>
      </c>
      <c r="R383" s="107">
        <v>0</v>
      </c>
      <c r="S383" s="107">
        <v>0</v>
      </c>
      <c r="T383" s="107">
        <v>0</v>
      </c>
      <c r="U383" s="107">
        <v>0</v>
      </c>
      <c r="V383" s="107">
        <v>0</v>
      </c>
      <c r="W383" s="107">
        <v>0</v>
      </c>
      <c r="X383" s="107">
        <v>0</v>
      </c>
      <c r="Y383" s="107">
        <v>0</v>
      </c>
      <c r="Z383" s="107">
        <v>0</v>
      </c>
      <c r="AA383" s="107">
        <v>0</v>
      </c>
      <c r="AB383" s="107">
        <v>0</v>
      </c>
      <c r="AC383" s="107">
        <v>0</v>
      </c>
      <c r="AD383" s="107">
        <v>0</v>
      </c>
      <c r="AE383" s="107">
        <v>0</v>
      </c>
      <c r="AF383" s="107">
        <v>0</v>
      </c>
      <c r="AG383" s="107">
        <v>0</v>
      </c>
      <c r="AH383" s="107">
        <v>0</v>
      </c>
      <c r="AI383" s="107">
        <v>0</v>
      </c>
      <c r="AJ383" s="107">
        <v>0</v>
      </c>
      <c r="AK383" s="107">
        <v>0</v>
      </c>
      <c r="AL383" s="107">
        <v>0</v>
      </c>
      <c r="AM383" s="107">
        <v>0</v>
      </c>
      <c r="AN383" s="107">
        <v>0</v>
      </c>
      <c r="AO383" s="107">
        <v>0</v>
      </c>
      <c r="AP383" s="107">
        <v>0</v>
      </c>
      <c r="AQ383" s="107">
        <v>0</v>
      </c>
      <c r="AR383" s="107">
        <v>0</v>
      </c>
      <c r="AS383" s="107">
        <v>0</v>
      </c>
      <c r="AT383" s="107">
        <v>0</v>
      </c>
      <c r="AU383" s="107">
        <v>0</v>
      </c>
      <c r="AV383" s="107">
        <v>0</v>
      </c>
      <c r="AW383" s="107">
        <v>0</v>
      </c>
      <c r="AX383" s="107">
        <v>0</v>
      </c>
      <c r="AY383" s="107">
        <v>0</v>
      </c>
      <c r="AZ383" s="107">
        <v>0</v>
      </c>
      <c r="BA383" s="107">
        <v>0</v>
      </c>
      <c r="BB383" s="107">
        <v>0</v>
      </c>
      <c r="BE383" s="73"/>
    </row>
    <row r="384" spans="1:61" ht="14.4" x14ac:dyDescent="0.3">
      <c r="A384" s="106" t="s">
        <v>746</v>
      </c>
      <c r="BE384" s="73"/>
    </row>
    <row r="385" spans="1:61" ht="14.4" x14ac:dyDescent="0.3">
      <c r="A385" s="158" t="s">
        <v>747</v>
      </c>
      <c r="BE385" s="73"/>
    </row>
    <row r="386" spans="1:61" ht="14.4" x14ac:dyDescent="0.3">
      <c r="A386" s="106" t="s">
        <v>748</v>
      </c>
      <c r="B386" s="105">
        <v>0</v>
      </c>
      <c r="C386" s="105">
        <v>0</v>
      </c>
      <c r="D386" s="105">
        <v>0</v>
      </c>
      <c r="E386" s="105">
        <v>0</v>
      </c>
      <c r="F386" s="105">
        <v>0</v>
      </c>
      <c r="G386" s="105">
        <v>0</v>
      </c>
      <c r="H386" s="105">
        <v>0</v>
      </c>
      <c r="I386" s="105">
        <v>0</v>
      </c>
      <c r="J386" s="105">
        <v>0</v>
      </c>
      <c r="K386" s="105">
        <v>0</v>
      </c>
      <c r="L386" s="105">
        <v>0</v>
      </c>
      <c r="M386" s="105">
        <v>0</v>
      </c>
      <c r="N386" s="105">
        <v>0</v>
      </c>
      <c r="O386" s="105">
        <v>0</v>
      </c>
      <c r="P386" s="105">
        <v>0</v>
      </c>
      <c r="Q386" s="105">
        <v>0</v>
      </c>
      <c r="R386" s="105">
        <v>0</v>
      </c>
      <c r="S386" s="105">
        <v>0</v>
      </c>
      <c r="T386" s="105">
        <v>0</v>
      </c>
      <c r="U386" s="105">
        <v>0</v>
      </c>
      <c r="V386" s="105">
        <v>0</v>
      </c>
      <c r="W386" s="105">
        <v>0</v>
      </c>
      <c r="X386" s="105">
        <v>0</v>
      </c>
      <c r="Y386" s="105">
        <v>0</v>
      </c>
      <c r="Z386" s="105">
        <v>0</v>
      </c>
      <c r="AA386" s="105">
        <v>0</v>
      </c>
      <c r="AB386" s="105">
        <v>0</v>
      </c>
      <c r="AC386" s="105">
        <v>0</v>
      </c>
      <c r="AD386" s="105">
        <v>0</v>
      </c>
      <c r="AE386" s="105">
        <v>0</v>
      </c>
      <c r="AF386" s="105">
        <v>0</v>
      </c>
      <c r="AG386" s="105">
        <v>0</v>
      </c>
      <c r="AH386" s="105">
        <v>0</v>
      </c>
      <c r="AI386" s="105">
        <v>0</v>
      </c>
      <c r="AJ386" s="105">
        <v>0</v>
      </c>
      <c r="AK386" s="105">
        <v>0</v>
      </c>
      <c r="AL386" s="105">
        <v>0</v>
      </c>
      <c r="AM386" s="105">
        <v>0</v>
      </c>
      <c r="AN386" s="105">
        <v>0</v>
      </c>
      <c r="AO386" s="105">
        <v>0</v>
      </c>
      <c r="AP386" s="105">
        <v>0</v>
      </c>
      <c r="AQ386" s="105">
        <v>0</v>
      </c>
      <c r="AR386" s="105">
        <v>0</v>
      </c>
      <c r="AS386" s="105">
        <v>0</v>
      </c>
      <c r="AT386" s="105">
        <v>0</v>
      </c>
      <c r="AU386" s="105">
        <v>0</v>
      </c>
      <c r="AV386" s="105">
        <v>0</v>
      </c>
      <c r="AW386" s="105">
        <v>0</v>
      </c>
      <c r="AX386" s="105">
        <v>0</v>
      </c>
      <c r="AY386" s="105">
        <v>0</v>
      </c>
      <c r="AZ386" s="105">
        <v>0</v>
      </c>
      <c r="BA386" s="105">
        <v>0</v>
      </c>
      <c r="BB386" s="105">
        <v>0</v>
      </c>
      <c r="BE386" s="73"/>
    </row>
    <row r="387" spans="1:61" ht="14.4" x14ac:dyDescent="0.3">
      <c r="A387" s="106" t="s">
        <v>749</v>
      </c>
      <c r="B387" s="105">
        <v>73536.759999999995</v>
      </c>
      <c r="C387" s="105">
        <v>73536.759999999995</v>
      </c>
      <c r="D387" s="105">
        <v>73536.759999999995</v>
      </c>
      <c r="E387" s="105">
        <v>73536.759999999995</v>
      </c>
      <c r="F387" s="105">
        <v>73536.759999999995</v>
      </c>
      <c r="G387" s="105">
        <v>73536.759999999995</v>
      </c>
      <c r="H387" s="105">
        <v>73536.759999999995</v>
      </c>
      <c r="I387" s="105">
        <v>73536.759999999995</v>
      </c>
      <c r="J387" s="105">
        <v>73536.759999999995</v>
      </c>
      <c r="K387" s="105">
        <v>73536.759999999995</v>
      </c>
      <c r="L387" s="105">
        <v>73536.759999999995</v>
      </c>
      <c r="M387" s="105">
        <v>73536.759999999995</v>
      </c>
      <c r="N387" s="105">
        <v>73536.759999999995</v>
      </c>
      <c r="O387" s="105">
        <v>73536.759999999995</v>
      </c>
      <c r="P387" s="105">
        <v>73536.759999999995</v>
      </c>
      <c r="Q387" s="105">
        <v>73536.759999999995</v>
      </c>
      <c r="R387" s="105">
        <v>73536.759999999995</v>
      </c>
      <c r="S387" s="105">
        <v>73536.759999999995</v>
      </c>
      <c r="T387" s="105">
        <v>73536.759999999995</v>
      </c>
      <c r="U387" s="105">
        <v>73536.759999999995</v>
      </c>
      <c r="V387" s="105">
        <v>73536.759999999995</v>
      </c>
      <c r="W387" s="105">
        <v>73536.759999999995</v>
      </c>
      <c r="X387" s="105">
        <v>73536.759999999995</v>
      </c>
      <c r="Y387" s="105">
        <v>73536.759999999995</v>
      </c>
      <c r="Z387" s="105">
        <v>73536.759999999995</v>
      </c>
      <c r="AA387" s="105">
        <v>73536.759999999995</v>
      </c>
      <c r="AB387" s="105">
        <v>73536.759999999995</v>
      </c>
      <c r="AC387" s="105">
        <v>73536.759999999995</v>
      </c>
      <c r="AD387" s="105">
        <v>73536.759999999995</v>
      </c>
      <c r="AE387" s="105">
        <v>73536.759999999995</v>
      </c>
      <c r="AF387" s="105">
        <v>73536.759999999995</v>
      </c>
      <c r="AG387" s="105">
        <v>73536.759999999995</v>
      </c>
      <c r="AH387" s="105">
        <v>73536.759999999995</v>
      </c>
      <c r="AI387" s="105">
        <v>73536.759999999995</v>
      </c>
      <c r="AJ387" s="105">
        <v>73536.759999999995</v>
      </c>
      <c r="AK387" s="105">
        <v>73536.759999999995</v>
      </c>
      <c r="AL387" s="105">
        <v>73536.759999999995</v>
      </c>
      <c r="AM387" s="105">
        <v>73536.759999999995</v>
      </c>
      <c r="AN387" s="105">
        <v>73536.759999999995</v>
      </c>
      <c r="AO387" s="105">
        <v>73536.759999999995</v>
      </c>
      <c r="AP387" s="105">
        <v>73536.759999999995</v>
      </c>
      <c r="AQ387" s="105">
        <v>73536.759999999995</v>
      </c>
      <c r="AR387" s="105">
        <v>73536.759999999995</v>
      </c>
      <c r="AS387" s="105">
        <v>73536.759999999995</v>
      </c>
      <c r="AT387" s="105">
        <v>73536.759999999995</v>
      </c>
      <c r="AU387" s="105">
        <v>73536.759999999995</v>
      </c>
      <c r="AV387" s="105">
        <v>73536.759999999995</v>
      </c>
      <c r="AW387" s="105">
        <v>73536.759999999995</v>
      </c>
      <c r="AX387" s="105">
        <v>73536.759999999995</v>
      </c>
      <c r="AY387" s="105">
        <v>73536.759999999995</v>
      </c>
      <c r="AZ387" s="105">
        <v>73536.759999999995</v>
      </c>
      <c r="BA387" s="105">
        <v>73536.759999999995</v>
      </c>
      <c r="BB387" s="105">
        <v>73536.759999999995</v>
      </c>
      <c r="BE387" s="73"/>
      <c r="BF387" s="134">
        <f t="shared" si="20"/>
        <v>73536.759999999995</v>
      </c>
      <c r="BG387" s="134">
        <f t="shared" si="21"/>
        <v>73536.759999999995</v>
      </c>
      <c r="BH387" s="134">
        <f t="shared" si="22"/>
        <v>73536.759999999995</v>
      </c>
      <c r="BI387" s="134">
        <f t="shared" si="19"/>
        <v>73536.759999999995</v>
      </c>
    </row>
    <row r="388" spans="1:61" ht="14.4" x14ac:dyDescent="0.3">
      <c r="A388" s="233" t="s">
        <v>750</v>
      </c>
      <c r="B388" s="107">
        <v>73536.759999999995</v>
      </c>
      <c r="C388" s="107">
        <v>73536.759999999995</v>
      </c>
      <c r="D388" s="107">
        <v>73536.759999999995</v>
      </c>
      <c r="E388" s="107">
        <v>73536.759999999995</v>
      </c>
      <c r="F388" s="107">
        <v>73536.759999999995</v>
      </c>
      <c r="G388" s="107">
        <v>73536.759999999995</v>
      </c>
      <c r="H388" s="107">
        <v>73536.759999999995</v>
      </c>
      <c r="I388" s="107">
        <v>73536.759999999995</v>
      </c>
      <c r="J388" s="107">
        <v>73536.759999999995</v>
      </c>
      <c r="K388" s="107">
        <v>73536.759999999995</v>
      </c>
      <c r="L388" s="107">
        <v>73536.759999999995</v>
      </c>
      <c r="M388" s="107">
        <v>73536.759999999995</v>
      </c>
      <c r="N388" s="107">
        <v>73536.759999999995</v>
      </c>
      <c r="O388" s="107">
        <v>73536.759999999995</v>
      </c>
      <c r="P388" s="107">
        <v>73536.759999999995</v>
      </c>
      <c r="Q388" s="107">
        <v>73536.759999999995</v>
      </c>
      <c r="R388" s="107">
        <v>73536.759999999995</v>
      </c>
      <c r="S388" s="107">
        <v>73536.759999999995</v>
      </c>
      <c r="T388" s="107">
        <v>73536.759999999995</v>
      </c>
      <c r="U388" s="107">
        <v>73536.759999999995</v>
      </c>
      <c r="V388" s="107">
        <v>73536.759999999995</v>
      </c>
      <c r="W388" s="107">
        <v>73536.759999999995</v>
      </c>
      <c r="X388" s="107">
        <v>73536.759999999995</v>
      </c>
      <c r="Y388" s="107">
        <v>73536.759999999995</v>
      </c>
      <c r="Z388" s="107">
        <v>73536.759999999995</v>
      </c>
      <c r="AA388" s="107">
        <v>73536.759999999995</v>
      </c>
      <c r="AB388" s="107">
        <v>73536.759999999995</v>
      </c>
      <c r="AC388" s="107">
        <v>73536.759999999995</v>
      </c>
      <c r="AD388" s="107">
        <v>73536.759999999995</v>
      </c>
      <c r="AE388" s="107">
        <v>73536.759999999995</v>
      </c>
      <c r="AF388" s="107">
        <v>73536.759999999995</v>
      </c>
      <c r="AG388" s="107">
        <v>73536.759999999995</v>
      </c>
      <c r="AH388" s="107">
        <v>73536.759999999995</v>
      </c>
      <c r="AI388" s="107">
        <v>73536.759999999995</v>
      </c>
      <c r="AJ388" s="107">
        <v>73536.759999999995</v>
      </c>
      <c r="AK388" s="107">
        <v>73536.759999999995</v>
      </c>
      <c r="AL388" s="107">
        <v>73536.759999999995</v>
      </c>
      <c r="AM388" s="107">
        <v>73536.759999999995</v>
      </c>
      <c r="AN388" s="107">
        <v>73536.759999999995</v>
      </c>
      <c r="AO388" s="107">
        <v>73536.759999999995</v>
      </c>
      <c r="AP388" s="107">
        <v>73536.759999999995</v>
      </c>
      <c r="AQ388" s="107">
        <v>73536.759999999995</v>
      </c>
      <c r="AR388" s="107">
        <v>73536.759999999995</v>
      </c>
      <c r="AS388" s="107">
        <v>73536.759999999995</v>
      </c>
      <c r="AT388" s="107">
        <v>73536.759999999995</v>
      </c>
      <c r="AU388" s="107">
        <v>73536.759999999995</v>
      </c>
      <c r="AV388" s="107">
        <v>73536.759999999995</v>
      </c>
      <c r="AW388" s="107">
        <v>73536.759999999995</v>
      </c>
      <c r="AX388" s="107">
        <v>73536.759999999995</v>
      </c>
      <c r="AY388" s="107">
        <v>73536.759999999995</v>
      </c>
      <c r="AZ388" s="107">
        <v>73536.759999999995</v>
      </c>
      <c r="BA388" s="107">
        <v>73536.759999999995</v>
      </c>
      <c r="BB388" s="107">
        <v>73536.759999999995</v>
      </c>
      <c r="BE388" s="73"/>
      <c r="BF388" s="134">
        <f t="shared" si="20"/>
        <v>73536.759999999995</v>
      </c>
      <c r="BG388" s="134">
        <f t="shared" si="21"/>
        <v>73536.759999999995</v>
      </c>
      <c r="BH388" s="134">
        <f t="shared" si="22"/>
        <v>73536.759999999995</v>
      </c>
      <c r="BI388" s="134">
        <f t="shared" si="19"/>
        <v>73536.759999999995</v>
      </c>
    </row>
    <row r="389" spans="1:61" ht="14.4" x14ac:dyDescent="0.3">
      <c r="A389" s="106" t="s">
        <v>751</v>
      </c>
      <c r="BE389" s="73"/>
    </row>
    <row r="390" spans="1:61" ht="14.4" x14ac:dyDescent="0.3">
      <c r="A390" s="158" t="s">
        <v>752</v>
      </c>
      <c r="BE390" s="73"/>
    </row>
    <row r="391" spans="1:61" ht="14.4" x14ac:dyDescent="0.3">
      <c r="A391" s="106" t="s">
        <v>753</v>
      </c>
      <c r="B391" s="105">
        <v>122821339.26000001</v>
      </c>
      <c r="C391" s="105">
        <v>122821339.26000001</v>
      </c>
      <c r="D391" s="105">
        <v>122821339.26000001</v>
      </c>
      <c r="E391" s="105">
        <v>122821339.26000001</v>
      </c>
      <c r="F391" s="105">
        <v>122821339.26000001</v>
      </c>
      <c r="G391" s="105">
        <v>122821339.26000001</v>
      </c>
      <c r="H391" s="105">
        <v>122821339.26000001</v>
      </c>
      <c r="I391" s="105">
        <v>122821339.26000001</v>
      </c>
      <c r="J391" s="105">
        <v>122821339.26000001</v>
      </c>
      <c r="K391" s="105">
        <v>122821339.26000001</v>
      </c>
      <c r="L391" s="105">
        <v>122821339.26000001</v>
      </c>
      <c r="M391" s="105">
        <v>122821339.26000001</v>
      </c>
      <c r="N391" s="105">
        <v>122821339.26000001</v>
      </c>
      <c r="O391" s="105">
        <v>122821339.26000001</v>
      </c>
      <c r="P391" s="105">
        <v>122821339.26000001</v>
      </c>
      <c r="Q391" s="105">
        <v>122821339.26000001</v>
      </c>
      <c r="R391" s="105">
        <v>122821339.26000001</v>
      </c>
      <c r="S391" s="105">
        <v>122821339.26000001</v>
      </c>
      <c r="T391" s="105">
        <v>122821339.26000001</v>
      </c>
      <c r="U391" s="105">
        <v>122821339.26000001</v>
      </c>
      <c r="V391" s="105">
        <v>122821339.26000001</v>
      </c>
      <c r="W391" s="105">
        <v>122821339.26000001</v>
      </c>
      <c r="X391" s="105">
        <v>122821339.26000001</v>
      </c>
      <c r="Y391" s="105">
        <v>122821339.26000001</v>
      </c>
      <c r="Z391" s="105">
        <v>122821339.26000001</v>
      </c>
      <c r="AA391" s="105">
        <v>122821339.26000001</v>
      </c>
      <c r="AB391" s="105">
        <v>122821339.26000001</v>
      </c>
      <c r="AC391" s="105">
        <v>122821339.26000001</v>
      </c>
      <c r="AD391" s="105">
        <v>122821339.26000001</v>
      </c>
      <c r="AE391" s="105">
        <v>122821339.26000001</v>
      </c>
      <c r="AF391" s="105">
        <v>122821339.26000001</v>
      </c>
      <c r="AG391" s="105">
        <v>122821339.26000001</v>
      </c>
      <c r="AH391" s="105">
        <v>122821339.26000001</v>
      </c>
      <c r="AI391" s="105">
        <v>122821339.26000001</v>
      </c>
      <c r="AJ391" s="105">
        <v>122821339.26000001</v>
      </c>
      <c r="AK391" s="105">
        <v>122821339.26000001</v>
      </c>
      <c r="AL391" s="105">
        <v>122821339.26000001</v>
      </c>
      <c r="AM391" s="105">
        <v>122821339.26000001</v>
      </c>
      <c r="AN391" s="105">
        <v>122821339.26000001</v>
      </c>
      <c r="AO391" s="105">
        <v>122821339.26000001</v>
      </c>
      <c r="AP391" s="105">
        <v>122821339.26000001</v>
      </c>
      <c r="AQ391" s="105">
        <v>122821339.26000001</v>
      </c>
      <c r="AR391" s="105">
        <v>122821339.26000001</v>
      </c>
      <c r="AS391" s="105">
        <v>122821339.26000001</v>
      </c>
      <c r="AT391" s="105">
        <v>122821339.26000001</v>
      </c>
      <c r="AU391" s="105">
        <v>122821339.26000001</v>
      </c>
      <c r="AV391" s="105">
        <v>122821339.26000001</v>
      </c>
      <c r="AW391" s="105">
        <v>122821339.26000001</v>
      </c>
      <c r="AX391" s="105">
        <v>122821339.26000001</v>
      </c>
      <c r="AY391" s="105">
        <v>122821339.26000001</v>
      </c>
      <c r="AZ391" s="105">
        <v>122821339.26000001</v>
      </c>
      <c r="BA391" s="105">
        <v>122821339.26000001</v>
      </c>
      <c r="BB391" s="105">
        <v>122821339.26000001</v>
      </c>
      <c r="BE391" s="73"/>
      <c r="BF391" s="134">
        <f t="shared" si="20"/>
        <v>122821339.26000001</v>
      </c>
      <c r="BG391" s="134">
        <f t="shared" si="21"/>
        <v>122821339.26000001</v>
      </c>
      <c r="BH391" s="134">
        <f t="shared" si="22"/>
        <v>122821339.26000001</v>
      </c>
      <c r="BI391" s="134">
        <f t="shared" ref="BI391:BI452" si="23">AVERAGE(AO391:BA391)</f>
        <v>122821339.26000001</v>
      </c>
    </row>
    <row r="392" spans="1:61" ht="14.4" x14ac:dyDescent="0.3">
      <c r="A392" s="106" t="s">
        <v>754</v>
      </c>
      <c r="B392" s="105">
        <v>0</v>
      </c>
      <c r="C392" s="105">
        <v>0</v>
      </c>
      <c r="D392" s="105">
        <v>0</v>
      </c>
      <c r="E392" s="105">
        <v>0</v>
      </c>
      <c r="F392" s="105">
        <v>0</v>
      </c>
      <c r="G392" s="105">
        <v>0</v>
      </c>
      <c r="H392" s="105">
        <v>0</v>
      </c>
      <c r="I392" s="105">
        <v>0</v>
      </c>
      <c r="J392" s="105">
        <v>0</v>
      </c>
      <c r="K392" s="105">
        <v>0</v>
      </c>
      <c r="L392" s="105">
        <v>0</v>
      </c>
      <c r="M392" s="105">
        <v>0</v>
      </c>
      <c r="N392" s="105">
        <v>0</v>
      </c>
      <c r="O392" s="105">
        <v>0</v>
      </c>
      <c r="P392" s="105">
        <v>0</v>
      </c>
      <c r="Q392" s="105">
        <v>0</v>
      </c>
      <c r="R392" s="105">
        <v>0</v>
      </c>
      <c r="S392" s="105">
        <v>0</v>
      </c>
      <c r="T392" s="105">
        <v>0</v>
      </c>
      <c r="U392" s="105">
        <v>0</v>
      </c>
      <c r="V392" s="105">
        <v>0</v>
      </c>
      <c r="W392" s="105">
        <v>0</v>
      </c>
      <c r="X392" s="105">
        <v>0</v>
      </c>
      <c r="Y392" s="105">
        <v>0</v>
      </c>
      <c r="Z392" s="105">
        <v>0</v>
      </c>
      <c r="AA392" s="105">
        <v>0</v>
      </c>
      <c r="AB392" s="105">
        <v>0</v>
      </c>
      <c r="AC392" s="105">
        <v>0</v>
      </c>
      <c r="AD392" s="105">
        <v>0</v>
      </c>
      <c r="AE392" s="105">
        <v>0</v>
      </c>
      <c r="AF392" s="105">
        <v>0</v>
      </c>
      <c r="AG392" s="105">
        <v>0</v>
      </c>
      <c r="AH392" s="105">
        <v>0</v>
      </c>
      <c r="AI392" s="105">
        <v>0</v>
      </c>
      <c r="AJ392" s="105">
        <v>0</v>
      </c>
      <c r="AK392" s="105">
        <v>0</v>
      </c>
      <c r="AL392" s="105">
        <v>0</v>
      </c>
      <c r="AM392" s="105">
        <v>0</v>
      </c>
      <c r="AN392" s="105">
        <v>0</v>
      </c>
      <c r="AO392" s="105">
        <v>0</v>
      </c>
      <c r="AP392" s="105">
        <v>0</v>
      </c>
      <c r="AQ392" s="105">
        <v>0</v>
      </c>
      <c r="AR392" s="105">
        <v>0</v>
      </c>
      <c r="AS392" s="105">
        <v>0</v>
      </c>
      <c r="AT392" s="105">
        <v>0</v>
      </c>
      <c r="AU392" s="105">
        <v>0</v>
      </c>
      <c r="AV392" s="105">
        <v>0</v>
      </c>
      <c r="AW392" s="105">
        <v>0</v>
      </c>
      <c r="AX392" s="105">
        <v>0</v>
      </c>
      <c r="AY392" s="105">
        <v>0</v>
      </c>
      <c r="AZ392" s="105">
        <v>0</v>
      </c>
      <c r="BA392" s="105">
        <v>0</v>
      </c>
      <c r="BB392" s="105">
        <v>0</v>
      </c>
      <c r="BE392" s="73"/>
      <c r="BF392" s="134">
        <f t="shared" si="20"/>
        <v>0</v>
      </c>
      <c r="BG392" s="134">
        <f t="shared" si="21"/>
        <v>0</v>
      </c>
      <c r="BH392" s="134">
        <f t="shared" si="22"/>
        <v>0</v>
      </c>
      <c r="BI392" s="134">
        <f t="shared" si="23"/>
        <v>0</v>
      </c>
    </row>
    <row r="393" spans="1:61" ht="14.4" x14ac:dyDescent="0.3">
      <c r="A393" s="233" t="s">
        <v>755</v>
      </c>
      <c r="B393" s="107">
        <v>122821339.26000001</v>
      </c>
      <c r="C393" s="107">
        <v>122821339.26000001</v>
      </c>
      <c r="D393" s="107">
        <v>122821339.26000001</v>
      </c>
      <c r="E393" s="107">
        <v>122821339.26000001</v>
      </c>
      <c r="F393" s="107">
        <v>122821339.26000001</v>
      </c>
      <c r="G393" s="107">
        <v>122821339.26000001</v>
      </c>
      <c r="H393" s="107">
        <v>122821339.26000001</v>
      </c>
      <c r="I393" s="107">
        <v>122821339.26000001</v>
      </c>
      <c r="J393" s="107">
        <v>122821339.26000001</v>
      </c>
      <c r="K393" s="107">
        <v>122821339.26000001</v>
      </c>
      <c r="L393" s="107">
        <v>122821339.26000001</v>
      </c>
      <c r="M393" s="107">
        <v>122821339.26000001</v>
      </c>
      <c r="N393" s="107">
        <v>122821339.26000001</v>
      </c>
      <c r="O393" s="107">
        <v>122821339.26000001</v>
      </c>
      <c r="P393" s="107">
        <v>122821339.26000001</v>
      </c>
      <c r="Q393" s="107">
        <v>122821339.26000001</v>
      </c>
      <c r="R393" s="107">
        <v>122821339.26000001</v>
      </c>
      <c r="S393" s="107">
        <v>122821339.26000001</v>
      </c>
      <c r="T393" s="107">
        <v>122821339.26000001</v>
      </c>
      <c r="U393" s="107">
        <v>122821339.26000001</v>
      </c>
      <c r="V393" s="107">
        <v>122821339.26000001</v>
      </c>
      <c r="W393" s="107">
        <v>122821339.26000001</v>
      </c>
      <c r="X393" s="107">
        <v>122821339.26000001</v>
      </c>
      <c r="Y393" s="107">
        <v>122821339.26000001</v>
      </c>
      <c r="Z393" s="107">
        <v>122821339.26000001</v>
      </c>
      <c r="AA393" s="107">
        <v>122821339.26000001</v>
      </c>
      <c r="AB393" s="107">
        <v>122821339.26000001</v>
      </c>
      <c r="AC393" s="107">
        <v>122821339.26000001</v>
      </c>
      <c r="AD393" s="107">
        <v>122821339.26000001</v>
      </c>
      <c r="AE393" s="107">
        <v>122821339.26000001</v>
      </c>
      <c r="AF393" s="107">
        <v>122821339.26000001</v>
      </c>
      <c r="AG393" s="107">
        <v>122821339.26000001</v>
      </c>
      <c r="AH393" s="107">
        <v>122821339.26000001</v>
      </c>
      <c r="AI393" s="107">
        <v>122821339.26000001</v>
      </c>
      <c r="AJ393" s="107">
        <v>122821339.26000001</v>
      </c>
      <c r="AK393" s="107">
        <v>122821339.26000001</v>
      </c>
      <c r="AL393" s="107">
        <v>122821339.26000001</v>
      </c>
      <c r="AM393" s="107">
        <v>122821339.26000001</v>
      </c>
      <c r="AN393" s="107">
        <v>122821339.26000001</v>
      </c>
      <c r="AO393" s="107">
        <v>122821339.26000001</v>
      </c>
      <c r="AP393" s="107">
        <v>122821339.26000001</v>
      </c>
      <c r="AQ393" s="107">
        <v>122821339.26000001</v>
      </c>
      <c r="AR393" s="107">
        <v>122821339.26000001</v>
      </c>
      <c r="AS393" s="107">
        <v>122821339.26000001</v>
      </c>
      <c r="AT393" s="107">
        <v>122821339.26000001</v>
      </c>
      <c r="AU393" s="107">
        <v>122821339.26000001</v>
      </c>
      <c r="AV393" s="107">
        <v>122821339.26000001</v>
      </c>
      <c r="AW393" s="107">
        <v>122821339.26000001</v>
      </c>
      <c r="AX393" s="107">
        <v>122821339.26000001</v>
      </c>
      <c r="AY393" s="107">
        <v>122821339.26000001</v>
      </c>
      <c r="AZ393" s="107">
        <v>122821339.26000001</v>
      </c>
      <c r="BA393" s="107">
        <v>122821339.26000001</v>
      </c>
      <c r="BB393" s="107">
        <v>122821339.26000001</v>
      </c>
      <c r="BE393" s="73"/>
      <c r="BF393" s="134">
        <f t="shared" si="20"/>
        <v>122821339.26000001</v>
      </c>
      <c r="BG393" s="134">
        <f t="shared" si="21"/>
        <v>122821339.26000001</v>
      </c>
      <c r="BH393" s="134">
        <f t="shared" si="22"/>
        <v>122821339.26000001</v>
      </c>
      <c r="BI393" s="134">
        <f t="shared" si="23"/>
        <v>122821339.26000001</v>
      </c>
    </row>
    <row r="394" spans="1:61" ht="14.4" x14ac:dyDescent="0.3">
      <c r="A394" s="106" t="s">
        <v>756</v>
      </c>
      <c r="BE394" s="73"/>
      <c r="BF394" s="134" t="e">
        <f t="shared" si="20"/>
        <v>#DIV/0!</v>
      </c>
      <c r="BG394" s="134" t="e">
        <f t="shared" si="21"/>
        <v>#DIV/0!</v>
      </c>
      <c r="BH394" s="134" t="e">
        <f t="shared" si="22"/>
        <v>#DIV/0!</v>
      </c>
      <c r="BI394" s="134" t="e">
        <f t="shared" si="23"/>
        <v>#DIV/0!</v>
      </c>
    </row>
    <row r="395" spans="1:61" ht="14.4" x14ac:dyDescent="0.3">
      <c r="A395" s="158" t="s">
        <v>757</v>
      </c>
      <c r="BE395" s="73"/>
      <c r="BF395" s="134" t="e">
        <f t="shared" ref="BF395:BF458" si="24">AVERAGE(B395:N395)</f>
        <v>#DIV/0!</v>
      </c>
      <c r="BG395" s="134" t="e">
        <f t="shared" ref="BG395:BG458" si="25">AVERAGE(O395:AA395)</f>
        <v>#DIV/0!</v>
      </c>
      <c r="BH395" s="134" t="e">
        <f t="shared" ref="BH395:BH458" si="26">AVERAGE(AB395:AN395)</f>
        <v>#DIV/0!</v>
      </c>
      <c r="BI395" s="134" t="e">
        <f t="shared" si="23"/>
        <v>#DIV/0!</v>
      </c>
    </row>
    <row r="396" spans="1:61" ht="14.4" x14ac:dyDescent="0.3">
      <c r="A396" s="106" t="s">
        <v>758</v>
      </c>
      <c r="B396" s="105">
        <v>0</v>
      </c>
      <c r="C396" s="105">
        <v>0</v>
      </c>
      <c r="D396" s="105">
        <v>0</v>
      </c>
      <c r="E396" s="105">
        <v>0</v>
      </c>
      <c r="F396" s="105">
        <v>0</v>
      </c>
      <c r="G396" s="105">
        <v>0</v>
      </c>
      <c r="H396" s="105">
        <v>0</v>
      </c>
      <c r="I396" s="105">
        <v>0</v>
      </c>
      <c r="J396" s="105">
        <v>0</v>
      </c>
      <c r="K396" s="105">
        <v>0</v>
      </c>
      <c r="L396" s="105">
        <v>0</v>
      </c>
      <c r="M396" s="105">
        <v>0</v>
      </c>
      <c r="N396" s="105">
        <v>0</v>
      </c>
      <c r="O396" s="105">
        <v>0</v>
      </c>
      <c r="P396" s="105">
        <v>0</v>
      </c>
      <c r="Q396" s="105">
        <v>0</v>
      </c>
      <c r="R396" s="105">
        <v>0</v>
      </c>
      <c r="S396" s="105">
        <v>0</v>
      </c>
      <c r="T396" s="105">
        <v>0</v>
      </c>
      <c r="U396" s="105">
        <v>0</v>
      </c>
      <c r="V396" s="105">
        <v>0</v>
      </c>
      <c r="W396" s="105">
        <v>0</v>
      </c>
      <c r="X396" s="105">
        <v>0</v>
      </c>
      <c r="Y396" s="105">
        <v>0</v>
      </c>
      <c r="Z396" s="105">
        <v>0</v>
      </c>
      <c r="AA396" s="105">
        <v>0</v>
      </c>
      <c r="AB396" s="105">
        <v>0</v>
      </c>
      <c r="AC396" s="105">
        <v>0</v>
      </c>
      <c r="AD396" s="105">
        <v>0</v>
      </c>
      <c r="AE396" s="105">
        <v>0</v>
      </c>
      <c r="AF396" s="105">
        <v>0</v>
      </c>
      <c r="AG396" s="105">
        <v>0</v>
      </c>
      <c r="AH396" s="105">
        <v>0</v>
      </c>
      <c r="AI396" s="105">
        <v>0</v>
      </c>
      <c r="AJ396" s="105">
        <v>0</v>
      </c>
      <c r="AK396" s="105">
        <v>0</v>
      </c>
      <c r="AL396" s="105">
        <v>0</v>
      </c>
      <c r="AM396" s="105">
        <v>0</v>
      </c>
      <c r="AN396" s="105">
        <v>0</v>
      </c>
      <c r="AO396" s="105">
        <v>0</v>
      </c>
      <c r="AP396" s="105">
        <v>0</v>
      </c>
      <c r="AQ396" s="105">
        <v>0</v>
      </c>
      <c r="AR396" s="105">
        <v>0</v>
      </c>
      <c r="AS396" s="105">
        <v>0</v>
      </c>
      <c r="AT396" s="105">
        <v>0</v>
      </c>
      <c r="AU396" s="105">
        <v>0</v>
      </c>
      <c r="AV396" s="105">
        <v>0</v>
      </c>
      <c r="AW396" s="105">
        <v>0</v>
      </c>
      <c r="AX396" s="105">
        <v>0</v>
      </c>
      <c r="AY396" s="105">
        <v>0</v>
      </c>
      <c r="AZ396" s="105">
        <v>0</v>
      </c>
      <c r="BA396" s="105">
        <v>0</v>
      </c>
      <c r="BB396" s="105">
        <v>0</v>
      </c>
      <c r="BE396" s="73"/>
      <c r="BF396" s="134">
        <f t="shared" si="24"/>
        <v>0</v>
      </c>
      <c r="BG396" s="134">
        <f t="shared" si="25"/>
        <v>0</v>
      </c>
      <c r="BH396" s="134">
        <f t="shared" si="26"/>
        <v>0</v>
      </c>
      <c r="BI396" s="134">
        <f t="shared" si="23"/>
        <v>0</v>
      </c>
    </row>
    <row r="397" spans="1:61" ht="14.4" x14ac:dyDescent="0.3">
      <c r="A397" s="106" t="s">
        <v>759</v>
      </c>
      <c r="B397" s="105">
        <v>0</v>
      </c>
      <c r="C397" s="105">
        <v>0</v>
      </c>
      <c r="D397" s="105">
        <v>0</v>
      </c>
      <c r="E397" s="105">
        <v>0</v>
      </c>
      <c r="F397" s="105">
        <v>0</v>
      </c>
      <c r="G397" s="105">
        <v>0</v>
      </c>
      <c r="H397" s="105">
        <v>0</v>
      </c>
      <c r="I397" s="105">
        <v>0</v>
      </c>
      <c r="J397" s="105">
        <v>0</v>
      </c>
      <c r="K397" s="105">
        <v>0</v>
      </c>
      <c r="L397" s="105">
        <v>0</v>
      </c>
      <c r="M397" s="105">
        <v>0</v>
      </c>
      <c r="N397" s="105">
        <v>0</v>
      </c>
      <c r="O397" s="105">
        <v>0</v>
      </c>
      <c r="P397" s="105">
        <v>0</v>
      </c>
      <c r="Q397" s="105">
        <v>0</v>
      </c>
      <c r="R397" s="105">
        <v>0</v>
      </c>
      <c r="S397" s="105">
        <v>0</v>
      </c>
      <c r="T397" s="105">
        <v>0</v>
      </c>
      <c r="U397" s="105">
        <v>0</v>
      </c>
      <c r="V397" s="105">
        <v>0</v>
      </c>
      <c r="W397" s="105">
        <v>0</v>
      </c>
      <c r="X397" s="105">
        <v>0</v>
      </c>
      <c r="Y397" s="105">
        <v>0</v>
      </c>
      <c r="Z397" s="105">
        <v>0</v>
      </c>
      <c r="AA397" s="105">
        <v>0</v>
      </c>
      <c r="AB397" s="105">
        <v>0</v>
      </c>
      <c r="AC397" s="105">
        <v>0</v>
      </c>
      <c r="AD397" s="105">
        <v>0</v>
      </c>
      <c r="AE397" s="105">
        <v>0</v>
      </c>
      <c r="AF397" s="105">
        <v>0</v>
      </c>
      <c r="AG397" s="105">
        <v>0</v>
      </c>
      <c r="AH397" s="105">
        <v>0</v>
      </c>
      <c r="AI397" s="105">
        <v>0</v>
      </c>
      <c r="AJ397" s="105">
        <v>0</v>
      </c>
      <c r="AK397" s="105">
        <v>0</v>
      </c>
      <c r="AL397" s="105">
        <v>0</v>
      </c>
      <c r="AM397" s="105">
        <v>0</v>
      </c>
      <c r="AN397" s="105">
        <v>0</v>
      </c>
      <c r="AO397" s="105">
        <v>0</v>
      </c>
      <c r="AP397" s="105">
        <v>0</v>
      </c>
      <c r="AQ397" s="105">
        <v>0</v>
      </c>
      <c r="AR397" s="105">
        <v>0</v>
      </c>
      <c r="AS397" s="105">
        <v>0</v>
      </c>
      <c r="AT397" s="105">
        <v>0</v>
      </c>
      <c r="AU397" s="105">
        <v>0</v>
      </c>
      <c r="AV397" s="105">
        <v>0</v>
      </c>
      <c r="AW397" s="105">
        <v>0</v>
      </c>
      <c r="AX397" s="105">
        <v>0</v>
      </c>
      <c r="AY397" s="105">
        <v>0</v>
      </c>
      <c r="AZ397" s="105">
        <v>0</v>
      </c>
      <c r="BA397" s="105">
        <v>0</v>
      </c>
      <c r="BB397" s="105">
        <v>0</v>
      </c>
      <c r="BE397" s="73"/>
      <c r="BF397" s="134">
        <f t="shared" si="24"/>
        <v>0</v>
      </c>
      <c r="BG397" s="134">
        <f t="shared" si="25"/>
        <v>0</v>
      </c>
      <c r="BH397" s="134">
        <f t="shared" si="26"/>
        <v>0</v>
      </c>
      <c r="BI397" s="134">
        <f t="shared" si="23"/>
        <v>0</v>
      </c>
    </row>
    <row r="398" spans="1:61" ht="14.4" x14ac:dyDescent="0.3">
      <c r="A398" s="106" t="s">
        <v>760</v>
      </c>
      <c r="B398" s="105">
        <v>2.1827872842550202E-8</v>
      </c>
      <c r="C398" s="105">
        <v>7.2759576141834206E-8</v>
      </c>
      <c r="D398" s="105">
        <v>1.01863406598567E-7</v>
      </c>
      <c r="E398" s="105">
        <v>1.5279510989785099E-7</v>
      </c>
      <c r="F398" s="105">
        <v>1.01863406598567E-7</v>
      </c>
      <c r="G398" s="105">
        <v>1.30967237055301E-7</v>
      </c>
      <c r="H398" s="105">
        <v>1.8917489796876899E-7</v>
      </c>
      <c r="I398" s="105">
        <v>2.1827872842550201E-7</v>
      </c>
      <c r="J398" s="105">
        <v>2.2555468603968599E-7</v>
      </c>
      <c r="K398" s="105">
        <v>3.2741809263825401E-7</v>
      </c>
      <c r="L398" s="105">
        <v>3.92901711165905E-7</v>
      </c>
      <c r="M398" s="105">
        <v>4.6566128730773899E-7</v>
      </c>
      <c r="N398" s="105">
        <v>4.00177668780088E-7</v>
      </c>
      <c r="O398" s="105">
        <v>4.00177668780088E-7</v>
      </c>
      <c r="P398" s="105">
        <v>4.3473846744745901E-7</v>
      </c>
      <c r="Q398" s="105">
        <v>3.2378011383116198E-7</v>
      </c>
      <c r="R398" s="105">
        <v>3.2923708204180002E-7</v>
      </c>
      <c r="S398" s="105">
        <v>3.6379788070917098E-7</v>
      </c>
      <c r="T398" s="105">
        <v>2.52839527092874E-7</v>
      </c>
      <c r="U398" s="105">
        <v>1.4188117347657601E-7</v>
      </c>
      <c r="V398" s="105">
        <v>1.76441972143948E-7</v>
      </c>
      <c r="W398" s="105">
        <v>2.40106601268053E-7</v>
      </c>
      <c r="X398" s="105">
        <v>1.5825207810848901E-7</v>
      </c>
      <c r="Y398" s="105">
        <v>4.7748471843078699E-8</v>
      </c>
      <c r="Z398" s="105">
        <v>1.2596501619555001E-7</v>
      </c>
      <c r="AA398" s="105">
        <v>1.6416379367001299E-7</v>
      </c>
      <c r="AB398" s="105">
        <v>1.6416379367001299E-7</v>
      </c>
      <c r="AC398" s="105">
        <v>2.37681282063042E-7</v>
      </c>
      <c r="AD398" s="105">
        <v>1.22023872487303E-7</v>
      </c>
      <c r="AE398" s="105">
        <v>7.9126039053397697E-8</v>
      </c>
      <c r="AF398" s="105">
        <v>1.52643527446427E-7</v>
      </c>
      <c r="AG398" s="105">
        <v>1.67953354925989E-7</v>
      </c>
      <c r="AH398" s="105">
        <v>9.5951691035349797E-8</v>
      </c>
      <c r="AI398" s="105">
        <v>1.7037867413015199E-7</v>
      </c>
      <c r="AJ398" s="105">
        <v>2.14792332066447E-7</v>
      </c>
      <c r="AK398" s="105">
        <v>1.42790668175808E-7</v>
      </c>
      <c r="AL398" s="105">
        <v>7.0789004285169405E-8</v>
      </c>
      <c r="AM398" s="105">
        <v>8.6098831764731406E-8</v>
      </c>
      <c r="AN398" s="105">
        <v>1.45064404929393E-7</v>
      </c>
      <c r="AO398" s="105">
        <v>1.45064404929393E-7</v>
      </c>
      <c r="AP398" s="105">
        <v>1.7228608662866799E-7</v>
      </c>
      <c r="AQ398" s="105">
        <v>1.9950776832794201E-7</v>
      </c>
      <c r="AR398" s="105">
        <v>2.99489026169051E-7</v>
      </c>
      <c r="AS398" s="105">
        <v>2.1029538604139099E-7</v>
      </c>
      <c r="AT398" s="105">
        <v>2.95724728654133E-7</v>
      </c>
      <c r="AU398" s="105">
        <v>2.06531088526473E-7</v>
      </c>
      <c r="AV398" s="105">
        <v>2.0464893976901299E-7</v>
      </c>
      <c r="AW398" s="105">
        <v>8.6351469184619894E-8</v>
      </c>
      <c r="AX398" s="105">
        <v>2.00884642254095E-7</v>
      </c>
      <c r="AY398" s="105">
        <v>2.8631398486683697E-7</v>
      </c>
      <c r="AZ398" s="105">
        <v>3.7174332747957901E-7</v>
      </c>
      <c r="BA398" s="105">
        <v>3.4075734826538601E-7</v>
      </c>
      <c r="BB398" s="105">
        <v>3.4075734826538601E-7</v>
      </c>
      <c r="BE398" s="73"/>
      <c r="BF398" s="134">
        <f t="shared" si="24"/>
        <v>2.1548028318927792E-7</v>
      </c>
      <c r="BG398" s="134">
        <f t="shared" si="25"/>
        <v>2.430099882006356E-7</v>
      </c>
      <c r="BH398" s="134">
        <f t="shared" si="26"/>
        <v>1.4226595969486326E-7</v>
      </c>
      <c r="BI398" s="134">
        <f t="shared" si="23"/>
        <v>2.3227678469973698E-7</v>
      </c>
    </row>
    <row r="399" spans="1:61" ht="14.4" x14ac:dyDescent="0.3">
      <c r="A399" s="106" t="s">
        <v>761</v>
      </c>
      <c r="B399" s="105">
        <v>0</v>
      </c>
      <c r="C399" s="105">
        <v>0</v>
      </c>
      <c r="D399" s="105">
        <v>0</v>
      </c>
      <c r="E399" s="105">
        <v>0</v>
      </c>
      <c r="F399" s="105">
        <v>0</v>
      </c>
      <c r="G399" s="105">
        <v>0</v>
      </c>
      <c r="H399" s="105">
        <v>0</v>
      </c>
      <c r="I399" s="105">
        <v>0</v>
      </c>
      <c r="J399" s="105">
        <v>0</v>
      </c>
      <c r="K399" s="105">
        <v>0</v>
      </c>
      <c r="L399" s="105">
        <v>0</v>
      </c>
      <c r="M399" s="105">
        <v>0</v>
      </c>
      <c r="N399" s="105">
        <v>0</v>
      </c>
      <c r="O399" s="105">
        <v>0</v>
      </c>
      <c r="P399" s="105">
        <v>0</v>
      </c>
      <c r="Q399" s="105">
        <v>0</v>
      </c>
      <c r="R399" s="105">
        <v>0</v>
      </c>
      <c r="S399" s="105">
        <v>0</v>
      </c>
      <c r="T399" s="105">
        <v>0</v>
      </c>
      <c r="U399" s="105">
        <v>0</v>
      </c>
      <c r="V399" s="105">
        <v>0</v>
      </c>
      <c r="W399" s="105">
        <v>0</v>
      </c>
      <c r="X399" s="105">
        <v>0</v>
      </c>
      <c r="Y399" s="105">
        <v>0</v>
      </c>
      <c r="Z399" s="105">
        <v>0</v>
      </c>
      <c r="AA399" s="105">
        <v>0</v>
      </c>
      <c r="AB399" s="105">
        <v>0</v>
      </c>
      <c r="AC399" s="105">
        <v>0</v>
      </c>
      <c r="AD399" s="105">
        <v>0</v>
      </c>
      <c r="AE399" s="105">
        <v>0</v>
      </c>
      <c r="AF399" s="105">
        <v>0</v>
      </c>
      <c r="AG399" s="105">
        <v>0</v>
      </c>
      <c r="AH399" s="105">
        <v>0</v>
      </c>
      <c r="AI399" s="105">
        <v>0</v>
      </c>
      <c r="AJ399" s="105">
        <v>0</v>
      </c>
      <c r="AK399" s="105">
        <v>0</v>
      </c>
      <c r="AL399" s="105">
        <v>0</v>
      </c>
      <c r="AM399" s="105">
        <v>0</v>
      </c>
      <c r="AN399" s="105">
        <v>0</v>
      </c>
      <c r="AO399" s="105">
        <v>0</v>
      </c>
      <c r="AP399" s="105">
        <v>0</v>
      </c>
      <c r="AQ399" s="105">
        <v>0</v>
      </c>
      <c r="AR399" s="105">
        <v>0</v>
      </c>
      <c r="AS399" s="105">
        <v>0</v>
      </c>
      <c r="AT399" s="105">
        <v>0</v>
      </c>
      <c r="AU399" s="105">
        <v>0</v>
      </c>
      <c r="AV399" s="105">
        <v>0</v>
      </c>
      <c r="AW399" s="105">
        <v>0</v>
      </c>
      <c r="AX399" s="105">
        <v>0</v>
      </c>
      <c r="AY399" s="105">
        <v>0</v>
      </c>
      <c r="AZ399" s="105">
        <v>0</v>
      </c>
      <c r="BA399" s="105">
        <v>0</v>
      </c>
      <c r="BB399" s="105">
        <v>0</v>
      </c>
      <c r="BE399" s="73"/>
      <c r="BF399" s="134">
        <f t="shared" si="24"/>
        <v>0</v>
      </c>
      <c r="BG399" s="134">
        <f t="shared" si="25"/>
        <v>0</v>
      </c>
      <c r="BH399" s="134">
        <f t="shared" si="26"/>
        <v>0</v>
      </c>
      <c r="BI399" s="134">
        <f t="shared" si="23"/>
        <v>0</v>
      </c>
    </row>
    <row r="400" spans="1:61" ht="14.4" x14ac:dyDescent="0.3">
      <c r="A400" s="233" t="s">
        <v>762</v>
      </c>
      <c r="B400" s="107">
        <v>2.1827872842550202E-8</v>
      </c>
      <c r="C400" s="107">
        <v>7.2759576141834206E-8</v>
      </c>
      <c r="D400" s="107">
        <v>1.01863406598567E-7</v>
      </c>
      <c r="E400" s="107">
        <v>1.5279510989785099E-7</v>
      </c>
      <c r="F400" s="107">
        <v>1.01863406598567E-7</v>
      </c>
      <c r="G400" s="107">
        <v>1.30967237055301E-7</v>
      </c>
      <c r="H400" s="107">
        <v>1.8917489796876899E-7</v>
      </c>
      <c r="I400" s="107">
        <v>2.1827872842550201E-7</v>
      </c>
      <c r="J400" s="107">
        <v>2.2555468603968599E-7</v>
      </c>
      <c r="K400" s="107">
        <v>3.2741809263825401E-7</v>
      </c>
      <c r="L400" s="107">
        <v>3.92901711165905E-7</v>
      </c>
      <c r="M400" s="107">
        <v>4.6566128730773899E-7</v>
      </c>
      <c r="N400" s="107">
        <v>4.00177668780088E-7</v>
      </c>
      <c r="O400" s="107">
        <v>4.00177668780088E-7</v>
      </c>
      <c r="P400" s="107">
        <v>4.3473846744745901E-7</v>
      </c>
      <c r="Q400" s="107">
        <v>3.2378011383116198E-7</v>
      </c>
      <c r="R400" s="107">
        <v>3.2923708204180002E-7</v>
      </c>
      <c r="S400" s="107">
        <v>3.6379788070917098E-7</v>
      </c>
      <c r="T400" s="107">
        <v>2.52839527092874E-7</v>
      </c>
      <c r="U400" s="107">
        <v>1.4188117347657601E-7</v>
      </c>
      <c r="V400" s="107">
        <v>1.76441972143948E-7</v>
      </c>
      <c r="W400" s="107">
        <v>2.40106601268053E-7</v>
      </c>
      <c r="X400" s="107">
        <v>1.5825207810848901E-7</v>
      </c>
      <c r="Y400" s="107">
        <v>4.7748471843078699E-8</v>
      </c>
      <c r="Z400" s="107">
        <v>1.2596501619555001E-7</v>
      </c>
      <c r="AA400" s="107">
        <v>1.6416379367001299E-7</v>
      </c>
      <c r="AB400" s="107">
        <v>1.6416379367001299E-7</v>
      </c>
      <c r="AC400" s="107">
        <v>2.37681282063042E-7</v>
      </c>
      <c r="AD400" s="107">
        <v>1.22023872487303E-7</v>
      </c>
      <c r="AE400" s="107">
        <v>7.9126039053397697E-8</v>
      </c>
      <c r="AF400" s="107">
        <v>1.52643527446427E-7</v>
      </c>
      <c r="AG400" s="107">
        <v>1.67953354925989E-7</v>
      </c>
      <c r="AH400" s="107">
        <v>9.5951691035349797E-8</v>
      </c>
      <c r="AI400" s="107">
        <v>1.7037867413015199E-7</v>
      </c>
      <c r="AJ400" s="107">
        <v>2.14792332066447E-7</v>
      </c>
      <c r="AK400" s="107">
        <v>1.42790668175808E-7</v>
      </c>
      <c r="AL400" s="107">
        <v>7.0789004285169405E-8</v>
      </c>
      <c r="AM400" s="107">
        <v>8.6098831764731406E-8</v>
      </c>
      <c r="AN400" s="107">
        <v>1.45064404929393E-7</v>
      </c>
      <c r="AO400" s="107">
        <v>1.45064404929393E-7</v>
      </c>
      <c r="AP400" s="107">
        <v>1.7228608662866799E-7</v>
      </c>
      <c r="AQ400" s="107">
        <v>1.9950776832794201E-7</v>
      </c>
      <c r="AR400" s="107">
        <v>2.99489026169051E-7</v>
      </c>
      <c r="AS400" s="107">
        <v>2.1029538604139099E-7</v>
      </c>
      <c r="AT400" s="107">
        <v>2.95724728654133E-7</v>
      </c>
      <c r="AU400" s="107">
        <v>2.06531088526473E-7</v>
      </c>
      <c r="AV400" s="107">
        <v>2.0464893976901299E-7</v>
      </c>
      <c r="AW400" s="107">
        <v>8.6351469184619894E-8</v>
      </c>
      <c r="AX400" s="107">
        <v>2.00884642254095E-7</v>
      </c>
      <c r="AY400" s="107">
        <v>2.8631398486683697E-7</v>
      </c>
      <c r="AZ400" s="107">
        <v>3.7174332747957901E-7</v>
      </c>
      <c r="BA400" s="107">
        <v>3.4075734826538601E-7</v>
      </c>
      <c r="BB400" s="107">
        <v>3.4075734826538601E-7</v>
      </c>
      <c r="BE400" s="73"/>
      <c r="BF400" s="134">
        <f t="shared" si="24"/>
        <v>2.1548028318927792E-7</v>
      </c>
      <c r="BG400" s="134">
        <f t="shared" si="25"/>
        <v>2.430099882006356E-7</v>
      </c>
      <c r="BH400" s="134">
        <f t="shared" si="26"/>
        <v>1.4226595969486326E-7</v>
      </c>
      <c r="BI400" s="134">
        <f t="shared" si="23"/>
        <v>2.3227678469973698E-7</v>
      </c>
    </row>
    <row r="401" spans="1:61" ht="14.4" x14ac:dyDescent="0.3">
      <c r="A401" s="106" t="s">
        <v>763</v>
      </c>
      <c r="BE401" s="73"/>
      <c r="BF401" s="134" t="e">
        <f t="shared" si="24"/>
        <v>#DIV/0!</v>
      </c>
      <c r="BG401" s="134" t="e">
        <f t="shared" si="25"/>
        <v>#DIV/0!</v>
      </c>
      <c r="BH401" s="134" t="e">
        <f t="shared" si="26"/>
        <v>#DIV/0!</v>
      </c>
      <c r="BI401" s="134" t="e">
        <f t="shared" si="23"/>
        <v>#DIV/0!</v>
      </c>
    </row>
    <row r="402" spans="1:61" ht="14.4" x14ac:dyDescent="0.3">
      <c r="A402" s="158" t="s">
        <v>764</v>
      </c>
      <c r="BE402" s="73"/>
      <c r="BF402" s="134" t="e">
        <f t="shared" si="24"/>
        <v>#DIV/0!</v>
      </c>
      <c r="BG402" s="134" t="e">
        <f t="shared" si="25"/>
        <v>#DIV/0!</v>
      </c>
      <c r="BH402" s="134" t="e">
        <f t="shared" si="26"/>
        <v>#DIV/0!</v>
      </c>
      <c r="BI402" s="134" t="e">
        <f t="shared" si="23"/>
        <v>#DIV/0!</v>
      </c>
    </row>
    <row r="403" spans="1:61" ht="14.4" x14ac:dyDescent="0.3">
      <c r="A403" s="106" t="s">
        <v>765</v>
      </c>
      <c r="B403" s="105">
        <v>17162290.379999999</v>
      </c>
      <c r="C403" s="105">
        <v>17162290.379999999</v>
      </c>
      <c r="D403" s="105">
        <v>17162290.379999999</v>
      </c>
      <c r="E403" s="105">
        <v>17162290.379999999</v>
      </c>
      <c r="F403" s="105">
        <v>17162290.379999999</v>
      </c>
      <c r="G403" s="105">
        <v>17162290.379999999</v>
      </c>
      <c r="H403" s="105">
        <v>17162290.379999999</v>
      </c>
      <c r="I403" s="105">
        <v>17162290.379999999</v>
      </c>
      <c r="J403" s="105">
        <v>17162290.379999999</v>
      </c>
      <c r="K403" s="105">
        <v>17162290.379999999</v>
      </c>
      <c r="L403" s="105">
        <v>17162290.379999999</v>
      </c>
      <c r="M403" s="105">
        <v>17162290.379999999</v>
      </c>
      <c r="N403" s="105">
        <v>17162290.379999999</v>
      </c>
      <c r="O403" s="105">
        <v>17162290.379999999</v>
      </c>
      <c r="P403" s="105">
        <v>17162290.379999999</v>
      </c>
      <c r="Q403" s="105">
        <v>17162290.379999999</v>
      </c>
      <c r="R403" s="105">
        <v>17162290.379999999</v>
      </c>
      <c r="S403" s="105">
        <v>17162290.379999999</v>
      </c>
      <c r="T403" s="105">
        <v>17162290.379999999</v>
      </c>
      <c r="U403" s="105">
        <v>17162290.379999999</v>
      </c>
      <c r="V403" s="105">
        <v>17162290.379999999</v>
      </c>
      <c r="W403" s="105">
        <v>17162290.379999999</v>
      </c>
      <c r="X403" s="105">
        <v>17162290.379999999</v>
      </c>
      <c r="Y403" s="105">
        <v>17162290.379999999</v>
      </c>
      <c r="Z403" s="105">
        <v>17162290.379999999</v>
      </c>
      <c r="AA403" s="105">
        <v>17162290.379999999</v>
      </c>
      <c r="AB403" s="105">
        <v>17162290.379999999</v>
      </c>
      <c r="AC403" s="105">
        <v>17162290.379999999</v>
      </c>
      <c r="AD403" s="105">
        <v>17162290.379999999</v>
      </c>
      <c r="AE403" s="105">
        <v>17162290.379999999</v>
      </c>
      <c r="AF403" s="105">
        <v>17162290.379999999</v>
      </c>
      <c r="AG403" s="105">
        <v>17162290.379999999</v>
      </c>
      <c r="AH403" s="105">
        <v>17162290.379999999</v>
      </c>
      <c r="AI403" s="105">
        <v>17162290.379999999</v>
      </c>
      <c r="AJ403" s="105">
        <v>17162290.379999999</v>
      </c>
      <c r="AK403" s="105">
        <v>17162290.379999999</v>
      </c>
      <c r="AL403" s="105">
        <v>17162290.379999999</v>
      </c>
      <c r="AM403" s="105">
        <v>17162290.379999999</v>
      </c>
      <c r="AN403" s="105">
        <v>17162290.379999999</v>
      </c>
      <c r="AO403" s="105">
        <v>17162290.379999999</v>
      </c>
      <c r="AP403" s="105">
        <v>17162290.379999999</v>
      </c>
      <c r="AQ403" s="105">
        <v>17162290.379999999</v>
      </c>
      <c r="AR403" s="105">
        <v>17162290.379999999</v>
      </c>
      <c r="AS403" s="105">
        <v>17162290.379999999</v>
      </c>
      <c r="AT403" s="105">
        <v>17162290.379999999</v>
      </c>
      <c r="AU403" s="105">
        <v>17162290.379999999</v>
      </c>
      <c r="AV403" s="105">
        <v>17162290.379999999</v>
      </c>
      <c r="AW403" s="105">
        <v>17162290.379999999</v>
      </c>
      <c r="AX403" s="105">
        <v>17162290.379999999</v>
      </c>
      <c r="AY403" s="105">
        <v>17162290.379999999</v>
      </c>
      <c r="AZ403" s="105">
        <v>17162290.379999999</v>
      </c>
      <c r="BA403" s="105">
        <v>17162290.379999999</v>
      </c>
      <c r="BB403" s="105">
        <v>17162290.379999999</v>
      </c>
      <c r="BE403" s="73"/>
      <c r="BF403" s="134">
        <f t="shared" si="24"/>
        <v>17162290.379999999</v>
      </c>
      <c r="BG403" s="134">
        <f t="shared" si="25"/>
        <v>17162290.379999999</v>
      </c>
      <c r="BH403" s="134">
        <f t="shared" si="26"/>
        <v>17162290.379999999</v>
      </c>
      <c r="BI403" s="134">
        <f t="shared" si="23"/>
        <v>17162290.379999999</v>
      </c>
    </row>
    <row r="404" spans="1:61" ht="14.4" x14ac:dyDescent="0.3">
      <c r="A404" s="106" t="s">
        <v>766</v>
      </c>
      <c r="B404" s="105">
        <v>0</v>
      </c>
      <c r="C404" s="105">
        <v>0</v>
      </c>
      <c r="D404" s="105">
        <v>0</v>
      </c>
      <c r="E404" s="105">
        <v>0</v>
      </c>
      <c r="F404" s="105">
        <v>0</v>
      </c>
      <c r="G404" s="105">
        <v>0</v>
      </c>
      <c r="H404" s="105">
        <v>0</v>
      </c>
      <c r="I404" s="105">
        <v>0</v>
      </c>
      <c r="J404" s="105">
        <v>0</v>
      </c>
      <c r="K404" s="105">
        <v>0</v>
      </c>
      <c r="L404" s="105">
        <v>0</v>
      </c>
      <c r="M404" s="105">
        <v>0</v>
      </c>
      <c r="N404" s="105">
        <v>0</v>
      </c>
      <c r="O404" s="105">
        <v>0</v>
      </c>
      <c r="P404" s="105">
        <v>0</v>
      </c>
      <c r="Q404" s="105">
        <v>0</v>
      </c>
      <c r="R404" s="105">
        <v>0</v>
      </c>
      <c r="S404" s="105">
        <v>0</v>
      </c>
      <c r="T404" s="105">
        <v>0</v>
      </c>
      <c r="U404" s="105">
        <v>0</v>
      </c>
      <c r="V404" s="105">
        <v>0</v>
      </c>
      <c r="W404" s="105">
        <v>0</v>
      </c>
      <c r="X404" s="105">
        <v>0</v>
      </c>
      <c r="Y404" s="105">
        <v>0</v>
      </c>
      <c r="Z404" s="105">
        <v>0</v>
      </c>
      <c r="AA404" s="105">
        <v>0</v>
      </c>
      <c r="AB404" s="105">
        <v>0</v>
      </c>
      <c r="AC404" s="105">
        <v>0</v>
      </c>
      <c r="AD404" s="105">
        <v>0</v>
      </c>
      <c r="AE404" s="105">
        <v>0</v>
      </c>
      <c r="AF404" s="105">
        <v>0</v>
      </c>
      <c r="AG404" s="105">
        <v>0</v>
      </c>
      <c r="AH404" s="105">
        <v>0</v>
      </c>
      <c r="AI404" s="105">
        <v>0</v>
      </c>
      <c r="AJ404" s="105">
        <v>0</v>
      </c>
      <c r="AK404" s="105">
        <v>0</v>
      </c>
      <c r="AL404" s="105">
        <v>0</v>
      </c>
      <c r="AM404" s="105">
        <v>0</v>
      </c>
      <c r="AN404" s="105">
        <v>0</v>
      </c>
      <c r="AO404" s="105">
        <v>0</v>
      </c>
      <c r="AP404" s="105">
        <v>0</v>
      </c>
      <c r="AQ404" s="105">
        <v>0</v>
      </c>
      <c r="AR404" s="105">
        <v>0</v>
      </c>
      <c r="AS404" s="105">
        <v>0</v>
      </c>
      <c r="AT404" s="105">
        <v>0</v>
      </c>
      <c r="AU404" s="105">
        <v>0</v>
      </c>
      <c r="AV404" s="105">
        <v>0</v>
      </c>
      <c r="AW404" s="105">
        <v>0</v>
      </c>
      <c r="AX404" s="105">
        <v>0</v>
      </c>
      <c r="AY404" s="105">
        <v>0</v>
      </c>
      <c r="AZ404" s="105">
        <v>0</v>
      </c>
      <c r="BA404" s="105">
        <v>0</v>
      </c>
      <c r="BB404" s="105">
        <v>0</v>
      </c>
      <c r="BE404" s="73"/>
      <c r="BF404" s="134">
        <f t="shared" si="24"/>
        <v>0</v>
      </c>
      <c r="BG404" s="134">
        <f t="shared" si="25"/>
        <v>0</v>
      </c>
      <c r="BH404" s="134">
        <f t="shared" si="26"/>
        <v>0</v>
      </c>
      <c r="BI404" s="134">
        <f t="shared" si="23"/>
        <v>0</v>
      </c>
    </row>
    <row r="405" spans="1:61" ht="14.4" x14ac:dyDescent="0.3">
      <c r="A405" s="106" t="s">
        <v>767</v>
      </c>
      <c r="BE405" s="73"/>
      <c r="BF405" s="134" t="e">
        <f t="shared" si="24"/>
        <v>#DIV/0!</v>
      </c>
      <c r="BG405" s="134" t="e">
        <f t="shared" si="25"/>
        <v>#DIV/0!</v>
      </c>
      <c r="BH405" s="134" t="e">
        <f t="shared" si="26"/>
        <v>#DIV/0!</v>
      </c>
      <c r="BI405" s="134" t="e">
        <f t="shared" si="23"/>
        <v>#DIV/0!</v>
      </c>
    </row>
    <row r="406" spans="1:61" ht="14.4" x14ac:dyDescent="0.3">
      <c r="A406" s="158" t="s">
        <v>768</v>
      </c>
      <c r="BE406" s="73"/>
      <c r="BF406" s="134" t="e">
        <f t="shared" si="24"/>
        <v>#DIV/0!</v>
      </c>
      <c r="BG406" s="134" t="e">
        <f t="shared" si="25"/>
        <v>#DIV/0!</v>
      </c>
      <c r="BH406" s="134" t="e">
        <f t="shared" si="26"/>
        <v>#DIV/0!</v>
      </c>
      <c r="BI406" s="134" t="e">
        <f t="shared" si="23"/>
        <v>#DIV/0!</v>
      </c>
    </row>
    <row r="407" spans="1:61" ht="14.4" x14ac:dyDescent="0.3">
      <c r="A407" s="106" t="s">
        <v>769</v>
      </c>
      <c r="B407" s="105">
        <v>0</v>
      </c>
      <c r="C407" s="105">
        <v>0</v>
      </c>
      <c r="D407" s="105">
        <v>0</v>
      </c>
      <c r="E407" s="105">
        <v>0</v>
      </c>
      <c r="F407" s="105">
        <v>0</v>
      </c>
      <c r="G407" s="105">
        <v>0</v>
      </c>
      <c r="H407" s="105">
        <v>0</v>
      </c>
      <c r="I407" s="105">
        <v>0</v>
      </c>
      <c r="J407" s="105">
        <v>0</v>
      </c>
      <c r="K407" s="105">
        <v>0</v>
      </c>
      <c r="L407" s="105">
        <v>0</v>
      </c>
      <c r="M407" s="105">
        <v>0</v>
      </c>
      <c r="N407" s="105">
        <v>0</v>
      </c>
      <c r="O407" s="105">
        <v>0</v>
      </c>
      <c r="P407" s="105">
        <v>0</v>
      </c>
      <c r="Q407" s="105">
        <v>0</v>
      </c>
      <c r="R407" s="105">
        <v>0</v>
      </c>
      <c r="S407" s="105">
        <v>0</v>
      </c>
      <c r="T407" s="105">
        <v>0</v>
      </c>
      <c r="U407" s="105">
        <v>0</v>
      </c>
      <c r="V407" s="105">
        <v>0</v>
      </c>
      <c r="W407" s="105">
        <v>0</v>
      </c>
      <c r="X407" s="105">
        <v>0</v>
      </c>
      <c r="Y407" s="105">
        <v>0</v>
      </c>
      <c r="Z407" s="105">
        <v>0</v>
      </c>
      <c r="AA407" s="105">
        <v>0</v>
      </c>
      <c r="AB407" s="105">
        <v>0</v>
      </c>
      <c r="AC407" s="105">
        <v>0</v>
      </c>
      <c r="AD407" s="105">
        <v>0</v>
      </c>
      <c r="AE407" s="105">
        <v>0</v>
      </c>
      <c r="AF407" s="105">
        <v>0</v>
      </c>
      <c r="AG407" s="105">
        <v>0</v>
      </c>
      <c r="AH407" s="105">
        <v>0</v>
      </c>
      <c r="AI407" s="105">
        <v>0</v>
      </c>
      <c r="AJ407" s="105">
        <v>0</v>
      </c>
      <c r="AK407" s="105">
        <v>0</v>
      </c>
      <c r="AL407" s="105">
        <v>0</v>
      </c>
      <c r="AM407" s="105">
        <v>0</v>
      </c>
      <c r="AN407" s="105">
        <v>0</v>
      </c>
      <c r="AO407" s="105">
        <v>0</v>
      </c>
      <c r="AP407" s="105">
        <v>0</v>
      </c>
      <c r="AQ407" s="105">
        <v>0</v>
      </c>
      <c r="AR407" s="105">
        <v>0</v>
      </c>
      <c r="AS407" s="105">
        <v>0</v>
      </c>
      <c r="AT407" s="105">
        <v>0</v>
      </c>
      <c r="AU407" s="105">
        <v>0</v>
      </c>
      <c r="AV407" s="105">
        <v>0</v>
      </c>
      <c r="AW407" s="105">
        <v>0</v>
      </c>
      <c r="AX407" s="105">
        <v>0</v>
      </c>
      <c r="AY407" s="105">
        <v>0</v>
      </c>
      <c r="AZ407" s="105">
        <v>0</v>
      </c>
      <c r="BA407" s="105">
        <v>0</v>
      </c>
      <c r="BB407" s="105">
        <v>0</v>
      </c>
      <c r="BE407" s="73"/>
      <c r="BF407" s="134">
        <f t="shared" si="24"/>
        <v>0</v>
      </c>
      <c r="BG407" s="134">
        <f t="shared" si="25"/>
        <v>0</v>
      </c>
      <c r="BH407" s="134">
        <f t="shared" si="26"/>
        <v>0</v>
      </c>
      <c r="BI407" s="134">
        <f t="shared" si="23"/>
        <v>0</v>
      </c>
    </row>
    <row r="408" spans="1:61" ht="14.4" x14ac:dyDescent="0.3">
      <c r="A408" s="106" t="s">
        <v>770</v>
      </c>
      <c r="B408" s="105">
        <v>0</v>
      </c>
      <c r="C408" s="105">
        <v>0</v>
      </c>
      <c r="D408" s="105">
        <v>0</v>
      </c>
      <c r="E408" s="105">
        <v>0</v>
      </c>
      <c r="F408" s="105">
        <v>0</v>
      </c>
      <c r="G408" s="105">
        <v>0</v>
      </c>
      <c r="H408" s="105">
        <v>0</v>
      </c>
      <c r="I408" s="105">
        <v>0</v>
      </c>
      <c r="J408" s="105">
        <v>0</v>
      </c>
      <c r="K408" s="105">
        <v>0</v>
      </c>
      <c r="L408" s="105">
        <v>0</v>
      </c>
      <c r="M408" s="105">
        <v>0</v>
      </c>
      <c r="N408" s="105">
        <v>0</v>
      </c>
      <c r="O408" s="105">
        <v>0</v>
      </c>
      <c r="P408" s="105">
        <v>0</v>
      </c>
      <c r="Q408" s="105">
        <v>0</v>
      </c>
      <c r="R408" s="105">
        <v>0</v>
      </c>
      <c r="S408" s="105">
        <v>0</v>
      </c>
      <c r="T408" s="105">
        <v>0</v>
      </c>
      <c r="U408" s="105">
        <v>0</v>
      </c>
      <c r="V408" s="105">
        <v>0</v>
      </c>
      <c r="W408" s="105">
        <v>0</v>
      </c>
      <c r="X408" s="105">
        <v>0</v>
      </c>
      <c r="Y408" s="105">
        <v>0</v>
      </c>
      <c r="Z408" s="105">
        <v>0</v>
      </c>
      <c r="AA408" s="105">
        <v>0</v>
      </c>
      <c r="AB408" s="105">
        <v>0</v>
      </c>
      <c r="AC408" s="105">
        <v>0</v>
      </c>
      <c r="AD408" s="105">
        <v>0</v>
      </c>
      <c r="AE408" s="105">
        <v>0</v>
      </c>
      <c r="AF408" s="105">
        <v>0</v>
      </c>
      <c r="AG408" s="105">
        <v>0</v>
      </c>
      <c r="AH408" s="105">
        <v>0</v>
      </c>
      <c r="AI408" s="105">
        <v>0</v>
      </c>
      <c r="AJ408" s="105">
        <v>0</v>
      </c>
      <c r="AK408" s="105">
        <v>0</v>
      </c>
      <c r="AL408" s="105">
        <v>0</v>
      </c>
      <c r="AM408" s="105">
        <v>0</v>
      </c>
      <c r="AN408" s="105">
        <v>0</v>
      </c>
      <c r="AO408" s="105">
        <v>0</v>
      </c>
      <c r="AP408" s="105">
        <v>0</v>
      </c>
      <c r="AQ408" s="105">
        <v>0</v>
      </c>
      <c r="AR408" s="105">
        <v>0</v>
      </c>
      <c r="AS408" s="105">
        <v>0</v>
      </c>
      <c r="AT408" s="105">
        <v>0</v>
      </c>
      <c r="AU408" s="105">
        <v>0</v>
      </c>
      <c r="AV408" s="105">
        <v>0</v>
      </c>
      <c r="AW408" s="105">
        <v>0</v>
      </c>
      <c r="AX408" s="105">
        <v>0</v>
      </c>
      <c r="AY408" s="105">
        <v>0</v>
      </c>
      <c r="AZ408" s="105">
        <v>0</v>
      </c>
      <c r="BA408" s="105">
        <v>0</v>
      </c>
      <c r="BB408" s="105">
        <v>0</v>
      </c>
      <c r="BE408" s="73"/>
      <c r="BF408" s="134">
        <f t="shared" si="24"/>
        <v>0</v>
      </c>
      <c r="BG408" s="134">
        <f t="shared" si="25"/>
        <v>0</v>
      </c>
      <c r="BH408" s="134">
        <f t="shared" si="26"/>
        <v>0</v>
      </c>
      <c r="BI408" s="134">
        <f t="shared" si="23"/>
        <v>0</v>
      </c>
    </row>
    <row r="409" spans="1:61" ht="14.4" x14ac:dyDescent="0.3">
      <c r="A409" s="106" t="s">
        <v>771</v>
      </c>
      <c r="B409" s="105">
        <v>0</v>
      </c>
      <c r="C409" s="105">
        <v>0</v>
      </c>
      <c r="D409" s="105">
        <v>0</v>
      </c>
      <c r="E409" s="105">
        <v>0</v>
      </c>
      <c r="F409" s="105">
        <v>0</v>
      </c>
      <c r="G409" s="105">
        <v>0</v>
      </c>
      <c r="H409" s="105">
        <v>0</v>
      </c>
      <c r="I409" s="105">
        <v>0</v>
      </c>
      <c r="J409" s="105">
        <v>0</v>
      </c>
      <c r="K409" s="105">
        <v>0</v>
      </c>
      <c r="L409" s="105">
        <v>0</v>
      </c>
      <c r="M409" s="105">
        <v>0</v>
      </c>
      <c r="N409" s="105">
        <v>0</v>
      </c>
      <c r="O409" s="105">
        <v>0</v>
      </c>
      <c r="P409" s="105">
        <v>0</v>
      </c>
      <c r="Q409" s="105">
        <v>0</v>
      </c>
      <c r="R409" s="105">
        <v>0</v>
      </c>
      <c r="S409" s="105">
        <v>0</v>
      </c>
      <c r="T409" s="105">
        <v>0</v>
      </c>
      <c r="U409" s="105">
        <v>0</v>
      </c>
      <c r="V409" s="105">
        <v>0</v>
      </c>
      <c r="W409" s="105">
        <v>0</v>
      </c>
      <c r="X409" s="105">
        <v>0</v>
      </c>
      <c r="Y409" s="105">
        <v>0</v>
      </c>
      <c r="Z409" s="105">
        <v>0</v>
      </c>
      <c r="AA409" s="105">
        <v>0</v>
      </c>
      <c r="AB409" s="105">
        <v>0</v>
      </c>
      <c r="AC409" s="105">
        <v>0</v>
      </c>
      <c r="AD409" s="105">
        <v>0</v>
      </c>
      <c r="AE409" s="105">
        <v>0</v>
      </c>
      <c r="AF409" s="105">
        <v>0</v>
      </c>
      <c r="AG409" s="105">
        <v>0</v>
      </c>
      <c r="AH409" s="105">
        <v>0</v>
      </c>
      <c r="AI409" s="105">
        <v>0</v>
      </c>
      <c r="AJ409" s="105">
        <v>0</v>
      </c>
      <c r="AK409" s="105">
        <v>0</v>
      </c>
      <c r="AL409" s="105">
        <v>0</v>
      </c>
      <c r="AM409" s="105">
        <v>0</v>
      </c>
      <c r="AN409" s="105">
        <v>0</v>
      </c>
      <c r="AO409" s="105">
        <v>0</v>
      </c>
      <c r="AP409" s="105">
        <v>0</v>
      </c>
      <c r="AQ409" s="105">
        <v>0</v>
      </c>
      <c r="AR409" s="105">
        <v>0</v>
      </c>
      <c r="AS409" s="105">
        <v>0</v>
      </c>
      <c r="AT409" s="105">
        <v>0</v>
      </c>
      <c r="AU409" s="105">
        <v>0</v>
      </c>
      <c r="AV409" s="105">
        <v>0</v>
      </c>
      <c r="AW409" s="105">
        <v>0</v>
      </c>
      <c r="AX409" s="105">
        <v>0</v>
      </c>
      <c r="AY409" s="105">
        <v>0</v>
      </c>
      <c r="AZ409" s="105">
        <v>0</v>
      </c>
      <c r="BA409" s="105">
        <v>0</v>
      </c>
      <c r="BB409" s="105">
        <v>0</v>
      </c>
      <c r="BE409" s="73"/>
      <c r="BF409" s="134">
        <f t="shared" si="24"/>
        <v>0</v>
      </c>
      <c r="BG409" s="134">
        <f t="shared" si="25"/>
        <v>0</v>
      </c>
      <c r="BH409" s="134">
        <f t="shared" si="26"/>
        <v>0</v>
      </c>
      <c r="BI409" s="134">
        <f t="shared" si="23"/>
        <v>0</v>
      </c>
    </row>
    <row r="410" spans="1:61" ht="14.4" x14ac:dyDescent="0.3">
      <c r="A410" s="233" t="s">
        <v>772</v>
      </c>
      <c r="B410" s="107">
        <v>0</v>
      </c>
      <c r="C410" s="107">
        <v>0</v>
      </c>
      <c r="D410" s="107">
        <v>0</v>
      </c>
      <c r="E410" s="107">
        <v>0</v>
      </c>
      <c r="F410" s="107">
        <v>0</v>
      </c>
      <c r="G410" s="107">
        <v>0</v>
      </c>
      <c r="H410" s="107">
        <v>0</v>
      </c>
      <c r="I410" s="107">
        <v>0</v>
      </c>
      <c r="J410" s="107">
        <v>0</v>
      </c>
      <c r="K410" s="107">
        <v>0</v>
      </c>
      <c r="L410" s="107">
        <v>0</v>
      </c>
      <c r="M410" s="107">
        <v>0</v>
      </c>
      <c r="N410" s="107">
        <v>0</v>
      </c>
      <c r="O410" s="107">
        <v>0</v>
      </c>
      <c r="P410" s="107">
        <v>0</v>
      </c>
      <c r="Q410" s="107">
        <v>0</v>
      </c>
      <c r="R410" s="107">
        <v>0</v>
      </c>
      <c r="S410" s="107">
        <v>0</v>
      </c>
      <c r="T410" s="107">
        <v>0</v>
      </c>
      <c r="U410" s="107">
        <v>0</v>
      </c>
      <c r="V410" s="107">
        <v>0</v>
      </c>
      <c r="W410" s="107">
        <v>0</v>
      </c>
      <c r="X410" s="107">
        <v>0</v>
      </c>
      <c r="Y410" s="107">
        <v>0</v>
      </c>
      <c r="Z410" s="107">
        <v>0</v>
      </c>
      <c r="AA410" s="107">
        <v>0</v>
      </c>
      <c r="AB410" s="107">
        <v>0</v>
      </c>
      <c r="AC410" s="107">
        <v>0</v>
      </c>
      <c r="AD410" s="107">
        <v>0</v>
      </c>
      <c r="AE410" s="107">
        <v>0</v>
      </c>
      <c r="AF410" s="107">
        <v>0</v>
      </c>
      <c r="AG410" s="107">
        <v>0</v>
      </c>
      <c r="AH410" s="107">
        <v>0</v>
      </c>
      <c r="AI410" s="107">
        <v>0</v>
      </c>
      <c r="AJ410" s="107">
        <v>0</v>
      </c>
      <c r="AK410" s="107">
        <v>0</v>
      </c>
      <c r="AL410" s="107">
        <v>0</v>
      </c>
      <c r="AM410" s="107">
        <v>0</v>
      </c>
      <c r="AN410" s="107">
        <v>0</v>
      </c>
      <c r="AO410" s="107">
        <v>0</v>
      </c>
      <c r="AP410" s="107">
        <v>0</v>
      </c>
      <c r="AQ410" s="107">
        <v>0</v>
      </c>
      <c r="AR410" s="107">
        <v>0</v>
      </c>
      <c r="AS410" s="107">
        <v>0</v>
      </c>
      <c r="AT410" s="107">
        <v>0</v>
      </c>
      <c r="AU410" s="107">
        <v>0</v>
      </c>
      <c r="AV410" s="107">
        <v>0</v>
      </c>
      <c r="AW410" s="107">
        <v>0</v>
      </c>
      <c r="AX410" s="107">
        <v>0</v>
      </c>
      <c r="AY410" s="107">
        <v>0</v>
      </c>
      <c r="AZ410" s="107">
        <v>0</v>
      </c>
      <c r="BA410" s="107">
        <v>0</v>
      </c>
      <c r="BB410" s="107">
        <v>0</v>
      </c>
      <c r="BE410" s="73"/>
      <c r="BF410" s="134">
        <f t="shared" si="24"/>
        <v>0</v>
      </c>
      <c r="BG410" s="134">
        <f t="shared" si="25"/>
        <v>0</v>
      </c>
      <c r="BH410" s="134">
        <f t="shared" si="26"/>
        <v>0</v>
      </c>
      <c r="BI410" s="134">
        <f t="shared" si="23"/>
        <v>0</v>
      </c>
    </row>
    <row r="411" spans="1:61" ht="14.4" x14ac:dyDescent="0.3">
      <c r="A411" s="106" t="s">
        <v>773</v>
      </c>
      <c r="BE411" s="73"/>
      <c r="BF411" s="134" t="e">
        <f t="shared" si="24"/>
        <v>#DIV/0!</v>
      </c>
      <c r="BG411" s="134" t="e">
        <f t="shared" si="25"/>
        <v>#DIV/0!</v>
      </c>
      <c r="BH411" s="134" t="e">
        <f t="shared" si="26"/>
        <v>#DIV/0!</v>
      </c>
      <c r="BI411" s="134" t="e">
        <f t="shared" si="23"/>
        <v>#DIV/0!</v>
      </c>
    </row>
    <row r="412" spans="1:61" ht="14.4" x14ac:dyDescent="0.3">
      <c r="A412" s="158" t="s">
        <v>774</v>
      </c>
      <c r="BE412" s="73"/>
      <c r="BF412" s="134" t="e">
        <f t="shared" si="24"/>
        <v>#DIV/0!</v>
      </c>
      <c r="BG412" s="134" t="e">
        <f t="shared" si="25"/>
        <v>#DIV/0!</v>
      </c>
      <c r="BH412" s="134" t="e">
        <f t="shared" si="26"/>
        <v>#DIV/0!</v>
      </c>
      <c r="BI412" s="134" t="e">
        <f t="shared" si="23"/>
        <v>#DIV/0!</v>
      </c>
    </row>
    <row r="413" spans="1:61" ht="14.4" x14ac:dyDescent="0.3">
      <c r="A413" s="106" t="s">
        <v>775</v>
      </c>
      <c r="B413" s="105">
        <v>5247257</v>
      </c>
      <c r="C413" s="105">
        <v>5247257</v>
      </c>
      <c r="D413" s="105">
        <v>5247257</v>
      </c>
      <c r="E413" s="105">
        <v>5247257</v>
      </c>
      <c r="F413" s="105">
        <v>5247257</v>
      </c>
      <c r="G413" s="105">
        <v>5247257</v>
      </c>
      <c r="H413" s="105">
        <v>5247257</v>
      </c>
      <c r="I413" s="105">
        <v>5247257</v>
      </c>
      <c r="J413" s="105">
        <v>5247257</v>
      </c>
      <c r="K413" s="105">
        <v>5247257</v>
      </c>
      <c r="L413" s="105">
        <v>5247257</v>
      </c>
      <c r="M413" s="105">
        <v>5247257</v>
      </c>
      <c r="N413" s="105">
        <v>5247257</v>
      </c>
      <c r="O413" s="105">
        <v>5247257</v>
      </c>
      <c r="P413" s="105">
        <v>5247257</v>
      </c>
      <c r="Q413" s="105">
        <v>5247257</v>
      </c>
      <c r="R413" s="105">
        <v>5247257</v>
      </c>
      <c r="S413" s="105">
        <v>5247257</v>
      </c>
      <c r="T413" s="105">
        <v>5247257</v>
      </c>
      <c r="U413" s="105">
        <v>5247257</v>
      </c>
      <c r="V413" s="105">
        <v>5247257</v>
      </c>
      <c r="W413" s="105">
        <v>5247257</v>
      </c>
      <c r="X413" s="105">
        <v>5247257</v>
      </c>
      <c r="Y413" s="105">
        <v>5247257</v>
      </c>
      <c r="Z413" s="105">
        <v>5247257</v>
      </c>
      <c r="AA413" s="105">
        <v>5247257</v>
      </c>
      <c r="AB413" s="105">
        <v>5247257</v>
      </c>
      <c r="AC413" s="105">
        <v>5247257</v>
      </c>
      <c r="AD413" s="105">
        <v>5247257</v>
      </c>
      <c r="AE413" s="105">
        <v>5247257</v>
      </c>
      <c r="AF413" s="105">
        <v>5247257</v>
      </c>
      <c r="AG413" s="105">
        <v>5247257</v>
      </c>
      <c r="AH413" s="105">
        <v>5247257</v>
      </c>
      <c r="AI413" s="105">
        <v>5247257</v>
      </c>
      <c r="AJ413" s="105">
        <v>5247257</v>
      </c>
      <c r="AK413" s="105">
        <v>5247257</v>
      </c>
      <c r="AL413" s="105">
        <v>5247257</v>
      </c>
      <c r="AM413" s="105">
        <v>5247257</v>
      </c>
      <c r="AN413" s="105">
        <v>5247257</v>
      </c>
      <c r="AO413" s="105">
        <v>5247257</v>
      </c>
      <c r="AP413" s="105">
        <v>5247257</v>
      </c>
      <c r="AQ413" s="105">
        <v>5247257</v>
      </c>
      <c r="AR413" s="105">
        <v>5247257</v>
      </c>
      <c r="AS413" s="105">
        <v>5247257</v>
      </c>
      <c r="AT413" s="105">
        <v>5247257</v>
      </c>
      <c r="AU413" s="105">
        <v>5247257</v>
      </c>
      <c r="AV413" s="105">
        <v>5247257</v>
      </c>
      <c r="AW413" s="105">
        <v>5247257</v>
      </c>
      <c r="AX413" s="105">
        <v>5247257</v>
      </c>
      <c r="AY413" s="105">
        <v>5247257</v>
      </c>
      <c r="AZ413" s="105">
        <v>5247257</v>
      </c>
      <c r="BA413" s="105">
        <v>5247257</v>
      </c>
      <c r="BB413" s="105">
        <v>5247257</v>
      </c>
      <c r="BE413" s="73"/>
      <c r="BF413" s="134">
        <f t="shared" si="24"/>
        <v>5247257</v>
      </c>
      <c r="BG413" s="134">
        <f t="shared" si="25"/>
        <v>5247257</v>
      </c>
      <c r="BH413" s="134">
        <f t="shared" si="26"/>
        <v>5247257</v>
      </c>
      <c r="BI413" s="134">
        <f t="shared" si="23"/>
        <v>5247257</v>
      </c>
    </row>
    <row r="414" spans="1:61" ht="14.4" x14ac:dyDescent="0.3">
      <c r="A414" s="106" t="s">
        <v>776</v>
      </c>
      <c r="B414" s="105">
        <v>5787196.2000000002</v>
      </c>
      <c r="C414" s="105">
        <v>5787196.2000000002</v>
      </c>
      <c r="D414" s="105">
        <v>5787196.2000000002</v>
      </c>
      <c r="E414" s="105">
        <v>5787196.2000000002</v>
      </c>
      <c r="F414" s="105">
        <v>5787196.2000000002</v>
      </c>
      <c r="G414" s="105">
        <v>5787196.2000000002</v>
      </c>
      <c r="H414" s="105">
        <v>5787196.2000000002</v>
      </c>
      <c r="I414" s="105">
        <v>5787196.2000000002</v>
      </c>
      <c r="J414" s="105">
        <v>5787196.2000000002</v>
      </c>
      <c r="K414" s="105">
        <v>5787196.2000000002</v>
      </c>
      <c r="L414" s="105">
        <v>5787196.2000000002</v>
      </c>
      <c r="M414" s="105">
        <v>5787196.2000000002</v>
      </c>
      <c r="N414" s="105">
        <v>5787196.2000000002</v>
      </c>
      <c r="O414" s="105">
        <v>5787196.2000000002</v>
      </c>
      <c r="P414" s="105">
        <v>5787196.2000000002</v>
      </c>
      <c r="Q414" s="105">
        <v>5787196.2000000002</v>
      </c>
      <c r="R414" s="105">
        <v>5787196.2000000002</v>
      </c>
      <c r="S414" s="105">
        <v>5787196.2000000002</v>
      </c>
      <c r="T414" s="105">
        <v>5787196.2000000002</v>
      </c>
      <c r="U414" s="105">
        <v>5787196.2000000002</v>
      </c>
      <c r="V414" s="105">
        <v>5787196.2000000002</v>
      </c>
      <c r="W414" s="105">
        <v>5787196.2000000002</v>
      </c>
      <c r="X414" s="105">
        <v>5787196.2000000002</v>
      </c>
      <c r="Y414" s="105">
        <v>5787196.2000000002</v>
      </c>
      <c r="Z414" s="105">
        <v>5787196.2000000002</v>
      </c>
      <c r="AA414" s="105">
        <v>5787196.2000000002</v>
      </c>
      <c r="AB414" s="105">
        <v>5787196.2000000002</v>
      </c>
      <c r="AC414" s="105">
        <v>5787196.2000000002</v>
      </c>
      <c r="AD414" s="105">
        <v>5787196.2000000002</v>
      </c>
      <c r="AE414" s="105">
        <v>5787196.2000000002</v>
      </c>
      <c r="AF414" s="105">
        <v>5787196.2000000002</v>
      </c>
      <c r="AG414" s="105">
        <v>5787196.2000000002</v>
      </c>
      <c r="AH414" s="105">
        <v>5787196.2000000002</v>
      </c>
      <c r="AI414" s="105">
        <v>5787196.2000000002</v>
      </c>
      <c r="AJ414" s="105">
        <v>5787196.2000000002</v>
      </c>
      <c r="AK414" s="105">
        <v>5787196.2000000002</v>
      </c>
      <c r="AL414" s="105">
        <v>5787196.2000000002</v>
      </c>
      <c r="AM414" s="105">
        <v>5787196.2000000002</v>
      </c>
      <c r="AN414" s="105">
        <v>5787196.2000000002</v>
      </c>
      <c r="AO414" s="105">
        <v>5787196.2000000002</v>
      </c>
      <c r="AP414" s="105">
        <v>5787196.2000000002</v>
      </c>
      <c r="AQ414" s="105">
        <v>5787196.2000000002</v>
      </c>
      <c r="AR414" s="105">
        <v>5787196.2000000002</v>
      </c>
      <c r="AS414" s="105">
        <v>5787196.2000000002</v>
      </c>
      <c r="AT414" s="105">
        <v>5787196.2000000002</v>
      </c>
      <c r="AU414" s="105">
        <v>5787196.2000000002</v>
      </c>
      <c r="AV414" s="105">
        <v>5787196.2000000002</v>
      </c>
      <c r="AW414" s="105">
        <v>5787196.2000000002</v>
      </c>
      <c r="AX414" s="105">
        <v>5787196.2000000002</v>
      </c>
      <c r="AY414" s="105">
        <v>5787196.2000000002</v>
      </c>
      <c r="AZ414" s="105">
        <v>5787196.2000000002</v>
      </c>
      <c r="BA414" s="105">
        <v>5787196.2000000002</v>
      </c>
      <c r="BB414" s="105">
        <v>5787196.2000000002</v>
      </c>
      <c r="BE414" s="73"/>
      <c r="BF414" s="134">
        <f t="shared" si="24"/>
        <v>5787196.200000002</v>
      </c>
      <c r="BG414" s="134">
        <f t="shared" si="25"/>
        <v>5787196.200000002</v>
      </c>
      <c r="BH414" s="134">
        <f t="shared" si="26"/>
        <v>5787196.200000002</v>
      </c>
      <c r="BI414" s="134">
        <f t="shared" si="23"/>
        <v>5787196.200000002</v>
      </c>
    </row>
    <row r="415" spans="1:61" ht="14.4" x14ac:dyDescent="0.3">
      <c r="A415" s="106" t="s">
        <v>777</v>
      </c>
      <c r="B415" s="105">
        <v>61098.38</v>
      </c>
      <c r="C415" s="105">
        <v>61098.38</v>
      </c>
      <c r="D415" s="105">
        <v>61098.38</v>
      </c>
      <c r="E415" s="105">
        <v>61098.38</v>
      </c>
      <c r="F415" s="105">
        <v>61098.38</v>
      </c>
      <c r="G415" s="105">
        <v>61098.38</v>
      </c>
      <c r="H415" s="105">
        <v>61098.38</v>
      </c>
      <c r="I415" s="105">
        <v>61098.38</v>
      </c>
      <c r="J415" s="105">
        <v>61098.38</v>
      </c>
      <c r="K415" s="105">
        <v>61098.38</v>
      </c>
      <c r="L415" s="105">
        <v>61098.38</v>
      </c>
      <c r="M415" s="105">
        <v>61098.38</v>
      </c>
      <c r="N415" s="105">
        <v>61098.38</v>
      </c>
      <c r="O415" s="105">
        <v>61098.38</v>
      </c>
      <c r="P415" s="105">
        <v>61098.38</v>
      </c>
      <c r="Q415" s="105">
        <v>61098.38</v>
      </c>
      <c r="R415" s="105">
        <v>61098.38</v>
      </c>
      <c r="S415" s="105">
        <v>61098.38</v>
      </c>
      <c r="T415" s="105">
        <v>61098.38</v>
      </c>
      <c r="U415" s="105">
        <v>61098.38</v>
      </c>
      <c r="V415" s="105">
        <v>61098.38</v>
      </c>
      <c r="W415" s="105">
        <v>61098.38</v>
      </c>
      <c r="X415" s="105">
        <v>61098.38</v>
      </c>
      <c r="Y415" s="105">
        <v>61098.38</v>
      </c>
      <c r="Z415" s="105">
        <v>61098.38</v>
      </c>
      <c r="AA415" s="105">
        <v>61098.38</v>
      </c>
      <c r="AB415" s="105">
        <v>61098.38</v>
      </c>
      <c r="AC415" s="105">
        <v>61098.38</v>
      </c>
      <c r="AD415" s="105">
        <v>61098.38</v>
      </c>
      <c r="AE415" s="105">
        <v>61098.38</v>
      </c>
      <c r="AF415" s="105">
        <v>61098.38</v>
      </c>
      <c r="AG415" s="105">
        <v>61098.38</v>
      </c>
      <c r="AH415" s="105">
        <v>61098.38</v>
      </c>
      <c r="AI415" s="105">
        <v>61098.38</v>
      </c>
      <c r="AJ415" s="105">
        <v>61098.38</v>
      </c>
      <c r="AK415" s="105">
        <v>61098.38</v>
      </c>
      <c r="AL415" s="105">
        <v>61098.38</v>
      </c>
      <c r="AM415" s="105">
        <v>61098.38</v>
      </c>
      <c r="AN415" s="105">
        <v>61098.38</v>
      </c>
      <c r="AO415" s="105">
        <v>61098.38</v>
      </c>
      <c r="AP415" s="105">
        <v>61098.38</v>
      </c>
      <c r="AQ415" s="105">
        <v>61098.38</v>
      </c>
      <c r="AR415" s="105">
        <v>61098.38</v>
      </c>
      <c r="AS415" s="105">
        <v>61098.38</v>
      </c>
      <c r="AT415" s="105">
        <v>61098.38</v>
      </c>
      <c r="AU415" s="105">
        <v>61098.38</v>
      </c>
      <c r="AV415" s="105">
        <v>61098.38</v>
      </c>
      <c r="AW415" s="105">
        <v>61098.38</v>
      </c>
      <c r="AX415" s="105">
        <v>61098.38</v>
      </c>
      <c r="AY415" s="105">
        <v>61098.38</v>
      </c>
      <c r="AZ415" s="105">
        <v>61098.38</v>
      </c>
      <c r="BA415" s="105">
        <v>61098.38</v>
      </c>
      <c r="BB415" s="105">
        <v>61098.38</v>
      </c>
      <c r="BE415" s="73"/>
      <c r="BF415" s="134">
        <f t="shared" si="24"/>
        <v>61098.38</v>
      </c>
      <c r="BG415" s="134">
        <f t="shared" si="25"/>
        <v>61098.38</v>
      </c>
      <c r="BH415" s="134">
        <f t="shared" si="26"/>
        <v>61098.38</v>
      </c>
      <c r="BI415" s="134">
        <f t="shared" si="23"/>
        <v>61098.38</v>
      </c>
    </row>
    <row r="416" spans="1:61" ht="14.4" x14ac:dyDescent="0.3">
      <c r="A416" s="106" t="s">
        <v>778</v>
      </c>
      <c r="B416" s="105">
        <v>248518.389999999</v>
      </c>
      <c r="C416" s="105">
        <v>237322.389999999</v>
      </c>
      <c r="D416" s="105">
        <v>226126.389999999</v>
      </c>
      <c r="E416" s="105">
        <v>214930.389999999</v>
      </c>
      <c r="F416" s="105">
        <v>203734.389999999</v>
      </c>
      <c r="G416" s="105">
        <v>192538.389999999</v>
      </c>
      <c r="H416" s="105">
        <v>181342.389999999</v>
      </c>
      <c r="I416" s="105">
        <v>170146.389999999</v>
      </c>
      <c r="J416" s="105">
        <v>158950.389999999</v>
      </c>
      <c r="K416" s="105">
        <v>147754.389999999</v>
      </c>
      <c r="L416" s="105">
        <v>136558.389999999</v>
      </c>
      <c r="M416" s="105">
        <v>125362.389999999</v>
      </c>
      <c r="N416" s="105">
        <v>114166.389999999</v>
      </c>
      <c r="O416" s="105">
        <v>114166.389999999</v>
      </c>
      <c r="P416" s="105">
        <v>102970.389999999</v>
      </c>
      <c r="Q416" s="105">
        <v>91774.389999999796</v>
      </c>
      <c r="R416" s="105">
        <v>80578.389999999796</v>
      </c>
      <c r="S416" s="105">
        <v>69382.389999999796</v>
      </c>
      <c r="T416" s="105">
        <v>58186.389999999803</v>
      </c>
      <c r="U416" s="105">
        <v>46990.389999999803</v>
      </c>
      <c r="V416" s="105">
        <v>35794.389999999803</v>
      </c>
      <c r="W416" s="105">
        <v>24598.389999999799</v>
      </c>
      <c r="X416" s="105">
        <v>13402.389999999799</v>
      </c>
      <c r="Y416" s="105">
        <v>2206.3899999998498</v>
      </c>
      <c r="Z416" s="105">
        <v>-8989.6100000001406</v>
      </c>
      <c r="AA416" s="105">
        <v>-20185.610000000099</v>
      </c>
      <c r="AB416" s="105">
        <v>-20185.610000000099</v>
      </c>
      <c r="AC416" s="105">
        <v>-31381.610000000099</v>
      </c>
      <c r="AD416" s="105">
        <v>-42577.610000000102</v>
      </c>
      <c r="AE416" s="105">
        <v>-53773.610000000102</v>
      </c>
      <c r="AF416" s="105">
        <v>272530.38999999902</v>
      </c>
      <c r="AG416" s="105">
        <v>261334.389999999</v>
      </c>
      <c r="AH416" s="105">
        <v>250138.389999999</v>
      </c>
      <c r="AI416" s="105">
        <v>238942.389999999</v>
      </c>
      <c r="AJ416" s="105">
        <v>227746.389999999</v>
      </c>
      <c r="AK416" s="105">
        <v>216550.389999999</v>
      </c>
      <c r="AL416" s="105">
        <v>205354.389999999</v>
      </c>
      <c r="AM416" s="105">
        <v>194158.389999999</v>
      </c>
      <c r="AN416" s="105">
        <v>182962.389999999</v>
      </c>
      <c r="AO416" s="105">
        <v>182962.389999999</v>
      </c>
      <c r="AP416" s="105">
        <v>171766.389999999</v>
      </c>
      <c r="AQ416" s="105">
        <v>160570.389999999</v>
      </c>
      <c r="AR416" s="105">
        <v>149374.389999999</v>
      </c>
      <c r="AS416" s="105">
        <v>138178.389999999</v>
      </c>
      <c r="AT416" s="105">
        <v>126982.389999999</v>
      </c>
      <c r="AU416" s="105">
        <v>115786.389999999</v>
      </c>
      <c r="AV416" s="105">
        <v>104590.389999999</v>
      </c>
      <c r="AW416" s="105">
        <v>93394.389999999796</v>
      </c>
      <c r="AX416" s="105">
        <v>82198.389999999796</v>
      </c>
      <c r="AY416" s="105">
        <v>71002.389999999796</v>
      </c>
      <c r="AZ416" s="105">
        <v>59806.389999999803</v>
      </c>
      <c r="BA416" s="105">
        <v>48610.389999999803</v>
      </c>
      <c r="BB416" s="105">
        <v>48610.389999999803</v>
      </c>
      <c r="BE416" s="73"/>
      <c r="BF416" s="134">
        <f t="shared" si="24"/>
        <v>181342.38999999902</v>
      </c>
      <c r="BG416" s="134">
        <f t="shared" si="25"/>
        <v>46990.389999999694</v>
      </c>
      <c r="BH416" s="134">
        <f t="shared" si="26"/>
        <v>146292.23615384541</v>
      </c>
      <c r="BI416" s="134">
        <f t="shared" si="23"/>
        <v>115786.38999999934</v>
      </c>
    </row>
    <row r="417" spans="1:61" ht="14.4" x14ac:dyDescent="0.3">
      <c r="A417" s="106" t="s">
        <v>779</v>
      </c>
      <c r="B417" s="105">
        <v>2991561.23</v>
      </c>
      <c r="C417" s="105">
        <v>2991561.23</v>
      </c>
      <c r="D417" s="105">
        <v>2991561.23</v>
      </c>
      <c r="E417" s="105">
        <v>2991561.23</v>
      </c>
      <c r="F417" s="105">
        <v>2991561.23</v>
      </c>
      <c r="G417" s="105">
        <v>2991561.23</v>
      </c>
      <c r="H417" s="105">
        <v>2991561.23</v>
      </c>
      <c r="I417" s="105">
        <v>2991561.23</v>
      </c>
      <c r="J417" s="105">
        <v>2991561.23</v>
      </c>
      <c r="K417" s="105">
        <v>2991561.23</v>
      </c>
      <c r="L417" s="105">
        <v>2991561.23</v>
      </c>
      <c r="M417" s="105">
        <v>2991561.23</v>
      </c>
      <c r="N417" s="105">
        <v>2991561.23</v>
      </c>
      <c r="O417" s="105">
        <v>2991561.23</v>
      </c>
      <c r="P417" s="105">
        <v>2991561.23</v>
      </c>
      <c r="Q417" s="105">
        <v>2991561.23</v>
      </c>
      <c r="R417" s="105">
        <v>2991561.23</v>
      </c>
      <c r="S417" s="105">
        <v>2991561.23</v>
      </c>
      <c r="T417" s="105">
        <v>2991561.23</v>
      </c>
      <c r="U417" s="105">
        <v>2991561.23</v>
      </c>
      <c r="V417" s="105">
        <v>2991561.23</v>
      </c>
      <c r="W417" s="105">
        <v>2991561.23</v>
      </c>
      <c r="X417" s="105">
        <v>2991561.23</v>
      </c>
      <c r="Y417" s="105">
        <v>2991561.23</v>
      </c>
      <c r="Z417" s="105">
        <v>2991561.23</v>
      </c>
      <c r="AA417" s="105">
        <v>2991561.23</v>
      </c>
      <c r="AB417" s="105">
        <v>2991561.23</v>
      </c>
      <c r="AC417" s="105">
        <v>2991561.23</v>
      </c>
      <c r="AD417" s="105">
        <v>2991561.23</v>
      </c>
      <c r="AE417" s="105">
        <v>2991561.23</v>
      </c>
      <c r="AF417" s="105">
        <v>2991561.23</v>
      </c>
      <c r="AG417" s="105">
        <v>2991561.23</v>
      </c>
      <c r="AH417" s="105">
        <v>2991561.23</v>
      </c>
      <c r="AI417" s="105">
        <v>2991561.23</v>
      </c>
      <c r="AJ417" s="105">
        <v>2991561.23</v>
      </c>
      <c r="AK417" s="105">
        <v>2991561.23</v>
      </c>
      <c r="AL417" s="105">
        <v>2991561.23</v>
      </c>
      <c r="AM417" s="105">
        <v>2991561.23</v>
      </c>
      <c r="AN417" s="105">
        <v>2991561.23</v>
      </c>
      <c r="AO417" s="105">
        <v>2991561.23</v>
      </c>
      <c r="AP417" s="105">
        <v>2991561.23</v>
      </c>
      <c r="AQ417" s="105">
        <v>2991561.23</v>
      </c>
      <c r="AR417" s="105">
        <v>2991561.23</v>
      </c>
      <c r="AS417" s="105">
        <v>2991561.23</v>
      </c>
      <c r="AT417" s="105">
        <v>2991561.23</v>
      </c>
      <c r="AU417" s="105">
        <v>2991561.23</v>
      </c>
      <c r="AV417" s="105">
        <v>2991561.23</v>
      </c>
      <c r="AW417" s="105">
        <v>2991561.23</v>
      </c>
      <c r="AX417" s="105">
        <v>2991561.23</v>
      </c>
      <c r="AY417" s="105">
        <v>2991561.23</v>
      </c>
      <c r="AZ417" s="105">
        <v>2991561.23</v>
      </c>
      <c r="BA417" s="105">
        <v>2991561.23</v>
      </c>
      <c r="BB417" s="105">
        <v>2991561.23</v>
      </c>
      <c r="BE417" s="73"/>
      <c r="BF417" s="134">
        <f t="shared" si="24"/>
        <v>2991561.2299999995</v>
      </c>
      <c r="BG417" s="134">
        <f t="shared" si="25"/>
        <v>2991561.2299999995</v>
      </c>
      <c r="BH417" s="134">
        <f t="shared" si="26"/>
        <v>2991561.2299999995</v>
      </c>
      <c r="BI417" s="134">
        <f t="shared" si="23"/>
        <v>2991561.2299999995</v>
      </c>
    </row>
    <row r="418" spans="1:61" ht="14.4" x14ac:dyDescent="0.3">
      <c r="A418" s="106" t="s">
        <v>780</v>
      </c>
      <c r="B418" s="105">
        <v>4098125.27</v>
      </c>
      <c r="C418" s="105">
        <v>4098125.27</v>
      </c>
      <c r="D418" s="105">
        <v>4098125.27</v>
      </c>
      <c r="E418" s="105">
        <v>4098125.27</v>
      </c>
      <c r="F418" s="105">
        <v>4098125.27</v>
      </c>
      <c r="G418" s="105">
        <v>4098125.27</v>
      </c>
      <c r="H418" s="105">
        <v>4098125.27</v>
      </c>
      <c r="I418" s="105">
        <v>4098125.27</v>
      </c>
      <c r="J418" s="105">
        <v>4098125.27</v>
      </c>
      <c r="K418" s="105">
        <v>4098125.27</v>
      </c>
      <c r="L418" s="105">
        <v>4098125.27</v>
      </c>
      <c r="M418" s="105">
        <v>4098125.27</v>
      </c>
      <c r="N418" s="105">
        <v>4098125.27</v>
      </c>
      <c r="O418" s="105">
        <v>4098125.27</v>
      </c>
      <c r="P418" s="105">
        <v>4098125.27</v>
      </c>
      <c r="Q418" s="105">
        <v>4098125.27</v>
      </c>
      <c r="R418" s="105">
        <v>4098125.27</v>
      </c>
      <c r="S418" s="105">
        <v>4098125.27</v>
      </c>
      <c r="T418" s="105">
        <v>4098125.27</v>
      </c>
      <c r="U418" s="105">
        <v>4098125.27</v>
      </c>
      <c r="V418" s="105">
        <v>4098125.27</v>
      </c>
      <c r="W418" s="105">
        <v>4098125.27</v>
      </c>
      <c r="X418" s="105">
        <v>4098125.27</v>
      </c>
      <c r="Y418" s="105">
        <v>4098125.27</v>
      </c>
      <c r="Z418" s="105">
        <v>4098125.27</v>
      </c>
      <c r="AA418" s="105">
        <v>4098125.27</v>
      </c>
      <c r="AB418" s="105">
        <v>4098125.27</v>
      </c>
      <c r="AC418" s="105">
        <v>4098125.27</v>
      </c>
      <c r="AD418" s="105">
        <v>4098125.27</v>
      </c>
      <c r="AE418" s="105">
        <v>4098125.27</v>
      </c>
      <c r="AF418" s="105">
        <v>4098125.27</v>
      </c>
      <c r="AG418" s="105">
        <v>4098125.27</v>
      </c>
      <c r="AH418" s="105">
        <v>4098125.27</v>
      </c>
      <c r="AI418" s="105">
        <v>4098125.27</v>
      </c>
      <c r="AJ418" s="105">
        <v>4098125.27</v>
      </c>
      <c r="AK418" s="105">
        <v>4098125.27</v>
      </c>
      <c r="AL418" s="105">
        <v>4098125.27</v>
      </c>
      <c r="AM418" s="105">
        <v>4098125.27</v>
      </c>
      <c r="AN418" s="105">
        <v>4098125.27</v>
      </c>
      <c r="AO418" s="105">
        <v>4098125.27</v>
      </c>
      <c r="AP418" s="105">
        <v>4098125.27</v>
      </c>
      <c r="AQ418" s="105">
        <v>4098125.27</v>
      </c>
      <c r="AR418" s="105">
        <v>4098125.27</v>
      </c>
      <c r="AS418" s="105">
        <v>4098125.27</v>
      </c>
      <c r="AT418" s="105">
        <v>4098125.27</v>
      </c>
      <c r="AU418" s="105">
        <v>4098125.27</v>
      </c>
      <c r="AV418" s="105">
        <v>4098125.27</v>
      </c>
      <c r="AW418" s="105">
        <v>4098125.27</v>
      </c>
      <c r="AX418" s="105">
        <v>4098125.27</v>
      </c>
      <c r="AY418" s="105">
        <v>4098125.27</v>
      </c>
      <c r="AZ418" s="105">
        <v>4098125.27</v>
      </c>
      <c r="BA418" s="105">
        <v>4098125.27</v>
      </c>
      <c r="BB418" s="105">
        <v>4098125.27</v>
      </c>
      <c r="BE418" s="73"/>
      <c r="BF418" s="134">
        <f t="shared" si="24"/>
        <v>4098125.2700000009</v>
      </c>
      <c r="BG418" s="134">
        <f t="shared" si="25"/>
        <v>4098125.2700000009</v>
      </c>
      <c r="BH418" s="134">
        <f t="shared" si="26"/>
        <v>4098125.2700000009</v>
      </c>
      <c r="BI418" s="134">
        <f t="shared" si="23"/>
        <v>4098125.2700000009</v>
      </c>
    </row>
    <row r="419" spans="1:61" ht="14.4" x14ac:dyDescent="0.3">
      <c r="A419" s="106" t="s">
        <v>781</v>
      </c>
      <c r="B419" s="105">
        <v>0</v>
      </c>
      <c r="C419" s="105">
        <v>0</v>
      </c>
      <c r="D419" s="105">
        <v>0</v>
      </c>
      <c r="E419" s="105">
        <v>0</v>
      </c>
      <c r="F419" s="105">
        <v>0</v>
      </c>
      <c r="G419" s="105">
        <v>0</v>
      </c>
      <c r="H419" s="105">
        <v>0</v>
      </c>
      <c r="I419" s="105">
        <v>0</v>
      </c>
      <c r="J419" s="105">
        <v>0</v>
      </c>
      <c r="K419" s="105">
        <v>0</v>
      </c>
      <c r="L419" s="105">
        <v>0</v>
      </c>
      <c r="M419" s="105">
        <v>0</v>
      </c>
      <c r="N419" s="105">
        <v>0</v>
      </c>
      <c r="O419" s="105">
        <v>0</v>
      </c>
      <c r="P419" s="105">
        <v>0</v>
      </c>
      <c r="Q419" s="105">
        <v>0</v>
      </c>
      <c r="R419" s="105">
        <v>0</v>
      </c>
      <c r="S419" s="105">
        <v>0</v>
      </c>
      <c r="T419" s="105">
        <v>0</v>
      </c>
      <c r="U419" s="105">
        <v>0</v>
      </c>
      <c r="V419" s="105">
        <v>0</v>
      </c>
      <c r="W419" s="105">
        <v>0</v>
      </c>
      <c r="X419" s="105">
        <v>0</v>
      </c>
      <c r="Y419" s="105">
        <v>0</v>
      </c>
      <c r="Z419" s="105">
        <v>0</v>
      </c>
      <c r="AA419" s="105">
        <v>0</v>
      </c>
      <c r="AB419" s="105">
        <v>0</v>
      </c>
      <c r="AC419" s="105">
        <v>0</v>
      </c>
      <c r="AD419" s="105">
        <v>0</v>
      </c>
      <c r="AE419" s="105">
        <v>0</v>
      </c>
      <c r="AF419" s="105">
        <v>0</v>
      </c>
      <c r="AG419" s="105">
        <v>0</v>
      </c>
      <c r="AH419" s="105">
        <v>0</v>
      </c>
      <c r="AI419" s="105">
        <v>0</v>
      </c>
      <c r="AJ419" s="105">
        <v>0</v>
      </c>
      <c r="AK419" s="105">
        <v>0</v>
      </c>
      <c r="AL419" s="105">
        <v>0</v>
      </c>
      <c r="AM419" s="105">
        <v>0</v>
      </c>
      <c r="AN419" s="105">
        <v>0</v>
      </c>
      <c r="AO419" s="105">
        <v>0</v>
      </c>
      <c r="AP419" s="105">
        <v>0</v>
      </c>
      <c r="AQ419" s="105">
        <v>0</v>
      </c>
      <c r="AR419" s="105">
        <v>0</v>
      </c>
      <c r="AS419" s="105">
        <v>0</v>
      </c>
      <c r="AT419" s="105">
        <v>0</v>
      </c>
      <c r="AU419" s="105">
        <v>0</v>
      </c>
      <c r="AV419" s="105">
        <v>0</v>
      </c>
      <c r="AW419" s="105">
        <v>0</v>
      </c>
      <c r="AX419" s="105">
        <v>0</v>
      </c>
      <c r="AY419" s="105">
        <v>0</v>
      </c>
      <c r="AZ419" s="105">
        <v>0</v>
      </c>
      <c r="BA419" s="105">
        <v>0</v>
      </c>
      <c r="BB419" s="105">
        <v>0</v>
      </c>
      <c r="BE419" s="73"/>
      <c r="BF419" s="134">
        <f t="shared" si="24"/>
        <v>0</v>
      </c>
      <c r="BG419" s="134">
        <f t="shared" si="25"/>
        <v>0</v>
      </c>
      <c r="BH419" s="134">
        <f t="shared" si="26"/>
        <v>0</v>
      </c>
      <c r="BI419" s="134">
        <f t="shared" si="23"/>
        <v>0</v>
      </c>
    </row>
    <row r="420" spans="1:61" ht="14.4" x14ac:dyDescent="0.3">
      <c r="A420" s="106" t="s">
        <v>782</v>
      </c>
      <c r="B420" s="105">
        <v>6020686.2999999998</v>
      </c>
      <c r="C420" s="105">
        <v>6020686.2999999998</v>
      </c>
      <c r="D420" s="105">
        <v>6020686.2999999998</v>
      </c>
      <c r="E420" s="105">
        <v>6020686.2999999998</v>
      </c>
      <c r="F420" s="105">
        <v>6020686.2999999998</v>
      </c>
      <c r="G420" s="105">
        <v>6020686.2999999998</v>
      </c>
      <c r="H420" s="105">
        <v>6020686.2999999998</v>
      </c>
      <c r="I420" s="105">
        <v>6020686.2999999998</v>
      </c>
      <c r="J420" s="105">
        <v>6020686.2999999998</v>
      </c>
      <c r="K420" s="105">
        <v>6020686.2999999998</v>
      </c>
      <c r="L420" s="105">
        <v>6020686.2999999998</v>
      </c>
      <c r="M420" s="105">
        <v>6020686.2999999998</v>
      </c>
      <c r="N420" s="105">
        <v>6020686.2999999998</v>
      </c>
      <c r="O420" s="105">
        <v>6020686.2999999998</v>
      </c>
      <c r="P420" s="105">
        <v>6020686.2999999998</v>
      </c>
      <c r="Q420" s="105">
        <v>6020686.2999999998</v>
      </c>
      <c r="R420" s="105">
        <v>6020686.2999999998</v>
      </c>
      <c r="S420" s="105">
        <v>6020686.2999999998</v>
      </c>
      <c r="T420" s="105">
        <v>6020686.2999999998</v>
      </c>
      <c r="U420" s="105">
        <v>6020686.2999999998</v>
      </c>
      <c r="V420" s="105">
        <v>6020686.2999999998</v>
      </c>
      <c r="W420" s="105">
        <v>6020686.2999999998</v>
      </c>
      <c r="X420" s="105">
        <v>6020686.2999999998</v>
      </c>
      <c r="Y420" s="105">
        <v>6020686.2999999998</v>
      </c>
      <c r="Z420" s="105">
        <v>6020686.2999999998</v>
      </c>
      <c r="AA420" s="105">
        <v>6020686.2999999998</v>
      </c>
      <c r="AB420" s="105">
        <v>6020686.2999999998</v>
      </c>
      <c r="AC420" s="105">
        <v>6020686.2999999998</v>
      </c>
      <c r="AD420" s="105">
        <v>6020686.2999999998</v>
      </c>
      <c r="AE420" s="105">
        <v>6020686.2999999998</v>
      </c>
      <c r="AF420" s="105">
        <v>6020686.2999999998</v>
      </c>
      <c r="AG420" s="105">
        <v>6020686.2999999998</v>
      </c>
      <c r="AH420" s="105">
        <v>6020686.2999999998</v>
      </c>
      <c r="AI420" s="105">
        <v>6020686.2999999998</v>
      </c>
      <c r="AJ420" s="105">
        <v>6020686.2999999998</v>
      </c>
      <c r="AK420" s="105">
        <v>6020686.2999999998</v>
      </c>
      <c r="AL420" s="105">
        <v>6020686.2999999998</v>
      </c>
      <c r="AM420" s="105">
        <v>6020686.2999999998</v>
      </c>
      <c r="AN420" s="105">
        <v>6020686.2999999998</v>
      </c>
      <c r="AO420" s="105">
        <v>6020686.2999999998</v>
      </c>
      <c r="AP420" s="105">
        <v>6020686.2999999998</v>
      </c>
      <c r="AQ420" s="105">
        <v>6020686.2999999998</v>
      </c>
      <c r="AR420" s="105">
        <v>6020686.2999999998</v>
      </c>
      <c r="AS420" s="105">
        <v>6020686.2999999998</v>
      </c>
      <c r="AT420" s="105">
        <v>6020686.2999999998</v>
      </c>
      <c r="AU420" s="105">
        <v>6020686.2999999998</v>
      </c>
      <c r="AV420" s="105">
        <v>6020686.2999999998</v>
      </c>
      <c r="AW420" s="105">
        <v>6020686.2999999998</v>
      </c>
      <c r="AX420" s="105">
        <v>6020686.2999999998</v>
      </c>
      <c r="AY420" s="105">
        <v>6020686.2999999998</v>
      </c>
      <c r="AZ420" s="105">
        <v>6020686.2999999998</v>
      </c>
      <c r="BA420" s="105">
        <v>6020686.2999999998</v>
      </c>
      <c r="BB420" s="105">
        <v>6020686.2999999998</v>
      </c>
      <c r="BE420" s="73"/>
      <c r="BF420" s="134">
        <f t="shared" si="24"/>
        <v>6020686.299999998</v>
      </c>
      <c r="BG420" s="134">
        <f t="shared" si="25"/>
        <v>6020686.299999998</v>
      </c>
      <c r="BH420" s="134">
        <f t="shared" si="26"/>
        <v>6020686.299999998</v>
      </c>
      <c r="BI420" s="134">
        <f t="shared" si="23"/>
        <v>6020686.299999998</v>
      </c>
    </row>
    <row r="421" spans="1:61" ht="14.4" x14ac:dyDescent="0.3">
      <c r="A421" s="106" t="s">
        <v>783</v>
      </c>
      <c r="B421" s="105">
        <v>3489871.74</v>
      </c>
      <c r="C421" s="105">
        <v>3489871.74</v>
      </c>
      <c r="D421" s="105">
        <v>3489871.74</v>
      </c>
      <c r="E421" s="105">
        <v>3489871.74</v>
      </c>
      <c r="F421" s="105">
        <v>3489871.74</v>
      </c>
      <c r="G421" s="105">
        <v>3489871.74</v>
      </c>
      <c r="H421" s="105">
        <v>3489871.74</v>
      </c>
      <c r="I421" s="105">
        <v>3489871.74</v>
      </c>
      <c r="J421" s="105">
        <v>3489871.74</v>
      </c>
      <c r="K421" s="105">
        <v>3489871.74</v>
      </c>
      <c r="L421" s="105">
        <v>3489871.74</v>
      </c>
      <c r="M421" s="105">
        <v>3489871.74</v>
      </c>
      <c r="N421" s="105">
        <v>3489871.74</v>
      </c>
      <c r="O421" s="105">
        <v>3489871.74</v>
      </c>
      <c r="P421" s="105">
        <v>3489871.74</v>
      </c>
      <c r="Q421" s="105">
        <v>3489871.74</v>
      </c>
      <c r="R421" s="105">
        <v>3489871.74</v>
      </c>
      <c r="S421" s="105">
        <v>3489871.74</v>
      </c>
      <c r="T421" s="105">
        <v>3489871.74</v>
      </c>
      <c r="U421" s="105">
        <v>3489871.74</v>
      </c>
      <c r="V421" s="105">
        <v>3489871.74</v>
      </c>
      <c r="W421" s="105">
        <v>3489871.74</v>
      </c>
      <c r="X421" s="105">
        <v>3489871.74</v>
      </c>
      <c r="Y421" s="105">
        <v>3489871.74</v>
      </c>
      <c r="Z421" s="105">
        <v>3489871.74</v>
      </c>
      <c r="AA421" s="105">
        <v>3489871.74</v>
      </c>
      <c r="AB421" s="105">
        <v>3489871.74</v>
      </c>
      <c r="AC421" s="105">
        <v>3489871.74</v>
      </c>
      <c r="AD421" s="105">
        <v>3489871.74</v>
      </c>
      <c r="AE421" s="105">
        <v>3489871.74</v>
      </c>
      <c r="AF421" s="105">
        <v>3489871.74</v>
      </c>
      <c r="AG421" s="105">
        <v>3489871.74</v>
      </c>
      <c r="AH421" s="105">
        <v>3489871.74</v>
      </c>
      <c r="AI421" s="105">
        <v>3489871.74</v>
      </c>
      <c r="AJ421" s="105">
        <v>3489871.74</v>
      </c>
      <c r="AK421" s="105">
        <v>3489871.74</v>
      </c>
      <c r="AL421" s="105">
        <v>3489871.74</v>
      </c>
      <c r="AM421" s="105">
        <v>3489871.74</v>
      </c>
      <c r="AN421" s="105">
        <v>3489871.74</v>
      </c>
      <c r="AO421" s="105">
        <v>3489871.74</v>
      </c>
      <c r="AP421" s="105">
        <v>3489871.74</v>
      </c>
      <c r="AQ421" s="105">
        <v>3489871.74</v>
      </c>
      <c r="AR421" s="105">
        <v>3489871.74</v>
      </c>
      <c r="AS421" s="105">
        <v>3489871.74</v>
      </c>
      <c r="AT421" s="105">
        <v>3489871.74</v>
      </c>
      <c r="AU421" s="105">
        <v>3489871.74</v>
      </c>
      <c r="AV421" s="105">
        <v>3489871.74</v>
      </c>
      <c r="AW421" s="105">
        <v>3489871.74</v>
      </c>
      <c r="AX421" s="105">
        <v>3489871.74</v>
      </c>
      <c r="AY421" s="105">
        <v>3489871.74</v>
      </c>
      <c r="AZ421" s="105">
        <v>3489871.74</v>
      </c>
      <c r="BA421" s="105">
        <v>3489871.74</v>
      </c>
      <c r="BB421" s="105">
        <v>3489871.74</v>
      </c>
      <c r="BE421" s="73"/>
      <c r="BF421" s="134">
        <f t="shared" si="24"/>
        <v>3489871.7400000016</v>
      </c>
      <c r="BG421" s="134">
        <f t="shared" si="25"/>
        <v>3489871.7400000016</v>
      </c>
      <c r="BH421" s="134">
        <f t="shared" si="26"/>
        <v>3489871.7400000016</v>
      </c>
      <c r="BI421" s="134">
        <f t="shared" si="23"/>
        <v>3489871.7400000016</v>
      </c>
    </row>
    <row r="422" spans="1:61" ht="14.4" x14ac:dyDescent="0.3">
      <c r="A422" s="106" t="s">
        <v>784</v>
      </c>
      <c r="B422" s="105">
        <v>5742459.6900000004</v>
      </c>
      <c r="C422" s="105">
        <v>5742459.6900000004</v>
      </c>
      <c r="D422" s="105">
        <v>5742459.6900000004</v>
      </c>
      <c r="E422" s="105">
        <v>5742459.6900000004</v>
      </c>
      <c r="F422" s="105">
        <v>5742459.6900000004</v>
      </c>
      <c r="G422" s="105">
        <v>5742459.6900000004</v>
      </c>
      <c r="H422" s="105">
        <v>5742459.6900000004</v>
      </c>
      <c r="I422" s="105">
        <v>5742459.6900000004</v>
      </c>
      <c r="J422" s="105">
        <v>5742459.6900000004</v>
      </c>
      <c r="K422" s="105">
        <v>5742459.6900000004</v>
      </c>
      <c r="L422" s="105">
        <v>5742459.6900000004</v>
      </c>
      <c r="M422" s="105">
        <v>5742459.6900000004</v>
      </c>
      <c r="N422" s="105">
        <v>5742459.6900000004</v>
      </c>
      <c r="O422" s="105">
        <v>5742459.6900000004</v>
      </c>
      <c r="P422" s="105">
        <v>5742459.6900000004</v>
      </c>
      <c r="Q422" s="105">
        <v>5742459.6900000004</v>
      </c>
      <c r="R422" s="105">
        <v>5742459.6900000004</v>
      </c>
      <c r="S422" s="105">
        <v>5742459.6900000004</v>
      </c>
      <c r="T422" s="105">
        <v>5742459.6900000004</v>
      </c>
      <c r="U422" s="105">
        <v>5742459.6900000004</v>
      </c>
      <c r="V422" s="105">
        <v>5742459.6900000004</v>
      </c>
      <c r="W422" s="105">
        <v>5742459.6900000004</v>
      </c>
      <c r="X422" s="105">
        <v>5742459.6900000004</v>
      </c>
      <c r="Y422" s="105">
        <v>5742459.6900000004</v>
      </c>
      <c r="Z422" s="105">
        <v>5742459.6900000004</v>
      </c>
      <c r="AA422" s="105">
        <v>5742459.6900000004</v>
      </c>
      <c r="AB422" s="105">
        <v>5742459.6900000004</v>
      </c>
      <c r="AC422" s="105">
        <v>5742459.6900000004</v>
      </c>
      <c r="AD422" s="105">
        <v>5742459.6900000004</v>
      </c>
      <c r="AE422" s="105">
        <v>5742459.6900000004</v>
      </c>
      <c r="AF422" s="105">
        <v>5742459.6900000004</v>
      </c>
      <c r="AG422" s="105">
        <v>5742459.6900000004</v>
      </c>
      <c r="AH422" s="105">
        <v>5742459.6900000004</v>
      </c>
      <c r="AI422" s="105">
        <v>5742459.6900000004</v>
      </c>
      <c r="AJ422" s="105">
        <v>5742459.6900000004</v>
      </c>
      <c r="AK422" s="105">
        <v>5742459.6900000004</v>
      </c>
      <c r="AL422" s="105">
        <v>5742459.6900000004</v>
      </c>
      <c r="AM422" s="105">
        <v>5742459.6900000004</v>
      </c>
      <c r="AN422" s="105">
        <v>5742459.6900000004</v>
      </c>
      <c r="AO422" s="105">
        <v>5742459.6900000004</v>
      </c>
      <c r="AP422" s="105">
        <v>5742459.6900000004</v>
      </c>
      <c r="AQ422" s="105">
        <v>5742459.6900000004</v>
      </c>
      <c r="AR422" s="105">
        <v>5742459.6900000004</v>
      </c>
      <c r="AS422" s="105">
        <v>5742459.6900000004</v>
      </c>
      <c r="AT422" s="105">
        <v>5742459.6900000004</v>
      </c>
      <c r="AU422" s="105">
        <v>5742459.6900000004</v>
      </c>
      <c r="AV422" s="105">
        <v>5742459.6900000004</v>
      </c>
      <c r="AW422" s="105">
        <v>5742459.6900000004</v>
      </c>
      <c r="AX422" s="105">
        <v>5742459.6900000004</v>
      </c>
      <c r="AY422" s="105">
        <v>5742459.6900000004</v>
      </c>
      <c r="AZ422" s="105">
        <v>5742459.6900000004</v>
      </c>
      <c r="BA422" s="105">
        <v>5742459.6900000004</v>
      </c>
      <c r="BB422" s="105">
        <v>5742459.6900000004</v>
      </c>
      <c r="BE422" s="73"/>
      <c r="BF422" s="134">
        <f t="shared" si="24"/>
        <v>5742459.6899999985</v>
      </c>
      <c r="BG422" s="134">
        <f t="shared" si="25"/>
        <v>5742459.6899999985</v>
      </c>
      <c r="BH422" s="134">
        <f t="shared" si="26"/>
        <v>5742459.6899999985</v>
      </c>
      <c r="BI422" s="134">
        <f t="shared" si="23"/>
        <v>5742459.6899999985</v>
      </c>
    </row>
    <row r="423" spans="1:61" ht="14.4" x14ac:dyDescent="0.3">
      <c r="A423" s="106" t="s">
        <v>785</v>
      </c>
      <c r="B423" s="105">
        <v>0</v>
      </c>
      <c r="C423" s="105">
        <v>0</v>
      </c>
      <c r="D423" s="105">
        <v>0</v>
      </c>
      <c r="E423" s="105">
        <v>0</v>
      </c>
      <c r="F423" s="105">
        <v>0</v>
      </c>
      <c r="G423" s="105">
        <v>0</v>
      </c>
      <c r="H423" s="105">
        <v>0</v>
      </c>
      <c r="I423" s="105">
        <v>0</v>
      </c>
      <c r="J423" s="105">
        <v>0</v>
      </c>
      <c r="K423" s="105">
        <v>0</v>
      </c>
      <c r="L423" s="105">
        <v>0</v>
      </c>
      <c r="M423" s="105">
        <v>0</v>
      </c>
      <c r="N423" s="105">
        <v>0</v>
      </c>
      <c r="O423" s="105">
        <v>0</v>
      </c>
      <c r="P423" s="105">
        <v>0</v>
      </c>
      <c r="Q423" s="105">
        <v>0</v>
      </c>
      <c r="R423" s="105">
        <v>0</v>
      </c>
      <c r="S423" s="105">
        <v>0</v>
      </c>
      <c r="T423" s="105">
        <v>0</v>
      </c>
      <c r="U423" s="105">
        <v>0</v>
      </c>
      <c r="V423" s="105">
        <v>0</v>
      </c>
      <c r="W423" s="105">
        <v>0</v>
      </c>
      <c r="X423" s="105">
        <v>0</v>
      </c>
      <c r="Y423" s="105">
        <v>0</v>
      </c>
      <c r="Z423" s="105">
        <v>0</v>
      </c>
      <c r="AA423" s="105">
        <v>0</v>
      </c>
      <c r="AB423" s="105">
        <v>0</v>
      </c>
      <c r="AC423" s="105">
        <v>0</v>
      </c>
      <c r="AD423" s="105">
        <v>0</v>
      </c>
      <c r="AE423" s="105">
        <v>0</v>
      </c>
      <c r="AF423" s="105">
        <v>0</v>
      </c>
      <c r="AG423" s="105">
        <v>0</v>
      </c>
      <c r="AH423" s="105">
        <v>0</v>
      </c>
      <c r="AI423" s="105">
        <v>0</v>
      </c>
      <c r="AJ423" s="105">
        <v>0</v>
      </c>
      <c r="AK423" s="105">
        <v>0</v>
      </c>
      <c r="AL423" s="105">
        <v>0</v>
      </c>
      <c r="AM423" s="105">
        <v>0</v>
      </c>
      <c r="AN423" s="105">
        <v>0</v>
      </c>
      <c r="AO423" s="105">
        <v>0</v>
      </c>
      <c r="AP423" s="105">
        <v>0</v>
      </c>
      <c r="AQ423" s="105">
        <v>0</v>
      </c>
      <c r="AR423" s="105">
        <v>0</v>
      </c>
      <c r="AS423" s="105">
        <v>0</v>
      </c>
      <c r="AT423" s="105">
        <v>0</v>
      </c>
      <c r="AU423" s="105">
        <v>0</v>
      </c>
      <c r="AV423" s="105">
        <v>0</v>
      </c>
      <c r="AW423" s="105">
        <v>0</v>
      </c>
      <c r="AX423" s="105">
        <v>0</v>
      </c>
      <c r="AY423" s="105">
        <v>0</v>
      </c>
      <c r="AZ423" s="105">
        <v>0</v>
      </c>
      <c r="BA423" s="105">
        <v>0</v>
      </c>
      <c r="BB423" s="105">
        <v>0</v>
      </c>
      <c r="BE423" s="73"/>
      <c r="BF423" s="134">
        <f t="shared" si="24"/>
        <v>0</v>
      </c>
      <c r="BG423" s="134">
        <f t="shared" si="25"/>
        <v>0</v>
      </c>
      <c r="BH423" s="134">
        <f t="shared" si="26"/>
        <v>0</v>
      </c>
      <c r="BI423" s="134">
        <f t="shared" si="23"/>
        <v>0</v>
      </c>
    </row>
    <row r="424" spans="1:61" ht="14.4" x14ac:dyDescent="0.3">
      <c r="A424" s="106" t="s">
        <v>786</v>
      </c>
      <c r="B424" s="105">
        <v>2395323.8199999998</v>
      </c>
      <c r="C424" s="105">
        <v>2395323.8199999998</v>
      </c>
      <c r="D424" s="105">
        <v>2395323.8199999998</v>
      </c>
      <c r="E424" s="105">
        <v>2395323.8199999998</v>
      </c>
      <c r="F424" s="105">
        <v>2395323.8199999998</v>
      </c>
      <c r="G424" s="105">
        <v>2395323.8199999998</v>
      </c>
      <c r="H424" s="105">
        <v>2395323.8199999998</v>
      </c>
      <c r="I424" s="105">
        <v>2395323.8199999998</v>
      </c>
      <c r="J424" s="105">
        <v>2395323.8199999998</v>
      </c>
      <c r="K424" s="105">
        <v>2395323.8199999998</v>
      </c>
      <c r="L424" s="105">
        <v>2395323.8199999998</v>
      </c>
      <c r="M424" s="105">
        <v>2395323.8199999998</v>
      </c>
      <c r="N424" s="105">
        <v>2395323.8199999998</v>
      </c>
      <c r="O424" s="105">
        <v>2395323.8199999998</v>
      </c>
      <c r="P424" s="105">
        <v>2395323.8199999998</v>
      </c>
      <c r="Q424" s="105">
        <v>2395323.8199999998</v>
      </c>
      <c r="R424" s="105">
        <v>2395323.8199999998</v>
      </c>
      <c r="S424" s="105">
        <v>2395323.8199999998</v>
      </c>
      <c r="T424" s="105">
        <v>2395323.8199999998</v>
      </c>
      <c r="U424" s="105">
        <v>2395323.8199999998</v>
      </c>
      <c r="V424" s="105">
        <v>2395323.8199999998</v>
      </c>
      <c r="W424" s="105">
        <v>2395323.8199999998</v>
      </c>
      <c r="X424" s="105">
        <v>2395323.8199999998</v>
      </c>
      <c r="Y424" s="105">
        <v>2395323.8199999998</v>
      </c>
      <c r="Z424" s="105">
        <v>2395323.8199999998</v>
      </c>
      <c r="AA424" s="105">
        <v>2395323.8199999998</v>
      </c>
      <c r="AB424" s="105">
        <v>2395323.8199999998</v>
      </c>
      <c r="AC424" s="105">
        <v>2395323.8199999998</v>
      </c>
      <c r="AD424" s="105">
        <v>2395323.8199999998</v>
      </c>
      <c r="AE424" s="105">
        <v>2395323.8199999998</v>
      </c>
      <c r="AF424" s="105">
        <v>2395323.8199999998</v>
      </c>
      <c r="AG424" s="105">
        <v>2395323.8199999998</v>
      </c>
      <c r="AH424" s="105">
        <v>2395323.8199999998</v>
      </c>
      <c r="AI424" s="105">
        <v>2395323.8199999998</v>
      </c>
      <c r="AJ424" s="105">
        <v>2395323.8199999998</v>
      </c>
      <c r="AK424" s="105">
        <v>2395323.8199999998</v>
      </c>
      <c r="AL424" s="105">
        <v>2395323.8199999998</v>
      </c>
      <c r="AM424" s="105">
        <v>2395323.8199999998</v>
      </c>
      <c r="AN424" s="105">
        <v>2395323.8199999998</v>
      </c>
      <c r="AO424" s="105">
        <v>2395323.8199999998</v>
      </c>
      <c r="AP424" s="105">
        <v>2395323.8199999998</v>
      </c>
      <c r="AQ424" s="105">
        <v>2395323.8199999998</v>
      </c>
      <c r="AR424" s="105">
        <v>2395323.8199999998</v>
      </c>
      <c r="AS424" s="105">
        <v>2395323.8199999998</v>
      </c>
      <c r="AT424" s="105">
        <v>2395323.8199999998</v>
      </c>
      <c r="AU424" s="105">
        <v>2395323.8199999998</v>
      </c>
      <c r="AV424" s="105">
        <v>2395323.8199999998</v>
      </c>
      <c r="AW424" s="105">
        <v>2395323.8199999998</v>
      </c>
      <c r="AX424" s="105">
        <v>2395323.8199999998</v>
      </c>
      <c r="AY424" s="105">
        <v>2395323.8199999998</v>
      </c>
      <c r="AZ424" s="105">
        <v>2395323.8199999998</v>
      </c>
      <c r="BA424" s="105">
        <v>2395323.8199999998</v>
      </c>
      <c r="BB424" s="105">
        <v>2395323.8199999998</v>
      </c>
      <c r="BE424" s="73"/>
      <c r="BF424" s="134">
        <f t="shared" si="24"/>
        <v>2395323.8199999998</v>
      </c>
      <c r="BG424" s="134">
        <f t="shared" si="25"/>
        <v>2395323.8199999998</v>
      </c>
      <c r="BH424" s="134">
        <f t="shared" si="26"/>
        <v>2395323.8199999998</v>
      </c>
      <c r="BI424" s="134">
        <f t="shared" si="23"/>
        <v>2395323.8199999998</v>
      </c>
    </row>
    <row r="425" spans="1:61" ht="14.4" x14ac:dyDescent="0.3">
      <c r="A425" s="106" t="s">
        <v>787</v>
      </c>
      <c r="B425" s="105">
        <v>0</v>
      </c>
      <c r="C425" s="105">
        <v>0</v>
      </c>
      <c r="D425" s="105">
        <v>0</v>
      </c>
      <c r="E425" s="105">
        <v>0</v>
      </c>
      <c r="F425" s="105">
        <v>0</v>
      </c>
      <c r="G425" s="105">
        <v>0</v>
      </c>
      <c r="H425" s="105">
        <v>0</v>
      </c>
      <c r="I425" s="105">
        <v>0</v>
      </c>
      <c r="J425" s="105">
        <v>0</v>
      </c>
      <c r="K425" s="105">
        <v>0</v>
      </c>
      <c r="L425" s="105">
        <v>0</v>
      </c>
      <c r="M425" s="105">
        <v>0</v>
      </c>
      <c r="N425" s="105">
        <v>0</v>
      </c>
      <c r="O425" s="105">
        <v>0</v>
      </c>
      <c r="P425" s="105">
        <v>0</v>
      </c>
      <c r="Q425" s="105">
        <v>0</v>
      </c>
      <c r="R425" s="105">
        <v>0</v>
      </c>
      <c r="S425" s="105">
        <v>0</v>
      </c>
      <c r="T425" s="105">
        <v>0</v>
      </c>
      <c r="U425" s="105">
        <v>0</v>
      </c>
      <c r="V425" s="105">
        <v>0</v>
      </c>
      <c r="W425" s="105">
        <v>0</v>
      </c>
      <c r="X425" s="105">
        <v>0</v>
      </c>
      <c r="Y425" s="105">
        <v>0</v>
      </c>
      <c r="Z425" s="105">
        <v>0</v>
      </c>
      <c r="AA425" s="105">
        <v>0</v>
      </c>
      <c r="AB425" s="105">
        <v>0</v>
      </c>
      <c r="AC425" s="105">
        <v>0</v>
      </c>
      <c r="AD425" s="105">
        <v>0</v>
      </c>
      <c r="AE425" s="105">
        <v>0</v>
      </c>
      <c r="AF425" s="105">
        <v>0</v>
      </c>
      <c r="AG425" s="105">
        <v>0</v>
      </c>
      <c r="AH425" s="105">
        <v>0</v>
      </c>
      <c r="AI425" s="105">
        <v>0</v>
      </c>
      <c r="AJ425" s="105">
        <v>0</v>
      </c>
      <c r="AK425" s="105">
        <v>0</v>
      </c>
      <c r="AL425" s="105">
        <v>0</v>
      </c>
      <c r="AM425" s="105">
        <v>0</v>
      </c>
      <c r="AN425" s="105">
        <v>0</v>
      </c>
      <c r="AO425" s="105">
        <v>0</v>
      </c>
      <c r="AP425" s="105">
        <v>0</v>
      </c>
      <c r="AQ425" s="105">
        <v>0</v>
      </c>
      <c r="AR425" s="105">
        <v>0</v>
      </c>
      <c r="AS425" s="105">
        <v>0</v>
      </c>
      <c r="AT425" s="105">
        <v>0</v>
      </c>
      <c r="AU425" s="105">
        <v>0</v>
      </c>
      <c r="AV425" s="105">
        <v>0</v>
      </c>
      <c r="AW425" s="105">
        <v>0</v>
      </c>
      <c r="AX425" s="105">
        <v>0</v>
      </c>
      <c r="AY425" s="105">
        <v>0</v>
      </c>
      <c r="AZ425" s="105">
        <v>0</v>
      </c>
      <c r="BA425" s="105">
        <v>0</v>
      </c>
      <c r="BB425" s="105">
        <v>0</v>
      </c>
      <c r="BE425" s="73"/>
      <c r="BF425" s="134">
        <f t="shared" si="24"/>
        <v>0</v>
      </c>
      <c r="BG425" s="134">
        <f t="shared" si="25"/>
        <v>0</v>
      </c>
      <c r="BH425" s="134">
        <f t="shared" si="26"/>
        <v>0</v>
      </c>
      <c r="BI425" s="134">
        <f t="shared" si="23"/>
        <v>0</v>
      </c>
    </row>
    <row r="426" spans="1:61" ht="14.4" x14ac:dyDescent="0.3">
      <c r="A426" s="106" t="s">
        <v>788</v>
      </c>
      <c r="B426" s="105">
        <v>4329051.1500000004</v>
      </c>
      <c r="C426" s="105">
        <v>4329051.1500000004</v>
      </c>
      <c r="D426" s="105">
        <v>4329051.1500000004</v>
      </c>
      <c r="E426" s="105">
        <v>4329051.1500000004</v>
      </c>
      <c r="F426" s="105">
        <v>4329051.1500000004</v>
      </c>
      <c r="G426" s="105">
        <v>4329051.1500000004</v>
      </c>
      <c r="H426" s="105">
        <v>4329051.1500000004</v>
      </c>
      <c r="I426" s="105">
        <v>4329051.1500000004</v>
      </c>
      <c r="J426" s="105">
        <v>4329051.1500000004</v>
      </c>
      <c r="K426" s="105">
        <v>4329051.1500000004</v>
      </c>
      <c r="L426" s="105">
        <v>4329051.1500000004</v>
      </c>
      <c r="M426" s="105">
        <v>4329051.1500000004</v>
      </c>
      <c r="N426" s="105">
        <v>4329051.1500000004</v>
      </c>
      <c r="O426" s="105">
        <v>4329051.1500000004</v>
      </c>
      <c r="P426" s="105">
        <v>4329051.1500000004</v>
      </c>
      <c r="Q426" s="105">
        <v>4329051.1500000004</v>
      </c>
      <c r="R426" s="105">
        <v>4329051.1500000004</v>
      </c>
      <c r="S426" s="105">
        <v>4329051.1500000004</v>
      </c>
      <c r="T426" s="105">
        <v>4329051.1500000004</v>
      </c>
      <c r="U426" s="105">
        <v>4329051.1500000004</v>
      </c>
      <c r="V426" s="105">
        <v>4329051.1500000004</v>
      </c>
      <c r="W426" s="105">
        <v>4329051.1500000004</v>
      </c>
      <c r="X426" s="105">
        <v>4329051.1500000004</v>
      </c>
      <c r="Y426" s="105">
        <v>4329051.1500000004</v>
      </c>
      <c r="Z426" s="105">
        <v>4329051.1500000004</v>
      </c>
      <c r="AA426" s="105">
        <v>4329051.1500000004</v>
      </c>
      <c r="AB426" s="105">
        <v>4329051.1500000004</v>
      </c>
      <c r="AC426" s="105">
        <v>4329051.1500000004</v>
      </c>
      <c r="AD426" s="105">
        <v>4329051.1500000004</v>
      </c>
      <c r="AE426" s="105">
        <v>4329051.1500000004</v>
      </c>
      <c r="AF426" s="105">
        <v>4329051.1500000004</v>
      </c>
      <c r="AG426" s="105">
        <v>4329051.1500000004</v>
      </c>
      <c r="AH426" s="105">
        <v>4329051.1500000004</v>
      </c>
      <c r="AI426" s="105">
        <v>4329051.1500000004</v>
      </c>
      <c r="AJ426" s="105">
        <v>4329051.1500000004</v>
      </c>
      <c r="AK426" s="105">
        <v>4329051.1500000004</v>
      </c>
      <c r="AL426" s="105">
        <v>4329051.1500000004</v>
      </c>
      <c r="AM426" s="105">
        <v>4329051.1500000004</v>
      </c>
      <c r="AN426" s="105">
        <v>4329051.1500000004</v>
      </c>
      <c r="AO426" s="105">
        <v>4329051.1500000004</v>
      </c>
      <c r="AP426" s="105">
        <v>4329051.1500000004</v>
      </c>
      <c r="AQ426" s="105">
        <v>4329051.1500000004</v>
      </c>
      <c r="AR426" s="105">
        <v>4329051.1500000004</v>
      </c>
      <c r="AS426" s="105">
        <v>4329051.1500000004</v>
      </c>
      <c r="AT426" s="105">
        <v>4329051.1500000004</v>
      </c>
      <c r="AU426" s="105">
        <v>4329051.1500000004</v>
      </c>
      <c r="AV426" s="105">
        <v>4329051.1500000004</v>
      </c>
      <c r="AW426" s="105">
        <v>4329051.1500000004</v>
      </c>
      <c r="AX426" s="105">
        <v>4329051.1500000004</v>
      </c>
      <c r="AY426" s="105">
        <v>4329051.1500000004</v>
      </c>
      <c r="AZ426" s="105">
        <v>4329051.1500000004</v>
      </c>
      <c r="BA426" s="105">
        <v>4329051.1500000004</v>
      </c>
      <c r="BB426" s="105">
        <v>4329051.1500000004</v>
      </c>
      <c r="BE426" s="73"/>
      <c r="BF426" s="134">
        <f t="shared" si="24"/>
        <v>4329051.1499999994</v>
      </c>
      <c r="BG426" s="134">
        <f t="shared" si="25"/>
        <v>4329051.1499999994</v>
      </c>
      <c r="BH426" s="134">
        <f t="shared" si="26"/>
        <v>4329051.1499999994</v>
      </c>
      <c r="BI426" s="134">
        <f t="shared" si="23"/>
        <v>4329051.1499999994</v>
      </c>
    </row>
    <row r="427" spans="1:61" ht="14.4" x14ac:dyDescent="0.3">
      <c r="A427" s="106" t="s">
        <v>789</v>
      </c>
      <c r="B427" s="105">
        <v>0</v>
      </c>
      <c r="C427" s="105">
        <v>0</v>
      </c>
      <c r="D427" s="105">
        <v>0</v>
      </c>
      <c r="E427" s="105">
        <v>0</v>
      </c>
      <c r="F427" s="105">
        <v>0</v>
      </c>
      <c r="G427" s="105">
        <v>0</v>
      </c>
      <c r="H427" s="105">
        <v>0</v>
      </c>
      <c r="I427" s="105">
        <v>0</v>
      </c>
      <c r="J427" s="105">
        <v>0</v>
      </c>
      <c r="K427" s="105">
        <v>0</v>
      </c>
      <c r="L427" s="105">
        <v>0</v>
      </c>
      <c r="M427" s="105">
        <v>0</v>
      </c>
      <c r="N427" s="105">
        <v>0</v>
      </c>
      <c r="O427" s="105">
        <v>0</v>
      </c>
      <c r="P427" s="105">
        <v>0</v>
      </c>
      <c r="Q427" s="105">
        <v>0</v>
      </c>
      <c r="R427" s="105">
        <v>0</v>
      </c>
      <c r="S427" s="105">
        <v>0</v>
      </c>
      <c r="T427" s="105">
        <v>0</v>
      </c>
      <c r="U427" s="105">
        <v>0</v>
      </c>
      <c r="V427" s="105">
        <v>0</v>
      </c>
      <c r="W427" s="105">
        <v>0</v>
      </c>
      <c r="X427" s="105">
        <v>0</v>
      </c>
      <c r="Y427" s="105">
        <v>0</v>
      </c>
      <c r="Z427" s="105">
        <v>0</v>
      </c>
      <c r="AA427" s="105">
        <v>0</v>
      </c>
      <c r="AB427" s="105">
        <v>0</v>
      </c>
      <c r="AC427" s="105">
        <v>0</v>
      </c>
      <c r="AD427" s="105">
        <v>0</v>
      </c>
      <c r="AE427" s="105">
        <v>0</v>
      </c>
      <c r="AF427" s="105">
        <v>0</v>
      </c>
      <c r="AG427" s="105">
        <v>0</v>
      </c>
      <c r="AH427" s="105">
        <v>0</v>
      </c>
      <c r="AI427" s="105">
        <v>0</v>
      </c>
      <c r="AJ427" s="105">
        <v>0</v>
      </c>
      <c r="AK427" s="105">
        <v>0</v>
      </c>
      <c r="AL427" s="105">
        <v>0</v>
      </c>
      <c r="AM427" s="105">
        <v>0</v>
      </c>
      <c r="AN427" s="105">
        <v>0</v>
      </c>
      <c r="AO427" s="105">
        <v>0</v>
      </c>
      <c r="AP427" s="105">
        <v>0</v>
      </c>
      <c r="AQ427" s="105">
        <v>0</v>
      </c>
      <c r="AR427" s="105">
        <v>0</v>
      </c>
      <c r="AS427" s="105">
        <v>0</v>
      </c>
      <c r="AT427" s="105">
        <v>0</v>
      </c>
      <c r="AU427" s="105">
        <v>0</v>
      </c>
      <c r="AV427" s="105">
        <v>0</v>
      </c>
      <c r="AW427" s="105">
        <v>0</v>
      </c>
      <c r="AX427" s="105">
        <v>0</v>
      </c>
      <c r="AY427" s="105">
        <v>0</v>
      </c>
      <c r="AZ427" s="105">
        <v>0</v>
      </c>
      <c r="BA427" s="105">
        <v>0</v>
      </c>
      <c r="BB427" s="105">
        <v>0</v>
      </c>
      <c r="BE427" s="73"/>
      <c r="BF427" s="134">
        <f t="shared" si="24"/>
        <v>0</v>
      </c>
      <c r="BG427" s="134">
        <f t="shared" si="25"/>
        <v>0</v>
      </c>
      <c r="BH427" s="134">
        <f t="shared" si="26"/>
        <v>0</v>
      </c>
      <c r="BI427" s="134">
        <f t="shared" si="23"/>
        <v>0</v>
      </c>
    </row>
    <row r="428" spans="1:61" ht="14.4" x14ac:dyDescent="0.3">
      <c r="A428" s="106" t="s">
        <v>790</v>
      </c>
      <c r="B428" s="105">
        <v>68707.3</v>
      </c>
      <c r="C428" s="105">
        <v>68707.3</v>
      </c>
      <c r="D428" s="105">
        <v>68707.3</v>
      </c>
      <c r="E428" s="105">
        <v>68707.3</v>
      </c>
      <c r="F428" s="105">
        <v>68707.3</v>
      </c>
      <c r="G428" s="105">
        <v>68707.3</v>
      </c>
      <c r="H428" s="105">
        <v>68707.3</v>
      </c>
      <c r="I428" s="105">
        <v>68707.3</v>
      </c>
      <c r="J428" s="105">
        <v>68707.3</v>
      </c>
      <c r="K428" s="105">
        <v>68707.3</v>
      </c>
      <c r="L428" s="105">
        <v>68707.3</v>
      </c>
      <c r="M428" s="105">
        <v>68707.3</v>
      </c>
      <c r="N428" s="105">
        <v>68707.3</v>
      </c>
      <c r="O428" s="105">
        <v>68707.3</v>
      </c>
      <c r="P428" s="105">
        <v>68707.3</v>
      </c>
      <c r="Q428" s="105">
        <v>68707.3</v>
      </c>
      <c r="R428" s="105">
        <v>68707.3</v>
      </c>
      <c r="S428" s="105">
        <v>68707.3</v>
      </c>
      <c r="T428" s="105">
        <v>68707.3</v>
      </c>
      <c r="U428" s="105">
        <v>68707.3</v>
      </c>
      <c r="V428" s="105">
        <v>68707.3</v>
      </c>
      <c r="W428" s="105">
        <v>68707.3</v>
      </c>
      <c r="X428" s="105">
        <v>68707.3</v>
      </c>
      <c r="Y428" s="105">
        <v>68707.3</v>
      </c>
      <c r="Z428" s="105">
        <v>68707.3</v>
      </c>
      <c r="AA428" s="105">
        <v>68707.3</v>
      </c>
      <c r="AB428" s="105">
        <v>68707.3</v>
      </c>
      <c r="AC428" s="105">
        <v>68707.3</v>
      </c>
      <c r="AD428" s="105">
        <v>68707.3</v>
      </c>
      <c r="AE428" s="105">
        <v>68707.3</v>
      </c>
      <c r="AF428" s="105">
        <v>68707.3</v>
      </c>
      <c r="AG428" s="105">
        <v>68707.3</v>
      </c>
      <c r="AH428" s="105">
        <v>68707.3</v>
      </c>
      <c r="AI428" s="105">
        <v>68707.3</v>
      </c>
      <c r="AJ428" s="105">
        <v>68707.3</v>
      </c>
      <c r="AK428" s="105">
        <v>68707.3</v>
      </c>
      <c r="AL428" s="105">
        <v>68707.3</v>
      </c>
      <c r="AM428" s="105">
        <v>68707.3</v>
      </c>
      <c r="AN428" s="105">
        <v>68707.3</v>
      </c>
      <c r="AO428" s="105">
        <v>68707.3</v>
      </c>
      <c r="AP428" s="105">
        <v>68707.3</v>
      </c>
      <c r="AQ428" s="105">
        <v>68707.3</v>
      </c>
      <c r="AR428" s="105">
        <v>68707.3</v>
      </c>
      <c r="AS428" s="105">
        <v>68707.3</v>
      </c>
      <c r="AT428" s="105">
        <v>68707.3</v>
      </c>
      <c r="AU428" s="105">
        <v>68707.3</v>
      </c>
      <c r="AV428" s="105">
        <v>68707.3</v>
      </c>
      <c r="AW428" s="105">
        <v>68707.3</v>
      </c>
      <c r="AX428" s="105">
        <v>68707.3</v>
      </c>
      <c r="AY428" s="105">
        <v>68707.3</v>
      </c>
      <c r="AZ428" s="105">
        <v>68707.3</v>
      </c>
      <c r="BA428" s="105">
        <v>68707.3</v>
      </c>
      <c r="BB428" s="105">
        <v>68707.3</v>
      </c>
      <c r="BE428" s="73"/>
      <c r="BF428" s="134">
        <f t="shared" si="24"/>
        <v>68707.300000000017</v>
      </c>
      <c r="BG428" s="134">
        <f t="shared" si="25"/>
        <v>68707.300000000017</v>
      </c>
      <c r="BH428" s="134">
        <f t="shared" si="26"/>
        <v>68707.300000000017</v>
      </c>
      <c r="BI428" s="134">
        <f t="shared" si="23"/>
        <v>68707.300000000017</v>
      </c>
    </row>
    <row r="429" spans="1:61" ht="14.4" x14ac:dyDescent="0.3">
      <c r="A429" s="106" t="s">
        <v>791</v>
      </c>
      <c r="B429" s="105">
        <v>0</v>
      </c>
      <c r="C429" s="105">
        <v>0</v>
      </c>
      <c r="D429" s="105">
        <v>0</v>
      </c>
      <c r="E429" s="105">
        <v>0</v>
      </c>
      <c r="F429" s="105">
        <v>0</v>
      </c>
      <c r="G429" s="105">
        <v>0</v>
      </c>
      <c r="H429" s="105">
        <v>0</v>
      </c>
      <c r="I429" s="105">
        <v>0</v>
      </c>
      <c r="J429" s="105">
        <v>0</v>
      </c>
      <c r="K429" s="105">
        <v>0</v>
      </c>
      <c r="L429" s="105">
        <v>0</v>
      </c>
      <c r="M429" s="105">
        <v>0</v>
      </c>
      <c r="N429" s="105">
        <v>0</v>
      </c>
      <c r="O429" s="105">
        <v>0</v>
      </c>
      <c r="P429" s="105">
        <v>0</v>
      </c>
      <c r="Q429" s="105">
        <v>0</v>
      </c>
      <c r="R429" s="105">
        <v>0</v>
      </c>
      <c r="S429" s="105">
        <v>0</v>
      </c>
      <c r="T429" s="105">
        <v>0</v>
      </c>
      <c r="U429" s="105">
        <v>0</v>
      </c>
      <c r="V429" s="105">
        <v>0</v>
      </c>
      <c r="W429" s="105">
        <v>0</v>
      </c>
      <c r="X429" s="105">
        <v>0</v>
      </c>
      <c r="Y429" s="105">
        <v>0</v>
      </c>
      <c r="Z429" s="105">
        <v>0</v>
      </c>
      <c r="AA429" s="105">
        <v>0</v>
      </c>
      <c r="AB429" s="105">
        <v>0</v>
      </c>
      <c r="AC429" s="105">
        <v>0</v>
      </c>
      <c r="AD429" s="105">
        <v>0</v>
      </c>
      <c r="AE429" s="105">
        <v>0</v>
      </c>
      <c r="AF429" s="105">
        <v>0</v>
      </c>
      <c r="AG429" s="105">
        <v>0</v>
      </c>
      <c r="AH429" s="105">
        <v>0</v>
      </c>
      <c r="AI429" s="105">
        <v>0</v>
      </c>
      <c r="AJ429" s="105">
        <v>0</v>
      </c>
      <c r="AK429" s="105">
        <v>0</v>
      </c>
      <c r="AL429" s="105">
        <v>0</v>
      </c>
      <c r="AM429" s="105">
        <v>0</v>
      </c>
      <c r="AN429" s="105">
        <v>0</v>
      </c>
      <c r="AO429" s="105">
        <v>0</v>
      </c>
      <c r="AP429" s="105">
        <v>0</v>
      </c>
      <c r="AQ429" s="105">
        <v>0</v>
      </c>
      <c r="AR429" s="105">
        <v>0</v>
      </c>
      <c r="AS429" s="105">
        <v>0</v>
      </c>
      <c r="AT429" s="105">
        <v>0</v>
      </c>
      <c r="AU429" s="105">
        <v>0</v>
      </c>
      <c r="AV429" s="105">
        <v>0</v>
      </c>
      <c r="AW429" s="105">
        <v>0</v>
      </c>
      <c r="AX429" s="105">
        <v>0</v>
      </c>
      <c r="AY429" s="105">
        <v>0</v>
      </c>
      <c r="AZ429" s="105">
        <v>0</v>
      </c>
      <c r="BA429" s="105">
        <v>0</v>
      </c>
      <c r="BB429" s="105">
        <v>0</v>
      </c>
      <c r="BE429" s="73"/>
      <c r="BF429" s="134">
        <f t="shared" si="24"/>
        <v>0</v>
      </c>
      <c r="BG429" s="134">
        <f t="shared" si="25"/>
        <v>0</v>
      </c>
      <c r="BH429" s="134">
        <f t="shared" si="26"/>
        <v>0</v>
      </c>
      <c r="BI429" s="134">
        <f t="shared" si="23"/>
        <v>0</v>
      </c>
    </row>
    <row r="430" spans="1:61" ht="14.4" x14ac:dyDescent="0.3">
      <c r="A430" s="106" t="s">
        <v>792</v>
      </c>
      <c r="B430" s="105">
        <v>2371306.4355555498</v>
      </c>
      <c r="C430" s="105">
        <v>2313658.2874074001</v>
      </c>
      <c r="D430" s="105">
        <v>2256010.1392592499</v>
      </c>
      <c r="E430" s="105">
        <v>2837250.8799999901</v>
      </c>
      <c r="F430" s="105">
        <v>2768954.5837037</v>
      </c>
      <c r="G430" s="105">
        <v>2700658.2874074001</v>
      </c>
      <c r="H430" s="105">
        <v>2632361.99111111</v>
      </c>
      <c r="I430" s="105">
        <v>2564065.6948148101</v>
      </c>
      <c r="J430" s="105">
        <v>2495769.3985185102</v>
      </c>
      <c r="K430" s="105">
        <v>2427473.10222222</v>
      </c>
      <c r="L430" s="105">
        <v>2359176.8059259201</v>
      </c>
      <c r="M430" s="105">
        <v>2290880.5096296198</v>
      </c>
      <c r="N430" s="105">
        <v>2222584.2133333301</v>
      </c>
      <c r="O430" s="105">
        <v>2222584.2133333301</v>
      </c>
      <c r="P430" s="105">
        <v>2154287.9170370302</v>
      </c>
      <c r="Q430" s="105">
        <v>2085991.6207407301</v>
      </c>
      <c r="R430" s="105">
        <v>2656584.2133333301</v>
      </c>
      <c r="S430" s="105">
        <v>2577639.76888888</v>
      </c>
      <c r="T430" s="105">
        <v>2498695.3244444402</v>
      </c>
      <c r="U430" s="105">
        <v>2419750.8799999901</v>
      </c>
      <c r="V430" s="105">
        <v>2340806.4355555498</v>
      </c>
      <c r="W430" s="105">
        <v>2261861.9911111002</v>
      </c>
      <c r="X430" s="105">
        <v>2182917.5466666599</v>
      </c>
      <c r="Y430" s="105">
        <v>2103973.10222222</v>
      </c>
      <c r="Z430" s="105">
        <v>2025028.65777777</v>
      </c>
      <c r="AA430" s="105">
        <v>1946084.2133333299</v>
      </c>
      <c r="AB430" s="105">
        <v>1946084.2133333299</v>
      </c>
      <c r="AC430" s="105">
        <v>1867139.76888888</v>
      </c>
      <c r="AD430" s="105">
        <v>1788195.32444444</v>
      </c>
      <c r="AE430" s="105">
        <v>2348139.76888888</v>
      </c>
      <c r="AF430" s="105">
        <v>2258547.17629629</v>
      </c>
      <c r="AG430" s="105">
        <v>2168954.5837037</v>
      </c>
      <c r="AH430" s="105">
        <v>2079361.9911111</v>
      </c>
      <c r="AI430" s="105">
        <v>1989769.3985185099</v>
      </c>
      <c r="AJ430" s="105">
        <v>1900176.8059259199</v>
      </c>
      <c r="AK430" s="105">
        <v>1810584.2133333299</v>
      </c>
      <c r="AL430" s="105">
        <v>1720991.6207407301</v>
      </c>
      <c r="AM430" s="105">
        <v>1631399.0281481401</v>
      </c>
      <c r="AN430" s="105">
        <v>1541806.43555555</v>
      </c>
      <c r="AO430" s="105">
        <v>1541806.43555555</v>
      </c>
      <c r="AP430" s="105">
        <v>1452213.84296296</v>
      </c>
      <c r="AQ430" s="105">
        <v>1362621.25037036</v>
      </c>
      <c r="AR430" s="105">
        <v>1911917.5466666601</v>
      </c>
      <c r="AS430" s="105">
        <v>1811676.8059259199</v>
      </c>
      <c r="AT430" s="105">
        <v>1711436.0651851799</v>
      </c>
      <c r="AU430" s="105">
        <v>1611195.32444444</v>
      </c>
      <c r="AV430" s="105">
        <v>1557954.5837037</v>
      </c>
      <c r="AW430" s="105">
        <v>1504713.84296296</v>
      </c>
      <c r="AX430" s="105">
        <v>1451473.10222222</v>
      </c>
      <c r="AY430" s="105">
        <v>1398232.3614814701</v>
      </c>
      <c r="AZ430" s="105">
        <v>1344991.6207407301</v>
      </c>
      <c r="BA430" s="105">
        <v>1291750.8799999901</v>
      </c>
      <c r="BB430" s="105">
        <v>1291750.8799999901</v>
      </c>
      <c r="BE430" s="73"/>
      <c r="BF430" s="134">
        <f t="shared" si="24"/>
        <v>2480011.5637606774</v>
      </c>
      <c r="BG430" s="134">
        <f t="shared" si="25"/>
        <v>2267400.4526495663</v>
      </c>
      <c r="BH430" s="134">
        <f t="shared" si="26"/>
        <v>1927011.5637606771</v>
      </c>
      <c r="BI430" s="134">
        <f t="shared" si="23"/>
        <v>1534767.9740170876</v>
      </c>
    </row>
    <row r="431" spans="1:61" ht="14.4" x14ac:dyDescent="0.3">
      <c r="A431" s="106" t="s">
        <v>793</v>
      </c>
      <c r="B431" s="105">
        <v>936442.5</v>
      </c>
      <c r="C431" s="105">
        <v>936442.5</v>
      </c>
      <c r="D431" s="105">
        <v>936442.5</v>
      </c>
      <c r="E431" s="105">
        <v>936442.5</v>
      </c>
      <c r="F431" s="105">
        <v>936442.5</v>
      </c>
      <c r="G431" s="105">
        <v>936442.5</v>
      </c>
      <c r="H431" s="105">
        <v>936442.5</v>
      </c>
      <c r="I431" s="105">
        <v>936442.5</v>
      </c>
      <c r="J431" s="105">
        <v>936442.5</v>
      </c>
      <c r="K431" s="105">
        <v>936442.5</v>
      </c>
      <c r="L431" s="105">
        <v>936442.5</v>
      </c>
      <c r="M431" s="105">
        <v>936442.5</v>
      </c>
      <c r="N431" s="105">
        <v>936442.5</v>
      </c>
      <c r="O431" s="105">
        <v>936442.5</v>
      </c>
      <c r="P431" s="105">
        <v>936442.5</v>
      </c>
      <c r="Q431" s="105">
        <v>936442.5</v>
      </c>
      <c r="R431" s="105">
        <v>936442.5</v>
      </c>
      <c r="S431" s="105">
        <v>936442.5</v>
      </c>
      <c r="T431" s="105">
        <v>936442.5</v>
      </c>
      <c r="U431" s="105">
        <v>936442.5</v>
      </c>
      <c r="V431" s="105">
        <v>936442.5</v>
      </c>
      <c r="W431" s="105">
        <v>936442.5</v>
      </c>
      <c r="X431" s="105">
        <v>936442.5</v>
      </c>
      <c r="Y431" s="105">
        <v>936442.5</v>
      </c>
      <c r="Z431" s="105">
        <v>936442.5</v>
      </c>
      <c r="AA431" s="105">
        <v>936442.5</v>
      </c>
      <c r="AB431" s="105">
        <v>936442.5</v>
      </c>
      <c r="AC431" s="105">
        <v>936442.5</v>
      </c>
      <c r="AD431" s="105">
        <v>936442.5</v>
      </c>
      <c r="AE431" s="105">
        <v>936442.5</v>
      </c>
      <c r="AF431" s="105">
        <v>936442.5</v>
      </c>
      <c r="AG431" s="105">
        <v>936442.5</v>
      </c>
      <c r="AH431" s="105">
        <v>936442.5</v>
      </c>
      <c r="AI431" s="105">
        <v>936442.5</v>
      </c>
      <c r="AJ431" s="105">
        <v>936442.5</v>
      </c>
      <c r="AK431" s="105">
        <v>936442.5</v>
      </c>
      <c r="AL431" s="105">
        <v>936442.5</v>
      </c>
      <c r="AM431" s="105">
        <v>936442.5</v>
      </c>
      <c r="AN431" s="105">
        <v>936442.5</v>
      </c>
      <c r="AO431" s="105">
        <v>936442.5</v>
      </c>
      <c r="AP431" s="105">
        <v>936442.5</v>
      </c>
      <c r="AQ431" s="105">
        <v>936442.5</v>
      </c>
      <c r="AR431" s="105">
        <v>936442.5</v>
      </c>
      <c r="AS431" s="105">
        <v>936442.5</v>
      </c>
      <c r="AT431" s="105">
        <v>936442.5</v>
      </c>
      <c r="AU431" s="105">
        <v>936442.5</v>
      </c>
      <c r="AV431" s="105">
        <v>936442.5</v>
      </c>
      <c r="AW431" s="105">
        <v>936442.5</v>
      </c>
      <c r="AX431" s="105">
        <v>936442.5</v>
      </c>
      <c r="AY431" s="105">
        <v>936442.5</v>
      </c>
      <c r="AZ431" s="105">
        <v>936442.5</v>
      </c>
      <c r="BA431" s="105">
        <v>936442.5</v>
      </c>
      <c r="BB431" s="105">
        <v>936442.5</v>
      </c>
      <c r="BE431" s="73"/>
      <c r="BF431" s="134">
        <f t="shared" si="24"/>
        <v>936442.5</v>
      </c>
      <c r="BG431" s="134">
        <f t="shared" si="25"/>
        <v>936442.5</v>
      </c>
      <c r="BH431" s="134">
        <f t="shared" si="26"/>
        <v>936442.5</v>
      </c>
      <c r="BI431" s="134">
        <f t="shared" si="23"/>
        <v>936442.5</v>
      </c>
    </row>
    <row r="432" spans="1:61" ht="14.4" x14ac:dyDescent="0.3">
      <c r="A432" s="106" t="s">
        <v>794</v>
      </c>
      <c r="B432" s="105">
        <v>1013832.78</v>
      </c>
      <c r="C432" s="105">
        <v>1013832.78</v>
      </c>
      <c r="D432" s="105">
        <v>1013832.78</v>
      </c>
      <c r="E432" s="105">
        <v>1013832.78</v>
      </c>
      <c r="F432" s="105">
        <v>1013832.78</v>
      </c>
      <c r="G432" s="105">
        <v>1013832.78</v>
      </c>
      <c r="H432" s="105">
        <v>1013832.78</v>
      </c>
      <c r="I432" s="105">
        <v>1013832.78</v>
      </c>
      <c r="J432" s="105">
        <v>1013832.78</v>
      </c>
      <c r="K432" s="105">
        <v>1013832.78</v>
      </c>
      <c r="L432" s="105">
        <v>1013832.78</v>
      </c>
      <c r="M432" s="105">
        <v>1013832.78</v>
      </c>
      <c r="N432" s="105">
        <v>1013832.78</v>
      </c>
      <c r="O432" s="105">
        <v>1013832.78</v>
      </c>
      <c r="P432" s="105">
        <v>1013832.78</v>
      </c>
      <c r="Q432" s="105">
        <v>1013832.78</v>
      </c>
      <c r="R432" s="105">
        <v>1013832.78</v>
      </c>
      <c r="S432" s="105">
        <v>1013832.78</v>
      </c>
      <c r="T432" s="105">
        <v>1013832.78</v>
      </c>
      <c r="U432" s="105">
        <v>1013832.78</v>
      </c>
      <c r="V432" s="105">
        <v>1013832.78</v>
      </c>
      <c r="W432" s="105">
        <v>1013832.78</v>
      </c>
      <c r="X432" s="105">
        <v>1013832.78</v>
      </c>
      <c r="Y432" s="105">
        <v>1013832.78</v>
      </c>
      <c r="Z432" s="105">
        <v>1013832.78</v>
      </c>
      <c r="AA432" s="105">
        <v>1013832.78</v>
      </c>
      <c r="AB432" s="105">
        <v>1013832.78</v>
      </c>
      <c r="AC432" s="105">
        <v>1013832.78</v>
      </c>
      <c r="AD432" s="105">
        <v>1013832.78</v>
      </c>
      <c r="AE432" s="105">
        <v>1013832.78</v>
      </c>
      <c r="AF432" s="105">
        <v>1013832.78</v>
      </c>
      <c r="AG432" s="105">
        <v>1013832.78</v>
      </c>
      <c r="AH432" s="105">
        <v>1013832.78</v>
      </c>
      <c r="AI432" s="105">
        <v>1013832.78</v>
      </c>
      <c r="AJ432" s="105">
        <v>1013832.78</v>
      </c>
      <c r="AK432" s="105">
        <v>1013832.78</v>
      </c>
      <c r="AL432" s="105">
        <v>1013832.78</v>
      </c>
      <c r="AM432" s="105">
        <v>1013832.78</v>
      </c>
      <c r="AN432" s="105">
        <v>1013832.78</v>
      </c>
      <c r="AO432" s="105">
        <v>1013832.78</v>
      </c>
      <c r="AP432" s="105">
        <v>1013832.78</v>
      </c>
      <c r="AQ432" s="105">
        <v>1013832.78</v>
      </c>
      <c r="AR432" s="105">
        <v>1013832.78</v>
      </c>
      <c r="AS432" s="105">
        <v>1013832.78</v>
      </c>
      <c r="AT432" s="105">
        <v>1013832.78</v>
      </c>
      <c r="AU432" s="105">
        <v>1013832.78</v>
      </c>
      <c r="AV432" s="105">
        <v>1013832.78</v>
      </c>
      <c r="AW432" s="105">
        <v>1013832.78</v>
      </c>
      <c r="AX432" s="105">
        <v>1013832.78</v>
      </c>
      <c r="AY432" s="105">
        <v>1013832.78</v>
      </c>
      <c r="AZ432" s="105">
        <v>1013832.78</v>
      </c>
      <c r="BA432" s="105">
        <v>1013832.78</v>
      </c>
      <c r="BB432" s="105">
        <v>1013832.78</v>
      </c>
      <c r="BE432" s="73"/>
      <c r="BF432" s="134">
        <f t="shared" si="24"/>
        <v>1013832.7799999999</v>
      </c>
      <c r="BG432" s="134">
        <f t="shared" si="25"/>
        <v>1013832.7799999999</v>
      </c>
      <c r="BH432" s="134">
        <f t="shared" si="26"/>
        <v>1013832.7799999999</v>
      </c>
      <c r="BI432" s="134">
        <f t="shared" si="23"/>
        <v>1013832.7799999999</v>
      </c>
    </row>
    <row r="433" spans="1:61" ht="14.4" x14ac:dyDescent="0.3">
      <c r="A433" s="106" t="s">
        <v>795</v>
      </c>
      <c r="B433" s="105">
        <v>0</v>
      </c>
      <c r="C433" s="105">
        <v>0</v>
      </c>
      <c r="D433" s="105">
        <v>0</v>
      </c>
      <c r="E433" s="105">
        <v>0</v>
      </c>
      <c r="F433" s="105">
        <v>0</v>
      </c>
      <c r="G433" s="105">
        <v>0</v>
      </c>
      <c r="H433" s="105">
        <v>0</v>
      </c>
      <c r="I433" s="105">
        <v>0</v>
      </c>
      <c r="J433" s="105">
        <v>0</v>
      </c>
      <c r="K433" s="105">
        <v>0</v>
      </c>
      <c r="L433" s="105">
        <v>0</v>
      </c>
      <c r="M433" s="105">
        <v>0</v>
      </c>
      <c r="N433" s="105">
        <v>0</v>
      </c>
      <c r="O433" s="105">
        <v>0</v>
      </c>
      <c r="P433" s="105">
        <v>0</v>
      </c>
      <c r="Q433" s="105">
        <v>0</v>
      </c>
      <c r="R433" s="105">
        <v>0</v>
      </c>
      <c r="S433" s="105">
        <v>0</v>
      </c>
      <c r="T433" s="105">
        <v>0</v>
      </c>
      <c r="U433" s="105">
        <v>0</v>
      </c>
      <c r="V433" s="105">
        <v>0</v>
      </c>
      <c r="W433" s="105">
        <v>0</v>
      </c>
      <c r="X433" s="105">
        <v>0</v>
      </c>
      <c r="Y433" s="105">
        <v>0</v>
      </c>
      <c r="Z433" s="105">
        <v>0</v>
      </c>
      <c r="AA433" s="105">
        <v>0</v>
      </c>
      <c r="AB433" s="105">
        <v>0</v>
      </c>
      <c r="AC433" s="105">
        <v>0</v>
      </c>
      <c r="AD433" s="105">
        <v>0</v>
      </c>
      <c r="AE433" s="105">
        <v>0</v>
      </c>
      <c r="AF433" s="105">
        <v>0</v>
      </c>
      <c r="AG433" s="105">
        <v>0</v>
      </c>
      <c r="AH433" s="105">
        <v>0</v>
      </c>
      <c r="AI433" s="105">
        <v>0</v>
      </c>
      <c r="AJ433" s="105">
        <v>0</v>
      </c>
      <c r="AK433" s="105">
        <v>0</v>
      </c>
      <c r="AL433" s="105">
        <v>0</v>
      </c>
      <c r="AM433" s="105">
        <v>0</v>
      </c>
      <c r="AN433" s="105">
        <v>0</v>
      </c>
      <c r="AO433" s="105">
        <v>0</v>
      </c>
      <c r="AP433" s="105">
        <v>0</v>
      </c>
      <c r="AQ433" s="105">
        <v>0</v>
      </c>
      <c r="AR433" s="105">
        <v>0</v>
      </c>
      <c r="AS433" s="105">
        <v>0</v>
      </c>
      <c r="AT433" s="105">
        <v>0</v>
      </c>
      <c r="AU433" s="105">
        <v>0</v>
      </c>
      <c r="AV433" s="105">
        <v>0</v>
      </c>
      <c r="AW433" s="105">
        <v>0</v>
      </c>
      <c r="AX433" s="105">
        <v>0</v>
      </c>
      <c r="AY433" s="105">
        <v>0</v>
      </c>
      <c r="AZ433" s="105">
        <v>0</v>
      </c>
      <c r="BA433" s="105">
        <v>0</v>
      </c>
      <c r="BB433" s="105">
        <v>0</v>
      </c>
      <c r="BE433" s="73"/>
      <c r="BF433" s="134">
        <f t="shared" si="24"/>
        <v>0</v>
      </c>
      <c r="BG433" s="134">
        <f t="shared" si="25"/>
        <v>0</v>
      </c>
      <c r="BH433" s="134">
        <f t="shared" si="26"/>
        <v>0</v>
      </c>
      <c r="BI433" s="134">
        <f t="shared" si="23"/>
        <v>0</v>
      </c>
    </row>
    <row r="434" spans="1:61" ht="14.4" x14ac:dyDescent="0.3">
      <c r="A434" s="106" t="s">
        <v>796</v>
      </c>
      <c r="B434" s="105">
        <v>3288599.25</v>
      </c>
      <c r="C434" s="105">
        <v>3288599.25</v>
      </c>
      <c r="D434" s="105">
        <v>3288599.25</v>
      </c>
      <c r="E434" s="105">
        <v>3288599.25</v>
      </c>
      <c r="F434" s="105">
        <v>3288599.25</v>
      </c>
      <c r="G434" s="105">
        <v>3288599.25</v>
      </c>
      <c r="H434" s="105">
        <v>3288599.25</v>
      </c>
      <c r="I434" s="105">
        <v>3288599.25</v>
      </c>
      <c r="J434" s="105">
        <v>3288599.25</v>
      </c>
      <c r="K434" s="105">
        <v>3288599.25</v>
      </c>
      <c r="L434" s="105">
        <v>3288599.25</v>
      </c>
      <c r="M434" s="105">
        <v>3288599.25</v>
      </c>
      <c r="N434" s="105">
        <v>3288599.25</v>
      </c>
      <c r="O434" s="105">
        <v>3288599.25</v>
      </c>
      <c r="P434" s="105">
        <v>3288599.25</v>
      </c>
      <c r="Q434" s="105">
        <v>3288599.25</v>
      </c>
      <c r="R434" s="105">
        <v>3288599.25</v>
      </c>
      <c r="S434" s="105">
        <v>3288599.25</v>
      </c>
      <c r="T434" s="105">
        <v>3288599.25</v>
      </c>
      <c r="U434" s="105">
        <v>3288599.25</v>
      </c>
      <c r="V434" s="105">
        <v>3288599.25</v>
      </c>
      <c r="W434" s="105">
        <v>3288599.25</v>
      </c>
      <c r="X434" s="105">
        <v>3288599.25</v>
      </c>
      <c r="Y434" s="105">
        <v>3288599.25</v>
      </c>
      <c r="Z434" s="105">
        <v>3288599.25</v>
      </c>
      <c r="AA434" s="105">
        <v>3288599.25</v>
      </c>
      <c r="AB434" s="105">
        <v>3288599.25</v>
      </c>
      <c r="AC434" s="105">
        <v>3288599.25</v>
      </c>
      <c r="AD434" s="105">
        <v>3288599.25</v>
      </c>
      <c r="AE434" s="105">
        <v>3288599.25</v>
      </c>
      <c r="AF434" s="105">
        <v>3288599.25</v>
      </c>
      <c r="AG434" s="105">
        <v>3288599.25</v>
      </c>
      <c r="AH434" s="105">
        <v>3288599.25</v>
      </c>
      <c r="AI434" s="105">
        <v>3288599.25</v>
      </c>
      <c r="AJ434" s="105">
        <v>3288599.25</v>
      </c>
      <c r="AK434" s="105">
        <v>3288599.25</v>
      </c>
      <c r="AL434" s="105">
        <v>3288599.25</v>
      </c>
      <c r="AM434" s="105">
        <v>3288599.25</v>
      </c>
      <c r="AN434" s="105">
        <v>3288599.25</v>
      </c>
      <c r="AO434" s="105">
        <v>3288599.25</v>
      </c>
      <c r="AP434" s="105">
        <v>3288599.25</v>
      </c>
      <c r="AQ434" s="105">
        <v>3288599.25</v>
      </c>
      <c r="AR434" s="105">
        <v>3288599.25</v>
      </c>
      <c r="AS434" s="105">
        <v>3288599.25</v>
      </c>
      <c r="AT434" s="105">
        <v>3288599.25</v>
      </c>
      <c r="AU434" s="105">
        <v>3288599.25</v>
      </c>
      <c r="AV434" s="105">
        <v>3288599.25</v>
      </c>
      <c r="AW434" s="105">
        <v>3288599.25</v>
      </c>
      <c r="AX434" s="105">
        <v>3288599.25</v>
      </c>
      <c r="AY434" s="105">
        <v>3288599.25</v>
      </c>
      <c r="AZ434" s="105">
        <v>3288599.25</v>
      </c>
      <c r="BA434" s="105">
        <v>3288599.25</v>
      </c>
      <c r="BB434" s="105">
        <v>3288599.25</v>
      </c>
      <c r="BE434" s="73"/>
      <c r="BF434" s="134">
        <f t="shared" si="24"/>
        <v>3288599.25</v>
      </c>
      <c r="BG434" s="134">
        <f t="shared" si="25"/>
        <v>3288599.25</v>
      </c>
      <c r="BH434" s="134">
        <f t="shared" si="26"/>
        <v>3288599.25</v>
      </c>
      <c r="BI434" s="134">
        <f t="shared" si="23"/>
        <v>3288599.25</v>
      </c>
    </row>
    <row r="435" spans="1:61" ht="14.4" x14ac:dyDescent="0.3">
      <c r="A435" s="106" t="s">
        <v>797</v>
      </c>
      <c r="B435" s="105">
        <v>0</v>
      </c>
      <c r="C435" s="105">
        <v>0</v>
      </c>
      <c r="D435" s="105">
        <v>0</v>
      </c>
      <c r="E435" s="105">
        <v>0</v>
      </c>
      <c r="F435" s="105">
        <v>0</v>
      </c>
      <c r="G435" s="105">
        <v>0</v>
      </c>
      <c r="H435" s="105">
        <v>0</v>
      </c>
      <c r="I435" s="105">
        <v>0</v>
      </c>
      <c r="J435" s="105">
        <v>0</v>
      </c>
      <c r="K435" s="105">
        <v>0</v>
      </c>
      <c r="L435" s="105">
        <v>0</v>
      </c>
      <c r="M435" s="105">
        <v>0</v>
      </c>
      <c r="N435" s="105">
        <v>0</v>
      </c>
      <c r="O435" s="105">
        <v>0</v>
      </c>
      <c r="P435" s="105">
        <v>0</v>
      </c>
      <c r="Q435" s="105">
        <v>0</v>
      </c>
      <c r="R435" s="105">
        <v>0</v>
      </c>
      <c r="S435" s="105">
        <v>0</v>
      </c>
      <c r="T435" s="105">
        <v>0</v>
      </c>
      <c r="U435" s="105">
        <v>0</v>
      </c>
      <c r="V435" s="105">
        <v>0</v>
      </c>
      <c r="W435" s="105">
        <v>0</v>
      </c>
      <c r="X435" s="105">
        <v>0</v>
      </c>
      <c r="Y435" s="105">
        <v>0</v>
      </c>
      <c r="Z435" s="105">
        <v>0</v>
      </c>
      <c r="AA435" s="105">
        <v>0</v>
      </c>
      <c r="AB435" s="105">
        <v>0</v>
      </c>
      <c r="AC435" s="105">
        <v>0</v>
      </c>
      <c r="AD435" s="105">
        <v>0</v>
      </c>
      <c r="AE435" s="105">
        <v>0</v>
      </c>
      <c r="AF435" s="105">
        <v>0</v>
      </c>
      <c r="AG435" s="105">
        <v>0</v>
      </c>
      <c r="AH435" s="105">
        <v>0</v>
      </c>
      <c r="AI435" s="105">
        <v>0</v>
      </c>
      <c r="AJ435" s="105">
        <v>0</v>
      </c>
      <c r="AK435" s="105">
        <v>0</v>
      </c>
      <c r="AL435" s="105">
        <v>0</v>
      </c>
      <c r="AM435" s="105">
        <v>0</v>
      </c>
      <c r="AN435" s="105">
        <v>0</v>
      </c>
      <c r="AO435" s="105">
        <v>0</v>
      </c>
      <c r="AP435" s="105">
        <v>0</v>
      </c>
      <c r="AQ435" s="105">
        <v>0</v>
      </c>
      <c r="AR435" s="105">
        <v>0</v>
      </c>
      <c r="AS435" s="105">
        <v>0</v>
      </c>
      <c r="AT435" s="105">
        <v>0</v>
      </c>
      <c r="AU435" s="105">
        <v>0</v>
      </c>
      <c r="AV435" s="105">
        <v>0</v>
      </c>
      <c r="AW435" s="105">
        <v>0</v>
      </c>
      <c r="AX435" s="105">
        <v>0</v>
      </c>
      <c r="AY435" s="105">
        <v>0</v>
      </c>
      <c r="AZ435" s="105">
        <v>0</v>
      </c>
      <c r="BA435" s="105">
        <v>0</v>
      </c>
      <c r="BB435" s="105">
        <v>0</v>
      </c>
      <c r="BE435" s="73"/>
      <c r="BF435" s="134">
        <f t="shared" si="24"/>
        <v>0</v>
      </c>
      <c r="BG435" s="134">
        <f t="shared" si="25"/>
        <v>0</v>
      </c>
      <c r="BH435" s="134">
        <f t="shared" si="26"/>
        <v>0</v>
      </c>
      <c r="BI435" s="134">
        <f t="shared" si="23"/>
        <v>0</v>
      </c>
    </row>
    <row r="436" spans="1:61" ht="14.4" x14ac:dyDescent="0.3">
      <c r="A436" s="106" t="s">
        <v>798</v>
      </c>
      <c r="B436" s="105">
        <v>2694963.09</v>
      </c>
      <c r="C436" s="105">
        <v>2694963.09</v>
      </c>
      <c r="D436" s="105">
        <v>2694963.09</v>
      </c>
      <c r="E436" s="105">
        <v>2694963.09</v>
      </c>
      <c r="F436" s="105">
        <v>2694963.09</v>
      </c>
      <c r="G436" s="105">
        <v>2694963.09</v>
      </c>
      <c r="H436" s="105">
        <v>2694963.09</v>
      </c>
      <c r="I436" s="105">
        <v>2694963.09</v>
      </c>
      <c r="J436" s="105">
        <v>2694963.09</v>
      </c>
      <c r="K436" s="105">
        <v>2694963.09</v>
      </c>
      <c r="L436" s="105">
        <v>2694963.09</v>
      </c>
      <c r="M436" s="105">
        <v>2694963.09</v>
      </c>
      <c r="N436" s="105">
        <v>2694963.09</v>
      </c>
      <c r="O436" s="105">
        <v>2694963.09</v>
      </c>
      <c r="P436" s="105">
        <v>2694963.09</v>
      </c>
      <c r="Q436" s="105">
        <v>2694963.09</v>
      </c>
      <c r="R436" s="105">
        <v>2694963.09</v>
      </c>
      <c r="S436" s="105">
        <v>2694963.09</v>
      </c>
      <c r="T436" s="105">
        <v>2694963.09</v>
      </c>
      <c r="U436" s="105">
        <v>2694963.09</v>
      </c>
      <c r="V436" s="105">
        <v>2694963.09</v>
      </c>
      <c r="W436" s="105">
        <v>2694963.09</v>
      </c>
      <c r="X436" s="105">
        <v>2694963.09</v>
      </c>
      <c r="Y436" s="105">
        <v>2694963.09</v>
      </c>
      <c r="Z436" s="105">
        <v>2694963.09</v>
      </c>
      <c r="AA436" s="105">
        <v>2694963.09</v>
      </c>
      <c r="AB436" s="105">
        <v>2694963.09</v>
      </c>
      <c r="AC436" s="105">
        <v>2694963.09</v>
      </c>
      <c r="AD436" s="105">
        <v>2694963.09</v>
      </c>
      <c r="AE436" s="105">
        <v>2694963.09</v>
      </c>
      <c r="AF436" s="105">
        <v>2694963.09</v>
      </c>
      <c r="AG436" s="105">
        <v>2694963.09</v>
      </c>
      <c r="AH436" s="105">
        <v>2694963.09</v>
      </c>
      <c r="AI436" s="105">
        <v>2694963.09</v>
      </c>
      <c r="AJ436" s="105">
        <v>2694963.09</v>
      </c>
      <c r="AK436" s="105">
        <v>2694963.09</v>
      </c>
      <c r="AL436" s="105">
        <v>2694963.09</v>
      </c>
      <c r="AM436" s="105">
        <v>2694963.09</v>
      </c>
      <c r="AN436" s="105">
        <v>2694963.09</v>
      </c>
      <c r="AO436" s="105">
        <v>2694963.09</v>
      </c>
      <c r="AP436" s="105">
        <v>2694963.09</v>
      </c>
      <c r="AQ436" s="105">
        <v>2694963.09</v>
      </c>
      <c r="AR436" s="105">
        <v>2694963.09</v>
      </c>
      <c r="AS436" s="105">
        <v>2694963.09</v>
      </c>
      <c r="AT436" s="105">
        <v>2694963.09</v>
      </c>
      <c r="AU436" s="105">
        <v>2694963.09</v>
      </c>
      <c r="AV436" s="105">
        <v>2694963.09</v>
      </c>
      <c r="AW436" s="105">
        <v>2694963.09</v>
      </c>
      <c r="AX436" s="105">
        <v>2694963.09</v>
      </c>
      <c r="AY436" s="105">
        <v>2694963.09</v>
      </c>
      <c r="AZ436" s="105">
        <v>2694963.09</v>
      </c>
      <c r="BA436" s="105">
        <v>2694963.09</v>
      </c>
      <c r="BB436" s="105">
        <v>2694963.09</v>
      </c>
      <c r="BE436" s="73"/>
      <c r="BF436" s="134">
        <f t="shared" si="24"/>
        <v>2694963.0900000003</v>
      </c>
      <c r="BG436" s="134">
        <f t="shared" si="25"/>
        <v>2694963.0900000003</v>
      </c>
      <c r="BH436" s="134">
        <f t="shared" si="26"/>
        <v>2694963.0900000003</v>
      </c>
      <c r="BI436" s="134">
        <f t="shared" si="23"/>
        <v>2694963.0900000003</v>
      </c>
    </row>
    <row r="437" spans="1:61" ht="14.4" x14ac:dyDescent="0.3">
      <c r="A437" s="106" t="s">
        <v>799</v>
      </c>
      <c r="B437" s="105">
        <v>6768446.3200000003</v>
      </c>
      <c r="C437" s="105">
        <v>6768446.3200000003</v>
      </c>
      <c r="D437" s="105">
        <v>6768446.3200000003</v>
      </c>
      <c r="E437" s="105">
        <v>6768446.3200000003</v>
      </c>
      <c r="F437" s="105">
        <v>6768446.3200000003</v>
      </c>
      <c r="G437" s="105">
        <v>6768446.3200000003</v>
      </c>
      <c r="H437" s="105">
        <v>6768446.3200000003</v>
      </c>
      <c r="I437" s="105">
        <v>6768446.3200000003</v>
      </c>
      <c r="J437" s="105">
        <v>6768446.3200000003</v>
      </c>
      <c r="K437" s="105">
        <v>6768446.3200000003</v>
      </c>
      <c r="L437" s="105">
        <v>6768446.3200000003</v>
      </c>
      <c r="M437" s="105">
        <v>6768446.3200000003</v>
      </c>
      <c r="N437" s="105">
        <v>6768446.3200000003</v>
      </c>
      <c r="O437" s="105">
        <v>6768446.3200000003</v>
      </c>
      <c r="P437" s="105">
        <v>6768446.3200000003</v>
      </c>
      <c r="Q437" s="105">
        <v>6768446.3200000003</v>
      </c>
      <c r="R437" s="105">
        <v>6768446.3200000003</v>
      </c>
      <c r="S437" s="105">
        <v>6768446.3200000003</v>
      </c>
      <c r="T437" s="105">
        <v>6768446.3200000003</v>
      </c>
      <c r="U437" s="105">
        <v>6768446.3200000003</v>
      </c>
      <c r="V437" s="105">
        <v>6768446.3200000003</v>
      </c>
      <c r="W437" s="105">
        <v>6768446.3200000003</v>
      </c>
      <c r="X437" s="105">
        <v>6768446.3200000003</v>
      </c>
      <c r="Y437" s="105">
        <v>6768446.3200000003</v>
      </c>
      <c r="Z437" s="105">
        <v>6768446.3200000003</v>
      </c>
      <c r="AA437" s="105">
        <v>6768446.3200000003</v>
      </c>
      <c r="AB437" s="105">
        <v>6768446.3200000003</v>
      </c>
      <c r="AC437" s="105">
        <v>6768446.3200000003</v>
      </c>
      <c r="AD437" s="105">
        <v>6768446.3200000003</v>
      </c>
      <c r="AE437" s="105">
        <v>6768446.3200000003</v>
      </c>
      <c r="AF437" s="105">
        <v>6768446.3200000003</v>
      </c>
      <c r="AG437" s="105">
        <v>6768446.3200000003</v>
      </c>
      <c r="AH437" s="105">
        <v>6768446.3200000003</v>
      </c>
      <c r="AI437" s="105">
        <v>6768446.3200000003</v>
      </c>
      <c r="AJ437" s="105">
        <v>6768446.3200000003</v>
      </c>
      <c r="AK437" s="105">
        <v>6768446.3200000003</v>
      </c>
      <c r="AL437" s="105">
        <v>6768446.3200000003</v>
      </c>
      <c r="AM437" s="105">
        <v>6768446.3200000003</v>
      </c>
      <c r="AN437" s="105">
        <v>6768446.3200000003</v>
      </c>
      <c r="AO437" s="105">
        <v>6768446.3200000003</v>
      </c>
      <c r="AP437" s="105">
        <v>6768446.3200000003</v>
      </c>
      <c r="AQ437" s="105">
        <v>6768446.3200000003</v>
      </c>
      <c r="AR437" s="105">
        <v>6768446.3200000003</v>
      </c>
      <c r="AS437" s="105">
        <v>6768446.3200000003</v>
      </c>
      <c r="AT437" s="105">
        <v>6768446.3200000003</v>
      </c>
      <c r="AU437" s="105">
        <v>6768446.3200000003</v>
      </c>
      <c r="AV437" s="105">
        <v>6768446.3200000003</v>
      </c>
      <c r="AW437" s="105">
        <v>6768446.3200000003</v>
      </c>
      <c r="AX437" s="105">
        <v>6768446.3200000003</v>
      </c>
      <c r="AY437" s="105">
        <v>6768446.3200000003</v>
      </c>
      <c r="AZ437" s="105">
        <v>6768446.3200000003</v>
      </c>
      <c r="BA437" s="105">
        <v>6768446.3200000003</v>
      </c>
      <c r="BB437" s="105">
        <v>6768446.3200000003</v>
      </c>
      <c r="BE437" s="73"/>
      <c r="BF437" s="134">
        <f t="shared" si="24"/>
        <v>6768446.3199999994</v>
      </c>
      <c r="BG437" s="134">
        <f t="shared" si="25"/>
        <v>6768446.3199999994</v>
      </c>
      <c r="BH437" s="134">
        <f t="shared" si="26"/>
        <v>6768446.3199999994</v>
      </c>
      <c r="BI437" s="134">
        <f t="shared" si="23"/>
        <v>6768446.3199999994</v>
      </c>
    </row>
    <row r="438" spans="1:61" ht="14.4" x14ac:dyDescent="0.3">
      <c r="A438" s="106" t="s">
        <v>800</v>
      </c>
      <c r="B438" s="105">
        <v>3226311.26</v>
      </c>
      <c r="C438" s="105">
        <v>3226311.26</v>
      </c>
      <c r="D438" s="105">
        <v>3226311.26</v>
      </c>
      <c r="E438" s="105">
        <v>3226311.26</v>
      </c>
      <c r="F438" s="105">
        <v>3226311.26</v>
      </c>
      <c r="G438" s="105">
        <v>3226311.26</v>
      </c>
      <c r="H438" s="105">
        <v>3226311.26</v>
      </c>
      <c r="I438" s="105">
        <v>3226311.26</v>
      </c>
      <c r="J438" s="105">
        <v>3226311.26</v>
      </c>
      <c r="K438" s="105">
        <v>3226311.26</v>
      </c>
      <c r="L438" s="105">
        <v>3226311.26</v>
      </c>
      <c r="M438" s="105">
        <v>3226311.26</v>
      </c>
      <c r="N438" s="105">
        <v>3226311.26</v>
      </c>
      <c r="O438" s="105">
        <v>3226311.26</v>
      </c>
      <c r="P438" s="105">
        <v>3226311.26</v>
      </c>
      <c r="Q438" s="105">
        <v>3226311.26</v>
      </c>
      <c r="R438" s="105">
        <v>3226311.26</v>
      </c>
      <c r="S438" s="105">
        <v>3226311.26</v>
      </c>
      <c r="T438" s="105">
        <v>3226311.26</v>
      </c>
      <c r="U438" s="105">
        <v>3226311.26</v>
      </c>
      <c r="V438" s="105">
        <v>3226311.26</v>
      </c>
      <c r="W438" s="105">
        <v>3226311.26</v>
      </c>
      <c r="X438" s="105">
        <v>3226311.26</v>
      </c>
      <c r="Y438" s="105">
        <v>3226311.26</v>
      </c>
      <c r="Z438" s="105">
        <v>3226311.26</v>
      </c>
      <c r="AA438" s="105">
        <v>3226311.26</v>
      </c>
      <c r="AB438" s="105">
        <v>3226311.26</v>
      </c>
      <c r="AC438" s="105">
        <v>3226311.26</v>
      </c>
      <c r="AD438" s="105">
        <v>3226311.26</v>
      </c>
      <c r="AE438" s="105">
        <v>3226311.26</v>
      </c>
      <c r="AF438" s="105">
        <v>3226311.26</v>
      </c>
      <c r="AG438" s="105">
        <v>3226311.26</v>
      </c>
      <c r="AH438" s="105">
        <v>3226311.26</v>
      </c>
      <c r="AI438" s="105">
        <v>3226311.26</v>
      </c>
      <c r="AJ438" s="105">
        <v>3226311.26</v>
      </c>
      <c r="AK438" s="105">
        <v>3226311.26</v>
      </c>
      <c r="AL438" s="105">
        <v>3226311.26</v>
      </c>
      <c r="AM438" s="105">
        <v>3226311.26</v>
      </c>
      <c r="AN438" s="105">
        <v>3226311.26</v>
      </c>
      <c r="AO438" s="105">
        <v>3226311.26</v>
      </c>
      <c r="AP438" s="105">
        <v>3226311.26</v>
      </c>
      <c r="AQ438" s="105">
        <v>3226311.26</v>
      </c>
      <c r="AR438" s="105">
        <v>3226311.26</v>
      </c>
      <c r="AS438" s="105">
        <v>3226311.26</v>
      </c>
      <c r="AT438" s="105">
        <v>3226311.26</v>
      </c>
      <c r="AU438" s="105">
        <v>3226311.26</v>
      </c>
      <c r="AV438" s="105">
        <v>3226311.26</v>
      </c>
      <c r="AW438" s="105">
        <v>3226311.26</v>
      </c>
      <c r="AX438" s="105">
        <v>3226311.26</v>
      </c>
      <c r="AY438" s="105">
        <v>3226311.26</v>
      </c>
      <c r="AZ438" s="105">
        <v>3226311.26</v>
      </c>
      <c r="BA438" s="105">
        <v>3226311.26</v>
      </c>
      <c r="BB438" s="105">
        <v>3226311.26</v>
      </c>
      <c r="BE438" s="73"/>
      <c r="BF438" s="134">
        <f t="shared" si="24"/>
        <v>3226311.2599999988</v>
      </c>
      <c r="BG438" s="134">
        <f t="shared" si="25"/>
        <v>3226311.2599999988</v>
      </c>
      <c r="BH438" s="134">
        <f t="shared" si="26"/>
        <v>3226311.2599999988</v>
      </c>
      <c r="BI438" s="134">
        <f t="shared" si="23"/>
        <v>3226311.2599999988</v>
      </c>
    </row>
    <row r="439" spans="1:61" ht="14.4" x14ac:dyDescent="0.3">
      <c r="A439" s="233" t="s">
        <v>801</v>
      </c>
      <c r="B439" s="107">
        <v>60779758.105555497</v>
      </c>
      <c r="C439" s="107">
        <v>60710913.9574074</v>
      </c>
      <c r="D439" s="107">
        <v>60642069.809259199</v>
      </c>
      <c r="E439" s="107">
        <v>61212114.5499999</v>
      </c>
      <c r="F439" s="107">
        <v>61132622.253703699</v>
      </c>
      <c r="G439" s="107">
        <v>61053129.9574074</v>
      </c>
      <c r="H439" s="107">
        <v>60973637.661111102</v>
      </c>
      <c r="I439" s="107">
        <v>60894145.364814803</v>
      </c>
      <c r="J439" s="107">
        <v>60814653.068518497</v>
      </c>
      <c r="K439" s="107">
        <v>60735160.772222199</v>
      </c>
      <c r="L439" s="107">
        <v>60655668.4759259</v>
      </c>
      <c r="M439" s="107">
        <v>60576176.179629602</v>
      </c>
      <c r="N439" s="107">
        <v>60496683.883333303</v>
      </c>
      <c r="O439" s="107">
        <v>60496683.883333303</v>
      </c>
      <c r="P439" s="107">
        <v>60417191.587036997</v>
      </c>
      <c r="Q439" s="107">
        <v>60337699.290740699</v>
      </c>
      <c r="R439" s="107">
        <v>60897095.883333303</v>
      </c>
      <c r="S439" s="107">
        <v>60806955.438888803</v>
      </c>
      <c r="T439" s="107">
        <v>60716814.9944444</v>
      </c>
      <c r="U439" s="107">
        <v>60626674.5499999</v>
      </c>
      <c r="V439" s="107">
        <v>60536534.105555497</v>
      </c>
      <c r="W439" s="107">
        <v>60446393.661111102</v>
      </c>
      <c r="X439" s="107">
        <v>60356253.216666602</v>
      </c>
      <c r="Y439" s="107">
        <v>60266112.772222199</v>
      </c>
      <c r="Z439" s="107">
        <v>60175972.327777699</v>
      </c>
      <c r="AA439" s="107">
        <v>60085831.883333303</v>
      </c>
      <c r="AB439" s="107">
        <v>60085831.883333303</v>
      </c>
      <c r="AC439" s="107">
        <v>59995691.438888803</v>
      </c>
      <c r="AD439" s="107">
        <v>59905550.9944444</v>
      </c>
      <c r="AE439" s="107">
        <v>60454299.438888803</v>
      </c>
      <c r="AF439" s="107">
        <v>60691010.846296199</v>
      </c>
      <c r="AG439" s="107">
        <v>60590222.253703602</v>
      </c>
      <c r="AH439" s="107">
        <v>60489433.661111102</v>
      </c>
      <c r="AI439" s="107">
        <v>60388645.068518497</v>
      </c>
      <c r="AJ439" s="107">
        <v>60287856.4759259</v>
      </c>
      <c r="AK439" s="107">
        <v>60187067.883333303</v>
      </c>
      <c r="AL439" s="107">
        <v>60086279.290740699</v>
      </c>
      <c r="AM439" s="107">
        <v>59985490.698148102</v>
      </c>
      <c r="AN439" s="107">
        <v>59884702.105555497</v>
      </c>
      <c r="AO439" s="107">
        <v>59884702.105555497</v>
      </c>
      <c r="AP439" s="107">
        <v>59783913.5129629</v>
      </c>
      <c r="AQ439" s="107">
        <v>59683124.920370303</v>
      </c>
      <c r="AR439" s="107">
        <v>60221225.216666602</v>
      </c>
      <c r="AS439" s="107">
        <v>60109788.4759259</v>
      </c>
      <c r="AT439" s="107">
        <v>59998351.735185102</v>
      </c>
      <c r="AU439" s="107">
        <v>59886914.9944444</v>
      </c>
      <c r="AV439" s="107">
        <v>59822478.253703699</v>
      </c>
      <c r="AW439" s="107">
        <v>59758041.5129629</v>
      </c>
      <c r="AX439" s="107">
        <v>59693604.772222199</v>
      </c>
      <c r="AY439" s="107">
        <v>59629168.0314814</v>
      </c>
      <c r="AZ439" s="107">
        <v>59564731.290740699</v>
      </c>
      <c r="BA439" s="107">
        <v>59500294.5499999</v>
      </c>
      <c r="BB439" s="107">
        <v>59500294.5499999</v>
      </c>
      <c r="BE439" s="73"/>
      <c r="BF439" s="134">
        <f t="shared" si="24"/>
        <v>60821287.233760647</v>
      </c>
      <c r="BG439" s="134">
        <f t="shared" si="25"/>
        <v>60474324.122649521</v>
      </c>
      <c r="BH439" s="134">
        <f t="shared" si="26"/>
        <v>60233237.079914488</v>
      </c>
      <c r="BI439" s="134">
        <f t="shared" si="23"/>
        <v>59810487.644017048</v>
      </c>
    </row>
    <row r="440" spans="1:61" ht="14.4" x14ac:dyDescent="0.3">
      <c r="A440" s="106" t="s">
        <v>802</v>
      </c>
      <c r="BE440" s="73"/>
      <c r="BF440" s="134" t="e">
        <f t="shared" si="24"/>
        <v>#DIV/0!</v>
      </c>
      <c r="BG440" s="134" t="e">
        <f t="shared" si="25"/>
        <v>#DIV/0!</v>
      </c>
      <c r="BH440" s="134" t="e">
        <f t="shared" si="26"/>
        <v>#DIV/0!</v>
      </c>
      <c r="BI440" s="134" t="e">
        <f t="shared" si="23"/>
        <v>#DIV/0!</v>
      </c>
    </row>
    <row r="441" spans="1:61" ht="14.4" x14ac:dyDescent="0.3">
      <c r="A441" s="158" t="s">
        <v>803</v>
      </c>
      <c r="BE441" s="73"/>
      <c r="BF441" s="134" t="e">
        <f t="shared" si="24"/>
        <v>#DIV/0!</v>
      </c>
      <c r="BG441" s="134" t="e">
        <f t="shared" si="25"/>
        <v>#DIV/0!</v>
      </c>
      <c r="BH441" s="134" t="e">
        <f t="shared" si="26"/>
        <v>#DIV/0!</v>
      </c>
      <c r="BI441" s="134" t="e">
        <f t="shared" si="23"/>
        <v>#DIV/0!</v>
      </c>
    </row>
    <row r="442" spans="1:61" ht="14.4" x14ac:dyDescent="0.3">
      <c r="A442" s="106" t="s">
        <v>804</v>
      </c>
      <c r="B442" s="105">
        <v>0</v>
      </c>
      <c r="C442" s="105">
        <v>0</v>
      </c>
      <c r="D442" s="105">
        <v>0</v>
      </c>
      <c r="E442" s="105">
        <v>0</v>
      </c>
      <c r="F442" s="105">
        <v>0</v>
      </c>
      <c r="G442" s="105">
        <v>0</v>
      </c>
      <c r="H442" s="105">
        <v>0</v>
      </c>
      <c r="I442" s="105">
        <v>0</v>
      </c>
      <c r="J442" s="105">
        <v>0</v>
      </c>
      <c r="K442" s="105">
        <v>0</v>
      </c>
      <c r="L442" s="105">
        <v>0</v>
      </c>
      <c r="M442" s="105">
        <v>0</v>
      </c>
      <c r="N442" s="105">
        <v>0</v>
      </c>
      <c r="O442" s="105">
        <v>0</v>
      </c>
      <c r="P442" s="105">
        <v>0</v>
      </c>
      <c r="Q442" s="105">
        <v>0</v>
      </c>
      <c r="R442" s="105">
        <v>0</v>
      </c>
      <c r="S442" s="105">
        <v>0</v>
      </c>
      <c r="T442" s="105">
        <v>0</v>
      </c>
      <c r="U442" s="105">
        <v>0</v>
      </c>
      <c r="V442" s="105">
        <v>0</v>
      </c>
      <c r="W442" s="105">
        <v>0</v>
      </c>
      <c r="X442" s="105">
        <v>0</v>
      </c>
      <c r="Y442" s="105">
        <v>0</v>
      </c>
      <c r="Z442" s="105">
        <v>0</v>
      </c>
      <c r="AA442" s="105">
        <v>0</v>
      </c>
      <c r="AB442" s="105">
        <v>0</v>
      </c>
      <c r="AC442" s="105">
        <v>0</v>
      </c>
      <c r="AD442" s="105">
        <v>0</v>
      </c>
      <c r="AE442" s="105">
        <v>0</v>
      </c>
      <c r="AF442" s="105">
        <v>0</v>
      </c>
      <c r="AG442" s="105">
        <v>0</v>
      </c>
      <c r="AH442" s="105">
        <v>0</v>
      </c>
      <c r="AI442" s="105">
        <v>0</v>
      </c>
      <c r="AJ442" s="105">
        <v>0</v>
      </c>
      <c r="AK442" s="105">
        <v>0</v>
      </c>
      <c r="AL442" s="105">
        <v>0</v>
      </c>
      <c r="AM442" s="105">
        <v>0</v>
      </c>
      <c r="AN442" s="105">
        <v>0</v>
      </c>
      <c r="AO442" s="105">
        <v>0</v>
      </c>
      <c r="AP442" s="105">
        <v>0</v>
      </c>
      <c r="AQ442" s="105">
        <v>0</v>
      </c>
      <c r="AR442" s="105">
        <v>0</v>
      </c>
      <c r="AS442" s="105">
        <v>0</v>
      </c>
      <c r="AT442" s="105">
        <v>0</v>
      </c>
      <c r="AU442" s="105">
        <v>0</v>
      </c>
      <c r="AV442" s="105">
        <v>0</v>
      </c>
      <c r="AW442" s="105">
        <v>0</v>
      </c>
      <c r="AX442" s="105">
        <v>0</v>
      </c>
      <c r="AY442" s="105">
        <v>0</v>
      </c>
      <c r="AZ442" s="105">
        <v>0</v>
      </c>
      <c r="BA442" s="105">
        <v>0</v>
      </c>
      <c r="BB442" s="105">
        <v>0</v>
      </c>
      <c r="BE442" s="73"/>
      <c r="BF442" s="134">
        <f t="shared" si="24"/>
        <v>0</v>
      </c>
      <c r="BG442" s="134">
        <f t="shared" si="25"/>
        <v>0</v>
      </c>
      <c r="BH442" s="134">
        <f t="shared" si="26"/>
        <v>0</v>
      </c>
      <c r="BI442" s="134">
        <f t="shared" si="23"/>
        <v>0</v>
      </c>
    </row>
    <row r="443" spans="1:61" ht="14.4" x14ac:dyDescent="0.3">
      <c r="A443" s="106" t="s">
        <v>805</v>
      </c>
      <c r="B443" s="105">
        <v>0</v>
      </c>
      <c r="C443" s="105">
        <v>0</v>
      </c>
      <c r="D443" s="105">
        <v>0</v>
      </c>
      <c r="E443" s="105">
        <v>0</v>
      </c>
      <c r="F443" s="105">
        <v>0</v>
      </c>
      <c r="G443" s="105">
        <v>0</v>
      </c>
      <c r="H443" s="105">
        <v>0</v>
      </c>
      <c r="I443" s="105">
        <v>0</v>
      </c>
      <c r="J443" s="105">
        <v>0</v>
      </c>
      <c r="K443" s="105">
        <v>0</v>
      </c>
      <c r="L443" s="105">
        <v>0</v>
      </c>
      <c r="M443" s="105">
        <v>0</v>
      </c>
      <c r="N443" s="105">
        <v>0</v>
      </c>
      <c r="O443" s="105">
        <v>0</v>
      </c>
      <c r="P443" s="105">
        <v>0</v>
      </c>
      <c r="Q443" s="105">
        <v>0</v>
      </c>
      <c r="R443" s="105">
        <v>0</v>
      </c>
      <c r="S443" s="105">
        <v>0</v>
      </c>
      <c r="T443" s="105">
        <v>0</v>
      </c>
      <c r="U443" s="105">
        <v>0</v>
      </c>
      <c r="V443" s="105">
        <v>0</v>
      </c>
      <c r="W443" s="105">
        <v>0</v>
      </c>
      <c r="X443" s="105">
        <v>0</v>
      </c>
      <c r="Y443" s="105">
        <v>0</v>
      </c>
      <c r="Z443" s="105">
        <v>0</v>
      </c>
      <c r="AA443" s="105">
        <v>0</v>
      </c>
      <c r="AB443" s="105">
        <v>0</v>
      </c>
      <c r="AC443" s="105">
        <v>0</v>
      </c>
      <c r="AD443" s="105">
        <v>0</v>
      </c>
      <c r="AE443" s="105">
        <v>0</v>
      </c>
      <c r="AF443" s="105">
        <v>0</v>
      </c>
      <c r="AG443" s="105">
        <v>0</v>
      </c>
      <c r="AH443" s="105">
        <v>0</v>
      </c>
      <c r="AI443" s="105">
        <v>0</v>
      </c>
      <c r="AJ443" s="105">
        <v>0</v>
      </c>
      <c r="AK443" s="105">
        <v>0</v>
      </c>
      <c r="AL443" s="105">
        <v>0</v>
      </c>
      <c r="AM443" s="105">
        <v>0</v>
      </c>
      <c r="AN443" s="105">
        <v>0</v>
      </c>
      <c r="AO443" s="105">
        <v>0</v>
      </c>
      <c r="AP443" s="105">
        <v>0</v>
      </c>
      <c r="AQ443" s="105">
        <v>0</v>
      </c>
      <c r="AR443" s="105">
        <v>0</v>
      </c>
      <c r="AS443" s="105">
        <v>0</v>
      </c>
      <c r="AT443" s="105">
        <v>0</v>
      </c>
      <c r="AU443" s="105">
        <v>0</v>
      </c>
      <c r="AV443" s="105">
        <v>0</v>
      </c>
      <c r="AW443" s="105">
        <v>0</v>
      </c>
      <c r="AX443" s="105">
        <v>0</v>
      </c>
      <c r="AY443" s="105">
        <v>0</v>
      </c>
      <c r="AZ443" s="105">
        <v>0</v>
      </c>
      <c r="BA443" s="105">
        <v>0</v>
      </c>
      <c r="BB443" s="105">
        <v>0</v>
      </c>
      <c r="BE443" s="73"/>
      <c r="BF443" s="134">
        <f t="shared" si="24"/>
        <v>0</v>
      </c>
      <c r="BG443" s="134">
        <f t="shared" si="25"/>
        <v>0</v>
      </c>
      <c r="BH443" s="134">
        <f t="shared" si="26"/>
        <v>0</v>
      </c>
      <c r="BI443" s="134">
        <f t="shared" si="23"/>
        <v>0</v>
      </c>
    </row>
    <row r="444" spans="1:61" ht="14.4" x14ac:dyDescent="0.3">
      <c r="A444" s="106" t="s">
        <v>806</v>
      </c>
      <c r="B444" s="105">
        <v>0</v>
      </c>
      <c r="C444" s="105">
        <v>0</v>
      </c>
      <c r="D444" s="105">
        <v>0</v>
      </c>
      <c r="E444" s="105">
        <v>0</v>
      </c>
      <c r="F444" s="105">
        <v>0</v>
      </c>
      <c r="G444" s="105">
        <v>0</v>
      </c>
      <c r="H444" s="105">
        <v>0</v>
      </c>
      <c r="I444" s="105">
        <v>0</v>
      </c>
      <c r="J444" s="105">
        <v>0</v>
      </c>
      <c r="K444" s="105">
        <v>0</v>
      </c>
      <c r="L444" s="105">
        <v>0</v>
      </c>
      <c r="M444" s="105">
        <v>0</v>
      </c>
      <c r="N444" s="105">
        <v>0</v>
      </c>
      <c r="O444" s="105">
        <v>0</v>
      </c>
      <c r="P444" s="105">
        <v>0</v>
      </c>
      <c r="Q444" s="105">
        <v>0</v>
      </c>
      <c r="R444" s="105">
        <v>0</v>
      </c>
      <c r="S444" s="105">
        <v>0</v>
      </c>
      <c r="T444" s="105">
        <v>0</v>
      </c>
      <c r="U444" s="105">
        <v>0</v>
      </c>
      <c r="V444" s="105">
        <v>0</v>
      </c>
      <c r="W444" s="105">
        <v>0</v>
      </c>
      <c r="X444" s="105">
        <v>0</v>
      </c>
      <c r="Y444" s="105">
        <v>0</v>
      </c>
      <c r="Z444" s="105">
        <v>0</v>
      </c>
      <c r="AA444" s="105">
        <v>0</v>
      </c>
      <c r="AB444" s="105">
        <v>0</v>
      </c>
      <c r="AC444" s="105">
        <v>0</v>
      </c>
      <c r="AD444" s="105">
        <v>0</v>
      </c>
      <c r="AE444" s="105">
        <v>0</v>
      </c>
      <c r="AF444" s="105">
        <v>0</v>
      </c>
      <c r="AG444" s="105">
        <v>0</v>
      </c>
      <c r="AH444" s="105">
        <v>0</v>
      </c>
      <c r="AI444" s="105">
        <v>0</v>
      </c>
      <c r="AJ444" s="105">
        <v>0</v>
      </c>
      <c r="AK444" s="105">
        <v>0</v>
      </c>
      <c r="AL444" s="105">
        <v>0</v>
      </c>
      <c r="AM444" s="105">
        <v>0</v>
      </c>
      <c r="AN444" s="105">
        <v>0</v>
      </c>
      <c r="AO444" s="105">
        <v>0</v>
      </c>
      <c r="AP444" s="105">
        <v>0</v>
      </c>
      <c r="AQ444" s="105">
        <v>0</v>
      </c>
      <c r="AR444" s="105">
        <v>0</v>
      </c>
      <c r="AS444" s="105">
        <v>0</v>
      </c>
      <c r="AT444" s="105">
        <v>0</v>
      </c>
      <c r="AU444" s="105">
        <v>0</v>
      </c>
      <c r="AV444" s="105">
        <v>0</v>
      </c>
      <c r="AW444" s="105">
        <v>0</v>
      </c>
      <c r="AX444" s="105">
        <v>0</v>
      </c>
      <c r="AY444" s="105">
        <v>0</v>
      </c>
      <c r="AZ444" s="105">
        <v>0</v>
      </c>
      <c r="BA444" s="105">
        <v>0</v>
      </c>
      <c r="BB444" s="105">
        <v>0</v>
      </c>
      <c r="BE444" s="73"/>
      <c r="BF444" s="134">
        <f t="shared" si="24"/>
        <v>0</v>
      </c>
      <c r="BG444" s="134">
        <f t="shared" si="25"/>
        <v>0</v>
      </c>
      <c r="BH444" s="134">
        <f t="shared" si="26"/>
        <v>0</v>
      </c>
      <c r="BI444" s="134">
        <f t="shared" si="23"/>
        <v>0</v>
      </c>
    </row>
    <row r="445" spans="1:61" ht="14.4" x14ac:dyDescent="0.3">
      <c r="A445" s="106" t="s">
        <v>807</v>
      </c>
      <c r="B445" s="105">
        <v>0</v>
      </c>
      <c r="C445" s="105">
        <v>0</v>
      </c>
      <c r="D445" s="105">
        <v>0</v>
      </c>
      <c r="E445" s="105">
        <v>0</v>
      </c>
      <c r="F445" s="105">
        <v>0</v>
      </c>
      <c r="G445" s="105">
        <v>0</v>
      </c>
      <c r="H445" s="105">
        <v>0</v>
      </c>
      <c r="I445" s="105">
        <v>0</v>
      </c>
      <c r="J445" s="105">
        <v>0</v>
      </c>
      <c r="K445" s="105">
        <v>0</v>
      </c>
      <c r="L445" s="105">
        <v>0</v>
      </c>
      <c r="M445" s="105">
        <v>0</v>
      </c>
      <c r="N445" s="105">
        <v>0</v>
      </c>
      <c r="O445" s="105">
        <v>0</v>
      </c>
      <c r="P445" s="105">
        <v>0</v>
      </c>
      <c r="Q445" s="105">
        <v>0</v>
      </c>
      <c r="R445" s="105">
        <v>0</v>
      </c>
      <c r="S445" s="105">
        <v>0</v>
      </c>
      <c r="T445" s="105">
        <v>0</v>
      </c>
      <c r="U445" s="105">
        <v>0</v>
      </c>
      <c r="V445" s="105">
        <v>0</v>
      </c>
      <c r="W445" s="105">
        <v>0</v>
      </c>
      <c r="X445" s="105">
        <v>0</v>
      </c>
      <c r="Y445" s="105">
        <v>0</v>
      </c>
      <c r="Z445" s="105">
        <v>0</v>
      </c>
      <c r="AA445" s="105">
        <v>0</v>
      </c>
      <c r="AB445" s="105">
        <v>0</v>
      </c>
      <c r="AC445" s="105">
        <v>0</v>
      </c>
      <c r="AD445" s="105">
        <v>0</v>
      </c>
      <c r="AE445" s="105">
        <v>0</v>
      </c>
      <c r="AF445" s="105">
        <v>0</v>
      </c>
      <c r="AG445" s="105">
        <v>0</v>
      </c>
      <c r="AH445" s="105">
        <v>0</v>
      </c>
      <c r="AI445" s="105">
        <v>0</v>
      </c>
      <c r="AJ445" s="105">
        <v>0</v>
      </c>
      <c r="AK445" s="105">
        <v>0</v>
      </c>
      <c r="AL445" s="105">
        <v>0</v>
      </c>
      <c r="AM445" s="105">
        <v>0</v>
      </c>
      <c r="AN445" s="105">
        <v>0</v>
      </c>
      <c r="AO445" s="105">
        <v>0</v>
      </c>
      <c r="AP445" s="105">
        <v>0</v>
      </c>
      <c r="AQ445" s="105">
        <v>0</v>
      </c>
      <c r="AR445" s="105">
        <v>0</v>
      </c>
      <c r="AS445" s="105">
        <v>0</v>
      </c>
      <c r="AT445" s="105">
        <v>0</v>
      </c>
      <c r="AU445" s="105">
        <v>0</v>
      </c>
      <c r="AV445" s="105">
        <v>0</v>
      </c>
      <c r="AW445" s="105">
        <v>0</v>
      </c>
      <c r="AX445" s="105">
        <v>0</v>
      </c>
      <c r="AY445" s="105">
        <v>0</v>
      </c>
      <c r="AZ445" s="105">
        <v>0</v>
      </c>
      <c r="BA445" s="105">
        <v>0</v>
      </c>
      <c r="BB445" s="105">
        <v>0</v>
      </c>
      <c r="BE445" s="73"/>
      <c r="BF445" s="134">
        <f t="shared" si="24"/>
        <v>0</v>
      </c>
      <c r="BG445" s="134">
        <f t="shared" si="25"/>
        <v>0</v>
      </c>
      <c r="BH445" s="134">
        <f t="shared" si="26"/>
        <v>0</v>
      </c>
      <c r="BI445" s="134">
        <f t="shared" si="23"/>
        <v>0</v>
      </c>
    </row>
    <row r="446" spans="1:61" ht="14.4" x14ac:dyDescent="0.3">
      <c r="A446" s="106" t="s">
        <v>808</v>
      </c>
      <c r="B446" s="105">
        <v>0</v>
      </c>
      <c r="C446" s="105">
        <v>0</v>
      </c>
      <c r="D446" s="105">
        <v>0</v>
      </c>
      <c r="E446" s="105">
        <v>0</v>
      </c>
      <c r="F446" s="105">
        <v>0</v>
      </c>
      <c r="G446" s="105">
        <v>0</v>
      </c>
      <c r="H446" s="105">
        <v>0</v>
      </c>
      <c r="I446" s="105">
        <v>0</v>
      </c>
      <c r="J446" s="105">
        <v>0</v>
      </c>
      <c r="K446" s="105">
        <v>0</v>
      </c>
      <c r="L446" s="105">
        <v>0</v>
      </c>
      <c r="M446" s="105">
        <v>0</v>
      </c>
      <c r="N446" s="105">
        <v>0</v>
      </c>
      <c r="O446" s="105">
        <v>0</v>
      </c>
      <c r="P446" s="105">
        <v>0</v>
      </c>
      <c r="Q446" s="105">
        <v>0</v>
      </c>
      <c r="R446" s="105">
        <v>0</v>
      </c>
      <c r="S446" s="105">
        <v>0</v>
      </c>
      <c r="T446" s="105">
        <v>0</v>
      </c>
      <c r="U446" s="105">
        <v>0</v>
      </c>
      <c r="V446" s="105">
        <v>0</v>
      </c>
      <c r="W446" s="105">
        <v>0</v>
      </c>
      <c r="X446" s="105">
        <v>0</v>
      </c>
      <c r="Y446" s="105">
        <v>0</v>
      </c>
      <c r="Z446" s="105">
        <v>0</v>
      </c>
      <c r="AA446" s="105">
        <v>0</v>
      </c>
      <c r="AB446" s="105">
        <v>0</v>
      </c>
      <c r="AC446" s="105">
        <v>0</v>
      </c>
      <c r="AD446" s="105">
        <v>0</v>
      </c>
      <c r="AE446" s="105">
        <v>0</v>
      </c>
      <c r="AF446" s="105">
        <v>0</v>
      </c>
      <c r="AG446" s="105">
        <v>0</v>
      </c>
      <c r="AH446" s="105">
        <v>0</v>
      </c>
      <c r="AI446" s="105">
        <v>0</v>
      </c>
      <c r="AJ446" s="105">
        <v>0</v>
      </c>
      <c r="AK446" s="105">
        <v>0</v>
      </c>
      <c r="AL446" s="105">
        <v>0</v>
      </c>
      <c r="AM446" s="105">
        <v>0</v>
      </c>
      <c r="AN446" s="105">
        <v>0</v>
      </c>
      <c r="AO446" s="105">
        <v>0</v>
      </c>
      <c r="AP446" s="105">
        <v>0</v>
      </c>
      <c r="AQ446" s="105">
        <v>0</v>
      </c>
      <c r="AR446" s="105">
        <v>0</v>
      </c>
      <c r="AS446" s="105">
        <v>0</v>
      </c>
      <c r="AT446" s="105">
        <v>0</v>
      </c>
      <c r="AU446" s="105">
        <v>0</v>
      </c>
      <c r="AV446" s="105">
        <v>0</v>
      </c>
      <c r="AW446" s="105">
        <v>0</v>
      </c>
      <c r="AX446" s="105">
        <v>0</v>
      </c>
      <c r="AY446" s="105">
        <v>0</v>
      </c>
      <c r="AZ446" s="105">
        <v>0</v>
      </c>
      <c r="BA446" s="105">
        <v>0</v>
      </c>
      <c r="BB446" s="105">
        <v>0</v>
      </c>
      <c r="BE446" s="73"/>
      <c r="BF446" s="134">
        <f t="shared" si="24"/>
        <v>0</v>
      </c>
      <c r="BG446" s="134">
        <f t="shared" si="25"/>
        <v>0</v>
      </c>
      <c r="BH446" s="134">
        <f t="shared" si="26"/>
        <v>0</v>
      </c>
      <c r="BI446" s="134">
        <f t="shared" si="23"/>
        <v>0</v>
      </c>
    </row>
    <row r="447" spans="1:61" ht="14.4" x14ac:dyDescent="0.3">
      <c r="A447" s="106" t="s">
        <v>809</v>
      </c>
      <c r="B447" s="105">
        <v>0</v>
      </c>
      <c r="C447" s="105">
        <v>0</v>
      </c>
      <c r="D447" s="105">
        <v>0</v>
      </c>
      <c r="E447" s="105">
        <v>0</v>
      </c>
      <c r="F447" s="105">
        <v>0</v>
      </c>
      <c r="G447" s="105">
        <v>0</v>
      </c>
      <c r="H447" s="105">
        <v>0</v>
      </c>
      <c r="I447" s="105">
        <v>0</v>
      </c>
      <c r="J447" s="105">
        <v>0</v>
      </c>
      <c r="K447" s="105">
        <v>0</v>
      </c>
      <c r="L447" s="105">
        <v>0</v>
      </c>
      <c r="M447" s="105">
        <v>0</v>
      </c>
      <c r="N447" s="105">
        <v>0</v>
      </c>
      <c r="O447" s="105">
        <v>0</v>
      </c>
      <c r="P447" s="105">
        <v>0</v>
      </c>
      <c r="Q447" s="105">
        <v>0</v>
      </c>
      <c r="R447" s="105">
        <v>0</v>
      </c>
      <c r="S447" s="105">
        <v>0</v>
      </c>
      <c r="T447" s="105">
        <v>0</v>
      </c>
      <c r="U447" s="105">
        <v>0</v>
      </c>
      <c r="V447" s="105">
        <v>0</v>
      </c>
      <c r="W447" s="105">
        <v>0</v>
      </c>
      <c r="X447" s="105">
        <v>0</v>
      </c>
      <c r="Y447" s="105">
        <v>0</v>
      </c>
      <c r="Z447" s="105">
        <v>0</v>
      </c>
      <c r="AA447" s="105">
        <v>0</v>
      </c>
      <c r="AB447" s="105">
        <v>0</v>
      </c>
      <c r="AC447" s="105">
        <v>0</v>
      </c>
      <c r="AD447" s="105">
        <v>0</v>
      </c>
      <c r="AE447" s="105">
        <v>0</v>
      </c>
      <c r="AF447" s="105">
        <v>0</v>
      </c>
      <c r="AG447" s="105">
        <v>0</v>
      </c>
      <c r="AH447" s="105">
        <v>0</v>
      </c>
      <c r="AI447" s="105">
        <v>0</v>
      </c>
      <c r="AJ447" s="105">
        <v>0</v>
      </c>
      <c r="AK447" s="105">
        <v>0</v>
      </c>
      <c r="AL447" s="105">
        <v>0</v>
      </c>
      <c r="AM447" s="105">
        <v>0</v>
      </c>
      <c r="AN447" s="105">
        <v>0</v>
      </c>
      <c r="AO447" s="105">
        <v>0</v>
      </c>
      <c r="AP447" s="105">
        <v>0</v>
      </c>
      <c r="AQ447" s="105">
        <v>0</v>
      </c>
      <c r="AR447" s="105">
        <v>0</v>
      </c>
      <c r="AS447" s="105">
        <v>0</v>
      </c>
      <c r="AT447" s="105">
        <v>0</v>
      </c>
      <c r="AU447" s="105">
        <v>0</v>
      </c>
      <c r="AV447" s="105">
        <v>0</v>
      </c>
      <c r="AW447" s="105">
        <v>0</v>
      </c>
      <c r="AX447" s="105">
        <v>0</v>
      </c>
      <c r="AY447" s="105">
        <v>0</v>
      </c>
      <c r="AZ447" s="105">
        <v>0</v>
      </c>
      <c r="BA447" s="105">
        <v>0</v>
      </c>
      <c r="BB447" s="105">
        <v>0</v>
      </c>
      <c r="BE447" s="73"/>
      <c r="BF447" s="134">
        <f t="shared" si="24"/>
        <v>0</v>
      </c>
      <c r="BG447" s="134">
        <f t="shared" si="25"/>
        <v>0</v>
      </c>
      <c r="BH447" s="134">
        <f t="shared" si="26"/>
        <v>0</v>
      </c>
      <c r="BI447" s="134">
        <f t="shared" si="23"/>
        <v>0</v>
      </c>
    </row>
    <row r="448" spans="1:61" ht="14.4" x14ac:dyDescent="0.3">
      <c r="A448" s="106" t="s">
        <v>810</v>
      </c>
      <c r="B448" s="105">
        <v>0</v>
      </c>
      <c r="C448" s="105">
        <v>0</v>
      </c>
      <c r="D448" s="105">
        <v>0</v>
      </c>
      <c r="E448" s="105">
        <v>0</v>
      </c>
      <c r="F448" s="105">
        <v>0</v>
      </c>
      <c r="G448" s="105">
        <v>0</v>
      </c>
      <c r="H448" s="105">
        <v>0</v>
      </c>
      <c r="I448" s="105">
        <v>0</v>
      </c>
      <c r="J448" s="105">
        <v>0</v>
      </c>
      <c r="K448" s="105">
        <v>0</v>
      </c>
      <c r="L448" s="105">
        <v>0</v>
      </c>
      <c r="M448" s="105">
        <v>0</v>
      </c>
      <c r="N448" s="105">
        <v>0</v>
      </c>
      <c r="O448" s="105">
        <v>0</v>
      </c>
      <c r="P448" s="105">
        <v>0</v>
      </c>
      <c r="Q448" s="105">
        <v>0</v>
      </c>
      <c r="R448" s="105">
        <v>0</v>
      </c>
      <c r="S448" s="105">
        <v>0</v>
      </c>
      <c r="T448" s="105">
        <v>0</v>
      </c>
      <c r="U448" s="105">
        <v>0</v>
      </c>
      <c r="V448" s="105">
        <v>0</v>
      </c>
      <c r="W448" s="105">
        <v>0</v>
      </c>
      <c r="X448" s="105">
        <v>0</v>
      </c>
      <c r="Y448" s="105">
        <v>0</v>
      </c>
      <c r="Z448" s="105">
        <v>0</v>
      </c>
      <c r="AA448" s="105">
        <v>0</v>
      </c>
      <c r="AB448" s="105">
        <v>0</v>
      </c>
      <c r="AC448" s="105">
        <v>0</v>
      </c>
      <c r="AD448" s="105">
        <v>0</v>
      </c>
      <c r="AE448" s="105">
        <v>0</v>
      </c>
      <c r="AF448" s="105">
        <v>0</v>
      </c>
      <c r="AG448" s="105">
        <v>0</v>
      </c>
      <c r="AH448" s="105">
        <v>0</v>
      </c>
      <c r="AI448" s="105">
        <v>0</v>
      </c>
      <c r="AJ448" s="105">
        <v>0</v>
      </c>
      <c r="AK448" s="105">
        <v>0</v>
      </c>
      <c r="AL448" s="105">
        <v>0</v>
      </c>
      <c r="AM448" s="105">
        <v>0</v>
      </c>
      <c r="AN448" s="105">
        <v>0</v>
      </c>
      <c r="AO448" s="105">
        <v>0</v>
      </c>
      <c r="AP448" s="105">
        <v>0</v>
      </c>
      <c r="AQ448" s="105">
        <v>0</v>
      </c>
      <c r="AR448" s="105">
        <v>0</v>
      </c>
      <c r="AS448" s="105">
        <v>0</v>
      </c>
      <c r="AT448" s="105">
        <v>0</v>
      </c>
      <c r="AU448" s="105">
        <v>0</v>
      </c>
      <c r="AV448" s="105">
        <v>0</v>
      </c>
      <c r="AW448" s="105">
        <v>0</v>
      </c>
      <c r="AX448" s="105">
        <v>0</v>
      </c>
      <c r="AY448" s="105">
        <v>0</v>
      </c>
      <c r="AZ448" s="105">
        <v>0</v>
      </c>
      <c r="BA448" s="105">
        <v>0</v>
      </c>
      <c r="BB448" s="105">
        <v>0</v>
      </c>
      <c r="BE448" s="73"/>
      <c r="BF448" s="134">
        <f t="shared" si="24"/>
        <v>0</v>
      </c>
      <c r="BG448" s="134">
        <f t="shared" si="25"/>
        <v>0</v>
      </c>
      <c r="BH448" s="134">
        <f t="shared" si="26"/>
        <v>0</v>
      </c>
      <c r="BI448" s="134">
        <f t="shared" si="23"/>
        <v>0</v>
      </c>
    </row>
    <row r="449" spans="1:61" ht="14.4" x14ac:dyDescent="0.3">
      <c r="A449" s="106" t="s">
        <v>811</v>
      </c>
      <c r="B449" s="105">
        <v>30970542.239999902</v>
      </c>
      <c r="C449" s="105">
        <v>32327138.339999899</v>
      </c>
      <c r="D449" s="105">
        <v>33683734.439999901</v>
      </c>
      <c r="E449" s="105">
        <v>35040330.539999902</v>
      </c>
      <c r="F449" s="105">
        <v>36396926.639999896</v>
      </c>
      <c r="G449" s="105">
        <v>37753522.739999898</v>
      </c>
      <c r="H449" s="105">
        <v>39110118.839999899</v>
      </c>
      <c r="I449" s="105">
        <v>40466714.939999998</v>
      </c>
      <c r="J449" s="105">
        <v>41823311.039999999</v>
      </c>
      <c r="K449" s="105">
        <v>43179907.140000001</v>
      </c>
      <c r="L449" s="105">
        <v>44536503.240000002</v>
      </c>
      <c r="M449" s="105">
        <v>45893099.340000004</v>
      </c>
      <c r="N449" s="105">
        <v>47249695.439999998</v>
      </c>
      <c r="O449" s="105">
        <v>47249695.439999998</v>
      </c>
      <c r="P449" s="105">
        <v>17931712.539999999</v>
      </c>
      <c r="Q449" s="105">
        <v>17613729.640000001</v>
      </c>
      <c r="R449" s="105">
        <v>17295746.739999998</v>
      </c>
      <c r="S449" s="105">
        <v>16977763.84</v>
      </c>
      <c r="T449" s="105">
        <v>16659780.939999999</v>
      </c>
      <c r="U449" s="105">
        <v>16341798.039999999</v>
      </c>
      <c r="V449" s="105">
        <v>16023815.140000001</v>
      </c>
      <c r="W449" s="105">
        <v>15705832.24</v>
      </c>
      <c r="X449" s="105">
        <v>15387849.34</v>
      </c>
      <c r="Y449" s="105">
        <v>15069866.439999999</v>
      </c>
      <c r="Z449" s="105">
        <v>14751883.539999999</v>
      </c>
      <c r="AA449" s="105">
        <v>14433900.640000001</v>
      </c>
      <c r="AB449" s="105">
        <v>14433900.640000001</v>
      </c>
      <c r="AC449" s="105">
        <v>14115917.74</v>
      </c>
      <c r="AD449" s="105">
        <v>13797934.84</v>
      </c>
      <c r="AE449" s="105">
        <v>13479951.939999999</v>
      </c>
      <c r="AF449" s="105">
        <v>13161969.039999999</v>
      </c>
      <c r="AG449" s="105">
        <v>12843986.140000001</v>
      </c>
      <c r="AH449" s="105">
        <v>12526003.24</v>
      </c>
      <c r="AI449" s="105">
        <v>12208020.34</v>
      </c>
      <c r="AJ449" s="105">
        <v>11890037.439999999</v>
      </c>
      <c r="AK449" s="105">
        <v>11572054.539999999</v>
      </c>
      <c r="AL449" s="105">
        <v>11254071.640000001</v>
      </c>
      <c r="AM449" s="105">
        <v>10936088.74</v>
      </c>
      <c r="AN449" s="105">
        <v>10618105.84</v>
      </c>
      <c r="AO449" s="105">
        <v>10618105.84</v>
      </c>
      <c r="AP449" s="105">
        <v>10300122.939999999</v>
      </c>
      <c r="AQ449" s="105">
        <v>9982140.0400000308</v>
      </c>
      <c r="AR449" s="105">
        <v>9664157.1400000304</v>
      </c>
      <c r="AS449" s="105">
        <v>9346174.24000003</v>
      </c>
      <c r="AT449" s="105">
        <v>9028191.3400000297</v>
      </c>
      <c r="AU449" s="105">
        <v>8710208.4400000293</v>
      </c>
      <c r="AV449" s="105">
        <v>8392225.5400000401</v>
      </c>
      <c r="AW449" s="105">
        <v>8074242.6400000397</v>
      </c>
      <c r="AX449" s="105">
        <v>7756259.74000003</v>
      </c>
      <c r="AY449" s="105">
        <v>7438276.8400000399</v>
      </c>
      <c r="AZ449" s="105">
        <v>7120293.9400000302</v>
      </c>
      <c r="BA449" s="105">
        <v>6802311.0400000298</v>
      </c>
      <c r="BB449" s="105">
        <v>6802311.0400000298</v>
      </c>
      <c r="BE449" s="73"/>
      <c r="BF449" s="134">
        <f t="shared" si="24"/>
        <v>39110118.839999944</v>
      </c>
      <c r="BG449" s="134">
        <f t="shared" si="25"/>
        <v>18572567.270769231</v>
      </c>
      <c r="BH449" s="134">
        <f t="shared" si="26"/>
        <v>12526003.239999998</v>
      </c>
      <c r="BI449" s="134">
        <f t="shared" si="23"/>
        <v>8710208.4400000274</v>
      </c>
    </row>
    <row r="450" spans="1:61" ht="14.4" x14ac:dyDescent="0.3">
      <c r="A450" s="106" t="s">
        <v>812</v>
      </c>
      <c r="B450" s="105">
        <v>0</v>
      </c>
      <c r="C450" s="105">
        <v>0</v>
      </c>
      <c r="D450" s="105">
        <v>0</v>
      </c>
      <c r="E450" s="105">
        <v>0</v>
      </c>
      <c r="F450" s="105">
        <v>0</v>
      </c>
      <c r="G450" s="105">
        <v>0</v>
      </c>
      <c r="H450" s="105">
        <v>0</v>
      </c>
      <c r="I450" s="105">
        <v>0</v>
      </c>
      <c r="J450" s="105">
        <v>0</v>
      </c>
      <c r="K450" s="105">
        <v>0</v>
      </c>
      <c r="L450" s="105">
        <v>0</v>
      </c>
      <c r="M450" s="105">
        <v>0</v>
      </c>
      <c r="N450" s="105">
        <v>0</v>
      </c>
      <c r="O450" s="105">
        <v>0</v>
      </c>
      <c r="P450" s="105">
        <v>0</v>
      </c>
      <c r="Q450" s="105">
        <v>0</v>
      </c>
      <c r="R450" s="105">
        <v>0</v>
      </c>
      <c r="S450" s="105">
        <v>0</v>
      </c>
      <c r="T450" s="105">
        <v>0</v>
      </c>
      <c r="U450" s="105">
        <v>0</v>
      </c>
      <c r="V450" s="105">
        <v>0</v>
      </c>
      <c r="W450" s="105">
        <v>0</v>
      </c>
      <c r="X450" s="105">
        <v>0</v>
      </c>
      <c r="Y450" s="105">
        <v>0</v>
      </c>
      <c r="Z450" s="105">
        <v>0</v>
      </c>
      <c r="AA450" s="105">
        <v>0</v>
      </c>
      <c r="AB450" s="105">
        <v>0</v>
      </c>
      <c r="AC450" s="105">
        <v>0</v>
      </c>
      <c r="AD450" s="105">
        <v>0</v>
      </c>
      <c r="AE450" s="105">
        <v>0</v>
      </c>
      <c r="AF450" s="105">
        <v>0</v>
      </c>
      <c r="AG450" s="105">
        <v>0</v>
      </c>
      <c r="AH450" s="105">
        <v>0</v>
      </c>
      <c r="AI450" s="105">
        <v>0</v>
      </c>
      <c r="AJ450" s="105">
        <v>0</v>
      </c>
      <c r="AK450" s="105">
        <v>0</v>
      </c>
      <c r="AL450" s="105">
        <v>0</v>
      </c>
      <c r="AM450" s="105">
        <v>0</v>
      </c>
      <c r="AN450" s="105">
        <v>0</v>
      </c>
      <c r="AO450" s="105">
        <v>0</v>
      </c>
      <c r="AP450" s="105">
        <v>0</v>
      </c>
      <c r="AQ450" s="105">
        <v>0</v>
      </c>
      <c r="AR450" s="105">
        <v>0</v>
      </c>
      <c r="AS450" s="105">
        <v>0</v>
      </c>
      <c r="AT450" s="105">
        <v>0</v>
      </c>
      <c r="AU450" s="105">
        <v>0</v>
      </c>
      <c r="AV450" s="105">
        <v>0</v>
      </c>
      <c r="AW450" s="105">
        <v>0</v>
      </c>
      <c r="AX450" s="105">
        <v>0</v>
      </c>
      <c r="AY450" s="105">
        <v>0</v>
      </c>
      <c r="AZ450" s="105">
        <v>0</v>
      </c>
      <c r="BA450" s="105">
        <v>0</v>
      </c>
      <c r="BB450" s="105">
        <v>0</v>
      </c>
      <c r="BE450" s="73"/>
      <c r="BF450" s="134">
        <f t="shared" si="24"/>
        <v>0</v>
      </c>
      <c r="BG450" s="134">
        <f t="shared" si="25"/>
        <v>0</v>
      </c>
      <c r="BH450" s="134">
        <f t="shared" si="26"/>
        <v>0</v>
      </c>
      <c r="BI450" s="134">
        <f t="shared" si="23"/>
        <v>0</v>
      </c>
    </row>
    <row r="451" spans="1:61" ht="14.4" x14ac:dyDescent="0.3">
      <c r="A451" s="106" t="s">
        <v>813</v>
      </c>
      <c r="B451" s="105">
        <v>14239841.07</v>
      </c>
      <c r="C451" s="105">
        <v>14082443.653333301</v>
      </c>
      <c r="D451" s="105">
        <v>13925046.236666599</v>
      </c>
      <c r="E451" s="105">
        <v>13767648.82</v>
      </c>
      <c r="F451" s="105">
        <v>13610251.403333301</v>
      </c>
      <c r="G451" s="105">
        <v>13452853.986666599</v>
      </c>
      <c r="H451" s="105">
        <v>13295456.57</v>
      </c>
      <c r="I451" s="105">
        <v>13138059.153333301</v>
      </c>
      <c r="J451" s="105">
        <v>12980661.736666599</v>
      </c>
      <c r="K451" s="105">
        <v>12823264.32</v>
      </c>
      <c r="L451" s="105">
        <v>12665866.903333301</v>
      </c>
      <c r="M451" s="105">
        <v>12508469.486666599</v>
      </c>
      <c r="N451" s="105">
        <v>12351072.07</v>
      </c>
      <c r="O451" s="105">
        <v>12351072.07</v>
      </c>
      <c r="P451" s="105">
        <v>12193674.653333301</v>
      </c>
      <c r="Q451" s="105">
        <v>12036277.236666599</v>
      </c>
      <c r="R451" s="105">
        <v>11878879.82</v>
      </c>
      <c r="S451" s="105">
        <v>11721482.403333301</v>
      </c>
      <c r="T451" s="105">
        <v>11564084.986666599</v>
      </c>
      <c r="U451" s="105">
        <v>11406687.57</v>
      </c>
      <c r="V451" s="105">
        <v>11249290.153333301</v>
      </c>
      <c r="W451" s="105">
        <v>16319703.9366666</v>
      </c>
      <c r="X451" s="105">
        <v>16112622.720000001</v>
      </c>
      <c r="Y451" s="105">
        <v>15905541.5033333</v>
      </c>
      <c r="Z451" s="105">
        <v>15698460.2866666</v>
      </c>
      <c r="AA451" s="105">
        <v>15491379.07</v>
      </c>
      <c r="AB451" s="105">
        <v>15491379.07</v>
      </c>
      <c r="AC451" s="105">
        <v>15284875.986666599</v>
      </c>
      <c r="AD451" s="105">
        <v>15078372.903333301</v>
      </c>
      <c r="AE451" s="105">
        <v>14871869.82</v>
      </c>
      <c r="AF451" s="105">
        <v>14665366.736666599</v>
      </c>
      <c r="AG451" s="105">
        <v>14458863.653333301</v>
      </c>
      <c r="AH451" s="105">
        <v>14252360.57</v>
      </c>
      <c r="AI451" s="105">
        <v>14045857.486666599</v>
      </c>
      <c r="AJ451" s="105">
        <v>18816573.0033333</v>
      </c>
      <c r="AK451" s="105">
        <v>18562396.52</v>
      </c>
      <c r="AL451" s="105">
        <v>18308220.036666598</v>
      </c>
      <c r="AM451" s="105">
        <v>18054043.553333301</v>
      </c>
      <c r="AN451" s="105">
        <v>17799867.07</v>
      </c>
      <c r="AO451" s="105">
        <v>17799867.07</v>
      </c>
      <c r="AP451" s="105">
        <v>17545995.07</v>
      </c>
      <c r="AQ451" s="105">
        <v>17292123.07</v>
      </c>
      <c r="AR451" s="105">
        <v>17038251.07</v>
      </c>
      <c r="AS451" s="105">
        <v>16784379.07</v>
      </c>
      <c r="AT451" s="105">
        <v>16530507.07</v>
      </c>
      <c r="AU451" s="105">
        <v>16276635.07</v>
      </c>
      <c r="AV451" s="105">
        <v>16022763.07</v>
      </c>
      <c r="AW451" s="105">
        <v>20172037.469999999</v>
      </c>
      <c r="AX451" s="105">
        <v>19875609.870000001</v>
      </c>
      <c r="AY451" s="105">
        <v>19579182.27</v>
      </c>
      <c r="AZ451" s="105">
        <v>19282754.670000002</v>
      </c>
      <c r="BA451" s="105">
        <v>18986327.07</v>
      </c>
      <c r="BB451" s="105">
        <v>18986327.07</v>
      </c>
      <c r="BE451" s="73"/>
      <c r="BF451" s="134">
        <f t="shared" si="24"/>
        <v>13295456.56999997</v>
      </c>
      <c r="BG451" s="134">
        <f t="shared" si="25"/>
        <v>13379165.877692278</v>
      </c>
      <c r="BH451" s="134">
        <f t="shared" si="26"/>
        <v>16130003.569999972</v>
      </c>
      <c r="BI451" s="134">
        <f t="shared" si="23"/>
        <v>17937417.839230768</v>
      </c>
    </row>
    <row r="452" spans="1:61" ht="14.4" x14ac:dyDescent="0.3">
      <c r="A452" s="106" t="s">
        <v>814</v>
      </c>
      <c r="B452" s="105">
        <v>26851855.999999899</v>
      </c>
      <c r="C452" s="105">
        <v>26762349.999999899</v>
      </c>
      <c r="D452" s="105">
        <v>26672843.999999899</v>
      </c>
      <c r="E452" s="105">
        <v>26583337.999999899</v>
      </c>
      <c r="F452" s="105">
        <v>26493831.999999899</v>
      </c>
      <c r="G452" s="105">
        <v>26404325.999999899</v>
      </c>
      <c r="H452" s="105">
        <v>26314819.999999899</v>
      </c>
      <c r="I452" s="105">
        <v>26225313.999999899</v>
      </c>
      <c r="J452" s="105">
        <v>26135807.999999899</v>
      </c>
      <c r="K452" s="105">
        <v>26046301.999999899</v>
      </c>
      <c r="L452" s="105">
        <v>25956795.999999899</v>
      </c>
      <c r="M452" s="105">
        <v>25867289.999999899</v>
      </c>
      <c r="N452" s="105">
        <v>25777783.999999899</v>
      </c>
      <c r="O452" s="105">
        <v>25777783.999999899</v>
      </c>
      <c r="P452" s="105">
        <v>25688277.999999899</v>
      </c>
      <c r="Q452" s="105">
        <v>25598771.999999899</v>
      </c>
      <c r="R452" s="105">
        <v>25509265.999999899</v>
      </c>
      <c r="S452" s="105">
        <v>25419759.999999899</v>
      </c>
      <c r="T452" s="105">
        <v>25330253.999999899</v>
      </c>
      <c r="U452" s="105">
        <v>25240747.999999899</v>
      </c>
      <c r="V452" s="105">
        <v>25151241.999999899</v>
      </c>
      <c r="W452" s="105">
        <v>25061735.999999899</v>
      </c>
      <c r="X452" s="105">
        <v>24972229.999999899</v>
      </c>
      <c r="Y452" s="105">
        <v>24882723.999999899</v>
      </c>
      <c r="Z452" s="105">
        <v>24793217.999999899</v>
      </c>
      <c r="AA452" s="105">
        <v>24703711.999999899</v>
      </c>
      <c r="AB452" s="105">
        <v>24703711.999999899</v>
      </c>
      <c r="AC452" s="105">
        <v>24614205.999999899</v>
      </c>
      <c r="AD452" s="105">
        <v>24524699.999999899</v>
      </c>
      <c r="AE452" s="105">
        <v>24435193.999999899</v>
      </c>
      <c r="AF452" s="105">
        <v>24345687.999999899</v>
      </c>
      <c r="AG452" s="105">
        <v>24256181.999999899</v>
      </c>
      <c r="AH452" s="105">
        <v>24166675.999999899</v>
      </c>
      <c r="AI452" s="105">
        <v>24077169.999999899</v>
      </c>
      <c r="AJ452" s="105">
        <v>23987663.999999899</v>
      </c>
      <c r="AK452" s="105">
        <v>23898157.999999899</v>
      </c>
      <c r="AL452" s="105">
        <v>23808651.999999899</v>
      </c>
      <c r="AM452" s="105">
        <v>23719145.999999899</v>
      </c>
      <c r="AN452" s="105">
        <v>23629639.999999899</v>
      </c>
      <c r="AO452" s="105">
        <v>23629639.999999899</v>
      </c>
      <c r="AP452" s="105">
        <v>23540133.999999899</v>
      </c>
      <c r="AQ452" s="105">
        <v>23450627.999999899</v>
      </c>
      <c r="AR452" s="105">
        <v>23361121.999999899</v>
      </c>
      <c r="AS452" s="105">
        <v>23271615.999999899</v>
      </c>
      <c r="AT452" s="105">
        <v>23182109.999999899</v>
      </c>
      <c r="AU452" s="105">
        <v>23092603.999999899</v>
      </c>
      <c r="AV452" s="105">
        <v>23003097.999999899</v>
      </c>
      <c r="AW452" s="105">
        <v>22913591.999999899</v>
      </c>
      <c r="AX452" s="105">
        <v>22824085.999999899</v>
      </c>
      <c r="AY452" s="105">
        <v>22734579.999999899</v>
      </c>
      <c r="AZ452" s="105">
        <v>22645073.999999899</v>
      </c>
      <c r="BA452" s="105">
        <v>22555567.999999899</v>
      </c>
      <c r="BB452" s="105">
        <v>22555567.999999899</v>
      </c>
      <c r="BE452" s="73"/>
      <c r="BF452" s="134">
        <f t="shared" si="24"/>
        <v>26314819.999999899</v>
      </c>
      <c r="BG452" s="134">
        <f t="shared" si="25"/>
        <v>25240747.999999899</v>
      </c>
      <c r="BH452" s="134">
        <f t="shared" si="26"/>
        <v>24166675.999999903</v>
      </c>
      <c r="BI452" s="134">
        <f t="shared" si="23"/>
        <v>23092603.999999903</v>
      </c>
    </row>
    <row r="453" spans="1:61" ht="14.4" x14ac:dyDescent="0.3">
      <c r="A453" s="106" t="s">
        <v>815</v>
      </c>
      <c r="B453" s="105">
        <v>525070.4</v>
      </c>
      <c r="C453" s="105">
        <v>525070.4</v>
      </c>
      <c r="D453" s="105">
        <v>525070.4</v>
      </c>
      <c r="E453" s="105">
        <v>525070.4</v>
      </c>
      <c r="F453" s="105">
        <v>525070.4</v>
      </c>
      <c r="G453" s="105">
        <v>525070.4</v>
      </c>
      <c r="H453" s="105">
        <v>525070.4</v>
      </c>
      <c r="I453" s="105">
        <v>525070.4</v>
      </c>
      <c r="J453" s="105">
        <v>525070.4</v>
      </c>
      <c r="K453" s="105">
        <v>525070.4</v>
      </c>
      <c r="L453" s="105">
        <v>525070.4</v>
      </c>
      <c r="M453" s="105">
        <v>525070.4</v>
      </c>
      <c r="N453" s="105">
        <v>525070.4</v>
      </c>
      <c r="O453" s="105">
        <v>525070.4</v>
      </c>
      <c r="P453" s="105">
        <v>525070.4</v>
      </c>
      <c r="Q453" s="105">
        <v>525070.4</v>
      </c>
      <c r="R453" s="105">
        <v>525070.4</v>
      </c>
      <c r="S453" s="105">
        <v>525070.4</v>
      </c>
      <c r="T453" s="105">
        <v>525070.4</v>
      </c>
      <c r="U453" s="105">
        <v>525070.4</v>
      </c>
      <c r="V453" s="105">
        <v>525070.4</v>
      </c>
      <c r="W453" s="105">
        <v>525070.4</v>
      </c>
      <c r="X453" s="105">
        <v>525070.4</v>
      </c>
      <c r="Y453" s="105">
        <v>525070.4</v>
      </c>
      <c r="Z453" s="105">
        <v>525070.4</v>
      </c>
      <c r="AA453" s="105">
        <v>525070.4</v>
      </c>
      <c r="AB453" s="105">
        <v>525070.4</v>
      </c>
      <c r="AC453" s="105">
        <v>525070.4</v>
      </c>
      <c r="AD453" s="105">
        <v>525070.4</v>
      </c>
      <c r="AE453" s="105">
        <v>525070.4</v>
      </c>
      <c r="AF453" s="105">
        <v>525070.4</v>
      </c>
      <c r="AG453" s="105">
        <v>525070.4</v>
      </c>
      <c r="AH453" s="105">
        <v>525070.4</v>
      </c>
      <c r="AI453" s="105">
        <v>525070.4</v>
      </c>
      <c r="AJ453" s="105">
        <v>525070.4</v>
      </c>
      <c r="AK453" s="105">
        <v>525070.4</v>
      </c>
      <c r="AL453" s="105">
        <v>525070.4</v>
      </c>
      <c r="AM453" s="105">
        <v>525070.4</v>
      </c>
      <c r="AN453" s="105">
        <v>525070.4</v>
      </c>
      <c r="AO453" s="105">
        <v>525070.4</v>
      </c>
      <c r="AP453" s="105">
        <v>525070.4</v>
      </c>
      <c r="AQ453" s="105">
        <v>525070.4</v>
      </c>
      <c r="AR453" s="105">
        <v>525070.4</v>
      </c>
      <c r="AS453" s="105">
        <v>525070.4</v>
      </c>
      <c r="AT453" s="105">
        <v>525070.4</v>
      </c>
      <c r="AU453" s="105">
        <v>525070.4</v>
      </c>
      <c r="AV453" s="105">
        <v>525070.4</v>
      </c>
      <c r="AW453" s="105">
        <v>525070.4</v>
      </c>
      <c r="AX453" s="105">
        <v>525070.4</v>
      </c>
      <c r="AY453" s="105">
        <v>525070.4</v>
      </c>
      <c r="AZ453" s="105">
        <v>525070.4</v>
      </c>
      <c r="BA453" s="105">
        <v>525070.4</v>
      </c>
      <c r="BB453" s="105">
        <v>525070.4</v>
      </c>
      <c r="BE453" s="73"/>
      <c r="BF453" s="134">
        <f t="shared" si="24"/>
        <v>525070.40000000014</v>
      </c>
      <c r="BG453" s="134">
        <f t="shared" si="25"/>
        <v>525070.40000000014</v>
      </c>
      <c r="BH453" s="134">
        <f t="shared" si="26"/>
        <v>525070.40000000014</v>
      </c>
      <c r="BI453" s="134">
        <f t="shared" ref="BI453:BI516" si="27">AVERAGE(AO453:BA453)</f>
        <v>525070.40000000014</v>
      </c>
    </row>
    <row r="454" spans="1:61" ht="14.4" x14ac:dyDescent="0.3">
      <c r="A454" s="106" t="s">
        <v>816</v>
      </c>
      <c r="B454" s="105">
        <v>0</v>
      </c>
      <c r="C454" s="105">
        <v>0</v>
      </c>
      <c r="D454" s="105">
        <v>0</v>
      </c>
      <c r="E454" s="105">
        <v>0</v>
      </c>
      <c r="F454" s="105">
        <v>0</v>
      </c>
      <c r="G454" s="105">
        <v>0</v>
      </c>
      <c r="H454" s="105">
        <v>0</v>
      </c>
      <c r="I454" s="105">
        <v>0</v>
      </c>
      <c r="J454" s="105">
        <v>0</v>
      </c>
      <c r="K454" s="105">
        <v>0</v>
      </c>
      <c r="L454" s="105">
        <v>0</v>
      </c>
      <c r="M454" s="105">
        <v>0</v>
      </c>
      <c r="N454" s="105">
        <v>0</v>
      </c>
      <c r="O454" s="105">
        <v>0</v>
      </c>
      <c r="P454" s="105">
        <v>0</v>
      </c>
      <c r="Q454" s="105">
        <v>0</v>
      </c>
      <c r="R454" s="105">
        <v>0</v>
      </c>
      <c r="S454" s="105">
        <v>0</v>
      </c>
      <c r="T454" s="105">
        <v>0</v>
      </c>
      <c r="U454" s="105">
        <v>0</v>
      </c>
      <c r="V454" s="105">
        <v>0</v>
      </c>
      <c r="W454" s="105">
        <v>0</v>
      </c>
      <c r="X454" s="105">
        <v>0</v>
      </c>
      <c r="Y454" s="105">
        <v>0</v>
      </c>
      <c r="Z454" s="105">
        <v>0</v>
      </c>
      <c r="AA454" s="105">
        <v>0</v>
      </c>
      <c r="AB454" s="105">
        <v>0</v>
      </c>
      <c r="AC454" s="105">
        <v>0</v>
      </c>
      <c r="AD454" s="105">
        <v>0</v>
      </c>
      <c r="AE454" s="105">
        <v>0</v>
      </c>
      <c r="AF454" s="105">
        <v>0</v>
      </c>
      <c r="AG454" s="105">
        <v>0</v>
      </c>
      <c r="AH454" s="105">
        <v>0</v>
      </c>
      <c r="AI454" s="105">
        <v>0</v>
      </c>
      <c r="AJ454" s="105">
        <v>0</v>
      </c>
      <c r="AK454" s="105">
        <v>0</v>
      </c>
      <c r="AL454" s="105">
        <v>0</v>
      </c>
      <c r="AM454" s="105">
        <v>0</v>
      </c>
      <c r="AN454" s="105">
        <v>0</v>
      </c>
      <c r="AO454" s="105">
        <v>0</v>
      </c>
      <c r="AP454" s="105">
        <v>0</v>
      </c>
      <c r="AQ454" s="105">
        <v>0</v>
      </c>
      <c r="AR454" s="105">
        <v>0</v>
      </c>
      <c r="AS454" s="105">
        <v>0</v>
      </c>
      <c r="AT454" s="105">
        <v>0</v>
      </c>
      <c r="AU454" s="105">
        <v>0</v>
      </c>
      <c r="AV454" s="105">
        <v>0</v>
      </c>
      <c r="AW454" s="105">
        <v>0</v>
      </c>
      <c r="AX454" s="105">
        <v>0</v>
      </c>
      <c r="AY454" s="105">
        <v>0</v>
      </c>
      <c r="AZ454" s="105">
        <v>0</v>
      </c>
      <c r="BA454" s="105">
        <v>0</v>
      </c>
      <c r="BB454" s="105">
        <v>0</v>
      </c>
      <c r="BE454" s="73"/>
      <c r="BF454" s="134">
        <f t="shared" si="24"/>
        <v>0</v>
      </c>
      <c r="BG454" s="134">
        <f t="shared" si="25"/>
        <v>0</v>
      </c>
      <c r="BH454" s="134">
        <f t="shared" si="26"/>
        <v>0</v>
      </c>
      <c r="BI454" s="134">
        <f t="shared" si="27"/>
        <v>0</v>
      </c>
    </row>
    <row r="455" spans="1:61" ht="14.4" x14ac:dyDescent="0.3">
      <c r="A455" s="106" t="s">
        <v>817</v>
      </c>
      <c r="B455" s="105">
        <v>0</v>
      </c>
      <c r="C455" s="105">
        <v>0</v>
      </c>
      <c r="D455" s="105">
        <v>0</v>
      </c>
      <c r="E455" s="105">
        <v>0</v>
      </c>
      <c r="F455" s="105">
        <v>0</v>
      </c>
      <c r="G455" s="105">
        <v>0</v>
      </c>
      <c r="H455" s="105">
        <v>0</v>
      </c>
      <c r="I455" s="105">
        <v>0</v>
      </c>
      <c r="J455" s="105">
        <v>0</v>
      </c>
      <c r="K455" s="105">
        <v>0</v>
      </c>
      <c r="L455" s="105">
        <v>0</v>
      </c>
      <c r="M455" s="105">
        <v>0</v>
      </c>
      <c r="N455" s="105">
        <v>0</v>
      </c>
      <c r="O455" s="105">
        <v>0</v>
      </c>
      <c r="P455" s="105">
        <v>0</v>
      </c>
      <c r="Q455" s="105">
        <v>0</v>
      </c>
      <c r="R455" s="105">
        <v>0</v>
      </c>
      <c r="S455" s="105">
        <v>0</v>
      </c>
      <c r="T455" s="105">
        <v>0</v>
      </c>
      <c r="U455" s="105">
        <v>0</v>
      </c>
      <c r="V455" s="105">
        <v>0</v>
      </c>
      <c r="W455" s="105">
        <v>0</v>
      </c>
      <c r="X455" s="105">
        <v>0</v>
      </c>
      <c r="Y455" s="105">
        <v>0</v>
      </c>
      <c r="Z455" s="105">
        <v>0</v>
      </c>
      <c r="AA455" s="105">
        <v>0</v>
      </c>
      <c r="AB455" s="105">
        <v>0</v>
      </c>
      <c r="AC455" s="105">
        <v>0</v>
      </c>
      <c r="AD455" s="105">
        <v>0</v>
      </c>
      <c r="AE455" s="105">
        <v>0</v>
      </c>
      <c r="AF455" s="105">
        <v>0</v>
      </c>
      <c r="AG455" s="105">
        <v>0</v>
      </c>
      <c r="AH455" s="105">
        <v>0</v>
      </c>
      <c r="AI455" s="105">
        <v>0</v>
      </c>
      <c r="AJ455" s="105">
        <v>0</v>
      </c>
      <c r="AK455" s="105">
        <v>0</v>
      </c>
      <c r="AL455" s="105">
        <v>0</v>
      </c>
      <c r="AM455" s="105">
        <v>0</v>
      </c>
      <c r="AN455" s="105">
        <v>0</v>
      </c>
      <c r="AO455" s="105">
        <v>0</v>
      </c>
      <c r="AP455" s="105">
        <v>0</v>
      </c>
      <c r="AQ455" s="105">
        <v>0</v>
      </c>
      <c r="AR455" s="105">
        <v>0</v>
      </c>
      <c r="AS455" s="105">
        <v>0</v>
      </c>
      <c r="AT455" s="105">
        <v>0</v>
      </c>
      <c r="AU455" s="105">
        <v>0</v>
      </c>
      <c r="AV455" s="105">
        <v>0</v>
      </c>
      <c r="AW455" s="105">
        <v>0</v>
      </c>
      <c r="AX455" s="105">
        <v>0</v>
      </c>
      <c r="AY455" s="105">
        <v>0</v>
      </c>
      <c r="AZ455" s="105">
        <v>0</v>
      </c>
      <c r="BA455" s="105">
        <v>0</v>
      </c>
      <c r="BB455" s="105">
        <v>0</v>
      </c>
      <c r="BE455" s="73"/>
      <c r="BF455" s="134">
        <f t="shared" si="24"/>
        <v>0</v>
      </c>
      <c r="BG455" s="134">
        <f t="shared" si="25"/>
        <v>0</v>
      </c>
      <c r="BH455" s="134">
        <f t="shared" si="26"/>
        <v>0</v>
      </c>
      <c r="BI455" s="134">
        <f t="shared" si="27"/>
        <v>0</v>
      </c>
    </row>
    <row r="456" spans="1:61" ht="14.4" x14ac:dyDescent="0.3">
      <c r="A456" s="106" t="s">
        <v>818</v>
      </c>
      <c r="B456" s="105">
        <v>336026.87</v>
      </c>
      <c r="C456" s="105">
        <v>336026.87</v>
      </c>
      <c r="D456" s="105">
        <v>336026.87</v>
      </c>
      <c r="E456" s="105">
        <v>336026.87</v>
      </c>
      <c r="F456" s="105">
        <v>336026.87</v>
      </c>
      <c r="G456" s="105">
        <v>336026.87</v>
      </c>
      <c r="H456" s="105">
        <v>336026.87</v>
      </c>
      <c r="I456" s="105">
        <v>336026.87</v>
      </c>
      <c r="J456" s="105">
        <v>336026.87</v>
      </c>
      <c r="K456" s="105">
        <v>336026.87</v>
      </c>
      <c r="L456" s="105">
        <v>336026.87</v>
      </c>
      <c r="M456" s="105">
        <v>336026.87</v>
      </c>
      <c r="N456" s="105">
        <v>336026.87</v>
      </c>
      <c r="O456" s="105">
        <v>336026.87</v>
      </c>
      <c r="P456" s="105">
        <v>336026.87</v>
      </c>
      <c r="Q456" s="105">
        <v>336026.87</v>
      </c>
      <c r="R456" s="105">
        <v>336026.87</v>
      </c>
      <c r="S456" s="105">
        <v>336026.87</v>
      </c>
      <c r="T456" s="105">
        <v>336026.87</v>
      </c>
      <c r="U456" s="105">
        <v>336026.87</v>
      </c>
      <c r="V456" s="105">
        <v>336026.87</v>
      </c>
      <c r="W456" s="105">
        <v>336026.87</v>
      </c>
      <c r="X456" s="105">
        <v>336026.87</v>
      </c>
      <c r="Y456" s="105">
        <v>336026.87</v>
      </c>
      <c r="Z456" s="105">
        <v>336026.87</v>
      </c>
      <c r="AA456" s="105">
        <v>336026.87</v>
      </c>
      <c r="AB456" s="105">
        <v>336026.87</v>
      </c>
      <c r="AC456" s="105">
        <v>336026.87</v>
      </c>
      <c r="AD456" s="105">
        <v>336026.87</v>
      </c>
      <c r="AE456" s="105">
        <v>336026.87</v>
      </c>
      <c r="AF456" s="105">
        <v>336026.87</v>
      </c>
      <c r="AG456" s="105">
        <v>336026.87</v>
      </c>
      <c r="AH456" s="105">
        <v>336026.87</v>
      </c>
      <c r="AI456" s="105">
        <v>336026.87</v>
      </c>
      <c r="AJ456" s="105">
        <v>336026.87</v>
      </c>
      <c r="AK456" s="105">
        <v>336026.87</v>
      </c>
      <c r="AL456" s="105">
        <v>336026.87</v>
      </c>
      <c r="AM456" s="105">
        <v>336026.87</v>
      </c>
      <c r="AN456" s="105">
        <v>336026.87</v>
      </c>
      <c r="AO456" s="105">
        <v>336026.87</v>
      </c>
      <c r="AP456" s="105">
        <v>336026.87</v>
      </c>
      <c r="AQ456" s="105">
        <v>336026.87</v>
      </c>
      <c r="AR456" s="105">
        <v>336026.87</v>
      </c>
      <c r="AS456" s="105">
        <v>336026.87</v>
      </c>
      <c r="AT456" s="105">
        <v>336026.87</v>
      </c>
      <c r="AU456" s="105">
        <v>336026.87</v>
      </c>
      <c r="AV456" s="105">
        <v>336026.87</v>
      </c>
      <c r="AW456" s="105">
        <v>336026.87</v>
      </c>
      <c r="AX456" s="105">
        <v>336026.87</v>
      </c>
      <c r="AY456" s="105">
        <v>336026.87</v>
      </c>
      <c r="AZ456" s="105">
        <v>336026.87</v>
      </c>
      <c r="BA456" s="105">
        <v>336026.87</v>
      </c>
      <c r="BB456" s="105">
        <v>336026.87</v>
      </c>
      <c r="BE456" s="73"/>
      <c r="BF456" s="134">
        <f t="shared" si="24"/>
        <v>336026.87000000005</v>
      </c>
      <c r="BG456" s="134">
        <f t="shared" si="25"/>
        <v>336026.87000000005</v>
      </c>
      <c r="BH456" s="134">
        <f t="shared" si="26"/>
        <v>336026.87000000005</v>
      </c>
      <c r="BI456" s="134">
        <f t="shared" si="27"/>
        <v>336026.87000000005</v>
      </c>
    </row>
    <row r="457" spans="1:61" ht="14.4" x14ac:dyDescent="0.3">
      <c r="A457" s="106" t="s">
        <v>819</v>
      </c>
      <c r="B457" s="105">
        <v>22846109.809999999</v>
      </c>
      <c r="C457" s="105">
        <v>22846109.809999999</v>
      </c>
      <c r="D457" s="105">
        <v>22846109.809999999</v>
      </c>
      <c r="E457" s="105">
        <v>21275770.989999998</v>
      </c>
      <c r="F457" s="105">
        <v>21275770.989999998</v>
      </c>
      <c r="G457" s="105">
        <v>21275770.989999998</v>
      </c>
      <c r="H457" s="105">
        <v>19705432.169999901</v>
      </c>
      <c r="I457" s="105">
        <v>19705432.169999901</v>
      </c>
      <c r="J457" s="105">
        <v>19705432.169999901</v>
      </c>
      <c r="K457" s="105">
        <v>18135093.349999901</v>
      </c>
      <c r="L457" s="105">
        <v>18135093.349999901</v>
      </c>
      <c r="M457" s="105">
        <v>18135093.349999901</v>
      </c>
      <c r="N457" s="105">
        <v>16564754.529999901</v>
      </c>
      <c r="O457" s="105">
        <v>16564754.529999901</v>
      </c>
      <c r="P457" s="105">
        <v>16564754.529999901</v>
      </c>
      <c r="Q457" s="105">
        <v>16564754.529999901</v>
      </c>
      <c r="R457" s="105">
        <v>14994415.7099999</v>
      </c>
      <c r="S457" s="105">
        <v>14994415.7099999</v>
      </c>
      <c r="T457" s="105">
        <v>14994415.7099999</v>
      </c>
      <c r="U457" s="105">
        <v>13424076.8899999</v>
      </c>
      <c r="V457" s="105">
        <v>13424076.8899999</v>
      </c>
      <c r="W457" s="105">
        <v>13424076.8899999</v>
      </c>
      <c r="X457" s="105">
        <v>11853738.0699999</v>
      </c>
      <c r="Y457" s="105">
        <v>11853738.0699999</v>
      </c>
      <c r="Z457" s="105">
        <v>11853738.0699999</v>
      </c>
      <c r="AA457" s="105">
        <v>10283399.249999899</v>
      </c>
      <c r="AB457" s="105">
        <v>10283399.249999899</v>
      </c>
      <c r="AC457" s="105">
        <v>10283399.249999899</v>
      </c>
      <c r="AD457" s="105">
        <v>10283399.249999899</v>
      </c>
      <c r="AE457" s="105">
        <v>8713060.4299999904</v>
      </c>
      <c r="AF457" s="105">
        <v>8713060.4299999904</v>
      </c>
      <c r="AG457" s="105">
        <v>8713060.4299999904</v>
      </c>
      <c r="AH457" s="105">
        <v>7142721.6099999901</v>
      </c>
      <c r="AI457" s="105">
        <v>7142721.6099999901</v>
      </c>
      <c r="AJ457" s="105">
        <v>7142721.6099999901</v>
      </c>
      <c r="AK457" s="105">
        <v>5572382.7899999898</v>
      </c>
      <c r="AL457" s="105">
        <v>5572382.7899999898</v>
      </c>
      <c r="AM457" s="105">
        <v>5572382.7899999898</v>
      </c>
      <c r="AN457" s="105">
        <v>4002043.96999999</v>
      </c>
      <c r="AO457" s="105">
        <v>4002043.96999999</v>
      </c>
      <c r="AP457" s="105">
        <v>4002043.96999999</v>
      </c>
      <c r="AQ457" s="105">
        <v>4002043.96999999</v>
      </c>
      <c r="AR457" s="105">
        <v>2431705.1499999901</v>
      </c>
      <c r="AS457" s="105">
        <v>2431705.1499999901</v>
      </c>
      <c r="AT457" s="105">
        <v>2431705.1499999901</v>
      </c>
      <c r="AU457" s="105">
        <v>861366.32999998995</v>
      </c>
      <c r="AV457" s="105">
        <v>861366.32999998995</v>
      </c>
      <c r="AW457" s="105">
        <v>861366.32999998995</v>
      </c>
      <c r="AX457" s="105">
        <v>0.32999999075400399</v>
      </c>
      <c r="AY457" s="105">
        <v>0.32999999075400399</v>
      </c>
      <c r="AZ457" s="105">
        <v>0.32999999075400399</v>
      </c>
      <c r="BA457" s="105">
        <v>0.32999999075400399</v>
      </c>
      <c r="BB457" s="105">
        <v>0.32999999075400399</v>
      </c>
      <c r="BE457" s="73"/>
      <c r="BF457" s="134">
        <f t="shared" si="24"/>
        <v>20188613.345384561</v>
      </c>
      <c r="BG457" s="134">
        <f t="shared" si="25"/>
        <v>13907258.065384518</v>
      </c>
      <c r="BH457" s="134">
        <f t="shared" si="26"/>
        <v>7625902.7853845842</v>
      </c>
      <c r="BI457" s="134">
        <f t="shared" si="27"/>
        <v>1683488.282307683</v>
      </c>
    </row>
    <row r="458" spans="1:61" ht="14.4" x14ac:dyDescent="0.3">
      <c r="A458" s="106" t="s">
        <v>820</v>
      </c>
      <c r="B458" s="105">
        <v>230.28</v>
      </c>
      <c r="C458" s="105">
        <v>230.28</v>
      </c>
      <c r="D458" s="105">
        <v>230.28</v>
      </c>
      <c r="E458" s="105">
        <v>230.28</v>
      </c>
      <c r="F458" s="105">
        <v>230.28</v>
      </c>
      <c r="G458" s="105">
        <v>230.28</v>
      </c>
      <c r="H458" s="105">
        <v>230.28</v>
      </c>
      <c r="I458" s="105">
        <v>230.28</v>
      </c>
      <c r="J458" s="105">
        <v>230.28</v>
      </c>
      <c r="K458" s="105">
        <v>230.28</v>
      </c>
      <c r="L458" s="105">
        <v>230.28</v>
      </c>
      <c r="M458" s="105">
        <v>230.28</v>
      </c>
      <c r="N458" s="105">
        <v>230.28</v>
      </c>
      <c r="O458" s="105">
        <v>230.28</v>
      </c>
      <c r="P458" s="105">
        <v>230.28</v>
      </c>
      <c r="Q458" s="105">
        <v>230.28</v>
      </c>
      <c r="R458" s="105">
        <v>230.28</v>
      </c>
      <c r="S458" s="105">
        <v>230.28</v>
      </c>
      <c r="T458" s="105">
        <v>230.28</v>
      </c>
      <c r="U458" s="105">
        <v>230.28</v>
      </c>
      <c r="V458" s="105">
        <v>230.28</v>
      </c>
      <c r="W458" s="105">
        <v>230.28</v>
      </c>
      <c r="X458" s="105">
        <v>230.28</v>
      </c>
      <c r="Y458" s="105">
        <v>230.28</v>
      </c>
      <c r="Z458" s="105">
        <v>230.28</v>
      </c>
      <c r="AA458" s="105">
        <v>230.28</v>
      </c>
      <c r="AB458" s="105">
        <v>230.28</v>
      </c>
      <c r="AC458" s="105">
        <v>230.28</v>
      </c>
      <c r="AD458" s="105">
        <v>230.28</v>
      </c>
      <c r="AE458" s="105">
        <v>230.28</v>
      </c>
      <c r="AF458" s="105">
        <v>230.28</v>
      </c>
      <c r="AG458" s="105">
        <v>230.28</v>
      </c>
      <c r="AH458" s="105">
        <v>230.28</v>
      </c>
      <c r="AI458" s="105">
        <v>230.28</v>
      </c>
      <c r="AJ458" s="105">
        <v>230.28</v>
      </c>
      <c r="AK458" s="105">
        <v>230.28</v>
      </c>
      <c r="AL458" s="105">
        <v>230.28</v>
      </c>
      <c r="AM458" s="105">
        <v>230.28</v>
      </c>
      <c r="AN458" s="105">
        <v>230.28</v>
      </c>
      <c r="AO458" s="105">
        <v>230.28</v>
      </c>
      <c r="AP458" s="105">
        <v>230.28</v>
      </c>
      <c r="AQ458" s="105">
        <v>230.28</v>
      </c>
      <c r="AR458" s="105">
        <v>230.28</v>
      </c>
      <c r="AS458" s="105">
        <v>230.28</v>
      </c>
      <c r="AT458" s="105">
        <v>230.28</v>
      </c>
      <c r="AU458" s="105">
        <v>230.28</v>
      </c>
      <c r="AV458" s="105">
        <v>230.28</v>
      </c>
      <c r="AW458" s="105">
        <v>230.28</v>
      </c>
      <c r="AX458" s="105">
        <v>230.28</v>
      </c>
      <c r="AY458" s="105">
        <v>230.28</v>
      </c>
      <c r="AZ458" s="105">
        <v>230.28</v>
      </c>
      <c r="BA458" s="105">
        <v>230.28</v>
      </c>
      <c r="BB458" s="105">
        <v>230.28</v>
      </c>
      <c r="BE458" s="73"/>
      <c r="BF458" s="134">
        <f t="shared" si="24"/>
        <v>230.28000000000006</v>
      </c>
      <c r="BG458" s="134">
        <f t="shared" si="25"/>
        <v>230.28000000000006</v>
      </c>
      <c r="BH458" s="134">
        <f t="shared" si="26"/>
        <v>230.28000000000006</v>
      </c>
      <c r="BI458" s="134">
        <f t="shared" si="27"/>
        <v>230.28000000000006</v>
      </c>
    </row>
    <row r="459" spans="1:61" ht="14.4" x14ac:dyDescent="0.3">
      <c r="A459" s="106" t="s">
        <v>821</v>
      </c>
      <c r="B459" s="105">
        <v>0</v>
      </c>
      <c r="C459" s="105">
        <v>0</v>
      </c>
      <c r="D459" s="105">
        <v>0</v>
      </c>
      <c r="E459" s="105">
        <v>0</v>
      </c>
      <c r="F459" s="105">
        <v>0</v>
      </c>
      <c r="G459" s="105">
        <v>0</v>
      </c>
      <c r="H459" s="105">
        <v>0</v>
      </c>
      <c r="I459" s="105">
        <v>0</v>
      </c>
      <c r="J459" s="105">
        <v>0</v>
      </c>
      <c r="K459" s="105">
        <v>0</v>
      </c>
      <c r="L459" s="105">
        <v>0</v>
      </c>
      <c r="M459" s="105">
        <v>0</v>
      </c>
      <c r="N459" s="105">
        <v>0</v>
      </c>
      <c r="O459" s="105">
        <v>0</v>
      </c>
      <c r="P459" s="105">
        <v>0</v>
      </c>
      <c r="Q459" s="105">
        <v>0</v>
      </c>
      <c r="R459" s="105">
        <v>0</v>
      </c>
      <c r="S459" s="105">
        <v>0</v>
      </c>
      <c r="T459" s="105">
        <v>0</v>
      </c>
      <c r="U459" s="105">
        <v>0</v>
      </c>
      <c r="V459" s="105">
        <v>0</v>
      </c>
      <c r="W459" s="105">
        <v>0</v>
      </c>
      <c r="X459" s="105">
        <v>0</v>
      </c>
      <c r="Y459" s="105">
        <v>0</v>
      </c>
      <c r="Z459" s="105">
        <v>0</v>
      </c>
      <c r="AA459" s="105">
        <v>0</v>
      </c>
      <c r="AB459" s="105">
        <v>0</v>
      </c>
      <c r="AC459" s="105">
        <v>0</v>
      </c>
      <c r="AD459" s="105">
        <v>0</v>
      </c>
      <c r="AE459" s="105">
        <v>0</v>
      </c>
      <c r="AF459" s="105">
        <v>0</v>
      </c>
      <c r="AG459" s="105">
        <v>0</v>
      </c>
      <c r="AH459" s="105">
        <v>0</v>
      </c>
      <c r="AI459" s="105">
        <v>0</v>
      </c>
      <c r="AJ459" s="105">
        <v>0</v>
      </c>
      <c r="AK459" s="105">
        <v>0</v>
      </c>
      <c r="AL459" s="105">
        <v>0</v>
      </c>
      <c r="AM459" s="105">
        <v>0</v>
      </c>
      <c r="AN459" s="105">
        <v>0</v>
      </c>
      <c r="AO459" s="105">
        <v>0</v>
      </c>
      <c r="AP459" s="105">
        <v>0</v>
      </c>
      <c r="AQ459" s="105">
        <v>0</v>
      </c>
      <c r="AR459" s="105">
        <v>0</v>
      </c>
      <c r="AS459" s="105">
        <v>0</v>
      </c>
      <c r="AT459" s="105">
        <v>0</v>
      </c>
      <c r="AU459" s="105">
        <v>0</v>
      </c>
      <c r="AV459" s="105">
        <v>0</v>
      </c>
      <c r="AW459" s="105">
        <v>0</v>
      </c>
      <c r="AX459" s="105">
        <v>0</v>
      </c>
      <c r="AY459" s="105">
        <v>0</v>
      </c>
      <c r="AZ459" s="105">
        <v>0</v>
      </c>
      <c r="BA459" s="105">
        <v>0</v>
      </c>
      <c r="BB459" s="105">
        <v>0</v>
      </c>
      <c r="BE459" s="73"/>
      <c r="BF459" s="134">
        <f t="shared" ref="BF459:BF522" si="28">AVERAGE(B459:N459)</f>
        <v>0</v>
      </c>
      <c r="BG459" s="134">
        <f t="shared" ref="BG459:BG522" si="29">AVERAGE(O459:AA459)</f>
        <v>0</v>
      </c>
      <c r="BH459" s="134">
        <f t="shared" ref="BH459:BH522" si="30">AVERAGE(AB459:AN459)</f>
        <v>0</v>
      </c>
      <c r="BI459" s="134">
        <f t="shared" si="27"/>
        <v>0</v>
      </c>
    </row>
    <row r="460" spans="1:61" ht="14.4" x14ac:dyDescent="0.3">
      <c r="A460" s="106" t="s">
        <v>822</v>
      </c>
      <c r="B460" s="105">
        <v>0</v>
      </c>
      <c r="C460" s="105">
        <v>0</v>
      </c>
      <c r="D460" s="105">
        <v>0</v>
      </c>
      <c r="E460" s="105">
        <v>0</v>
      </c>
      <c r="F460" s="105">
        <v>0</v>
      </c>
      <c r="G460" s="105">
        <v>0</v>
      </c>
      <c r="H460" s="105">
        <v>0</v>
      </c>
      <c r="I460" s="105">
        <v>0</v>
      </c>
      <c r="J460" s="105">
        <v>0</v>
      </c>
      <c r="K460" s="105">
        <v>0</v>
      </c>
      <c r="L460" s="105">
        <v>0</v>
      </c>
      <c r="M460" s="105">
        <v>0</v>
      </c>
      <c r="N460" s="105">
        <v>0</v>
      </c>
      <c r="O460" s="105">
        <v>0</v>
      </c>
      <c r="P460" s="105">
        <v>0</v>
      </c>
      <c r="Q460" s="105">
        <v>0</v>
      </c>
      <c r="R460" s="105">
        <v>0</v>
      </c>
      <c r="S460" s="105">
        <v>0</v>
      </c>
      <c r="T460" s="105">
        <v>0</v>
      </c>
      <c r="U460" s="105">
        <v>0</v>
      </c>
      <c r="V460" s="105">
        <v>0</v>
      </c>
      <c r="W460" s="105">
        <v>0</v>
      </c>
      <c r="X460" s="105">
        <v>0</v>
      </c>
      <c r="Y460" s="105">
        <v>0</v>
      </c>
      <c r="Z460" s="105">
        <v>0</v>
      </c>
      <c r="AA460" s="105">
        <v>0</v>
      </c>
      <c r="AB460" s="105">
        <v>0</v>
      </c>
      <c r="AC460" s="105">
        <v>0</v>
      </c>
      <c r="AD460" s="105">
        <v>0</v>
      </c>
      <c r="AE460" s="105">
        <v>0</v>
      </c>
      <c r="AF460" s="105">
        <v>0</v>
      </c>
      <c r="AG460" s="105">
        <v>0</v>
      </c>
      <c r="AH460" s="105">
        <v>0</v>
      </c>
      <c r="AI460" s="105">
        <v>0</v>
      </c>
      <c r="AJ460" s="105">
        <v>0</v>
      </c>
      <c r="AK460" s="105">
        <v>0</v>
      </c>
      <c r="AL460" s="105">
        <v>0</v>
      </c>
      <c r="AM460" s="105">
        <v>0</v>
      </c>
      <c r="AN460" s="105">
        <v>0</v>
      </c>
      <c r="AO460" s="105">
        <v>0</v>
      </c>
      <c r="AP460" s="105">
        <v>0</v>
      </c>
      <c r="AQ460" s="105">
        <v>0</v>
      </c>
      <c r="AR460" s="105">
        <v>0</v>
      </c>
      <c r="AS460" s="105">
        <v>0</v>
      </c>
      <c r="AT460" s="105">
        <v>0</v>
      </c>
      <c r="AU460" s="105">
        <v>0</v>
      </c>
      <c r="AV460" s="105">
        <v>0</v>
      </c>
      <c r="AW460" s="105">
        <v>0</v>
      </c>
      <c r="AX460" s="105">
        <v>0</v>
      </c>
      <c r="AY460" s="105">
        <v>0</v>
      </c>
      <c r="AZ460" s="105">
        <v>0</v>
      </c>
      <c r="BA460" s="105">
        <v>0</v>
      </c>
      <c r="BB460" s="105">
        <v>0</v>
      </c>
      <c r="BE460" s="73"/>
      <c r="BF460" s="134">
        <f t="shared" si="28"/>
        <v>0</v>
      </c>
      <c r="BG460" s="134">
        <f t="shared" si="29"/>
        <v>0</v>
      </c>
      <c r="BH460" s="134">
        <f t="shared" si="30"/>
        <v>0</v>
      </c>
      <c r="BI460" s="134">
        <f t="shared" si="27"/>
        <v>0</v>
      </c>
    </row>
    <row r="461" spans="1:61" ht="14.4" x14ac:dyDescent="0.3">
      <c r="A461" s="106" t="s">
        <v>823</v>
      </c>
      <c r="B461" s="105">
        <v>0</v>
      </c>
      <c r="C461" s="105">
        <v>0</v>
      </c>
      <c r="D461" s="105">
        <v>0</v>
      </c>
      <c r="E461" s="105">
        <v>0</v>
      </c>
      <c r="F461" s="105">
        <v>0</v>
      </c>
      <c r="G461" s="105">
        <v>0</v>
      </c>
      <c r="H461" s="105">
        <v>0</v>
      </c>
      <c r="I461" s="105">
        <v>0</v>
      </c>
      <c r="J461" s="105">
        <v>0</v>
      </c>
      <c r="K461" s="105">
        <v>0</v>
      </c>
      <c r="L461" s="105">
        <v>0</v>
      </c>
      <c r="M461" s="105">
        <v>0</v>
      </c>
      <c r="N461" s="105">
        <v>0</v>
      </c>
      <c r="O461" s="105">
        <v>0</v>
      </c>
      <c r="P461" s="105">
        <v>0</v>
      </c>
      <c r="Q461" s="105">
        <v>0</v>
      </c>
      <c r="R461" s="105">
        <v>0</v>
      </c>
      <c r="S461" s="105">
        <v>0</v>
      </c>
      <c r="T461" s="105">
        <v>0</v>
      </c>
      <c r="U461" s="105">
        <v>0</v>
      </c>
      <c r="V461" s="105">
        <v>0</v>
      </c>
      <c r="W461" s="105">
        <v>0</v>
      </c>
      <c r="X461" s="105">
        <v>0</v>
      </c>
      <c r="Y461" s="105">
        <v>0</v>
      </c>
      <c r="Z461" s="105">
        <v>0</v>
      </c>
      <c r="AA461" s="105">
        <v>0</v>
      </c>
      <c r="AB461" s="105">
        <v>0</v>
      </c>
      <c r="AC461" s="105">
        <v>0</v>
      </c>
      <c r="AD461" s="105">
        <v>0</v>
      </c>
      <c r="AE461" s="105">
        <v>0</v>
      </c>
      <c r="AF461" s="105">
        <v>0</v>
      </c>
      <c r="AG461" s="105">
        <v>0</v>
      </c>
      <c r="AH461" s="105">
        <v>0</v>
      </c>
      <c r="AI461" s="105">
        <v>0</v>
      </c>
      <c r="AJ461" s="105">
        <v>0</v>
      </c>
      <c r="AK461" s="105">
        <v>0</v>
      </c>
      <c r="AL461" s="105">
        <v>0</v>
      </c>
      <c r="AM461" s="105">
        <v>0</v>
      </c>
      <c r="AN461" s="105">
        <v>0</v>
      </c>
      <c r="AO461" s="105">
        <v>0</v>
      </c>
      <c r="AP461" s="105">
        <v>0</v>
      </c>
      <c r="AQ461" s="105">
        <v>0</v>
      </c>
      <c r="AR461" s="105">
        <v>0</v>
      </c>
      <c r="AS461" s="105">
        <v>0</v>
      </c>
      <c r="AT461" s="105">
        <v>0</v>
      </c>
      <c r="AU461" s="105">
        <v>0</v>
      </c>
      <c r="AV461" s="105">
        <v>0</v>
      </c>
      <c r="AW461" s="105">
        <v>0</v>
      </c>
      <c r="AX461" s="105">
        <v>0</v>
      </c>
      <c r="AY461" s="105">
        <v>0</v>
      </c>
      <c r="AZ461" s="105">
        <v>0</v>
      </c>
      <c r="BA461" s="105">
        <v>0</v>
      </c>
      <c r="BB461" s="105">
        <v>0</v>
      </c>
      <c r="BE461" s="73"/>
      <c r="BF461" s="134">
        <f t="shared" si="28"/>
        <v>0</v>
      </c>
      <c r="BG461" s="134">
        <f t="shared" si="29"/>
        <v>0</v>
      </c>
      <c r="BH461" s="134">
        <f t="shared" si="30"/>
        <v>0</v>
      </c>
      <c r="BI461" s="134">
        <f t="shared" si="27"/>
        <v>0</v>
      </c>
    </row>
    <row r="462" spans="1:61" ht="14.4" x14ac:dyDescent="0.3">
      <c r="A462" s="106" t="s">
        <v>824</v>
      </c>
      <c r="B462" s="105">
        <v>0</v>
      </c>
      <c r="C462" s="105">
        <v>0</v>
      </c>
      <c r="D462" s="105">
        <v>0</v>
      </c>
      <c r="E462" s="105">
        <v>0</v>
      </c>
      <c r="F462" s="105">
        <v>0</v>
      </c>
      <c r="G462" s="105">
        <v>0</v>
      </c>
      <c r="H462" s="105">
        <v>0</v>
      </c>
      <c r="I462" s="105">
        <v>0</v>
      </c>
      <c r="J462" s="105">
        <v>0</v>
      </c>
      <c r="K462" s="105">
        <v>0</v>
      </c>
      <c r="L462" s="105">
        <v>0</v>
      </c>
      <c r="M462" s="105">
        <v>0</v>
      </c>
      <c r="N462" s="105">
        <v>0</v>
      </c>
      <c r="O462" s="105">
        <v>0</v>
      </c>
      <c r="P462" s="105">
        <v>0</v>
      </c>
      <c r="Q462" s="105">
        <v>0</v>
      </c>
      <c r="R462" s="105">
        <v>0</v>
      </c>
      <c r="S462" s="105">
        <v>0</v>
      </c>
      <c r="T462" s="105">
        <v>0</v>
      </c>
      <c r="U462" s="105">
        <v>0</v>
      </c>
      <c r="V462" s="105">
        <v>0</v>
      </c>
      <c r="W462" s="105">
        <v>0</v>
      </c>
      <c r="X462" s="105">
        <v>0</v>
      </c>
      <c r="Y462" s="105">
        <v>0</v>
      </c>
      <c r="Z462" s="105">
        <v>0</v>
      </c>
      <c r="AA462" s="105">
        <v>0</v>
      </c>
      <c r="AB462" s="105">
        <v>0</v>
      </c>
      <c r="AC462" s="105">
        <v>0</v>
      </c>
      <c r="AD462" s="105">
        <v>0</v>
      </c>
      <c r="AE462" s="105">
        <v>0</v>
      </c>
      <c r="AF462" s="105">
        <v>0</v>
      </c>
      <c r="AG462" s="105">
        <v>0</v>
      </c>
      <c r="AH462" s="105">
        <v>0</v>
      </c>
      <c r="AI462" s="105">
        <v>0</v>
      </c>
      <c r="AJ462" s="105">
        <v>0</v>
      </c>
      <c r="AK462" s="105">
        <v>0</v>
      </c>
      <c r="AL462" s="105">
        <v>0</v>
      </c>
      <c r="AM462" s="105">
        <v>0</v>
      </c>
      <c r="AN462" s="105">
        <v>0</v>
      </c>
      <c r="AO462" s="105">
        <v>0</v>
      </c>
      <c r="AP462" s="105">
        <v>0</v>
      </c>
      <c r="AQ462" s="105">
        <v>0</v>
      </c>
      <c r="AR462" s="105">
        <v>0</v>
      </c>
      <c r="AS462" s="105">
        <v>0</v>
      </c>
      <c r="AT462" s="105">
        <v>0</v>
      </c>
      <c r="AU462" s="105">
        <v>0</v>
      </c>
      <c r="AV462" s="105">
        <v>0</v>
      </c>
      <c r="AW462" s="105">
        <v>0</v>
      </c>
      <c r="AX462" s="105">
        <v>0</v>
      </c>
      <c r="AY462" s="105">
        <v>0</v>
      </c>
      <c r="AZ462" s="105">
        <v>0</v>
      </c>
      <c r="BA462" s="105">
        <v>0</v>
      </c>
      <c r="BB462" s="105">
        <v>0</v>
      </c>
      <c r="BE462" s="73"/>
      <c r="BF462" s="134">
        <f t="shared" si="28"/>
        <v>0</v>
      </c>
      <c r="BG462" s="134">
        <f t="shared" si="29"/>
        <v>0</v>
      </c>
      <c r="BH462" s="134">
        <f t="shared" si="30"/>
        <v>0</v>
      </c>
      <c r="BI462" s="134">
        <f t="shared" si="27"/>
        <v>0</v>
      </c>
    </row>
    <row r="463" spans="1:61" ht="14.4" x14ac:dyDescent="0.3">
      <c r="A463" s="106" t="s">
        <v>825</v>
      </c>
      <c r="B463" s="105">
        <v>3731862.3</v>
      </c>
      <c r="C463" s="105">
        <v>3731862.3</v>
      </c>
      <c r="D463" s="105">
        <v>3731862.3</v>
      </c>
      <c r="E463" s="105">
        <v>3731862.3</v>
      </c>
      <c r="F463" s="105">
        <v>3731862.3</v>
      </c>
      <c r="G463" s="105">
        <v>3731862.3</v>
      </c>
      <c r="H463" s="105">
        <v>3731862.3</v>
      </c>
      <c r="I463" s="105">
        <v>3731862.3</v>
      </c>
      <c r="J463" s="105">
        <v>3731862.3</v>
      </c>
      <c r="K463" s="105">
        <v>3731862.3</v>
      </c>
      <c r="L463" s="105">
        <v>3731862.3</v>
      </c>
      <c r="M463" s="105">
        <v>3731862.3</v>
      </c>
      <c r="N463" s="105">
        <v>3731862.3</v>
      </c>
      <c r="O463" s="105">
        <v>3731862.3</v>
      </c>
      <c r="P463" s="105">
        <v>3731862.3</v>
      </c>
      <c r="Q463" s="105">
        <v>3731862.3</v>
      </c>
      <c r="R463" s="105">
        <v>3731862.3</v>
      </c>
      <c r="S463" s="105">
        <v>3731862.3</v>
      </c>
      <c r="T463" s="105">
        <v>3731862.3</v>
      </c>
      <c r="U463" s="105">
        <v>3731862.3</v>
      </c>
      <c r="V463" s="105">
        <v>3731862.3</v>
      </c>
      <c r="W463" s="105">
        <v>3731862.3</v>
      </c>
      <c r="X463" s="105">
        <v>3731862.3</v>
      </c>
      <c r="Y463" s="105">
        <v>3731862.3</v>
      </c>
      <c r="Z463" s="105">
        <v>3731862.3</v>
      </c>
      <c r="AA463" s="105">
        <v>3731862.3</v>
      </c>
      <c r="AB463" s="105">
        <v>3731862.3</v>
      </c>
      <c r="AC463" s="105">
        <v>3731862.3</v>
      </c>
      <c r="AD463" s="105">
        <v>3731862.3</v>
      </c>
      <c r="AE463" s="105">
        <v>3731862.3</v>
      </c>
      <c r="AF463" s="105">
        <v>3731862.3</v>
      </c>
      <c r="AG463" s="105">
        <v>3731862.3</v>
      </c>
      <c r="AH463" s="105">
        <v>3731862.3</v>
      </c>
      <c r="AI463" s="105">
        <v>3731862.3</v>
      </c>
      <c r="AJ463" s="105">
        <v>3731862.3</v>
      </c>
      <c r="AK463" s="105">
        <v>3731862.3</v>
      </c>
      <c r="AL463" s="105">
        <v>3731862.3</v>
      </c>
      <c r="AM463" s="105">
        <v>3731862.3</v>
      </c>
      <c r="AN463" s="105">
        <v>3731862.3</v>
      </c>
      <c r="AO463" s="105">
        <v>3731862.3</v>
      </c>
      <c r="AP463" s="105">
        <v>3731862.3</v>
      </c>
      <c r="AQ463" s="105">
        <v>3731862.3</v>
      </c>
      <c r="AR463" s="105">
        <v>3731862.3</v>
      </c>
      <c r="AS463" s="105">
        <v>3731862.3</v>
      </c>
      <c r="AT463" s="105">
        <v>3731862.3</v>
      </c>
      <c r="AU463" s="105">
        <v>3731862.3</v>
      </c>
      <c r="AV463" s="105">
        <v>3731862.3</v>
      </c>
      <c r="AW463" s="105">
        <v>3731862.3</v>
      </c>
      <c r="AX463" s="105">
        <v>3731862.3</v>
      </c>
      <c r="AY463" s="105">
        <v>3731862.3</v>
      </c>
      <c r="AZ463" s="105">
        <v>3731862.3</v>
      </c>
      <c r="BA463" s="105">
        <v>3731862.3</v>
      </c>
      <c r="BB463" s="105">
        <v>3731862.3</v>
      </c>
      <c r="BE463" s="73"/>
      <c r="BF463" s="134">
        <f t="shared" si="28"/>
        <v>3731862.2999999993</v>
      </c>
      <c r="BG463" s="134">
        <f t="shared" si="29"/>
        <v>3731862.2999999993</v>
      </c>
      <c r="BH463" s="134">
        <f t="shared" si="30"/>
        <v>3731862.2999999993</v>
      </c>
      <c r="BI463" s="134">
        <f t="shared" si="27"/>
        <v>3731862.2999999993</v>
      </c>
    </row>
    <row r="464" spans="1:61" ht="14.4" x14ac:dyDescent="0.3">
      <c r="A464" s="106" t="s">
        <v>826</v>
      </c>
      <c r="B464" s="105">
        <v>0</v>
      </c>
      <c r="C464" s="105">
        <v>0</v>
      </c>
      <c r="D464" s="105">
        <v>0</v>
      </c>
      <c r="E464" s="105">
        <v>0</v>
      </c>
      <c r="F464" s="105">
        <v>0</v>
      </c>
      <c r="G464" s="105">
        <v>0</v>
      </c>
      <c r="H464" s="105">
        <v>0</v>
      </c>
      <c r="I464" s="105">
        <v>0</v>
      </c>
      <c r="J464" s="105">
        <v>0</v>
      </c>
      <c r="K464" s="105">
        <v>0</v>
      </c>
      <c r="L464" s="105">
        <v>0</v>
      </c>
      <c r="M464" s="105">
        <v>0</v>
      </c>
      <c r="N464" s="105">
        <v>0</v>
      </c>
      <c r="O464" s="105">
        <v>0</v>
      </c>
      <c r="P464" s="105">
        <v>0</v>
      </c>
      <c r="Q464" s="105">
        <v>0</v>
      </c>
      <c r="R464" s="105">
        <v>0</v>
      </c>
      <c r="S464" s="105">
        <v>0</v>
      </c>
      <c r="T464" s="105">
        <v>0</v>
      </c>
      <c r="U464" s="105">
        <v>0</v>
      </c>
      <c r="V464" s="105">
        <v>0</v>
      </c>
      <c r="W464" s="105">
        <v>0</v>
      </c>
      <c r="X464" s="105">
        <v>0</v>
      </c>
      <c r="Y464" s="105">
        <v>0</v>
      </c>
      <c r="Z464" s="105">
        <v>0</v>
      </c>
      <c r="AA464" s="105">
        <v>0</v>
      </c>
      <c r="AB464" s="105">
        <v>0</v>
      </c>
      <c r="AC464" s="105">
        <v>0</v>
      </c>
      <c r="AD464" s="105">
        <v>0</v>
      </c>
      <c r="AE464" s="105">
        <v>0</v>
      </c>
      <c r="AF464" s="105">
        <v>0</v>
      </c>
      <c r="AG464" s="105">
        <v>0</v>
      </c>
      <c r="AH464" s="105">
        <v>0</v>
      </c>
      <c r="AI464" s="105">
        <v>0</v>
      </c>
      <c r="AJ464" s="105">
        <v>0</v>
      </c>
      <c r="AK464" s="105">
        <v>0</v>
      </c>
      <c r="AL464" s="105">
        <v>0</v>
      </c>
      <c r="AM464" s="105">
        <v>0</v>
      </c>
      <c r="AN464" s="105">
        <v>0</v>
      </c>
      <c r="AO464" s="105">
        <v>0</v>
      </c>
      <c r="AP464" s="105">
        <v>0</v>
      </c>
      <c r="AQ464" s="105">
        <v>0</v>
      </c>
      <c r="AR464" s="105">
        <v>0</v>
      </c>
      <c r="AS464" s="105">
        <v>0</v>
      </c>
      <c r="AT464" s="105">
        <v>0</v>
      </c>
      <c r="AU464" s="105">
        <v>0</v>
      </c>
      <c r="AV464" s="105">
        <v>0</v>
      </c>
      <c r="AW464" s="105">
        <v>0</v>
      </c>
      <c r="AX464" s="105">
        <v>0</v>
      </c>
      <c r="AY464" s="105">
        <v>0</v>
      </c>
      <c r="AZ464" s="105">
        <v>0</v>
      </c>
      <c r="BA464" s="105">
        <v>0</v>
      </c>
      <c r="BB464" s="105">
        <v>0</v>
      </c>
      <c r="BE464" s="73"/>
      <c r="BF464" s="134">
        <f t="shared" si="28"/>
        <v>0</v>
      </c>
      <c r="BG464" s="134">
        <f t="shared" si="29"/>
        <v>0</v>
      </c>
      <c r="BH464" s="134">
        <f t="shared" si="30"/>
        <v>0</v>
      </c>
      <c r="BI464" s="134">
        <f t="shared" si="27"/>
        <v>0</v>
      </c>
    </row>
    <row r="465" spans="1:61" s="278" customFormat="1" ht="14.4" x14ac:dyDescent="0.3">
      <c r="A465" s="277" t="s">
        <v>827</v>
      </c>
      <c r="B465" s="278">
        <v>99501538.969999894</v>
      </c>
      <c r="C465" s="278">
        <v>100611231.65333299</v>
      </c>
      <c r="D465" s="278">
        <v>101720924.336666</v>
      </c>
      <c r="E465" s="278">
        <v>101260278.199999</v>
      </c>
      <c r="F465" s="278">
        <v>102369970.883333</v>
      </c>
      <c r="G465" s="278">
        <v>103479663.56666601</v>
      </c>
      <c r="H465" s="278">
        <v>103019017.42999899</v>
      </c>
      <c r="I465" s="278">
        <v>104128710.113333</v>
      </c>
      <c r="J465" s="278">
        <v>105238402.796666</v>
      </c>
      <c r="K465" s="278">
        <v>104777756.659999</v>
      </c>
      <c r="L465" s="278">
        <v>105887449.34333301</v>
      </c>
      <c r="M465" s="278">
        <v>106997142.026666</v>
      </c>
      <c r="N465" s="278">
        <v>106536495.889999</v>
      </c>
      <c r="O465" s="278">
        <v>106536495.889999</v>
      </c>
      <c r="P465" s="278">
        <v>76971609.573333293</v>
      </c>
      <c r="Q465" s="278">
        <v>76406723.256666601</v>
      </c>
      <c r="R465" s="278">
        <v>74271498.1199999</v>
      </c>
      <c r="S465" s="278">
        <v>73706611.803333297</v>
      </c>
      <c r="T465" s="278">
        <v>73141725.486666605</v>
      </c>
      <c r="U465" s="278">
        <v>71006500.349999994</v>
      </c>
      <c r="V465" s="278">
        <v>70441614.033333302</v>
      </c>
      <c r="W465" s="278">
        <v>75104538.916666597</v>
      </c>
      <c r="X465" s="278">
        <v>72919629.9799999</v>
      </c>
      <c r="Y465" s="278">
        <v>72305059.8633333</v>
      </c>
      <c r="Z465" s="278">
        <v>71690489.746666595</v>
      </c>
      <c r="AA465" s="278">
        <v>69505580.809999898</v>
      </c>
      <c r="AB465" s="278">
        <v>69505580.809999898</v>
      </c>
      <c r="AC465" s="278">
        <v>68891588.826666594</v>
      </c>
      <c r="AD465" s="278">
        <v>68277596.843333304</v>
      </c>
      <c r="AE465" s="278">
        <v>66093266.039999902</v>
      </c>
      <c r="AF465" s="278">
        <v>65479274.056666598</v>
      </c>
      <c r="AG465" s="278">
        <v>64865282.073333301</v>
      </c>
      <c r="AH465" s="278">
        <v>62680951.269999899</v>
      </c>
      <c r="AI465" s="278">
        <v>62066959.286666602</v>
      </c>
      <c r="AJ465" s="278">
        <v>66430185.903333299</v>
      </c>
      <c r="AK465" s="278">
        <v>64198181.699999899</v>
      </c>
      <c r="AL465" s="278">
        <v>63536516.316666603</v>
      </c>
      <c r="AM465" s="278">
        <v>62874850.9333333</v>
      </c>
      <c r="AN465" s="278">
        <v>60642846.7299999</v>
      </c>
      <c r="AO465" s="278">
        <v>60642846.7299999</v>
      </c>
      <c r="AP465" s="278">
        <v>59981485.829999901</v>
      </c>
      <c r="AQ465" s="278">
        <v>59320124.929999903</v>
      </c>
      <c r="AR465" s="278">
        <v>57088425.209999897</v>
      </c>
      <c r="AS465" s="278">
        <v>56427064.309999898</v>
      </c>
      <c r="AT465" s="278">
        <v>55765703.4099999</v>
      </c>
      <c r="AU465" s="278">
        <v>53534003.689999901</v>
      </c>
      <c r="AV465" s="278">
        <v>52872642.789999902</v>
      </c>
      <c r="AW465" s="278">
        <v>56614428.289999902</v>
      </c>
      <c r="AX465" s="278">
        <v>55049145.789999902</v>
      </c>
      <c r="AY465" s="278">
        <v>54345229.289999902</v>
      </c>
      <c r="AZ465" s="278">
        <v>53641312.789999902</v>
      </c>
      <c r="BA465" s="278">
        <v>52937396.289999902</v>
      </c>
      <c r="BB465" s="278">
        <v>52937396.289999902</v>
      </c>
      <c r="BE465" s="279"/>
      <c r="BF465" s="280">
        <f t="shared" si="28"/>
        <v>103502198.60538398</v>
      </c>
      <c r="BG465" s="280">
        <f t="shared" si="29"/>
        <v>75692929.063846022</v>
      </c>
      <c r="BH465" s="280">
        <f t="shared" si="30"/>
        <v>65041775.445384547</v>
      </c>
      <c r="BI465" s="280">
        <f t="shared" si="27"/>
        <v>56016908.411538377</v>
      </c>
    </row>
    <row r="466" spans="1:61" ht="14.4" x14ac:dyDescent="0.3">
      <c r="A466" s="106" t="s">
        <v>828</v>
      </c>
      <c r="BE466" s="73"/>
      <c r="BF466" s="134" t="e">
        <f t="shared" si="28"/>
        <v>#DIV/0!</v>
      </c>
      <c r="BG466" s="134" t="e">
        <f t="shared" si="29"/>
        <v>#DIV/0!</v>
      </c>
      <c r="BH466" s="134" t="e">
        <f t="shared" si="30"/>
        <v>#DIV/0!</v>
      </c>
      <c r="BI466" s="134" t="e">
        <f t="shared" si="27"/>
        <v>#DIV/0!</v>
      </c>
    </row>
    <row r="467" spans="1:61" ht="14.4" x14ac:dyDescent="0.3">
      <c r="A467" s="106" t="s">
        <v>829</v>
      </c>
      <c r="B467" s="105">
        <v>1373470.46</v>
      </c>
      <c r="C467" s="105">
        <v>1373470.46</v>
      </c>
      <c r="D467" s="105">
        <v>1373470.46</v>
      </c>
      <c r="E467" s="105">
        <v>1373470.46</v>
      </c>
      <c r="F467" s="105">
        <v>1373470.46</v>
      </c>
      <c r="G467" s="105">
        <v>1373470.46</v>
      </c>
      <c r="H467" s="105">
        <v>1373470.46</v>
      </c>
      <c r="I467" s="105">
        <v>1373470.46</v>
      </c>
      <c r="J467" s="105">
        <v>1373470.46</v>
      </c>
      <c r="K467" s="105">
        <v>1373470.46</v>
      </c>
      <c r="L467" s="105">
        <v>1373470.46</v>
      </c>
      <c r="M467" s="105">
        <v>1373470.46</v>
      </c>
      <c r="N467" s="105">
        <v>1373470.46</v>
      </c>
      <c r="O467" s="105">
        <v>1373470.46</v>
      </c>
      <c r="P467" s="105">
        <v>1373470.46</v>
      </c>
      <c r="Q467" s="105">
        <v>1373470.46</v>
      </c>
      <c r="R467" s="105">
        <v>1373470.46</v>
      </c>
      <c r="S467" s="105">
        <v>1373470.46</v>
      </c>
      <c r="T467" s="105">
        <v>1373470.46</v>
      </c>
      <c r="U467" s="105">
        <v>1373470.46</v>
      </c>
      <c r="V467" s="105">
        <v>1373470.46</v>
      </c>
      <c r="W467" s="105">
        <v>1373470.46</v>
      </c>
      <c r="X467" s="105">
        <v>1373470.46</v>
      </c>
      <c r="Y467" s="105">
        <v>1373470.46</v>
      </c>
      <c r="Z467" s="105">
        <v>1373470.46</v>
      </c>
      <c r="AA467" s="105">
        <v>1373470.46</v>
      </c>
      <c r="AB467" s="105">
        <v>1373470.46</v>
      </c>
      <c r="AC467" s="105">
        <v>1373470.46</v>
      </c>
      <c r="AD467" s="105">
        <v>1373470.46</v>
      </c>
      <c r="AE467" s="105">
        <v>1373470.46</v>
      </c>
      <c r="AF467" s="105">
        <v>1373470.46</v>
      </c>
      <c r="AG467" s="105">
        <v>1373470.46</v>
      </c>
      <c r="AH467" s="105">
        <v>1373470.46</v>
      </c>
      <c r="AI467" s="105">
        <v>1373470.46</v>
      </c>
      <c r="AJ467" s="105">
        <v>1373470.46</v>
      </c>
      <c r="AK467" s="105">
        <v>1373470.46</v>
      </c>
      <c r="AL467" s="105">
        <v>1373470.46</v>
      </c>
      <c r="AM467" s="105">
        <v>1373470.46</v>
      </c>
      <c r="AN467" s="105">
        <v>1373470.46</v>
      </c>
      <c r="AO467" s="105">
        <v>1373470.46</v>
      </c>
      <c r="AP467" s="105">
        <v>1373470.46</v>
      </c>
      <c r="AQ467" s="105">
        <v>1373470.46</v>
      </c>
      <c r="AR467" s="105">
        <v>1373470.46</v>
      </c>
      <c r="AS467" s="105">
        <v>1373470.46</v>
      </c>
      <c r="AT467" s="105">
        <v>1373470.46</v>
      </c>
      <c r="AU467" s="105">
        <v>1373470.46</v>
      </c>
      <c r="AV467" s="105">
        <v>1373470.46</v>
      </c>
      <c r="AW467" s="105">
        <v>1373470.46</v>
      </c>
      <c r="AX467" s="105">
        <v>1373470.46</v>
      </c>
      <c r="AY467" s="105">
        <v>1373470.46</v>
      </c>
      <c r="AZ467" s="105">
        <v>1373470.46</v>
      </c>
      <c r="BA467" s="105">
        <v>1373470.46</v>
      </c>
      <c r="BB467" s="105">
        <v>1373470.46</v>
      </c>
      <c r="BE467" s="73"/>
      <c r="BF467" s="134">
        <f t="shared" si="28"/>
        <v>1373470.4600000004</v>
      </c>
      <c r="BG467" s="134">
        <f t="shared" si="29"/>
        <v>1373470.4600000004</v>
      </c>
      <c r="BH467" s="134">
        <f t="shared" si="30"/>
        <v>1373470.4600000004</v>
      </c>
      <c r="BI467" s="134">
        <f t="shared" si="27"/>
        <v>1373470.4600000004</v>
      </c>
    </row>
    <row r="468" spans="1:61" ht="14.4" x14ac:dyDescent="0.3">
      <c r="A468" s="233" t="s">
        <v>830</v>
      </c>
      <c r="B468" s="105">
        <v>1373470.46</v>
      </c>
      <c r="C468" s="105">
        <v>1373470.46</v>
      </c>
      <c r="D468" s="105">
        <v>1373470.46</v>
      </c>
      <c r="E468" s="105">
        <v>1373470.46</v>
      </c>
      <c r="F468" s="105">
        <v>1373470.46</v>
      </c>
      <c r="G468" s="105">
        <v>1373470.46</v>
      </c>
      <c r="H468" s="105">
        <v>1373470.46</v>
      </c>
      <c r="I468" s="105">
        <v>1373470.46</v>
      </c>
      <c r="J468" s="105">
        <v>1373470.46</v>
      </c>
      <c r="K468" s="105">
        <v>1373470.46</v>
      </c>
      <c r="L468" s="105">
        <v>1373470.46</v>
      </c>
      <c r="M468" s="105">
        <v>1373470.46</v>
      </c>
      <c r="N468" s="105">
        <v>1373470.46</v>
      </c>
      <c r="O468" s="105">
        <v>1373470.46</v>
      </c>
      <c r="P468" s="105">
        <v>1373470.46</v>
      </c>
      <c r="Q468" s="105">
        <v>1373470.46</v>
      </c>
      <c r="R468" s="105">
        <v>1373470.46</v>
      </c>
      <c r="S468" s="105">
        <v>1373470.46</v>
      </c>
      <c r="T468" s="105">
        <v>1373470.46</v>
      </c>
      <c r="U468" s="105">
        <v>1373470.46</v>
      </c>
      <c r="V468" s="105">
        <v>1373470.46</v>
      </c>
      <c r="W468" s="105">
        <v>1373470.46</v>
      </c>
      <c r="X468" s="105">
        <v>1373470.46</v>
      </c>
      <c r="Y468" s="105">
        <v>1373470.46</v>
      </c>
      <c r="Z468" s="105">
        <v>1373470.46</v>
      </c>
      <c r="AA468" s="105">
        <v>1373470.46</v>
      </c>
      <c r="AB468" s="105">
        <v>1373470.46</v>
      </c>
      <c r="AC468" s="105">
        <v>1373470.46</v>
      </c>
      <c r="AD468" s="105">
        <v>1373470.46</v>
      </c>
      <c r="AE468" s="105">
        <v>1373470.46</v>
      </c>
      <c r="AF468" s="105">
        <v>1373470.46</v>
      </c>
      <c r="AG468" s="105">
        <v>1373470.46</v>
      </c>
      <c r="AH468" s="105">
        <v>1373470.46</v>
      </c>
      <c r="AI468" s="105">
        <v>1373470.46</v>
      </c>
      <c r="AJ468" s="105">
        <v>1373470.46</v>
      </c>
      <c r="AK468" s="105">
        <v>1373470.46</v>
      </c>
      <c r="AL468" s="105">
        <v>1373470.46</v>
      </c>
      <c r="AM468" s="105">
        <v>1373470.46</v>
      </c>
      <c r="AN468" s="105">
        <v>1373470.46</v>
      </c>
      <c r="AO468" s="105">
        <v>1373470.46</v>
      </c>
      <c r="AP468" s="105">
        <v>1373470.46</v>
      </c>
      <c r="AQ468" s="105">
        <v>1373470.46</v>
      </c>
      <c r="AR468" s="105">
        <v>1373470.46</v>
      </c>
      <c r="AS468" s="105">
        <v>1373470.46</v>
      </c>
      <c r="AT468" s="105">
        <v>1373470.46</v>
      </c>
      <c r="AU468" s="105">
        <v>1373470.46</v>
      </c>
      <c r="AV468" s="105">
        <v>1373470.46</v>
      </c>
      <c r="AW468" s="105">
        <v>1373470.46</v>
      </c>
      <c r="AX468" s="105">
        <v>1373470.46</v>
      </c>
      <c r="AY468" s="105">
        <v>1373470.46</v>
      </c>
      <c r="AZ468" s="105">
        <v>1373470.46</v>
      </c>
      <c r="BA468" s="105">
        <v>1373470.46</v>
      </c>
      <c r="BB468" s="105">
        <v>1373470.46</v>
      </c>
      <c r="BE468" s="73"/>
      <c r="BF468" s="134">
        <f t="shared" si="28"/>
        <v>1373470.4600000004</v>
      </c>
      <c r="BG468" s="134">
        <f t="shared" si="29"/>
        <v>1373470.4600000004</v>
      </c>
      <c r="BH468" s="134">
        <f t="shared" si="30"/>
        <v>1373470.4600000004</v>
      </c>
      <c r="BI468" s="134">
        <f t="shared" si="27"/>
        <v>1373470.4600000004</v>
      </c>
    </row>
    <row r="469" spans="1:61" ht="14.4" x14ac:dyDescent="0.3">
      <c r="A469" s="106" t="s">
        <v>831</v>
      </c>
      <c r="BE469" s="73"/>
      <c r="BF469" s="134" t="e">
        <f t="shared" si="28"/>
        <v>#DIV/0!</v>
      </c>
      <c r="BG469" s="134" t="e">
        <f t="shared" si="29"/>
        <v>#DIV/0!</v>
      </c>
      <c r="BH469" s="134" t="e">
        <f t="shared" si="30"/>
        <v>#DIV/0!</v>
      </c>
      <c r="BI469" s="134" t="e">
        <f t="shared" si="27"/>
        <v>#DIV/0!</v>
      </c>
    </row>
    <row r="470" spans="1:61" ht="14.4" x14ac:dyDescent="0.3">
      <c r="A470" s="106" t="s">
        <v>832</v>
      </c>
      <c r="B470" s="105">
        <v>0</v>
      </c>
      <c r="C470" s="105">
        <v>0</v>
      </c>
      <c r="D470" s="105">
        <v>0</v>
      </c>
      <c r="E470" s="105">
        <v>0</v>
      </c>
      <c r="F470" s="105">
        <v>0</v>
      </c>
      <c r="G470" s="105">
        <v>0</v>
      </c>
      <c r="H470" s="105">
        <v>0</v>
      </c>
      <c r="I470" s="105">
        <v>0</v>
      </c>
      <c r="J470" s="105">
        <v>0</v>
      </c>
      <c r="K470" s="105">
        <v>0</v>
      </c>
      <c r="L470" s="105">
        <v>0</v>
      </c>
      <c r="M470" s="105">
        <v>0</v>
      </c>
      <c r="N470" s="105">
        <v>0</v>
      </c>
      <c r="O470" s="105">
        <v>0</v>
      </c>
      <c r="P470" s="105">
        <v>0</v>
      </c>
      <c r="Q470" s="105">
        <v>0</v>
      </c>
      <c r="R470" s="105">
        <v>0</v>
      </c>
      <c r="S470" s="105">
        <v>0</v>
      </c>
      <c r="T470" s="105">
        <v>0</v>
      </c>
      <c r="U470" s="105">
        <v>0</v>
      </c>
      <c r="V470" s="105">
        <v>0</v>
      </c>
      <c r="W470" s="105">
        <v>0</v>
      </c>
      <c r="X470" s="105">
        <v>0</v>
      </c>
      <c r="Y470" s="105">
        <v>0</v>
      </c>
      <c r="Z470" s="105">
        <v>0</v>
      </c>
      <c r="AA470" s="105">
        <v>0</v>
      </c>
      <c r="AB470" s="105">
        <v>0</v>
      </c>
      <c r="AC470" s="105">
        <v>0</v>
      </c>
      <c r="AD470" s="105">
        <v>0</v>
      </c>
      <c r="AE470" s="105">
        <v>0</v>
      </c>
      <c r="AF470" s="105">
        <v>0</v>
      </c>
      <c r="AG470" s="105">
        <v>0</v>
      </c>
      <c r="AH470" s="105">
        <v>0</v>
      </c>
      <c r="AI470" s="105">
        <v>0</v>
      </c>
      <c r="AJ470" s="105">
        <v>0</v>
      </c>
      <c r="AK470" s="105">
        <v>0</v>
      </c>
      <c r="AL470" s="105">
        <v>0</v>
      </c>
      <c r="AM470" s="105">
        <v>0</v>
      </c>
      <c r="AN470" s="105">
        <v>0</v>
      </c>
      <c r="AO470" s="105">
        <v>0</v>
      </c>
      <c r="AP470" s="105">
        <v>0</v>
      </c>
      <c r="AQ470" s="105">
        <v>0</v>
      </c>
      <c r="AR470" s="105">
        <v>0</v>
      </c>
      <c r="AS470" s="105">
        <v>0</v>
      </c>
      <c r="AT470" s="105">
        <v>0</v>
      </c>
      <c r="AU470" s="105">
        <v>0</v>
      </c>
      <c r="AV470" s="105">
        <v>0</v>
      </c>
      <c r="AW470" s="105">
        <v>0</v>
      </c>
      <c r="AX470" s="105">
        <v>0</v>
      </c>
      <c r="AY470" s="105">
        <v>0</v>
      </c>
      <c r="AZ470" s="105">
        <v>0</v>
      </c>
      <c r="BA470" s="105">
        <v>0</v>
      </c>
      <c r="BB470" s="105">
        <v>0</v>
      </c>
      <c r="BE470" s="73"/>
      <c r="BF470" s="134">
        <f t="shared" si="28"/>
        <v>0</v>
      </c>
      <c r="BG470" s="134">
        <f t="shared" si="29"/>
        <v>0</v>
      </c>
      <c r="BH470" s="134">
        <f t="shared" si="30"/>
        <v>0</v>
      </c>
      <c r="BI470" s="134">
        <f t="shared" si="27"/>
        <v>0</v>
      </c>
    </row>
    <row r="471" spans="1:61" ht="14.4" x14ac:dyDescent="0.3">
      <c r="A471" s="106" t="s">
        <v>833</v>
      </c>
      <c r="B471" s="105">
        <v>0</v>
      </c>
      <c r="C471" s="105">
        <v>0</v>
      </c>
      <c r="D471" s="105">
        <v>0</v>
      </c>
      <c r="E471" s="105">
        <v>0</v>
      </c>
      <c r="F471" s="105">
        <v>0</v>
      </c>
      <c r="G471" s="105">
        <v>0</v>
      </c>
      <c r="H471" s="105">
        <v>0</v>
      </c>
      <c r="I471" s="105">
        <v>0</v>
      </c>
      <c r="J471" s="105">
        <v>0</v>
      </c>
      <c r="K471" s="105">
        <v>0</v>
      </c>
      <c r="L471" s="105">
        <v>0</v>
      </c>
      <c r="M471" s="105">
        <v>0</v>
      </c>
      <c r="N471" s="105">
        <v>0</v>
      </c>
      <c r="O471" s="105">
        <v>0</v>
      </c>
      <c r="P471" s="105">
        <v>0</v>
      </c>
      <c r="Q471" s="105">
        <v>0</v>
      </c>
      <c r="R471" s="105">
        <v>0</v>
      </c>
      <c r="S471" s="105">
        <v>0</v>
      </c>
      <c r="T471" s="105">
        <v>0</v>
      </c>
      <c r="U471" s="105">
        <v>0</v>
      </c>
      <c r="V471" s="105">
        <v>0</v>
      </c>
      <c r="W471" s="105">
        <v>0</v>
      </c>
      <c r="X471" s="105">
        <v>0</v>
      </c>
      <c r="Y471" s="105">
        <v>0</v>
      </c>
      <c r="Z471" s="105">
        <v>0</v>
      </c>
      <c r="AA471" s="105">
        <v>0</v>
      </c>
      <c r="AB471" s="105">
        <v>0</v>
      </c>
      <c r="AC471" s="105">
        <v>0</v>
      </c>
      <c r="AD471" s="105">
        <v>0</v>
      </c>
      <c r="AE471" s="105">
        <v>0</v>
      </c>
      <c r="AF471" s="105">
        <v>0</v>
      </c>
      <c r="AG471" s="105">
        <v>0</v>
      </c>
      <c r="AH471" s="105">
        <v>0</v>
      </c>
      <c r="AI471" s="105">
        <v>0</v>
      </c>
      <c r="AJ471" s="105">
        <v>0</v>
      </c>
      <c r="AK471" s="105">
        <v>0</v>
      </c>
      <c r="AL471" s="105">
        <v>0</v>
      </c>
      <c r="AM471" s="105">
        <v>0</v>
      </c>
      <c r="AN471" s="105">
        <v>0</v>
      </c>
      <c r="AO471" s="105">
        <v>0</v>
      </c>
      <c r="AP471" s="105">
        <v>0</v>
      </c>
      <c r="AQ471" s="105">
        <v>0</v>
      </c>
      <c r="AR471" s="105">
        <v>0</v>
      </c>
      <c r="AS471" s="105">
        <v>0</v>
      </c>
      <c r="AT471" s="105">
        <v>0</v>
      </c>
      <c r="AU471" s="105">
        <v>0</v>
      </c>
      <c r="AV471" s="105">
        <v>0</v>
      </c>
      <c r="AW471" s="105">
        <v>0</v>
      </c>
      <c r="AX471" s="105">
        <v>0</v>
      </c>
      <c r="AY471" s="105">
        <v>0</v>
      </c>
      <c r="AZ471" s="105">
        <v>0</v>
      </c>
      <c r="BA471" s="105">
        <v>0</v>
      </c>
      <c r="BB471" s="105">
        <v>0</v>
      </c>
      <c r="BE471" s="73"/>
      <c r="BF471" s="134">
        <f t="shared" si="28"/>
        <v>0</v>
      </c>
      <c r="BG471" s="134">
        <f t="shared" si="29"/>
        <v>0</v>
      </c>
      <c r="BH471" s="134">
        <f t="shared" si="30"/>
        <v>0</v>
      </c>
      <c r="BI471" s="134">
        <f t="shared" si="27"/>
        <v>0</v>
      </c>
    </row>
    <row r="472" spans="1:61" ht="14.4" x14ac:dyDescent="0.3">
      <c r="A472" s="106" t="s">
        <v>834</v>
      </c>
      <c r="B472" s="105">
        <v>-20852906.629999999</v>
      </c>
      <c r="C472" s="105">
        <v>-21232412.629999999</v>
      </c>
      <c r="D472" s="105">
        <v>-21613569.629999999</v>
      </c>
      <c r="E472" s="105">
        <v>-21993491.629999999</v>
      </c>
      <c r="F472" s="105">
        <v>-22370731.629999999</v>
      </c>
      <c r="G472" s="105">
        <v>-22741017.629999999</v>
      </c>
      <c r="H472" s="105">
        <v>-23106674.629999999</v>
      </c>
      <c r="I472" s="105">
        <v>-23468876.629999999</v>
      </c>
      <c r="J472" s="105">
        <v>-23828554.629999999</v>
      </c>
      <c r="K472" s="105">
        <v>-24190485.629999999</v>
      </c>
      <c r="L472" s="105">
        <v>-24548867.629999999</v>
      </c>
      <c r="M472" s="105">
        <v>-24901181.629999999</v>
      </c>
      <c r="N472" s="105">
        <v>-25251352.629999999</v>
      </c>
      <c r="O472" s="105">
        <v>-25251352.629999999</v>
      </c>
      <c r="P472" s="105">
        <v>-25615946.629999999</v>
      </c>
      <c r="Q472" s="105">
        <v>-25980540.629999999</v>
      </c>
      <c r="R472" s="105">
        <v>-26345134.629999999</v>
      </c>
      <c r="S472" s="105">
        <v>-26709728.629999999</v>
      </c>
      <c r="T472" s="105">
        <v>-27074322.629999999</v>
      </c>
      <c r="U472" s="105">
        <v>-27438916.629999999</v>
      </c>
      <c r="V472" s="105">
        <v>-27803510.629999999</v>
      </c>
      <c r="W472" s="105">
        <v>-28168104.629999999</v>
      </c>
      <c r="X472" s="105">
        <v>-28532698.629999999</v>
      </c>
      <c r="Y472" s="105">
        <v>-28897292.629999999</v>
      </c>
      <c r="Z472" s="105">
        <v>-29261886.629999999</v>
      </c>
      <c r="AA472" s="105">
        <v>-29626480.629999999</v>
      </c>
      <c r="AB472" s="105">
        <v>-29626480.629999999</v>
      </c>
      <c r="AC472" s="105">
        <v>-30030371.629999999</v>
      </c>
      <c r="AD472" s="105">
        <v>-30434262.629999999</v>
      </c>
      <c r="AE472" s="105">
        <v>-30838153.629999999</v>
      </c>
      <c r="AF472" s="105">
        <v>-31242044.629999999</v>
      </c>
      <c r="AG472" s="105">
        <v>-31645935.629999999</v>
      </c>
      <c r="AH472" s="105">
        <v>-32049826.629999999</v>
      </c>
      <c r="AI472" s="105">
        <v>-32453717.629999999</v>
      </c>
      <c r="AJ472" s="105">
        <v>-32857608.629999999</v>
      </c>
      <c r="AK472" s="105">
        <v>-33261499.629999999</v>
      </c>
      <c r="AL472" s="105">
        <v>-33665390.630000003</v>
      </c>
      <c r="AM472" s="105">
        <v>-34069281.630000003</v>
      </c>
      <c r="AN472" s="105">
        <v>-34473172.630000003</v>
      </c>
      <c r="AO472" s="105">
        <v>-34473172.630000003</v>
      </c>
      <c r="AP472" s="105">
        <v>-34915582.630000003</v>
      </c>
      <c r="AQ472" s="105">
        <v>-35357992.630000003</v>
      </c>
      <c r="AR472" s="105">
        <v>-35800402.630000003</v>
      </c>
      <c r="AS472" s="105">
        <v>-36242812.630000003</v>
      </c>
      <c r="AT472" s="105">
        <v>-36685222.630000003</v>
      </c>
      <c r="AU472" s="105">
        <v>-37127632.630000003</v>
      </c>
      <c r="AV472" s="105">
        <v>-37570042.630000003</v>
      </c>
      <c r="AW472" s="105">
        <v>-38012452.630000003</v>
      </c>
      <c r="AX472" s="105">
        <v>-38454862.630000003</v>
      </c>
      <c r="AY472" s="105">
        <v>-38897272.630000003</v>
      </c>
      <c r="AZ472" s="105">
        <v>-39339682.630000003</v>
      </c>
      <c r="BA472" s="105">
        <v>-39782092.630000003</v>
      </c>
      <c r="BB472" s="105">
        <v>-39782092.630000003</v>
      </c>
      <c r="BE472" s="73"/>
      <c r="BF472" s="134">
        <f t="shared" si="28"/>
        <v>-23084624.860769231</v>
      </c>
      <c r="BG472" s="134">
        <f t="shared" si="29"/>
        <v>-27438916.629999999</v>
      </c>
      <c r="BH472" s="134">
        <f t="shared" si="30"/>
        <v>-32049826.629999999</v>
      </c>
      <c r="BI472" s="134">
        <f t="shared" si="27"/>
        <v>-37127632.630000003</v>
      </c>
    </row>
    <row r="473" spans="1:61" ht="14.4" x14ac:dyDescent="0.3">
      <c r="A473" s="106" t="s">
        <v>835</v>
      </c>
      <c r="B473" s="105">
        <v>-13530.7900000025</v>
      </c>
      <c r="C473" s="105">
        <v>-13530.7900000025</v>
      </c>
      <c r="D473" s="105">
        <v>-13530.7900000025</v>
      </c>
      <c r="E473" s="105">
        <v>-13530.7900000025</v>
      </c>
      <c r="F473" s="105">
        <v>-13530.7900000025</v>
      </c>
      <c r="G473" s="105">
        <v>-13530.7900000025</v>
      </c>
      <c r="H473" s="105">
        <v>-13530.7900000025</v>
      </c>
      <c r="I473" s="105">
        <v>-13530.7900000025</v>
      </c>
      <c r="J473" s="105">
        <v>-13530.7900000025</v>
      </c>
      <c r="K473" s="105">
        <v>-13530.7900000025</v>
      </c>
      <c r="L473" s="105">
        <v>-13530.7900000025</v>
      </c>
      <c r="M473" s="105">
        <v>-13530.7900000025</v>
      </c>
      <c r="N473" s="105">
        <v>-13530.7900000025</v>
      </c>
      <c r="O473" s="105">
        <v>-13530.7900000025</v>
      </c>
      <c r="P473" s="105">
        <v>-13530.7900000025</v>
      </c>
      <c r="Q473" s="105">
        <v>-13530.7900000025</v>
      </c>
      <c r="R473" s="105">
        <v>-13530.7900000025</v>
      </c>
      <c r="S473" s="105">
        <v>-13530.7900000025</v>
      </c>
      <c r="T473" s="105">
        <v>-13530.7900000025</v>
      </c>
      <c r="U473" s="105">
        <v>-13530.7900000025</v>
      </c>
      <c r="V473" s="105">
        <v>-13530.7900000025</v>
      </c>
      <c r="W473" s="105">
        <v>-13530.7900000025</v>
      </c>
      <c r="X473" s="105">
        <v>-13530.7900000025</v>
      </c>
      <c r="Y473" s="105">
        <v>-13530.7900000025</v>
      </c>
      <c r="Z473" s="105">
        <v>-13530.7900000025</v>
      </c>
      <c r="AA473" s="105">
        <v>-13530.7900000025</v>
      </c>
      <c r="AB473" s="105">
        <v>-13530.7900000025</v>
      </c>
      <c r="AC473" s="105">
        <v>-13530.7900000025</v>
      </c>
      <c r="AD473" s="105">
        <v>-13530.7900000025</v>
      </c>
      <c r="AE473" s="105">
        <v>-13530.7900000025</v>
      </c>
      <c r="AF473" s="105">
        <v>-13530.7900000025</v>
      </c>
      <c r="AG473" s="105">
        <v>-13530.7900000025</v>
      </c>
      <c r="AH473" s="105">
        <v>-13530.7900000025</v>
      </c>
      <c r="AI473" s="105">
        <v>-13530.7900000025</v>
      </c>
      <c r="AJ473" s="105">
        <v>-13530.7900000025</v>
      </c>
      <c r="AK473" s="105">
        <v>-13530.7900000025</v>
      </c>
      <c r="AL473" s="105">
        <v>-13530.7900000025</v>
      </c>
      <c r="AM473" s="105">
        <v>-13530.7900000025</v>
      </c>
      <c r="AN473" s="105">
        <v>-13530.7900000025</v>
      </c>
      <c r="AO473" s="105">
        <v>-13530.7900000025</v>
      </c>
      <c r="AP473" s="105">
        <v>-13530.7900000025</v>
      </c>
      <c r="AQ473" s="105">
        <v>-13530.7900000025</v>
      </c>
      <c r="AR473" s="105">
        <v>-13530.7900000025</v>
      </c>
      <c r="AS473" s="105">
        <v>-13530.7900000025</v>
      </c>
      <c r="AT473" s="105">
        <v>-13530.7900000025</v>
      </c>
      <c r="AU473" s="105">
        <v>-13530.7900000025</v>
      </c>
      <c r="AV473" s="105">
        <v>-13530.7900000025</v>
      </c>
      <c r="AW473" s="105">
        <v>-13530.7900000025</v>
      </c>
      <c r="AX473" s="105">
        <v>-13530.7900000025</v>
      </c>
      <c r="AY473" s="105">
        <v>-13530.7900000025</v>
      </c>
      <c r="AZ473" s="105">
        <v>-13530.7900000025</v>
      </c>
      <c r="BA473" s="105">
        <v>-13530.7900000025</v>
      </c>
      <c r="BB473" s="105">
        <v>-13530.7900000025</v>
      </c>
      <c r="BE473" s="73"/>
      <c r="BF473" s="134">
        <f t="shared" si="28"/>
        <v>-13530.790000002502</v>
      </c>
      <c r="BG473" s="134">
        <f t="shared" si="29"/>
        <v>-13530.790000002502</v>
      </c>
      <c r="BH473" s="134">
        <f t="shared" si="30"/>
        <v>-13530.790000002502</v>
      </c>
      <c r="BI473" s="134">
        <f t="shared" si="27"/>
        <v>-13530.790000002502</v>
      </c>
    </row>
    <row r="474" spans="1:61" ht="14.4" x14ac:dyDescent="0.3">
      <c r="A474" s="106" t="s">
        <v>836</v>
      </c>
      <c r="B474" s="105">
        <v>11660365.800000001</v>
      </c>
      <c r="C474" s="105">
        <v>11660365.800000001</v>
      </c>
      <c r="D474" s="105">
        <v>11660365.800000001</v>
      </c>
      <c r="E474" s="105">
        <v>11660365.800000001</v>
      </c>
      <c r="F474" s="105">
        <v>11660365.800000001</v>
      </c>
      <c r="G474" s="105">
        <v>11660365.800000001</v>
      </c>
      <c r="H474" s="105">
        <v>11660365.800000001</v>
      </c>
      <c r="I474" s="105">
        <v>11660365.800000001</v>
      </c>
      <c r="J474" s="105">
        <v>11660365.800000001</v>
      </c>
      <c r="K474" s="105">
        <v>11660365.800000001</v>
      </c>
      <c r="L474" s="105">
        <v>11660365.800000001</v>
      </c>
      <c r="M474" s="105">
        <v>11660365.800000001</v>
      </c>
      <c r="N474" s="105">
        <v>11660365.800000001</v>
      </c>
      <c r="O474" s="105">
        <v>11660365.800000001</v>
      </c>
      <c r="P474" s="105">
        <v>11660365.800000001</v>
      </c>
      <c r="Q474" s="105">
        <v>11660365.800000001</v>
      </c>
      <c r="R474" s="105">
        <v>11660365.800000001</v>
      </c>
      <c r="S474" s="105">
        <v>11660365.800000001</v>
      </c>
      <c r="T474" s="105">
        <v>11660365.800000001</v>
      </c>
      <c r="U474" s="105">
        <v>11660365.800000001</v>
      </c>
      <c r="V474" s="105">
        <v>11660365.800000001</v>
      </c>
      <c r="W474" s="105">
        <v>11660365.800000001</v>
      </c>
      <c r="X474" s="105">
        <v>11660365.800000001</v>
      </c>
      <c r="Y474" s="105">
        <v>11660365.800000001</v>
      </c>
      <c r="Z474" s="105">
        <v>11660365.800000001</v>
      </c>
      <c r="AA474" s="105">
        <v>11660365.800000001</v>
      </c>
      <c r="AB474" s="105">
        <v>11660365.800000001</v>
      </c>
      <c r="AC474" s="105">
        <v>11660365.800000001</v>
      </c>
      <c r="AD474" s="105">
        <v>11660365.800000001</v>
      </c>
      <c r="AE474" s="105">
        <v>11660365.800000001</v>
      </c>
      <c r="AF474" s="105">
        <v>11660365.800000001</v>
      </c>
      <c r="AG474" s="105">
        <v>11660365.800000001</v>
      </c>
      <c r="AH474" s="105">
        <v>11660365.800000001</v>
      </c>
      <c r="AI474" s="105">
        <v>11660365.800000001</v>
      </c>
      <c r="AJ474" s="105">
        <v>11660365.800000001</v>
      </c>
      <c r="AK474" s="105">
        <v>11660365.800000001</v>
      </c>
      <c r="AL474" s="105">
        <v>11660365.800000001</v>
      </c>
      <c r="AM474" s="105">
        <v>11660365.800000001</v>
      </c>
      <c r="AN474" s="105">
        <v>11660365.800000001</v>
      </c>
      <c r="AO474" s="105">
        <v>11660365.800000001</v>
      </c>
      <c r="AP474" s="105">
        <v>11660365.800000001</v>
      </c>
      <c r="AQ474" s="105">
        <v>11660365.800000001</v>
      </c>
      <c r="AR474" s="105">
        <v>11660365.800000001</v>
      </c>
      <c r="AS474" s="105">
        <v>11660365.800000001</v>
      </c>
      <c r="AT474" s="105">
        <v>11660365.800000001</v>
      </c>
      <c r="AU474" s="105">
        <v>11660365.800000001</v>
      </c>
      <c r="AV474" s="105">
        <v>11660365.800000001</v>
      </c>
      <c r="AW474" s="105">
        <v>11660365.800000001</v>
      </c>
      <c r="AX474" s="105">
        <v>11660365.800000001</v>
      </c>
      <c r="AY474" s="105">
        <v>11660365.800000001</v>
      </c>
      <c r="AZ474" s="105">
        <v>11660365.800000001</v>
      </c>
      <c r="BA474" s="105">
        <v>11660365.800000001</v>
      </c>
      <c r="BB474" s="105">
        <v>11660365.800000001</v>
      </c>
      <c r="BE474" s="73"/>
      <c r="BF474" s="134">
        <f t="shared" si="28"/>
        <v>11660365.800000001</v>
      </c>
      <c r="BG474" s="134">
        <f t="shared" si="29"/>
        <v>11660365.800000001</v>
      </c>
      <c r="BH474" s="134">
        <f t="shared" si="30"/>
        <v>11660365.800000001</v>
      </c>
      <c r="BI474" s="134">
        <f t="shared" si="27"/>
        <v>11660365.800000001</v>
      </c>
    </row>
    <row r="475" spans="1:61" ht="14.4" x14ac:dyDescent="0.3">
      <c r="A475" s="106" t="s">
        <v>837</v>
      </c>
      <c r="B475" s="105">
        <v>-0.15</v>
      </c>
      <c r="C475" s="105">
        <v>-0.15</v>
      </c>
      <c r="D475" s="105">
        <v>-0.15</v>
      </c>
      <c r="E475" s="105">
        <v>-0.15</v>
      </c>
      <c r="F475" s="105">
        <v>-0.15</v>
      </c>
      <c r="G475" s="105">
        <v>-0.15</v>
      </c>
      <c r="H475" s="105">
        <v>-0.15</v>
      </c>
      <c r="I475" s="105">
        <v>-0.15</v>
      </c>
      <c r="J475" s="105">
        <v>-0.15</v>
      </c>
      <c r="K475" s="105">
        <v>-0.15</v>
      </c>
      <c r="L475" s="105">
        <v>-0.15</v>
      </c>
      <c r="M475" s="105">
        <v>-0.15</v>
      </c>
      <c r="N475" s="105">
        <v>-0.15</v>
      </c>
      <c r="O475" s="105">
        <v>-0.15</v>
      </c>
      <c r="P475" s="105">
        <v>-0.15</v>
      </c>
      <c r="Q475" s="105">
        <v>-0.15</v>
      </c>
      <c r="R475" s="105">
        <v>-0.15</v>
      </c>
      <c r="S475" s="105">
        <v>-0.15</v>
      </c>
      <c r="T475" s="105">
        <v>-0.15</v>
      </c>
      <c r="U475" s="105">
        <v>-0.15</v>
      </c>
      <c r="V475" s="105">
        <v>-0.15</v>
      </c>
      <c r="W475" s="105">
        <v>-0.15</v>
      </c>
      <c r="X475" s="105">
        <v>-0.15</v>
      </c>
      <c r="Y475" s="105">
        <v>-0.15</v>
      </c>
      <c r="Z475" s="105">
        <v>-0.15</v>
      </c>
      <c r="AA475" s="105">
        <v>-0.15</v>
      </c>
      <c r="AB475" s="105">
        <v>-0.15</v>
      </c>
      <c r="AC475" s="105">
        <v>-0.15</v>
      </c>
      <c r="AD475" s="105">
        <v>-0.15</v>
      </c>
      <c r="AE475" s="105">
        <v>-0.15</v>
      </c>
      <c r="AF475" s="105">
        <v>-0.15</v>
      </c>
      <c r="AG475" s="105">
        <v>-0.15</v>
      </c>
      <c r="AH475" s="105">
        <v>-0.15</v>
      </c>
      <c r="AI475" s="105">
        <v>-0.15</v>
      </c>
      <c r="AJ475" s="105">
        <v>-0.15</v>
      </c>
      <c r="AK475" s="105">
        <v>-0.15</v>
      </c>
      <c r="AL475" s="105">
        <v>-0.15</v>
      </c>
      <c r="AM475" s="105">
        <v>-0.15</v>
      </c>
      <c r="AN475" s="105">
        <v>-0.15</v>
      </c>
      <c r="AO475" s="105">
        <v>-0.15</v>
      </c>
      <c r="AP475" s="105">
        <v>-0.15</v>
      </c>
      <c r="AQ475" s="105">
        <v>-0.15</v>
      </c>
      <c r="AR475" s="105">
        <v>-0.15</v>
      </c>
      <c r="AS475" s="105">
        <v>-0.15</v>
      </c>
      <c r="AT475" s="105">
        <v>-0.15</v>
      </c>
      <c r="AU475" s="105">
        <v>-0.15</v>
      </c>
      <c r="AV475" s="105">
        <v>-0.15</v>
      </c>
      <c r="AW475" s="105">
        <v>-0.15</v>
      </c>
      <c r="AX475" s="105">
        <v>-0.15</v>
      </c>
      <c r="AY475" s="105">
        <v>-0.15</v>
      </c>
      <c r="AZ475" s="105">
        <v>-0.15</v>
      </c>
      <c r="BA475" s="105">
        <v>-0.15</v>
      </c>
      <c r="BB475" s="105">
        <v>-0.15</v>
      </c>
      <c r="BE475" s="73"/>
      <c r="BF475" s="134">
        <f t="shared" si="28"/>
        <v>-0.14999999999999997</v>
      </c>
      <c r="BG475" s="134">
        <f t="shared" si="29"/>
        <v>-0.14999999999999997</v>
      </c>
      <c r="BH475" s="134">
        <f t="shared" si="30"/>
        <v>-0.14999999999999997</v>
      </c>
      <c r="BI475" s="134">
        <f t="shared" si="27"/>
        <v>-0.14999999999999997</v>
      </c>
    </row>
    <row r="476" spans="1:61" ht="14.4" x14ac:dyDescent="0.3">
      <c r="A476" s="106" t="s">
        <v>838</v>
      </c>
      <c r="B476" s="105">
        <v>11075799.24</v>
      </c>
      <c r="C476" s="105">
        <v>11075799.24</v>
      </c>
      <c r="D476" s="105">
        <v>11075799.24</v>
      </c>
      <c r="E476" s="105">
        <v>11075799.24</v>
      </c>
      <c r="F476" s="105">
        <v>11075799.24</v>
      </c>
      <c r="G476" s="105">
        <v>11075799.24</v>
      </c>
      <c r="H476" s="105">
        <v>11075799.24</v>
      </c>
      <c r="I476" s="105">
        <v>11075799.24</v>
      </c>
      <c r="J476" s="105">
        <v>11075799.24</v>
      </c>
      <c r="K476" s="105">
        <v>11075799.24</v>
      </c>
      <c r="L476" s="105">
        <v>11075799.24</v>
      </c>
      <c r="M476" s="105">
        <v>11075799.24</v>
      </c>
      <c r="N476" s="105">
        <v>11075799.24</v>
      </c>
      <c r="O476" s="105">
        <v>11075799.24</v>
      </c>
      <c r="P476" s="105">
        <v>11075799.24</v>
      </c>
      <c r="Q476" s="105">
        <v>11075799.24</v>
      </c>
      <c r="R476" s="105">
        <v>11075799.24</v>
      </c>
      <c r="S476" s="105">
        <v>11075799.24</v>
      </c>
      <c r="T476" s="105">
        <v>11075799.24</v>
      </c>
      <c r="U476" s="105">
        <v>11075799.24</v>
      </c>
      <c r="V476" s="105">
        <v>11075799.24</v>
      </c>
      <c r="W476" s="105">
        <v>11075799.24</v>
      </c>
      <c r="X476" s="105">
        <v>11075799.24</v>
      </c>
      <c r="Y476" s="105">
        <v>11075799.24</v>
      </c>
      <c r="Z476" s="105">
        <v>11075799.24</v>
      </c>
      <c r="AA476" s="105">
        <v>11075799.24</v>
      </c>
      <c r="AB476" s="105">
        <v>11075799.24</v>
      </c>
      <c r="AC476" s="105">
        <v>11075799.24</v>
      </c>
      <c r="AD476" s="105">
        <v>11075799.24</v>
      </c>
      <c r="AE476" s="105">
        <v>11075799.24</v>
      </c>
      <c r="AF476" s="105">
        <v>11075799.24</v>
      </c>
      <c r="AG476" s="105">
        <v>11075799.24</v>
      </c>
      <c r="AH476" s="105">
        <v>11075799.24</v>
      </c>
      <c r="AI476" s="105">
        <v>11075799.24</v>
      </c>
      <c r="AJ476" s="105">
        <v>11075799.24</v>
      </c>
      <c r="AK476" s="105">
        <v>11075799.24</v>
      </c>
      <c r="AL476" s="105">
        <v>11075799.24</v>
      </c>
      <c r="AM476" s="105">
        <v>11075799.24</v>
      </c>
      <c r="AN476" s="105">
        <v>11075799.24</v>
      </c>
      <c r="AO476" s="105">
        <v>11075799.24</v>
      </c>
      <c r="AP476" s="105">
        <v>11075799.24</v>
      </c>
      <c r="AQ476" s="105">
        <v>11075799.24</v>
      </c>
      <c r="AR476" s="105">
        <v>11075799.24</v>
      </c>
      <c r="AS476" s="105">
        <v>11075799.24</v>
      </c>
      <c r="AT476" s="105">
        <v>11075799.24</v>
      </c>
      <c r="AU476" s="105">
        <v>11075799.24</v>
      </c>
      <c r="AV476" s="105">
        <v>11075799.24</v>
      </c>
      <c r="AW476" s="105">
        <v>11075799.24</v>
      </c>
      <c r="AX476" s="105">
        <v>11075799.24</v>
      </c>
      <c r="AY476" s="105">
        <v>11075799.24</v>
      </c>
      <c r="AZ476" s="105">
        <v>11075799.24</v>
      </c>
      <c r="BA476" s="105">
        <v>11075799.24</v>
      </c>
      <c r="BB476" s="105">
        <v>11075799.24</v>
      </c>
      <c r="BE476" s="73"/>
      <c r="BF476" s="134">
        <f t="shared" si="28"/>
        <v>11075799.239999998</v>
      </c>
      <c r="BG476" s="134">
        <f t="shared" si="29"/>
        <v>11075799.239999998</v>
      </c>
      <c r="BH476" s="134">
        <f t="shared" si="30"/>
        <v>11075799.239999998</v>
      </c>
      <c r="BI476" s="134">
        <f t="shared" si="27"/>
        <v>11075799.239999998</v>
      </c>
    </row>
    <row r="477" spans="1:61" ht="14.4" x14ac:dyDescent="0.3">
      <c r="A477" s="106" t="s">
        <v>839</v>
      </c>
      <c r="B477" s="105">
        <v>0</v>
      </c>
      <c r="C477" s="105">
        <v>0</v>
      </c>
      <c r="D477" s="105">
        <v>0</v>
      </c>
      <c r="E477" s="105">
        <v>0</v>
      </c>
      <c r="F477" s="105">
        <v>0</v>
      </c>
      <c r="G477" s="105">
        <v>0</v>
      </c>
      <c r="H477" s="105">
        <v>0</v>
      </c>
      <c r="I477" s="105">
        <v>0</v>
      </c>
      <c r="J477" s="105">
        <v>0</v>
      </c>
      <c r="K477" s="105">
        <v>0</v>
      </c>
      <c r="L477" s="105">
        <v>0</v>
      </c>
      <c r="M477" s="105">
        <v>0</v>
      </c>
      <c r="N477" s="105">
        <v>0</v>
      </c>
      <c r="O477" s="105">
        <v>0</v>
      </c>
      <c r="P477" s="105">
        <v>0</v>
      </c>
      <c r="Q477" s="105">
        <v>0</v>
      </c>
      <c r="R477" s="105">
        <v>0</v>
      </c>
      <c r="S477" s="105">
        <v>0</v>
      </c>
      <c r="T477" s="105">
        <v>0</v>
      </c>
      <c r="U477" s="105">
        <v>0</v>
      </c>
      <c r="V477" s="105">
        <v>0</v>
      </c>
      <c r="W477" s="105">
        <v>0</v>
      </c>
      <c r="X477" s="105">
        <v>0</v>
      </c>
      <c r="Y477" s="105">
        <v>0</v>
      </c>
      <c r="Z477" s="105">
        <v>0</v>
      </c>
      <c r="AA477" s="105">
        <v>0</v>
      </c>
      <c r="AB477" s="105">
        <v>0</v>
      </c>
      <c r="AC477" s="105">
        <v>0</v>
      </c>
      <c r="AD477" s="105">
        <v>0</v>
      </c>
      <c r="AE477" s="105">
        <v>0</v>
      </c>
      <c r="AF477" s="105">
        <v>0</v>
      </c>
      <c r="AG477" s="105">
        <v>0</v>
      </c>
      <c r="AH477" s="105">
        <v>0</v>
      </c>
      <c r="AI477" s="105">
        <v>0</v>
      </c>
      <c r="AJ477" s="105">
        <v>0</v>
      </c>
      <c r="AK477" s="105">
        <v>0</v>
      </c>
      <c r="AL477" s="105">
        <v>0</v>
      </c>
      <c r="AM477" s="105">
        <v>0</v>
      </c>
      <c r="AN477" s="105">
        <v>0</v>
      </c>
      <c r="AO477" s="105">
        <v>0</v>
      </c>
      <c r="AP477" s="105">
        <v>0</v>
      </c>
      <c r="AQ477" s="105">
        <v>0</v>
      </c>
      <c r="AR477" s="105">
        <v>0</v>
      </c>
      <c r="AS477" s="105">
        <v>0</v>
      </c>
      <c r="AT477" s="105">
        <v>0</v>
      </c>
      <c r="AU477" s="105">
        <v>0</v>
      </c>
      <c r="AV477" s="105">
        <v>0</v>
      </c>
      <c r="AW477" s="105">
        <v>0</v>
      </c>
      <c r="AX477" s="105">
        <v>0</v>
      </c>
      <c r="AY477" s="105">
        <v>0</v>
      </c>
      <c r="AZ477" s="105">
        <v>0</v>
      </c>
      <c r="BA477" s="105">
        <v>0</v>
      </c>
      <c r="BB477" s="105">
        <v>0</v>
      </c>
      <c r="BE477" s="73"/>
      <c r="BF477" s="134">
        <f t="shared" si="28"/>
        <v>0</v>
      </c>
      <c r="BG477" s="134">
        <f t="shared" si="29"/>
        <v>0</v>
      </c>
      <c r="BH477" s="134">
        <f t="shared" si="30"/>
        <v>0</v>
      </c>
      <c r="BI477" s="134">
        <f t="shared" si="27"/>
        <v>0</v>
      </c>
    </row>
    <row r="478" spans="1:61" ht="14.4" x14ac:dyDescent="0.3">
      <c r="A478" s="106" t="s">
        <v>840</v>
      </c>
      <c r="B478" s="105">
        <v>17521839</v>
      </c>
      <c r="C478" s="105">
        <v>17521839</v>
      </c>
      <c r="D478" s="105">
        <v>17521839</v>
      </c>
      <c r="E478" s="105">
        <v>17521839</v>
      </c>
      <c r="F478" s="105">
        <v>17521839</v>
      </c>
      <c r="G478" s="105">
        <v>17521839</v>
      </c>
      <c r="H478" s="105">
        <v>17521839</v>
      </c>
      <c r="I478" s="105">
        <v>17521839</v>
      </c>
      <c r="J478" s="105">
        <v>17521839</v>
      </c>
      <c r="K478" s="105">
        <v>17521839</v>
      </c>
      <c r="L478" s="105">
        <v>17521839</v>
      </c>
      <c r="M478" s="105">
        <v>17521839</v>
      </c>
      <c r="N478" s="105">
        <v>17521839</v>
      </c>
      <c r="O478" s="105">
        <v>17521839</v>
      </c>
      <c r="P478" s="105">
        <v>17521839</v>
      </c>
      <c r="Q478" s="105">
        <v>17521839</v>
      </c>
      <c r="R478" s="105">
        <v>17521839</v>
      </c>
      <c r="S478" s="105">
        <v>17521839</v>
      </c>
      <c r="T478" s="105">
        <v>17521839</v>
      </c>
      <c r="U478" s="105">
        <v>17521839</v>
      </c>
      <c r="V478" s="105">
        <v>17521839</v>
      </c>
      <c r="W478" s="105">
        <v>17521839</v>
      </c>
      <c r="X478" s="105">
        <v>17521839</v>
      </c>
      <c r="Y478" s="105">
        <v>17521839</v>
      </c>
      <c r="Z478" s="105">
        <v>17521839</v>
      </c>
      <c r="AA478" s="105">
        <v>17521839</v>
      </c>
      <c r="AB478" s="105">
        <v>17521839</v>
      </c>
      <c r="AC478" s="105">
        <v>17521839</v>
      </c>
      <c r="AD478" s="105">
        <v>17521839</v>
      </c>
      <c r="AE478" s="105">
        <v>17521839</v>
      </c>
      <c r="AF478" s="105">
        <v>17521839</v>
      </c>
      <c r="AG478" s="105">
        <v>17521839</v>
      </c>
      <c r="AH478" s="105">
        <v>17521839</v>
      </c>
      <c r="AI478" s="105">
        <v>17521839</v>
      </c>
      <c r="AJ478" s="105">
        <v>17521839</v>
      </c>
      <c r="AK478" s="105">
        <v>17521839</v>
      </c>
      <c r="AL478" s="105">
        <v>17521839</v>
      </c>
      <c r="AM478" s="105">
        <v>17521839</v>
      </c>
      <c r="AN478" s="105">
        <v>17521839</v>
      </c>
      <c r="AO478" s="105">
        <v>17521839</v>
      </c>
      <c r="AP478" s="105">
        <v>17521839</v>
      </c>
      <c r="AQ478" s="105">
        <v>17521839</v>
      </c>
      <c r="AR478" s="105">
        <v>17521839</v>
      </c>
      <c r="AS478" s="105">
        <v>17521839</v>
      </c>
      <c r="AT478" s="105">
        <v>17521839</v>
      </c>
      <c r="AU478" s="105">
        <v>17521839</v>
      </c>
      <c r="AV478" s="105">
        <v>17521839</v>
      </c>
      <c r="AW478" s="105">
        <v>17521839</v>
      </c>
      <c r="AX478" s="105">
        <v>17521839</v>
      </c>
      <c r="AY478" s="105">
        <v>17521839</v>
      </c>
      <c r="AZ478" s="105">
        <v>17521839</v>
      </c>
      <c r="BA478" s="105">
        <v>17521839</v>
      </c>
      <c r="BB478" s="105">
        <v>17521839</v>
      </c>
      <c r="BE478" s="73"/>
      <c r="BF478" s="134">
        <f t="shared" si="28"/>
        <v>17521839</v>
      </c>
      <c r="BG478" s="134">
        <f t="shared" si="29"/>
        <v>17521839</v>
      </c>
      <c r="BH478" s="134">
        <f t="shared" si="30"/>
        <v>17521839</v>
      </c>
      <c r="BI478" s="134">
        <f t="shared" si="27"/>
        <v>17521839</v>
      </c>
    </row>
    <row r="479" spans="1:61" ht="14.4" x14ac:dyDescent="0.3">
      <c r="A479" s="106" t="s">
        <v>841</v>
      </c>
      <c r="B479" s="105">
        <v>368336265.37999898</v>
      </c>
      <c r="C479" s="105">
        <v>371103843.79666603</v>
      </c>
      <c r="D479" s="105">
        <v>373871422.21333301</v>
      </c>
      <c r="E479" s="105">
        <v>376639000.62999898</v>
      </c>
      <c r="F479" s="105">
        <v>379406579.04666603</v>
      </c>
      <c r="G479" s="105">
        <v>382174157.46333301</v>
      </c>
      <c r="H479" s="105">
        <v>384941735.87999898</v>
      </c>
      <c r="I479" s="105">
        <v>387709314.29666603</v>
      </c>
      <c r="J479" s="105">
        <v>390476892.71333301</v>
      </c>
      <c r="K479" s="105">
        <v>393244471.12999898</v>
      </c>
      <c r="L479" s="105">
        <v>396012049.54666603</v>
      </c>
      <c r="M479" s="105">
        <v>398779627.96333301</v>
      </c>
      <c r="N479" s="105">
        <v>401547201.37999898</v>
      </c>
      <c r="O479" s="105">
        <v>401547201.37999898</v>
      </c>
      <c r="P479" s="105">
        <v>403879367.79666603</v>
      </c>
      <c r="Q479" s="105">
        <v>406211534.21333301</v>
      </c>
      <c r="R479" s="105">
        <v>408543700.62999898</v>
      </c>
      <c r="S479" s="105">
        <v>410875867.04666603</v>
      </c>
      <c r="T479" s="105">
        <v>413208033.463332</v>
      </c>
      <c r="U479" s="105">
        <v>415540199.87999898</v>
      </c>
      <c r="V479" s="105">
        <v>417872366.29666603</v>
      </c>
      <c r="W479" s="105">
        <v>414976721.51333201</v>
      </c>
      <c r="X479" s="105">
        <v>417358571.72999901</v>
      </c>
      <c r="Y479" s="105">
        <v>419740421.946666</v>
      </c>
      <c r="Z479" s="105">
        <v>422122272.16333199</v>
      </c>
      <c r="AA479" s="105">
        <v>424504122.37999898</v>
      </c>
      <c r="AB479" s="105">
        <v>424504122.37999898</v>
      </c>
      <c r="AC479" s="105">
        <v>426122161.463332</v>
      </c>
      <c r="AD479" s="105">
        <v>427740200.54666603</v>
      </c>
      <c r="AE479" s="105">
        <v>429358239.62999898</v>
      </c>
      <c r="AF479" s="105">
        <v>430976278.713332</v>
      </c>
      <c r="AG479" s="105">
        <v>432594317.79666603</v>
      </c>
      <c r="AH479" s="105">
        <v>434212356.87999898</v>
      </c>
      <c r="AI479" s="105">
        <v>435830395.963332</v>
      </c>
      <c r="AJ479" s="105">
        <v>432471216.446666</v>
      </c>
      <c r="AK479" s="105">
        <v>434136928.92999899</v>
      </c>
      <c r="AL479" s="105">
        <v>435802641.41333199</v>
      </c>
      <c r="AM479" s="105">
        <v>437468353.89666599</v>
      </c>
      <c r="AN479" s="105">
        <v>439134066.37999898</v>
      </c>
      <c r="AO479" s="105">
        <v>439134066.37999898</v>
      </c>
      <c r="AP479" s="105">
        <v>439874386.87999898</v>
      </c>
      <c r="AQ479" s="105">
        <v>440614707.37999898</v>
      </c>
      <c r="AR479" s="105">
        <v>441355027.87999898</v>
      </c>
      <c r="AS479" s="105">
        <v>442095348.37999898</v>
      </c>
      <c r="AT479" s="105">
        <v>442835668.87999898</v>
      </c>
      <c r="AU479" s="105">
        <v>443575989.37999898</v>
      </c>
      <c r="AV479" s="105">
        <v>444316309.87999898</v>
      </c>
      <c r="AW479" s="105">
        <v>440653483.97999901</v>
      </c>
      <c r="AX479" s="105">
        <v>441436360.07999903</v>
      </c>
      <c r="AY479" s="105">
        <v>442219236.17999899</v>
      </c>
      <c r="AZ479" s="105">
        <v>443002112.27999902</v>
      </c>
      <c r="BA479" s="105">
        <v>443784988.37999898</v>
      </c>
      <c r="BB479" s="105">
        <v>443784988.37999898</v>
      </c>
      <c r="BE479" s="73"/>
      <c r="BF479" s="134">
        <f t="shared" si="28"/>
        <v>384941735.49538398</v>
      </c>
      <c r="BG479" s="134">
        <f t="shared" si="29"/>
        <v>413567721.57230675</v>
      </c>
      <c r="BH479" s="134">
        <f t="shared" si="30"/>
        <v>432334713.87999904</v>
      </c>
      <c r="BI479" s="134">
        <f t="shared" si="27"/>
        <v>441915206.61076832</v>
      </c>
    </row>
    <row r="480" spans="1:61" s="186" customFormat="1" ht="14.4" x14ac:dyDescent="0.3">
      <c r="A480" s="106" t="s">
        <v>842</v>
      </c>
      <c r="B480" s="105">
        <v>40286545.284554303</v>
      </c>
      <c r="C480" s="105">
        <v>39678233.137433797</v>
      </c>
      <c r="D480" s="105">
        <v>39069920.990313299</v>
      </c>
      <c r="E480" s="105">
        <v>38461608.843192898</v>
      </c>
      <c r="F480" s="105">
        <v>37853296.6960724</v>
      </c>
      <c r="G480" s="105">
        <v>37244984.548951901</v>
      </c>
      <c r="H480" s="105">
        <v>36636672.4018315</v>
      </c>
      <c r="I480" s="105">
        <v>36028360.254711002</v>
      </c>
      <c r="J480" s="105">
        <v>35420048.107590497</v>
      </c>
      <c r="K480" s="105">
        <v>34811735.960469998</v>
      </c>
      <c r="L480" s="105">
        <v>34203423.813349597</v>
      </c>
      <c r="M480" s="105">
        <v>33595111.666229099</v>
      </c>
      <c r="N480" s="105">
        <v>32986799.519108601</v>
      </c>
      <c r="O480" s="105">
        <v>32986799.519108601</v>
      </c>
      <c r="P480" s="105">
        <v>32378487.371988099</v>
      </c>
      <c r="Q480" s="105">
        <v>31770175.224867702</v>
      </c>
      <c r="R480" s="105">
        <v>31161863.0777472</v>
      </c>
      <c r="S480" s="105">
        <v>30553550.930626702</v>
      </c>
      <c r="T480" s="105">
        <v>29945238.7835063</v>
      </c>
      <c r="U480" s="105">
        <v>29336926.636385798</v>
      </c>
      <c r="V480" s="105">
        <v>28728614.4892653</v>
      </c>
      <c r="W480" s="105">
        <v>28120302.342144798</v>
      </c>
      <c r="X480" s="105">
        <v>27511990.195024401</v>
      </c>
      <c r="Y480" s="105">
        <v>26903678.047903899</v>
      </c>
      <c r="Z480" s="105">
        <v>26295365.900783401</v>
      </c>
      <c r="AA480" s="105">
        <v>25687053.753663</v>
      </c>
      <c r="AB480" s="105">
        <v>25687053.753663</v>
      </c>
      <c r="AC480" s="105">
        <v>25078741.606542502</v>
      </c>
      <c r="AD480" s="105">
        <v>24470429.459422</v>
      </c>
      <c r="AE480" s="105">
        <v>23862117.312301502</v>
      </c>
      <c r="AF480" s="105">
        <v>23253805.1651811</v>
      </c>
      <c r="AG480" s="105">
        <v>22645493.018060599</v>
      </c>
      <c r="AH480" s="105">
        <v>22037180.8709401</v>
      </c>
      <c r="AI480" s="105">
        <v>21428868.723819599</v>
      </c>
      <c r="AJ480" s="105">
        <v>20820556.576699201</v>
      </c>
      <c r="AK480" s="105">
        <v>20212244.429578699</v>
      </c>
      <c r="AL480" s="105">
        <v>19603932.282458201</v>
      </c>
      <c r="AM480" s="105">
        <v>18995620.1353378</v>
      </c>
      <c r="AN480" s="105">
        <v>18387307.988217302</v>
      </c>
      <c r="AO480" s="105">
        <v>18387307.988217302</v>
      </c>
      <c r="AP480" s="105">
        <v>17778995.8410968</v>
      </c>
      <c r="AQ480" s="105">
        <v>17170683.693976302</v>
      </c>
      <c r="AR480" s="105">
        <v>16562371.5468559</v>
      </c>
      <c r="AS480" s="105">
        <v>15954059.3997354</v>
      </c>
      <c r="AT480" s="105">
        <v>15345747.2526149</v>
      </c>
      <c r="AU480" s="105">
        <v>14737435.105494499</v>
      </c>
      <c r="AV480" s="105">
        <v>14120716.018524401</v>
      </c>
      <c r="AW480" s="105">
        <v>13495589.9917046</v>
      </c>
      <c r="AX480" s="105">
        <v>12870463.9648849</v>
      </c>
      <c r="AY480" s="105">
        <v>12245337.938065199</v>
      </c>
      <c r="AZ480" s="105">
        <v>11620211.911245501</v>
      </c>
      <c r="BA480" s="105">
        <v>10995085.8844258</v>
      </c>
      <c r="BB480" s="105">
        <v>10995085.8844258</v>
      </c>
      <c r="BE480" s="73"/>
      <c r="BF480" s="187">
        <f t="shared" si="28"/>
        <v>36636672.401831456</v>
      </c>
      <c r="BG480" s="187">
        <f t="shared" si="29"/>
        <v>29336926.636385784</v>
      </c>
      <c r="BH480" s="187">
        <f t="shared" si="30"/>
        <v>22037180.870940126</v>
      </c>
      <c r="BI480" s="187">
        <f t="shared" si="27"/>
        <v>14714154.348987808</v>
      </c>
    </row>
    <row r="481" spans="1:61" ht="14.4" x14ac:dyDescent="0.3">
      <c r="A481" s="106" t="s">
        <v>843</v>
      </c>
      <c r="B481" s="105">
        <v>164804754.709999</v>
      </c>
      <c r="C481" s="105">
        <v>164449369.709999</v>
      </c>
      <c r="D481" s="105">
        <v>164093984.709999</v>
      </c>
      <c r="E481" s="105">
        <v>163738599.709999</v>
      </c>
      <c r="F481" s="105">
        <v>163383214.709999</v>
      </c>
      <c r="G481" s="105">
        <v>163027829.709999</v>
      </c>
      <c r="H481" s="105">
        <v>162672444.709999</v>
      </c>
      <c r="I481" s="105">
        <v>162317059.709999</v>
      </c>
      <c r="J481" s="105">
        <v>161961674.709999</v>
      </c>
      <c r="K481" s="105">
        <v>161606289.709999</v>
      </c>
      <c r="L481" s="105">
        <v>161250904.709999</v>
      </c>
      <c r="M481" s="105">
        <v>160895519.709999</v>
      </c>
      <c r="N481" s="105">
        <v>160540134.709999</v>
      </c>
      <c r="O481" s="105">
        <v>160540134.709999</v>
      </c>
      <c r="P481" s="105">
        <v>160184749.709999</v>
      </c>
      <c r="Q481" s="105">
        <v>159829364.709999</v>
      </c>
      <c r="R481" s="105">
        <v>159473979.709999</v>
      </c>
      <c r="S481" s="105">
        <v>159118594.709999</v>
      </c>
      <c r="T481" s="105">
        <v>158763209.709999</v>
      </c>
      <c r="U481" s="105">
        <v>158407824.709999</v>
      </c>
      <c r="V481" s="105">
        <v>158052439.709999</v>
      </c>
      <c r="W481" s="105">
        <v>157697054.709999</v>
      </c>
      <c r="X481" s="105">
        <v>157341669.709999</v>
      </c>
      <c r="Y481" s="105">
        <v>156986284.709999</v>
      </c>
      <c r="Z481" s="105">
        <v>156630899.709999</v>
      </c>
      <c r="AA481" s="105">
        <v>156275514.709999</v>
      </c>
      <c r="AB481" s="105">
        <v>156275514.709999</v>
      </c>
      <c r="AC481" s="105">
        <v>155920129.709999</v>
      </c>
      <c r="AD481" s="105">
        <v>155564744.709999</v>
      </c>
      <c r="AE481" s="105">
        <v>155209359.709999</v>
      </c>
      <c r="AF481" s="105">
        <v>154853974.709999</v>
      </c>
      <c r="AG481" s="105">
        <v>154498589.709999</v>
      </c>
      <c r="AH481" s="105">
        <v>154143204.709999</v>
      </c>
      <c r="AI481" s="105">
        <v>153787819.709999</v>
      </c>
      <c r="AJ481" s="105">
        <v>153432434.709999</v>
      </c>
      <c r="AK481" s="105">
        <v>153077049.709999</v>
      </c>
      <c r="AL481" s="105">
        <v>152721664.709999</v>
      </c>
      <c r="AM481" s="105">
        <v>152366279.709999</v>
      </c>
      <c r="AN481" s="105">
        <v>152010894.709999</v>
      </c>
      <c r="AO481" s="105">
        <v>152010894.709999</v>
      </c>
      <c r="AP481" s="105">
        <v>151655509.709999</v>
      </c>
      <c r="AQ481" s="105">
        <v>151300124.709999</v>
      </c>
      <c r="AR481" s="105">
        <v>150944739.709999</v>
      </c>
      <c r="AS481" s="105">
        <v>150589354.709999</v>
      </c>
      <c r="AT481" s="105">
        <v>150233969.709999</v>
      </c>
      <c r="AU481" s="105">
        <v>149878584.709999</v>
      </c>
      <c r="AV481" s="105">
        <v>149523199.709999</v>
      </c>
      <c r="AW481" s="105">
        <v>149167814.709999</v>
      </c>
      <c r="AX481" s="105">
        <v>148812429.709999</v>
      </c>
      <c r="AY481" s="105">
        <v>148457044.709999</v>
      </c>
      <c r="AZ481" s="105">
        <v>148101659.709999</v>
      </c>
      <c r="BA481" s="105">
        <v>147746274.709999</v>
      </c>
      <c r="BB481" s="105">
        <v>147746274.709999</v>
      </c>
      <c r="BE481" s="73"/>
      <c r="BF481" s="134">
        <f t="shared" si="28"/>
        <v>162672444.70999902</v>
      </c>
      <c r="BG481" s="134">
        <f t="shared" si="29"/>
        <v>158407824.70999902</v>
      </c>
      <c r="BH481" s="134">
        <f t="shared" si="30"/>
        <v>154143204.70999902</v>
      </c>
      <c r="BI481" s="134">
        <f t="shared" si="27"/>
        <v>149878584.70999902</v>
      </c>
    </row>
    <row r="482" spans="1:61" ht="14.4" x14ac:dyDescent="0.3">
      <c r="A482" s="106" t="s">
        <v>844</v>
      </c>
      <c r="B482" s="105">
        <v>18570146.829999998</v>
      </c>
      <c r="C482" s="105">
        <v>18570146.829999998</v>
      </c>
      <c r="D482" s="105">
        <v>18570146.829999998</v>
      </c>
      <c r="E482" s="105">
        <v>18570146.829999998</v>
      </c>
      <c r="F482" s="105">
        <v>18570146.829999998</v>
      </c>
      <c r="G482" s="105">
        <v>18570146.829999998</v>
      </c>
      <c r="H482" s="105">
        <v>18570146.829999998</v>
      </c>
      <c r="I482" s="105">
        <v>18570146.829999998</v>
      </c>
      <c r="J482" s="105">
        <v>18570146.829999998</v>
      </c>
      <c r="K482" s="105">
        <v>18570146.829999998</v>
      </c>
      <c r="L482" s="105">
        <v>18570146.829999998</v>
      </c>
      <c r="M482" s="105">
        <v>18570146.829999998</v>
      </c>
      <c r="N482" s="105">
        <v>18570146.829999998</v>
      </c>
      <c r="O482" s="105">
        <v>18570146.829999998</v>
      </c>
      <c r="P482" s="105">
        <v>18570146.829999998</v>
      </c>
      <c r="Q482" s="105">
        <v>18570146.829999998</v>
      </c>
      <c r="R482" s="105">
        <v>18570146.829999998</v>
      </c>
      <c r="S482" s="105">
        <v>18570146.829999998</v>
      </c>
      <c r="T482" s="105">
        <v>18570146.829999998</v>
      </c>
      <c r="U482" s="105">
        <v>18570146.829999998</v>
      </c>
      <c r="V482" s="105">
        <v>18570146.829999998</v>
      </c>
      <c r="W482" s="105">
        <v>18570146.829999998</v>
      </c>
      <c r="X482" s="105">
        <v>18570146.829999998</v>
      </c>
      <c r="Y482" s="105">
        <v>18570146.829999998</v>
      </c>
      <c r="Z482" s="105">
        <v>18570146.829999998</v>
      </c>
      <c r="AA482" s="105">
        <v>18570146.829999998</v>
      </c>
      <c r="AB482" s="105">
        <v>18570146.829999998</v>
      </c>
      <c r="AC482" s="105">
        <v>18570146.829999998</v>
      </c>
      <c r="AD482" s="105">
        <v>18570146.829999998</v>
      </c>
      <c r="AE482" s="105">
        <v>18570146.829999998</v>
      </c>
      <c r="AF482" s="105">
        <v>18570146.829999998</v>
      </c>
      <c r="AG482" s="105">
        <v>18570146.829999998</v>
      </c>
      <c r="AH482" s="105">
        <v>18570146.829999998</v>
      </c>
      <c r="AI482" s="105">
        <v>18570146.829999998</v>
      </c>
      <c r="AJ482" s="105">
        <v>18570146.829999998</v>
      </c>
      <c r="AK482" s="105">
        <v>18570146.829999998</v>
      </c>
      <c r="AL482" s="105">
        <v>18570146.829999998</v>
      </c>
      <c r="AM482" s="105">
        <v>18570146.829999998</v>
      </c>
      <c r="AN482" s="105">
        <v>18570146.829999998</v>
      </c>
      <c r="AO482" s="105">
        <v>18570146.829999998</v>
      </c>
      <c r="AP482" s="105">
        <v>18570146.829999998</v>
      </c>
      <c r="AQ482" s="105">
        <v>18570146.829999998</v>
      </c>
      <c r="AR482" s="105">
        <v>18570146.829999998</v>
      </c>
      <c r="AS482" s="105">
        <v>18570146.829999998</v>
      </c>
      <c r="AT482" s="105">
        <v>18570146.829999998</v>
      </c>
      <c r="AU482" s="105">
        <v>18570146.829999998</v>
      </c>
      <c r="AV482" s="105">
        <v>18570146.829999998</v>
      </c>
      <c r="AW482" s="105">
        <v>18570146.829999998</v>
      </c>
      <c r="AX482" s="105">
        <v>18570146.829999998</v>
      </c>
      <c r="AY482" s="105">
        <v>18570146.829999998</v>
      </c>
      <c r="AZ482" s="105">
        <v>18570146.829999998</v>
      </c>
      <c r="BA482" s="105">
        <v>18570146.829999998</v>
      </c>
      <c r="BB482" s="105">
        <v>18570146.829999998</v>
      </c>
      <c r="BE482" s="73"/>
      <c r="BF482" s="134">
        <f t="shared" si="28"/>
        <v>18570146.829999991</v>
      </c>
      <c r="BG482" s="134">
        <f t="shared" si="29"/>
        <v>18570146.829999991</v>
      </c>
      <c r="BH482" s="134">
        <f t="shared" si="30"/>
        <v>18570146.829999991</v>
      </c>
      <c r="BI482" s="134">
        <f t="shared" si="27"/>
        <v>18570146.829999991</v>
      </c>
    </row>
    <row r="483" spans="1:61" ht="14.4" x14ac:dyDescent="0.3">
      <c r="A483" s="106" t="s">
        <v>845</v>
      </c>
      <c r="B483" s="105">
        <v>7292915.3499999996</v>
      </c>
      <c r="C483" s="105">
        <v>7292915.3499999996</v>
      </c>
      <c r="D483" s="105">
        <v>7292915.3499999996</v>
      </c>
      <c r="E483" s="105">
        <v>7292915.3499999996</v>
      </c>
      <c r="F483" s="105">
        <v>7292915.3499999996</v>
      </c>
      <c r="G483" s="105">
        <v>7292915.3499999996</v>
      </c>
      <c r="H483" s="105">
        <v>7292915.3499999996</v>
      </c>
      <c r="I483" s="105">
        <v>7292915.3499999996</v>
      </c>
      <c r="J483" s="105">
        <v>7292915.3499999996</v>
      </c>
      <c r="K483" s="105">
        <v>7292915.3499999996</v>
      </c>
      <c r="L483" s="105">
        <v>7292915.3499999996</v>
      </c>
      <c r="M483" s="105">
        <v>7292915.3499999996</v>
      </c>
      <c r="N483" s="105">
        <v>7292915.3499999996</v>
      </c>
      <c r="O483" s="105">
        <v>7292915.3499999996</v>
      </c>
      <c r="P483" s="105">
        <v>7292915.3499999996</v>
      </c>
      <c r="Q483" s="105">
        <v>7292915.3499999996</v>
      </c>
      <c r="R483" s="105">
        <v>7292915.3499999996</v>
      </c>
      <c r="S483" s="105">
        <v>7292915.3499999996</v>
      </c>
      <c r="T483" s="105">
        <v>7292915.3499999996</v>
      </c>
      <c r="U483" s="105">
        <v>7292915.3499999996</v>
      </c>
      <c r="V483" s="105">
        <v>7292915.3499999996</v>
      </c>
      <c r="W483" s="105">
        <v>7292915.3499999996</v>
      </c>
      <c r="X483" s="105">
        <v>7292915.3499999996</v>
      </c>
      <c r="Y483" s="105">
        <v>7292915.3499999996</v>
      </c>
      <c r="Z483" s="105">
        <v>7292915.3499999996</v>
      </c>
      <c r="AA483" s="105">
        <v>7292915.3499999996</v>
      </c>
      <c r="AB483" s="105">
        <v>7292915.3499999996</v>
      </c>
      <c r="AC483" s="105">
        <v>7292915.3499999996</v>
      </c>
      <c r="AD483" s="105">
        <v>7292915.3499999996</v>
      </c>
      <c r="AE483" s="105">
        <v>7292915.3499999996</v>
      </c>
      <c r="AF483" s="105">
        <v>7292915.3499999996</v>
      </c>
      <c r="AG483" s="105">
        <v>7292915.3499999996</v>
      </c>
      <c r="AH483" s="105">
        <v>7292915.3499999996</v>
      </c>
      <c r="AI483" s="105">
        <v>7292915.3499999996</v>
      </c>
      <c r="AJ483" s="105">
        <v>7292915.3499999996</v>
      </c>
      <c r="AK483" s="105">
        <v>7292915.3499999996</v>
      </c>
      <c r="AL483" s="105">
        <v>7292915.3499999996</v>
      </c>
      <c r="AM483" s="105">
        <v>7292915.3499999996</v>
      </c>
      <c r="AN483" s="105">
        <v>7292915.3499999996</v>
      </c>
      <c r="AO483" s="105">
        <v>7292915.3499999996</v>
      </c>
      <c r="AP483" s="105">
        <v>7292915.3499999996</v>
      </c>
      <c r="AQ483" s="105">
        <v>7292915.3499999996</v>
      </c>
      <c r="AR483" s="105">
        <v>7292915.3499999996</v>
      </c>
      <c r="AS483" s="105">
        <v>7292915.3499999996</v>
      </c>
      <c r="AT483" s="105">
        <v>7292915.3499999996</v>
      </c>
      <c r="AU483" s="105">
        <v>7292915.3499999996</v>
      </c>
      <c r="AV483" s="105">
        <v>7292915.3499999996</v>
      </c>
      <c r="AW483" s="105">
        <v>7292915.3499999996</v>
      </c>
      <c r="AX483" s="105">
        <v>7292915.3499999996</v>
      </c>
      <c r="AY483" s="105">
        <v>7292915.3499999996</v>
      </c>
      <c r="AZ483" s="105">
        <v>7292915.3499999996</v>
      </c>
      <c r="BA483" s="105">
        <v>7292915.3499999996</v>
      </c>
      <c r="BB483" s="105">
        <v>7292915.3499999996</v>
      </c>
      <c r="BE483" s="73"/>
      <c r="BF483" s="134">
        <f t="shared" si="28"/>
        <v>7292915.3499999987</v>
      </c>
      <c r="BG483" s="134">
        <f t="shared" si="29"/>
        <v>7292915.3499999987</v>
      </c>
      <c r="BH483" s="134">
        <f t="shared" si="30"/>
        <v>7292915.3499999987</v>
      </c>
      <c r="BI483" s="134">
        <f t="shared" si="27"/>
        <v>7292915.3499999987</v>
      </c>
    </row>
    <row r="484" spans="1:61" ht="14.4" x14ac:dyDescent="0.3">
      <c r="A484" s="106" t="s">
        <v>846</v>
      </c>
      <c r="B484" s="105">
        <v>0</v>
      </c>
      <c r="C484" s="105">
        <v>0</v>
      </c>
      <c r="D484" s="105">
        <v>0</v>
      </c>
      <c r="E484" s="105">
        <v>0</v>
      </c>
      <c r="F484" s="105">
        <v>0</v>
      </c>
      <c r="G484" s="105">
        <v>0</v>
      </c>
      <c r="H484" s="105">
        <v>0</v>
      </c>
      <c r="I484" s="105">
        <v>0</v>
      </c>
      <c r="J484" s="105">
        <v>0</v>
      </c>
      <c r="K484" s="105">
        <v>0</v>
      </c>
      <c r="L484" s="105">
        <v>0</v>
      </c>
      <c r="M484" s="105">
        <v>0</v>
      </c>
      <c r="N484" s="105">
        <v>0</v>
      </c>
      <c r="O484" s="105">
        <v>0</v>
      </c>
      <c r="P484" s="105">
        <v>0</v>
      </c>
      <c r="Q484" s="105">
        <v>0</v>
      </c>
      <c r="R484" s="105">
        <v>0</v>
      </c>
      <c r="S484" s="105">
        <v>0</v>
      </c>
      <c r="T484" s="105">
        <v>0</v>
      </c>
      <c r="U484" s="105">
        <v>0</v>
      </c>
      <c r="V484" s="105">
        <v>0</v>
      </c>
      <c r="W484" s="105">
        <v>0</v>
      </c>
      <c r="X484" s="105">
        <v>0</v>
      </c>
      <c r="Y484" s="105">
        <v>0</v>
      </c>
      <c r="Z484" s="105">
        <v>0</v>
      </c>
      <c r="AA484" s="105">
        <v>0</v>
      </c>
      <c r="AB484" s="105">
        <v>0</v>
      </c>
      <c r="AC484" s="105">
        <v>0</v>
      </c>
      <c r="AD484" s="105">
        <v>0</v>
      </c>
      <c r="AE484" s="105">
        <v>0</v>
      </c>
      <c r="AF484" s="105">
        <v>0</v>
      </c>
      <c r="AG484" s="105">
        <v>0</v>
      </c>
      <c r="AH484" s="105">
        <v>0</v>
      </c>
      <c r="AI484" s="105">
        <v>0</v>
      </c>
      <c r="AJ484" s="105">
        <v>0</v>
      </c>
      <c r="AK484" s="105">
        <v>0</v>
      </c>
      <c r="AL484" s="105">
        <v>0</v>
      </c>
      <c r="AM484" s="105">
        <v>0</v>
      </c>
      <c r="AN484" s="105">
        <v>0</v>
      </c>
      <c r="AO484" s="105">
        <v>0</v>
      </c>
      <c r="AP484" s="105">
        <v>0</v>
      </c>
      <c r="AQ484" s="105">
        <v>0</v>
      </c>
      <c r="AR484" s="105">
        <v>0</v>
      </c>
      <c r="AS484" s="105">
        <v>0</v>
      </c>
      <c r="AT484" s="105">
        <v>0</v>
      </c>
      <c r="AU484" s="105">
        <v>0</v>
      </c>
      <c r="AV484" s="105">
        <v>0</v>
      </c>
      <c r="AW484" s="105">
        <v>0</v>
      </c>
      <c r="AX484" s="105">
        <v>0</v>
      </c>
      <c r="AY484" s="105">
        <v>0</v>
      </c>
      <c r="AZ484" s="105">
        <v>0</v>
      </c>
      <c r="BA484" s="105">
        <v>0</v>
      </c>
      <c r="BB484" s="105">
        <v>0</v>
      </c>
      <c r="BE484" s="73"/>
      <c r="BF484" s="134">
        <f t="shared" si="28"/>
        <v>0</v>
      </c>
      <c r="BG484" s="134">
        <f t="shared" si="29"/>
        <v>0</v>
      </c>
      <c r="BH484" s="134">
        <f t="shared" si="30"/>
        <v>0</v>
      </c>
      <c r="BI484" s="134">
        <f t="shared" si="27"/>
        <v>0</v>
      </c>
    </row>
    <row r="485" spans="1:61" ht="14.4" x14ac:dyDescent="0.3">
      <c r="A485" s="106" t="s">
        <v>847</v>
      </c>
      <c r="B485" s="105">
        <v>0</v>
      </c>
      <c r="C485" s="105">
        <v>0</v>
      </c>
      <c r="D485" s="105">
        <v>0</v>
      </c>
      <c r="E485" s="105">
        <v>0</v>
      </c>
      <c r="F485" s="105">
        <v>0</v>
      </c>
      <c r="G485" s="105">
        <v>0</v>
      </c>
      <c r="H485" s="105">
        <v>0</v>
      </c>
      <c r="I485" s="105">
        <v>0</v>
      </c>
      <c r="J485" s="105">
        <v>0</v>
      </c>
      <c r="K485" s="105">
        <v>0</v>
      </c>
      <c r="L485" s="105">
        <v>0</v>
      </c>
      <c r="M485" s="105">
        <v>0</v>
      </c>
      <c r="N485" s="105">
        <v>0</v>
      </c>
      <c r="O485" s="105">
        <v>0</v>
      </c>
      <c r="P485" s="105">
        <v>0</v>
      </c>
      <c r="Q485" s="105">
        <v>0</v>
      </c>
      <c r="R485" s="105">
        <v>0</v>
      </c>
      <c r="S485" s="105">
        <v>0</v>
      </c>
      <c r="T485" s="105">
        <v>0</v>
      </c>
      <c r="U485" s="105">
        <v>0</v>
      </c>
      <c r="V485" s="105">
        <v>0</v>
      </c>
      <c r="W485" s="105">
        <v>0</v>
      </c>
      <c r="X485" s="105">
        <v>0</v>
      </c>
      <c r="Y485" s="105">
        <v>0</v>
      </c>
      <c r="Z485" s="105">
        <v>0</v>
      </c>
      <c r="AA485" s="105">
        <v>0</v>
      </c>
      <c r="AB485" s="105">
        <v>0</v>
      </c>
      <c r="AC485" s="105">
        <v>0</v>
      </c>
      <c r="AD485" s="105">
        <v>0</v>
      </c>
      <c r="AE485" s="105">
        <v>0</v>
      </c>
      <c r="AF485" s="105">
        <v>0</v>
      </c>
      <c r="AG485" s="105">
        <v>0</v>
      </c>
      <c r="AH485" s="105">
        <v>0</v>
      </c>
      <c r="AI485" s="105">
        <v>0</v>
      </c>
      <c r="AJ485" s="105">
        <v>0</v>
      </c>
      <c r="AK485" s="105">
        <v>0</v>
      </c>
      <c r="AL485" s="105">
        <v>0</v>
      </c>
      <c r="AM485" s="105">
        <v>0</v>
      </c>
      <c r="AN485" s="105">
        <v>0</v>
      </c>
      <c r="AO485" s="105">
        <v>0</v>
      </c>
      <c r="AP485" s="105">
        <v>0</v>
      </c>
      <c r="AQ485" s="105">
        <v>0</v>
      </c>
      <c r="AR485" s="105">
        <v>0</v>
      </c>
      <c r="AS485" s="105">
        <v>0</v>
      </c>
      <c r="AT485" s="105">
        <v>0</v>
      </c>
      <c r="AU485" s="105">
        <v>0</v>
      </c>
      <c r="AV485" s="105">
        <v>0</v>
      </c>
      <c r="AW485" s="105">
        <v>0</v>
      </c>
      <c r="AX485" s="105">
        <v>0</v>
      </c>
      <c r="AY485" s="105">
        <v>0</v>
      </c>
      <c r="AZ485" s="105">
        <v>0</v>
      </c>
      <c r="BA485" s="105">
        <v>0</v>
      </c>
      <c r="BB485" s="105">
        <v>0</v>
      </c>
      <c r="BE485" s="73"/>
      <c r="BF485" s="134">
        <f t="shared" si="28"/>
        <v>0</v>
      </c>
      <c r="BG485" s="134">
        <f t="shared" si="29"/>
        <v>0</v>
      </c>
      <c r="BH485" s="134">
        <f t="shared" si="30"/>
        <v>0</v>
      </c>
      <c r="BI485" s="134">
        <f t="shared" si="27"/>
        <v>0</v>
      </c>
    </row>
    <row r="486" spans="1:61" ht="14.4" x14ac:dyDescent="0.3">
      <c r="A486" s="106" t="s">
        <v>848</v>
      </c>
      <c r="B486" s="105">
        <v>0</v>
      </c>
      <c r="C486" s="105">
        <v>0</v>
      </c>
      <c r="D486" s="105">
        <v>0</v>
      </c>
      <c r="E486" s="105">
        <v>0</v>
      </c>
      <c r="F486" s="105">
        <v>0</v>
      </c>
      <c r="G486" s="105">
        <v>0</v>
      </c>
      <c r="H486" s="105">
        <v>0</v>
      </c>
      <c r="I486" s="105">
        <v>0</v>
      </c>
      <c r="J486" s="105">
        <v>0</v>
      </c>
      <c r="K486" s="105">
        <v>0</v>
      </c>
      <c r="L486" s="105">
        <v>0</v>
      </c>
      <c r="M486" s="105">
        <v>0</v>
      </c>
      <c r="N486" s="105">
        <v>0</v>
      </c>
      <c r="O486" s="105">
        <v>0</v>
      </c>
      <c r="P486" s="105">
        <v>0</v>
      </c>
      <c r="Q486" s="105">
        <v>0</v>
      </c>
      <c r="R486" s="105">
        <v>0</v>
      </c>
      <c r="S486" s="105">
        <v>0</v>
      </c>
      <c r="T486" s="105">
        <v>0</v>
      </c>
      <c r="U486" s="105">
        <v>0</v>
      </c>
      <c r="V486" s="105">
        <v>0</v>
      </c>
      <c r="W486" s="105">
        <v>0</v>
      </c>
      <c r="X486" s="105">
        <v>0</v>
      </c>
      <c r="Y486" s="105">
        <v>0</v>
      </c>
      <c r="Z486" s="105">
        <v>0</v>
      </c>
      <c r="AA486" s="105">
        <v>0</v>
      </c>
      <c r="AB486" s="105">
        <v>0</v>
      </c>
      <c r="AC486" s="105">
        <v>0</v>
      </c>
      <c r="AD486" s="105">
        <v>0</v>
      </c>
      <c r="AE486" s="105">
        <v>0</v>
      </c>
      <c r="AF486" s="105">
        <v>0</v>
      </c>
      <c r="AG486" s="105">
        <v>0</v>
      </c>
      <c r="AH486" s="105">
        <v>0</v>
      </c>
      <c r="AI486" s="105">
        <v>0</v>
      </c>
      <c r="AJ486" s="105">
        <v>0</v>
      </c>
      <c r="AK486" s="105">
        <v>0</v>
      </c>
      <c r="AL486" s="105">
        <v>0</v>
      </c>
      <c r="AM486" s="105">
        <v>0</v>
      </c>
      <c r="AN486" s="105">
        <v>0</v>
      </c>
      <c r="AO486" s="105">
        <v>0</v>
      </c>
      <c r="AP486" s="105">
        <v>0</v>
      </c>
      <c r="AQ486" s="105">
        <v>0</v>
      </c>
      <c r="AR486" s="105">
        <v>0</v>
      </c>
      <c r="AS486" s="105">
        <v>0</v>
      </c>
      <c r="AT486" s="105">
        <v>0</v>
      </c>
      <c r="AU486" s="105">
        <v>0</v>
      </c>
      <c r="AV486" s="105">
        <v>0</v>
      </c>
      <c r="AW486" s="105">
        <v>0</v>
      </c>
      <c r="AX486" s="105">
        <v>0</v>
      </c>
      <c r="AY486" s="105">
        <v>0</v>
      </c>
      <c r="AZ486" s="105">
        <v>0</v>
      </c>
      <c r="BA486" s="105">
        <v>0</v>
      </c>
      <c r="BB486" s="105">
        <v>0</v>
      </c>
      <c r="BE486" s="73"/>
      <c r="BF486" s="134">
        <f t="shared" si="28"/>
        <v>0</v>
      </c>
      <c r="BG486" s="134">
        <f t="shared" si="29"/>
        <v>0</v>
      </c>
      <c r="BH486" s="134">
        <f t="shared" si="30"/>
        <v>0</v>
      </c>
      <c r="BI486" s="134">
        <f t="shared" si="27"/>
        <v>0</v>
      </c>
    </row>
    <row r="487" spans="1:61" ht="14.4" x14ac:dyDescent="0.3">
      <c r="A487" s="106" t="s">
        <v>849</v>
      </c>
      <c r="B487" s="105">
        <v>6.6073368998331703E-8</v>
      </c>
      <c r="C487" s="105">
        <v>6.71338540314536E-8</v>
      </c>
      <c r="D487" s="105">
        <v>6.8194339064575602E-8</v>
      </c>
      <c r="E487" s="105">
        <v>8.5284668216445399E-8</v>
      </c>
      <c r="F487" s="105">
        <v>7.4003025929414395E-8</v>
      </c>
      <c r="G487" s="105">
        <v>6.2721383642383404E-8</v>
      </c>
      <c r="H487" s="105">
        <v>6.5991656583719305E-8</v>
      </c>
      <c r="I487" s="105">
        <v>5.4710014296688301E-8</v>
      </c>
      <c r="J487" s="105">
        <v>5.7980287238024102E-8</v>
      </c>
      <c r="K487" s="105">
        <v>4.6698644950993098E-8</v>
      </c>
      <c r="L487" s="105">
        <v>3.5417002663962101E-8</v>
      </c>
      <c r="M487" s="105">
        <v>3.8687275605298002E-8</v>
      </c>
      <c r="N487" s="105">
        <v>2.7405633318267001E-8</v>
      </c>
      <c r="O487" s="105">
        <v>2.7405633318267001E-8</v>
      </c>
      <c r="P487" s="105">
        <v>3.0675906259602899E-8</v>
      </c>
      <c r="Q487" s="105">
        <v>1.9394263972571901E-8</v>
      </c>
      <c r="R487" s="105">
        <v>9.5905505759219506E-9</v>
      </c>
      <c r="S487" s="105">
        <v>1.49640300151077E-8</v>
      </c>
      <c r="T487" s="105">
        <v>5.78559422592661E-9</v>
      </c>
      <c r="U487" s="105">
        <v>-3.3928415632544701E-9</v>
      </c>
      <c r="V487" s="105">
        <v>1.6532553104298101E-8</v>
      </c>
      <c r="W487" s="105">
        <v>-7.1977979132498099E-9</v>
      </c>
      <c r="X487" s="105">
        <v>-1.6376233702430899E-8</v>
      </c>
      <c r="Y487" s="105">
        <v>-1.8278711877428501E-8</v>
      </c>
      <c r="Z487" s="105">
        <v>-2.0181190052426199E-8</v>
      </c>
      <c r="AA487" s="105">
        <v>-2.93596258416073E-8</v>
      </c>
      <c r="AB487" s="105">
        <v>-2.93596258416073E-8</v>
      </c>
      <c r="AC487" s="105">
        <v>-3.8538061630788401E-8</v>
      </c>
      <c r="AD487" s="105">
        <v>-4.0440539805786102E-8</v>
      </c>
      <c r="AE487" s="105">
        <v>-4.0865089090402702E-8</v>
      </c>
      <c r="AF487" s="105">
        <v>-4.7826631544012297E-8</v>
      </c>
      <c r="AG487" s="105">
        <v>-5.4802384852337101E-8</v>
      </c>
      <c r="AH487" s="105">
        <v>-5.4502180546478399E-8</v>
      </c>
      <c r="AI487" s="105">
        <v>-5.4201976240619803E-8</v>
      </c>
      <c r="AJ487" s="105">
        <v>-6.11777295489446E-8</v>
      </c>
      <c r="AK487" s="105">
        <v>-8.2705398085636195E-8</v>
      </c>
      <c r="AL487" s="105">
        <v>-6.7853278551410701E-8</v>
      </c>
      <c r="AM487" s="105">
        <v>-6.7553074245552098E-8</v>
      </c>
      <c r="AN487" s="105">
        <v>-7.4528827553876895E-8</v>
      </c>
      <c r="AO487" s="105">
        <v>-7.4528827553876895E-8</v>
      </c>
      <c r="AP487" s="105">
        <v>-8.1504580862201599E-8</v>
      </c>
      <c r="AQ487" s="105">
        <v>-8.1204376556342997E-8</v>
      </c>
      <c r="AR487" s="105">
        <v>-7.9426243360103399E-8</v>
      </c>
      <c r="AS487" s="105">
        <v>-8.3986151366843802E-8</v>
      </c>
      <c r="AT487" s="105">
        <v>-8.8546059373584206E-8</v>
      </c>
      <c r="AU487" s="105">
        <v>-8.5830009766141302E-8</v>
      </c>
      <c r="AV487" s="105">
        <v>-8.3419493535075096E-8</v>
      </c>
      <c r="AW487" s="105">
        <v>-8.8284934918192395E-8</v>
      </c>
      <c r="AX487" s="105">
        <v>-9.3150376301309694E-8</v>
      </c>
      <c r="AY487" s="105">
        <v>-9.0739860070243594E-8</v>
      </c>
      <c r="AZ487" s="105">
        <v>-8.8329343839177401E-8</v>
      </c>
      <c r="BA487" s="105">
        <v>-9.3194785222294701E-8</v>
      </c>
      <c r="BB487" s="105">
        <v>-9.3194785222294701E-8</v>
      </c>
      <c r="BE487" s="73"/>
      <c r="BF487" s="134">
        <f t="shared" si="28"/>
        <v>5.7715473426119683E-8</v>
      </c>
      <c r="BG487" s="134">
        <f t="shared" si="29"/>
        <v>2.274010040099922E-9</v>
      </c>
      <c r="BH487" s="134">
        <f t="shared" si="30"/>
        <v>-5.4950369041342501E-8</v>
      </c>
      <c r="BI487" s="134">
        <f t="shared" si="27"/>
        <v>-8.5549618671183626E-8</v>
      </c>
    </row>
    <row r="488" spans="1:61" ht="14.4" x14ac:dyDescent="0.3">
      <c r="A488" s="106" t="s">
        <v>850</v>
      </c>
      <c r="B488" s="105">
        <v>-32525240.6199999</v>
      </c>
      <c r="C488" s="105">
        <v>-32308406.6199999</v>
      </c>
      <c r="D488" s="105">
        <v>-32091572.6199999</v>
      </c>
      <c r="E488" s="105">
        <v>-31874738.6199999</v>
      </c>
      <c r="F488" s="105">
        <v>-31657904.6199999</v>
      </c>
      <c r="G488" s="105">
        <v>-31441070.6199999</v>
      </c>
      <c r="H488" s="105">
        <v>-31224236.6199999</v>
      </c>
      <c r="I488" s="105">
        <v>-31007402.6199999</v>
      </c>
      <c r="J488" s="105">
        <v>-30790568.6199999</v>
      </c>
      <c r="K488" s="105">
        <v>-30573734.6199999</v>
      </c>
      <c r="L488" s="105">
        <v>-30356900.6199999</v>
      </c>
      <c r="M488" s="105">
        <v>-30140066.6199999</v>
      </c>
      <c r="N488" s="105">
        <v>-29923232.6199999</v>
      </c>
      <c r="O488" s="105">
        <v>-29923232.6199999</v>
      </c>
      <c r="P488" s="105">
        <v>-29706398.6199999</v>
      </c>
      <c r="Q488" s="105">
        <v>-29489564.6199999</v>
      </c>
      <c r="R488" s="105">
        <v>-29272730.6199999</v>
      </c>
      <c r="S488" s="105">
        <v>-29055896.6199999</v>
      </c>
      <c r="T488" s="105">
        <v>-28839062.6199999</v>
      </c>
      <c r="U488" s="105">
        <v>-28622228.6199999</v>
      </c>
      <c r="V488" s="105">
        <v>-28405394.6199999</v>
      </c>
      <c r="W488" s="105">
        <v>-28188560.6199999</v>
      </c>
      <c r="X488" s="105">
        <v>-27971726.6199999</v>
      </c>
      <c r="Y488" s="105">
        <v>-27754892.6199999</v>
      </c>
      <c r="Z488" s="105">
        <v>-27538058.620000001</v>
      </c>
      <c r="AA488" s="105">
        <v>-27321224.620000001</v>
      </c>
      <c r="AB488" s="105">
        <v>-27321224.620000001</v>
      </c>
      <c r="AC488" s="105">
        <v>-27104390.620000001</v>
      </c>
      <c r="AD488" s="105">
        <v>-26887556.620000001</v>
      </c>
      <c r="AE488" s="105">
        <v>-26670722.620000001</v>
      </c>
      <c r="AF488" s="105">
        <v>-26453888.620000001</v>
      </c>
      <c r="AG488" s="105">
        <v>-26237054.620000001</v>
      </c>
      <c r="AH488" s="105">
        <v>-26020220.620000001</v>
      </c>
      <c r="AI488" s="105">
        <v>-25803386.620000001</v>
      </c>
      <c r="AJ488" s="105">
        <v>-25586552.620000001</v>
      </c>
      <c r="AK488" s="105">
        <v>-25369718.620000001</v>
      </c>
      <c r="AL488" s="105">
        <v>-25152884.620000001</v>
      </c>
      <c r="AM488" s="105">
        <v>-24936050.620000001</v>
      </c>
      <c r="AN488" s="105">
        <v>-24719216.620000001</v>
      </c>
      <c r="AO488" s="105">
        <v>-24719216.620000001</v>
      </c>
      <c r="AP488" s="105">
        <v>-24502382.620000001</v>
      </c>
      <c r="AQ488" s="105">
        <v>-24285548.620000001</v>
      </c>
      <c r="AR488" s="105">
        <v>-24068714.620000001</v>
      </c>
      <c r="AS488" s="105">
        <v>-23851880.620000001</v>
      </c>
      <c r="AT488" s="105">
        <v>-23635046.620000001</v>
      </c>
      <c r="AU488" s="105">
        <v>-23418212.620000001</v>
      </c>
      <c r="AV488" s="105">
        <v>-23201378.620000001</v>
      </c>
      <c r="AW488" s="105">
        <v>-22984544.620000001</v>
      </c>
      <c r="AX488" s="105">
        <v>-22767710.620000001</v>
      </c>
      <c r="AY488" s="105">
        <v>-22550876.620000001</v>
      </c>
      <c r="AZ488" s="105">
        <v>-22334042.620000001</v>
      </c>
      <c r="BA488" s="105">
        <v>-22117208.620000001</v>
      </c>
      <c r="BB488" s="105">
        <v>-22117208.620000001</v>
      </c>
      <c r="BE488" s="73"/>
      <c r="BF488" s="134">
        <f t="shared" si="28"/>
        <v>-31224236.619999889</v>
      </c>
      <c r="BG488" s="134">
        <f t="shared" si="29"/>
        <v>-28622228.619999908</v>
      </c>
      <c r="BH488" s="134">
        <f t="shared" si="30"/>
        <v>-26020220.620000001</v>
      </c>
      <c r="BI488" s="134">
        <f t="shared" si="27"/>
        <v>-23418212.620000001</v>
      </c>
    </row>
    <row r="489" spans="1:61" ht="14.4" x14ac:dyDescent="0.3">
      <c r="A489" s="106" t="s">
        <v>851</v>
      </c>
      <c r="B489" s="105">
        <v>0</v>
      </c>
      <c r="C489" s="105">
        <v>0</v>
      </c>
      <c r="D489" s="105">
        <v>0</v>
      </c>
      <c r="E489" s="105">
        <v>0</v>
      </c>
      <c r="F489" s="105">
        <v>0</v>
      </c>
      <c r="G489" s="105">
        <v>0</v>
      </c>
      <c r="H489" s="105">
        <v>0</v>
      </c>
      <c r="I489" s="105">
        <v>0</v>
      </c>
      <c r="J489" s="105">
        <v>0</v>
      </c>
      <c r="K489" s="105">
        <v>0</v>
      </c>
      <c r="L489" s="105">
        <v>0</v>
      </c>
      <c r="M489" s="105">
        <v>0</v>
      </c>
      <c r="N489" s="105">
        <v>0</v>
      </c>
      <c r="O489" s="105">
        <v>0</v>
      </c>
      <c r="P489" s="105">
        <v>0</v>
      </c>
      <c r="Q489" s="105">
        <v>0</v>
      </c>
      <c r="R489" s="105">
        <v>0</v>
      </c>
      <c r="S489" s="105">
        <v>0</v>
      </c>
      <c r="T489" s="105">
        <v>0</v>
      </c>
      <c r="U489" s="105">
        <v>0</v>
      </c>
      <c r="V489" s="105">
        <v>0</v>
      </c>
      <c r="W489" s="105">
        <v>0</v>
      </c>
      <c r="X489" s="105">
        <v>0</v>
      </c>
      <c r="Y489" s="105">
        <v>0</v>
      </c>
      <c r="Z489" s="105">
        <v>0</v>
      </c>
      <c r="AA489" s="105">
        <v>0</v>
      </c>
      <c r="AB489" s="105">
        <v>0</v>
      </c>
      <c r="AC489" s="105">
        <v>0</v>
      </c>
      <c r="AD489" s="105">
        <v>0</v>
      </c>
      <c r="AE489" s="105">
        <v>0</v>
      </c>
      <c r="AF489" s="105">
        <v>0</v>
      </c>
      <c r="AG489" s="105">
        <v>0</v>
      </c>
      <c r="AH489" s="105">
        <v>0</v>
      </c>
      <c r="AI489" s="105">
        <v>0</v>
      </c>
      <c r="AJ489" s="105">
        <v>0</v>
      </c>
      <c r="AK489" s="105">
        <v>0</v>
      </c>
      <c r="AL489" s="105">
        <v>0</v>
      </c>
      <c r="AM489" s="105">
        <v>0</v>
      </c>
      <c r="AN489" s="105">
        <v>0</v>
      </c>
      <c r="AO489" s="105">
        <v>0</v>
      </c>
      <c r="AP489" s="105">
        <v>0</v>
      </c>
      <c r="AQ489" s="105">
        <v>0</v>
      </c>
      <c r="AR489" s="105">
        <v>0</v>
      </c>
      <c r="AS489" s="105">
        <v>0</v>
      </c>
      <c r="AT489" s="105">
        <v>0</v>
      </c>
      <c r="AU489" s="105">
        <v>0</v>
      </c>
      <c r="AV489" s="105">
        <v>0</v>
      </c>
      <c r="AW489" s="105">
        <v>0</v>
      </c>
      <c r="AX489" s="105">
        <v>0</v>
      </c>
      <c r="AY489" s="105">
        <v>0</v>
      </c>
      <c r="AZ489" s="105">
        <v>0</v>
      </c>
      <c r="BA489" s="105">
        <v>0</v>
      </c>
      <c r="BB489" s="105">
        <v>0</v>
      </c>
      <c r="BE489" s="73"/>
      <c r="BF489" s="134">
        <f t="shared" si="28"/>
        <v>0</v>
      </c>
      <c r="BG489" s="134">
        <f t="shared" si="29"/>
        <v>0</v>
      </c>
      <c r="BH489" s="134">
        <f t="shared" si="30"/>
        <v>0</v>
      </c>
      <c r="BI489" s="134">
        <f t="shared" si="27"/>
        <v>0</v>
      </c>
    </row>
    <row r="490" spans="1:61" ht="14.4" x14ac:dyDescent="0.3">
      <c r="A490" s="106" t="s">
        <v>852</v>
      </c>
      <c r="B490" s="105">
        <v>0</v>
      </c>
      <c r="C490" s="105">
        <v>0</v>
      </c>
      <c r="D490" s="105">
        <v>0</v>
      </c>
      <c r="E490" s="105">
        <v>0</v>
      </c>
      <c r="F490" s="105">
        <v>0</v>
      </c>
      <c r="G490" s="105">
        <v>0</v>
      </c>
      <c r="H490" s="105">
        <v>0</v>
      </c>
      <c r="I490" s="105">
        <v>0</v>
      </c>
      <c r="J490" s="105">
        <v>0</v>
      </c>
      <c r="K490" s="105">
        <v>0</v>
      </c>
      <c r="L490" s="105">
        <v>0</v>
      </c>
      <c r="M490" s="105">
        <v>0</v>
      </c>
      <c r="N490" s="105">
        <v>0</v>
      </c>
      <c r="O490" s="105">
        <v>0</v>
      </c>
      <c r="P490" s="105">
        <v>0</v>
      </c>
      <c r="Q490" s="105">
        <v>0</v>
      </c>
      <c r="R490" s="105">
        <v>0</v>
      </c>
      <c r="S490" s="105">
        <v>0</v>
      </c>
      <c r="T490" s="105">
        <v>0</v>
      </c>
      <c r="U490" s="105">
        <v>0</v>
      </c>
      <c r="V490" s="105">
        <v>0</v>
      </c>
      <c r="W490" s="105">
        <v>0</v>
      </c>
      <c r="X490" s="105">
        <v>0</v>
      </c>
      <c r="Y490" s="105">
        <v>0</v>
      </c>
      <c r="Z490" s="105">
        <v>0</v>
      </c>
      <c r="AA490" s="105">
        <v>0</v>
      </c>
      <c r="AB490" s="105">
        <v>0</v>
      </c>
      <c r="AC490" s="105">
        <v>0</v>
      </c>
      <c r="AD490" s="105">
        <v>0</v>
      </c>
      <c r="AE490" s="105">
        <v>0</v>
      </c>
      <c r="AF490" s="105">
        <v>0</v>
      </c>
      <c r="AG490" s="105">
        <v>0</v>
      </c>
      <c r="AH490" s="105">
        <v>0</v>
      </c>
      <c r="AI490" s="105">
        <v>0</v>
      </c>
      <c r="AJ490" s="105">
        <v>0</v>
      </c>
      <c r="AK490" s="105">
        <v>0</v>
      </c>
      <c r="AL490" s="105">
        <v>0</v>
      </c>
      <c r="AM490" s="105">
        <v>0</v>
      </c>
      <c r="AN490" s="105">
        <v>0</v>
      </c>
      <c r="AO490" s="105">
        <v>0</v>
      </c>
      <c r="AP490" s="105">
        <v>0</v>
      </c>
      <c r="AQ490" s="105">
        <v>0</v>
      </c>
      <c r="AR490" s="105">
        <v>0</v>
      </c>
      <c r="AS490" s="105">
        <v>0</v>
      </c>
      <c r="AT490" s="105">
        <v>0</v>
      </c>
      <c r="AU490" s="105">
        <v>0</v>
      </c>
      <c r="AV490" s="105">
        <v>0</v>
      </c>
      <c r="AW490" s="105">
        <v>0</v>
      </c>
      <c r="AX490" s="105">
        <v>0</v>
      </c>
      <c r="AY490" s="105">
        <v>0</v>
      </c>
      <c r="AZ490" s="105">
        <v>0</v>
      </c>
      <c r="BA490" s="105">
        <v>0</v>
      </c>
      <c r="BB490" s="105">
        <v>0</v>
      </c>
      <c r="BE490" s="73"/>
      <c r="BF490" s="134">
        <f t="shared" si="28"/>
        <v>0</v>
      </c>
      <c r="BG490" s="134">
        <f t="shared" si="29"/>
        <v>0</v>
      </c>
      <c r="BH490" s="134">
        <f t="shared" si="30"/>
        <v>0</v>
      </c>
      <c r="BI490" s="134">
        <f t="shared" si="27"/>
        <v>0</v>
      </c>
    </row>
    <row r="491" spans="1:61" ht="14.4" x14ac:dyDescent="0.3">
      <c r="A491" s="106" t="s">
        <v>853</v>
      </c>
      <c r="B491" s="105">
        <v>0</v>
      </c>
      <c r="C491" s="105">
        <v>0</v>
      </c>
      <c r="D491" s="105">
        <v>0</v>
      </c>
      <c r="E491" s="105">
        <v>0</v>
      </c>
      <c r="F491" s="105">
        <v>0</v>
      </c>
      <c r="G491" s="105">
        <v>0</v>
      </c>
      <c r="H491" s="105">
        <v>0</v>
      </c>
      <c r="I491" s="105">
        <v>0</v>
      </c>
      <c r="J491" s="105">
        <v>0</v>
      </c>
      <c r="K491" s="105">
        <v>0</v>
      </c>
      <c r="L491" s="105">
        <v>0</v>
      </c>
      <c r="M491" s="105">
        <v>0</v>
      </c>
      <c r="N491" s="105">
        <v>0</v>
      </c>
      <c r="O491" s="105">
        <v>0</v>
      </c>
      <c r="P491" s="105">
        <v>0</v>
      </c>
      <c r="Q491" s="105">
        <v>0</v>
      </c>
      <c r="R491" s="105">
        <v>0</v>
      </c>
      <c r="S491" s="105">
        <v>0</v>
      </c>
      <c r="T491" s="105">
        <v>0</v>
      </c>
      <c r="U491" s="105">
        <v>0</v>
      </c>
      <c r="V491" s="105">
        <v>0</v>
      </c>
      <c r="W491" s="105">
        <v>0</v>
      </c>
      <c r="X491" s="105">
        <v>0</v>
      </c>
      <c r="Y491" s="105">
        <v>0</v>
      </c>
      <c r="Z491" s="105">
        <v>0</v>
      </c>
      <c r="AA491" s="105">
        <v>0</v>
      </c>
      <c r="AB491" s="105">
        <v>0</v>
      </c>
      <c r="AC491" s="105">
        <v>0</v>
      </c>
      <c r="AD491" s="105">
        <v>0</v>
      </c>
      <c r="AE491" s="105">
        <v>0</v>
      </c>
      <c r="AF491" s="105">
        <v>0</v>
      </c>
      <c r="AG491" s="105">
        <v>0</v>
      </c>
      <c r="AH491" s="105">
        <v>0</v>
      </c>
      <c r="AI491" s="105">
        <v>0</v>
      </c>
      <c r="AJ491" s="105">
        <v>0</v>
      </c>
      <c r="AK491" s="105">
        <v>0</v>
      </c>
      <c r="AL491" s="105">
        <v>0</v>
      </c>
      <c r="AM491" s="105">
        <v>0</v>
      </c>
      <c r="AN491" s="105">
        <v>0</v>
      </c>
      <c r="AO491" s="105">
        <v>0</v>
      </c>
      <c r="AP491" s="105">
        <v>0</v>
      </c>
      <c r="AQ491" s="105">
        <v>0</v>
      </c>
      <c r="AR491" s="105">
        <v>0</v>
      </c>
      <c r="AS491" s="105">
        <v>0</v>
      </c>
      <c r="AT491" s="105">
        <v>0</v>
      </c>
      <c r="AU491" s="105">
        <v>0</v>
      </c>
      <c r="AV491" s="105">
        <v>0</v>
      </c>
      <c r="AW491" s="105">
        <v>0</v>
      </c>
      <c r="AX491" s="105">
        <v>0</v>
      </c>
      <c r="AY491" s="105">
        <v>0</v>
      </c>
      <c r="AZ491" s="105">
        <v>0</v>
      </c>
      <c r="BA491" s="105">
        <v>0</v>
      </c>
      <c r="BB491" s="105">
        <v>0</v>
      </c>
      <c r="BE491" s="73"/>
      <c r="BF491" s="134">
        <f t="shared" si="28"/>
        <v>0</v>
      </c>
      <c r="BG491" s="134">
        <f t="shared" si="29"/>
        <v>0</v>
      </c>
      <c r="BH491" s="134">
        <f t="shared" si="30"/>
        <v>0</v>
      </c>
      <c r="BI491" s="134">
        <f t="shared" si="27"/>
        <v>0</v>
      </c>
    </row>
    <row r="492" spans="1:61" ht="14.4" x14ac:dyDescent="0.3">
      <c r="A492" s="106" t="s">
        <v>854</v>
      </c>
      <c r="B492" s="105">
        <v>0</v>
      </c>
      <c r="C492" s="105">
        <v>0</v>
      </c>
      <c r="D492" s="105">
        <v>0</v>
      </c>
      <c r="E492" s="105">
        <v>0</v>
      </c>
      <c r="F492" s="105">
        <v>0</v>
      </c>
      <c r="G492" s="105">
        <v>0</v>
      </c>
      <c r="H492" s="105">
        <v>0</v>
      </c>
      <c r="I492" s="105">
        <v>0</v>
      </c>
      <c r="J492" s="105">
        <v>0</v>
      </c>
      <c r="K492" s="105">
        <v>0</v>
      </c>
      <c r="L492" s="105">
        <v>0</v>
      </c>
      <c r="M492" s="105">
        <v>0</v>
      </c>
      <c r="N492" s="105">
        <v>0</v>
      </c>
      <c r="O492" s="105">
        <v>0</v>
      </c>
      <c r="P492" s="105">
        <v>0</v>
      </c>
      <c r="Q492" s="105">
        <v>0</v>
      </c>
      <c r="R492" s="105">
        <v>0</v>
      </c>
      <c r="S492" s="105">
        <v>0</v>
      </c>
      <c r="T492" s="105">
        <v>0</v>
      </c>
      <c r="U492" s="105">
        <v>0</v>
      </c>
      <c r="V492" s="105">
        <v>0</v>
      </c>
      <c r="W492" s="105">
        <v>0</v>
      </c>
      <c r="X492" s="105">
        <v>0</v>
      </c>
      <c r="Y492" s="105">
        <v>0</v>
      </c>
      <c r="Z492" s="105">
        <v>0</v>
      </c>
      <c r="AA492" s="105">
        <v>0</v>
      </c>
      <c r="AB492" s="105">
        <v>0</v>
      </c>
      <c r="AC492" s="105">
        <v>0</v>
      </c>
      <c r="AD492" s="105">
        <v>0</v>
      </c>
      <c r="AE492" s="105">
        <v>0</v>
      </c>
      <c r="AF492" s="105">
        <v>0</v>
      </c>
      <c r="AG492" s="105">
        <v>0</v>
      </c>
      <c r="AH492" s="105">
        <v>0</v>
      </c>
      <c r="AI492" s="105">
        <v>0</v>
      </c>
      <c r="AJ492" s="105">
        <v>0</v>
      </c>
      <c r="AK492" s="105">
        <v>0</v>
      </c>
      <c r="AL492" s="105">
        <v>0</v>
      </c>
      <c r="AM492" s="105">
        <v>0</v>
      </c>
      <c r="AN492" s="105">
        <v>0</v>
      </c>
      <c r="AO492" s="105">
        <v>0</v>
      </c>
      <c r="AP492" s="105">
        <v>0</v>
      </c>
      <c r="AQ492" s="105">
        <v>0</v>
      </c>
      <c r="AR492" s="105">
        <v>0</v>
      </c>
      <c r="AS492" s="105">
        <v>0</v>
      </c>
      <c r="AT492" s="105">
        <v>0</v>
      </c>
      <c r="AU492" s="105">
        <v>0</v>
      </c>
      <c r="AV492" s="105">
        <v>0</v>
      </c>
      <c r="AW492" s="105">
        <v>0</v>
      </c>
      <c r="AX492" s="105">
        <v>0</v>
      </c>
      <c r="AY492" s="105">
        <v>0</v>
      </c>
      <c r="AZ492" s="105">
        <v>0</v>
      </c>
      <c r="BA492" s="105">
        <v>0</v>
      </c>
      <c r="BB492" s="105">
        <v>0</v>
      </c>
      <c r="BE492" s="73"/>
      <c r="BF492" s="134">
        <f t="shared" si="28"/>
        <v>0</v>
      </c>
      <c r="BG492" s="134">
        <f t="shared" si="29"/>
        <v>0</v>
      </c>
      <c r="BH492" s="134">
        <f t="shared" si="30"/>
        <v>0</v>
      </c>
      <c r="BI492" s="134">
        <f t="shared" si="27"/>
        <v>0</v>
      </c>
    </row>
    <row r="493" spans="1:61" ht="14.4" x14ac:dyDescent="0.3">
      <c r="A493" s="106" t="s">
        <v>855</v>
      </c>
      <c r="B493" s="105">
        <v>0</v>
      </c>
      <c r="C493" s="105">
        <v>0</v>
      </c>
      <c r="D493" s="105">
        <v>0</v>
      </c>
      <c r="E493" s="105">
        <v>0</v>
      </c>
      <c r="F493" s="105">
        <v>0</v>
      </c>
      <c r="G493" s="105">
        <v>0</v>
      </c>
      <c r="H493" s="105">
        <v>0</v>
      </c>
      <c r="I493" s="105">
        <v>0</v>
      </c>
      <c r="J493" s="105">
        <v>0</v>
      </c>
      <c r="K493" s="105">
        <v>0</v>
      </c>
      <c r="L493" s="105">
        <v>0</v>
      </c>
      <c r="M493" s="105">
        <v>0</v>
      </c>
      <c r="N493" s="105">
        <v>0</v>
      </c>
      <c r="O493" s="105">
        <v>0</v>
      </c>
      <c r="P493" s="105">
        <v>0</v>
      </c>
      <c r="Q493" s="105">
        <v>0</v>
      </c>
      <c r="R493" s="105">
        <v>0</v>
      </c>
      <c r="S493" s="105">
        <v>0</v>
      </c>
      <c r="T493" s="105">
        <v>0</v>
      </c>
      <c r="U493" s="105">
        <v>0</v>
      </c>
      <c r="V493" s="105">
        <v>0</v>
      </c>
      <c r="W493" s="105">
        <v>0</v>
      </c>
      <c r="X493" s="105">
        <v>0</v>
      </c>
      <c r="Y493" s="105">
        <v>0</v>
      </c>
      <c r="Z493" s="105">
        <v>0</v>
      </c>
      <c r="AA493" s="105">
        <v>0</v>
      </c>
      <c r="AB493" s="105">
        <v>0</v>
      </c>
      <c r="AC493" s="105">
        <v>0</v>
      </c>
      <c r="AD493" s="105">
        <v>0</v>
      </c>
      <c r="AE493" s="105">
        <v>0</v>
      </c>
      <c r="AF493" s="105">
        <v>0</v>
      </c>
      <c r="AG493" s="105">
        <v>0</v>
      </c>
      <c r="AH493" s="105">
        <v>0</v>
      </c>
      <c r="AI493" s="105">
        <v>0</v>
      </c>
      <c r="AJ493" s="105">
        <v>0</v>
      </c>
      <c r="AK493" s="105">
        <v>0</v>
      </c>
      <c r="AL493" s="105">
        <v>0</v>
      </c>
      <c r="AM493" s="105">
        <v>0</v>
      </c>
      <c r="AN493" s="105">
        <v>0</v>
      </c>
      <c r="AO493" s="105">
        <v>0</v>
      </c>
      <c r="AP493" s="105">
        <v>0</v>
      </c>
      <c r="AQ493" s="105">
        <v>0</v>
      </c>
      <c r="AR493" s="105">
        <v>0</v>
      </c>
      <c r="AS493" s="105">
        <v>0</v>
      </c>
      <c r="AT493" s="105">
        <v>0</v>
      </c>
      <c r="AU493" s="105">
        <v>0</v>
      </c>
      <c r="AV493" s="105">
        <v>0</v>
      </c>
      <c r="AW493" s="105">
        <v>0</v>
      </c>
      <c r="AX493" s="105">
        <v>0</v>
      </c>
      <c r="AY493" s="105">
        <v>0</v>
      </c>
      <c r="AZ493" s="105">
        <v>0</v>
      </c>
      <c r="BA493" s="105">
        <v>0</v>
      </c>
      <c r="BB493" s="105">
        <v>0</v>
      </c>
      <c r="BE493" s="73"/>
      <c r="BF493" s="134">
        <f t="shared" si="28"/>
        <v>0</v>
      </c>
      <c r="BG493" s="134">
        <f t="shared" si="29"/>
        <v>0</v>
      </c>
      <c r="BH493" s="134">
        <f t="shared" si="30"/>
        <v>0</v>
      </c>
      <c r="BI493" s="134">
        <f t="shared" si="27"/>
        <v>0</v>
      </c>
    </row>
    <row r="494" spans="1:61" ht="14.4" x14ac:dyDescent="0.3">
      <c r="A494" s="106" t="s">
        <v>856</v>
      </c>
      <c r="B494" s="105">
        <v>24241726.679999899</v>
      </c>
      <c r="C494" s="105">
        <v>24241726.679999899</v>
      </c>
      <c r="D494" s="105">
        <v>24241726.679999899</v>
      </c>
      <c r="E494" s="105">
        <v>24241726.679999899</v>
      </c>
      <c r="F494" s="105">
        <v>24241726.679999899</v>
      </c>
      <c r="G494" s="105">
        <v>24241726.679999899</v>
      </c>
      <c r="H494" s="105">
        <v>24241726.679999899</v>
      </c>
      <c r="I494" s="105">
        <v>24241726.679999899</v>
      </c>
      <c r="J494" s="105">
        <v>24241726.679999899</v>
      </c>
      <c r="K494" s="105">
        <v>24241726.679999899</v>
      </c>
      <c r="L494" s="105">
        <v>24241726.679999899</v>
      </c>
      <c r="M494" s="105">
        <v>24241726.679999899</v>
      </c>
      <c r="N494" s="105">
        <v>24241726.679999899</v>
      </c>
      <c r="O494" s="105">
        <v>24241726.679999899</v>
      </c>
      <c r="P494" s="105">
        <v>24241726.679999899</v>
      </c>
      <c r="Q494" s="105">
        <v>24241726.679999899</v>
      </c>
      <c r="R494" s="105">
        <v>24241726.679999899</v>
      </c>
      <c r="S494" s="105">
        <v>24241726.679999899</v>
      </c>
      <c r="T494" s="105">
        <v>24241726.679999899</v>
      </c>
      <c r="U494" s="105">
        <v>24241726.679999899</v>
      </c>
      <c r="V494" s="105">
        <v>24241726.679999899</v>
      </c>
      <c r="W494" s="105">
        <v>24241726.679999899</v>
      </c>
      <c r="X494" s="105">
        <v>24241726.679999899</v>
      </c>
      <c r="Y494" s="105">
        <v>24241726.679999899</v>
      </c>
      <c r="Z494" s="105">
        <v>24241726.679999899</v>
      </c>
      <c r="AA494" s="105">
        <v>24241726.679999899</v>
      </c>
      <c r="AB494" s="105">
        <v>24241726.679999899</v>
      </c>
      <c r="AC494" s="105">
        <v>24241726.679999899</v>
      </c>
      <c r="AD494" s="105">
        <v>24241726.679999899</v>
      </c>
      <c r="AE494" s="105">
        <v>24241726.679999899</v>
      </c>
      <c r="AF494" s="105">
        <v>24241726.679999899</v>
      </c>
      <c r="AG494" s="105">
        <v>24241726.679999899</v>
      </c>
      <c r="AH494" s="105">
        <v>24241726.679999899</v>
      </c>
      <c r="AI494" s="105">
        <v>24241726.679999899</v>
      </c>
      <c r="AJ494" s="105">
        <v>24241726.679999899</v>
      </c>
      <c r="AK494" s="105">
        <v>24241726.679999899</v>
      </c>
      <c r="AL494" s="105">
        <v>24241726.679999899</v>
      </c>
      <c r="AM494" s="105">
        <v>24241726.679999899</v>
      </c>
      <c r="AN494" s="105">
        <v>24241726.679999899</v>
      </c>
      <c r="AO494" s="105">
        <v>24241726.679999899</v>
      </c>
      <c r="AP494" s="105">
        <v>24241726.679999899</v>
      </c>
      <c r="AQ494" s="105">
        <v>24241726.679999899</v>
      </c>
      <c r="AR494" s="105">
        <v>24241726.679999899</v>
      </c>
      <c r="AS494" s="105">
        <v>24241726.679999899</v>
      </c>
      <c r="AT494" s="105">
        <v>24241726.679999899</v>
      </c>
      <c r="AU494" s="105">
        <v>24241726.679999899</v>
      </c>
      <c r="AV494" s="105">
        <v>24241726.679999899</v>
      </c>
      <c r="AW494" s="105">
        <v>24241726.679999899</v>
      </c>
      <c r="AX494" s="105">
        <v>24241726.679999899</v>
      </c>
      <c r="AY494" s="105">
        <v>24241726.679999899</v>
      </c>
      <c r="AZ494" s="105">
        <v>24241726.679999899</v>
      </c>
      <c r="BA494" s="105">
        <v>24241726.679999899</v>
      </c>
      <c r="BB494" s="105">
        <v>24241726.679999899</v>
      </c>
      <c r="BE494" s="73"/>
      <c r="BF494" s="134">
        <f t="shared" si="28"/>
        <v>24241726.679999892</v>
      </c>
      <c r="BG494" s="134">
        <f t="shared" si="29"/>
        <v>24241726.679999892</v>
      </c>
      <c r="BH494" s="134">
        <f t="shared" si="30"/>
        <v>24241726.679999892</v>
      </c>
      <c r="BI494" s="134">
        <f t="shared" si="27"/>
        <v>24241726.679999892</v>
      </c>
    </row>
    <row r="495" spans="1:61" ht="14.4" x14ac:dyDescent="0.3">
      <c r="A495" s="106" t="s">
        <v>857</v>
      </c>
      <c r="B495" s="105">
        <v>16316025.5</v>
      </c>
      <c r="C495" s="105">
        <v>16456781.166666601</v>
      </c>
      <c r="D495" s="105">
        <v>16597536.8333333</v>
      </c>
      <c r="E495" s="105">
        <v>16738292.5</v>
      </c>
      <c r="F495" s="105">
        <v>16879048.166666601</v>
      </c>
      <c r="G495" s="105">
        <v>17019803.833333299</v>
      </c>
      <c r="H495" s="105">
        <v>17160559.5</v>
      </c>
      <c r="I495" s="105">
        <v>17301315.166666601</v>
      </c>
      <c r="J495" s="105">
        <v>17442070.833333299</v>
      </c>
      <c r="K495" s="105">
        <v>17582826.5</v>
      </c>
      <c r="L495" s="105">
        <v>17723582.166666601</v>
      </c>
      <c r="M495" s="105">
        <v>17864337.833333299</v>
      </c>
      <c r="N495" s="105">
        <v>18005093.5</v>
      </c>
      <c r="O495" s="105">
        <v>18005093.5</v>
      </c>
      <c r="P495" s="105">
        <v>18145849.166666701</v>
      </c>
      <c r="Q495" s="105">
        <v>18286604.833333299</v>
      </c>
      <c r="R495" s="105">
        <v>18427360.5</v>
      </c>
      <c r="S495" s="105">
        <v>18568116.166666701</v>
      </c>
      <c r="T495" s="105">
        <v>18708871.833333299</v>
      </c>
      <c r="U495" s="105">
        <v>18849627.5</v>
      </c>
      <c r="V495" s="105">
        <v>18990383.166666701</v>
      </c>
      <c r="W495" s="105">
        <v>19131138.833333299</v>
      </c>
      <c r="X495" s="105">
        <v>19271894.5</v>
      </c>
      <c r="Y495" s="105">
        <v>19412650.166666701</v>
      </c>
      <c r="Z495" s="105">
        <v>19553405.833333299</v>
      </c>
      <c r="AA495" s="105">
        <v>19694161.5</v>
      </c>
      <c r="AB495" s="105">
        <v>19694161.5</v>
      </c>
      <c r="AC495" s="105">
        <v>19834917.166666701</v>
      </c>
      <c r="AD495" s="105">
        <v>19975672.833333299</v>
      </c>
      <c r="AE495" s="105">
        <v>20116428.5</v>
      </c>
      <c r="AF495" s="105">
        <v>20257184.166666701</v>
      </c>
      <c r="AG495" s="105">
        <v>20397939.833333299</v>
      </c>
      <c r="AH495" s="105">
        <v>20538695.5</v>
      </c>
      <c r="AI495" s="105">
        <v>20679451.166666701</v>
      </c>
      <c r="AJ495" s="105">
        <v>20820206.833333299</v>
      </c>
      <c r="AK495" s="105">
        <v>20960962.5</v>
      </c>
      <c r="AL495" s="105">
        <v>21101718.166666701</v>
      </c>
      <c r="AM495" s="105">
        <v>21242473.833333299</v>
      </c>
      <c r="AN495" s="105">
        <v>21383229.5</v>
      </c>
      <c r="AO495" s="105">
        <v>21383229.5</v>
      </c>
      <c r="AP495" s="105">
        <v>21523985.166666701</v>
      </c>
      <c r="AQ495" s="105">
        <v>21664740.833333299</v>
      </c>
      <c r="AR495" s="105">
        <v>21805496.5</v>
      </c>
      <c r="AS495" s="105">
        <v>21946252.166666701</v>
      </c>
      <c r="AT495" s="105">
        <v>22087007.833333399</v>
      </c>
      <c r="AU495" s="105">
        <v>22227763.5</v>
      </c>
      <c r="AV495" s="105">
        <v>22368519.166666701</v>
      </c>
      <c r="AW495" s="105">
        <v>22509274.833333399</v>
      </c>
      <c r="AX495" s="105">
        <v>22650030.5</v>
      </c>
      <c r="AY495" s="105">
        <v>22790786.166666701</v>
      </c>
      <c r="AZ495" s="105">
        <v>22931541.833333399</v>
      </c>
      <c r="BA495" s="105">
        <v>23072297.5</v>
      </c>
      <c r="BB495" s="105">
        <v>23072297.5</v>
      </c>
      <c r="BE495" s="73"/>
      <c r="BF495" s="134">
        <f t="shared" si="28"/>
        <v>17160559.499999966</v>
      </c>
      <c r="BG495" s="134">
        <f t="shared" si="29"/>
        <v>18849627.5</v>
      </c>
      <c r="BH495" s="134">
        <f t="shared" si="30"/>
        <v>20538695.5</v>
      </c>
      <c r="BI495" s="134">
        <f t="shared" si="27"/>
        <v>22227763.500000026</v>
      </c>
    </row>
    <row r="496" spans="1:61" ht="14.4" x14ac:dyDescent="0.3">
      <c r="A496" s="233" t="s">
        <v>858</v>
      </c>
      <c r="B496" s="105">
        <v>626714705.58455396</v>
      </c>
      <c r="C496" s="105">
        <v>628496670.52076697</v>
      </c>
      <c r="D496" s="105">
        <v>630276984.45697904</v>
      </c>
      <c r="E496" s="105">
        <v>632058533.39319205</v>
      </c>
      <c r="F496" s="105">
        <v>633842764.32940495</v>
      </c>
      <c r="G496" s="105">
        <v>635633949.26561797</v>
      </c>
      <c r="H496" s="105">
        <v>637429763.20183098</v>
      </c>
      <c r="I496" s="105">
        <v>639229032.13804305</v>
      </c>
      <c r="J496" s="105">
        <v>641030825.07425594</v>
      </c>
      <c r="K496" s="105">
        <v>642830365.01046896</v>
      </c>
      <c r="L496" s="105">
        <v>644633453.94668198</v>
      </c>
      <c r="M496" s="105">
        <v>646442610.88289499</v>
      </c>
      <c r="N496" s="105">
        <v>648253905.81910801</v>
      </c>
      <c r="O496" s="105">
        <v>648253905.81910801</v>
      </c>
      <c r="P496" s="105">
        <v>649615370.75532103</v>
      </c>
      <c r="Q496" s="105">
        <v>650976835.69153404</v>
      </c>
      <c r="R496" s="105">
        <v>652338300.62774599</v>
      </c>
      <c r="S496" s="105">
        <v>653699765.563959</v>
      </c>
      <c r="T496" s="105">
        <v>655061230.50017202</v>
      </c>
      <c r="U496" s="105">
        <v>656422695.43638504</v>
      </c>
      <c r="V496" s="105">
        <v>657784160.37259698</v>
      </c>
      <c r="W496" s="105">
        <v>653917814.10880995</v>
      </c>
      <c r="X496" s="105">
        <v>655328962.84502304</v>
      </c>
      <c r="Y496" s="105">
        <v>656740111.581236</v>
      </c>
      <c r="Z496" s="105">
        <v>658151260.31744897</v>
      </c>
      <c r="AA496" s="105">
        <v>659562409.05366194</v>
      </c>
      <c r="AB496" s="105">
        <v>659562409.05366194</v>
      </c>
      <c r="AC496" s="105">
        <v>660170449.65654099</v>
      </c>
      <c r="AD496" s="105">
        <v>660778490.25942099</v>
      </c>
      <c r="AE496" s="105">
        <v>661386530.86230004</v>
      </c>
      <c r="AF496" s="105">
        <v>661994571.46518004</v>
      </c>
      <c r="AG496" s="105">
        <v>662602612.06805897</v>
      </c>
      <c r="AH496" s="105">
        <v>663210652.67093897</v>
      </c>
      <c r="AI496" s="105">
        <v>663818693.27381802</v>
      </c>
      <c r="AJ496" s="105">
        <v>659449515.27669799</v>
      </c>
      <c r="AK496" s="105">
        <v>660105229.27957702</v>
      </c>
      <c r="AL496" s="105">
        <v>660760943.28245699</v>
      </c>
      <c r="AM496" s="105">
        <v>661416657.28533602</v>
      </c>
      <c r="AN496" s="105">
        <v>662072371.28821599</v>
      </c>
      <c r="AO496" s="105">
        <v>662072371.28821599</v>
      </c>
      <c r="AP496" s="105">
        <v>661764174.30776203</v>
      </c>
      <c r="AQ496" s="105">
        <v>661455977.32730806</v>
      </c>
      <c r="AR496" s="105">
        <v>661147780.34685397</v>
      </c>
      <c r="AS496" s="105">
        <v>660839583.3664</v>
      </c>
      <c r="AT496" s="105">
        <v>660531386.38594699</v>
      </c>
      <c r="AU496" s="105">
        <v>660223189.40549302</v>
      </c>
      <c r="AV496" s="105">
        <v>659906585.48518896</v>
      </c>
      <c r="AW496" s="105">
        <v>655178428.22503603</v>
      </c>
      <c r="AX496" s="105">
        <v>654895972.96488297</v>
      </c>
      <c r="AY496" s="105">
        <v>654613517.70473003</v>
      </c>
      <c r="AZ496" s="105">
        <v>654331062.44457698</v>
      </c>
      <c r="BA496" s="105">
        <v>654048607.18442404</v>
      </c>
      <c r="BB496" s="105">
        <v>654048607.18442404</v>
      </c>
      <c r="BE496" s="73"/>
      <c r="BF496" s="134">
        <f t="shared" si="28"/>
        <v>637451812.58644605</v>
      </c>
      <c r="BG496" s="134">
        <f t="shared" si="29"/>
        <v>654450217.12869239</v>
      </c>
      <c r="BH496" s="134">
        <f t="shared" si="30"/>
        <v>661333009.67093873</v>
      </c>
      <c r="BI496" s="134">
        <f t="shared" si="27"/>
        <v>658539125.87975526</v>
      </c>
    </row>
    <row r="497" spans="1:61" ht="14.4" x14ac:dyDescent="0.3">
      <c r="A497" s="106" t="s">
        <v>859</v>
      </c>
      <c r="BE497" s="73"/>
      <c r="BF497" s="134" t="e">
        <f t="shared" si="28"/>
        <v>#DIV/0!</v>
      </c>
      <c r="BG497" s="134" t="e">
        <f t="shared" si="29"/>
        <v>#DIV/0!</v>
      </c>
      <c r="BH497" s="134" t="e">
        <f t="shared" si="30"/>
        <v>#DIV/0!</v>
      </c>
      <c r="BI497" s="134" t="e">
        <f t="shared" si="27"/>
        <v>#DIV/0!</v>
      </c>
    </row>
    <row r="498" spans="1:61" ht="14.4" x14ac:dyDescent="0.3">
      <c r="A498" s="106" t="s">
        <v>860</v>
      </c>
      <c r="B498" s="105">
        <v>0.99999999974897902</v>
      </c>
      <c r="C498" s="105">
        <v>0.99999999974897902</v>
      </c>
      <c r="D498" s="105">
        <v>0.99999999974897902</v>
      </c>
      <c r="E498" s="105">
        <v>0.99999999974897902</v>
      </c>
      <c r="F498" s="105">
        <v>0.99999999974897902</v>
      </c>
      <c r="G498" s="105">
        <v>0.99999999974897902</v>
      </c>
      <c r="H498" s="105">
        <v>0.99999999974897902</v>
      </c>
      <c r="I498" s="105">
        <v>0.99999999974897902</v>
      </c>
      <c r="J498" s="105">
        <v>0.99999999974897902</v>
      </c>
      <c r="K498" s="105">
        <v>0.99999999974897902</v>
      </c>
      <c r="L498" s="105">
        <v>0.99999999974897902</v>
      </c>
      <c r="M498" s="105">
        <v>0.99999999974897902</v>
      </c>
      <c r="N498" s="105">
        <v>0.99999999974897902</v>
      </c>
      <c r="O498" s="105">
        <v>0.99999999974897902</v>
      </c>
      <c r="P498" s="105">
        <v>0.99999999974897902</v>
      </c>
      <c r="Q498" s="105">
        <v>0.99999999974897902</v>
      </c>
      <c r="R498" s="105">
        <v>0.99999999974897902</v>
      </c>
      <c r="S498" s="105">
        <v>0.99999999974897902</v>
      </c>
      <c r="T498" s="105">
        <v>0.99999999974897902</v>
      </c>
      <c r="U498" s="105">
        <v>0.99999999974897902</v>
      </c>
      <c r="V498" s="105">
        <v>0.99999999974897902</v>
      </c>
      <c r="W498" s="105">
        <v>0.99999999974897902</v>
      </c>
      <c r="X498" s="105">
        <v>0.99999999974897902</v>
      </c>
      <c r="Y498" s="105">
        <v>0.99999999974897902</v>
      </c>
      <c r="Z498" s="105">
        <v>0.99999999974897902</v>
      </c>
      <c r="AA498" s="105">
        <v>0.99999999974897902</v>
      </c>
      <c r="AB498" s="105">
        <v>0.99999999974897902</v>
      </c>
      <c r="AC498" s="105">
        <v>0.99999999974897902</v>
      </c>
      <c r="AD498" s="105">
        <v>0.99999999974897902</v>
      </c>
      <c r="AE498" s="105">
        <v>0.99999999974897902</v>
      </c>
      <c r="AF498" s="105">
        <v>0.99999999974897902</v>
      </c>
      <c r="AG498" s="105">
        <v>0.99999999974897902</v>
      </c>
      <c r="AH498" s="105">
        <v>0.99999999974897902</v>
      </c>
      <c r="AI498" s="105">
        <v>0.99999999974897902</v>
      </c>
      <c r="AJ498" s="105">
        <v>0.99999999974897902</v>
      </c>
      <c r="AK498" s="105">
        <v>0.99999999974897902</v>
      </c>
      <c r="AL498" s="105">
        <v>0.99999999974897902</v>
      </c>
      <c r="AM498" s="105">
        <v>0.99999999974897902</v>
      </c>
      <c r="AN498" s="105">
        <v>0.99999999974897902</v>
      </c>
      <c r="AO498" s="105">
        <v>0.99999999974897902</v>
      </c>
      <c r="AP498" s="105">
        <v>0.99999999974897902</v>
      </c>
      <c r="AQ498" s="105">
        <v>0.99999999974897902</v>
      </c>
      <c r="AR498" s="105">
        <v>0.99999999974897902</v>
      </c>
      <c r="AS498" s="105">
        <v>0.99999999974897902</v>
      </c>
      <c r="AT498" s="105">
        <v>0.99999999974897902</v>
      </c>
      <c r="AU498" s="105">
        <v>0.99999999974897902</v>
      </c>
      <c r="AV498" s="105">
        <v>0.99999999974897902</v>
      </c>
      <c r="AW498" s="105">
        <v>0.99999999974897902</v>
      </c>
      <c r="AX498" s="105">
        <v>0.99999999974897902</v>
      </c>
      <c r="AY498" s="105">
        <v>0.99999999974897902</v>
      </c>
      <c r="AZ498" s="105">
        <v>0.99999999974897902</v>
      </c>
      <c r="BA498" s="105">
        <v>0.99999999974897902</v>
      </c>
      <c r="BB498" s="105">
        <v>0.99999999974897902</v>
      </c>
      <c r="BE498" s="73"/>
      <c r="BF498" s="134">
        <f t="shared" si="28"/>
        <v>0.99999999974897935</v>
      </c>
      <c r="BG498" s="134">
        <f t="shared" si="29"/>
        <v>0.99999999974897935</v>
      </c>
      <c r="BH498" s="134">
        <f t="shared" si="30"/>
        <v>0.99999999974897935</v>
      </c>
      <c r="BI498" s="134">
        <f t="shared" si="27"/>
        <v>0.99999999974897935</v>
      </c>
    </row>
    <row r="499" spans="1:61" ht="14.4" x14ac:dyDescent="0.3">
      <c r="A499" s="106" t="s">
        <v>861</v>
      </c>
      <c r="B499" s="105">
        <v>9.8907548817805896E-9</v>
      </c>
      <c r="C499" s="105">
        <v>1.0714984455262299E-8</v>
      </c>
      <c r="D499" s="105">
        <v>1.1539214028744001E-8</v>
      </c>
      <c r="E499" s="105">
        <v>1.23634436022257E-8</v>
      </c>
      <c r="F499" s="105">
        <v>1.31876731757074E-8</v>
      </c>
      <c r="G499" s="105">
        <v>1.40119027491891E-8</v>
      </c>
      <c r="H499" s="105">
        <v>1.4836132322670799E-8</v>
      </c>
      <c r="I499" s="105">
        <v>1.5660361896152601E-8</v>
      </c>
      <c r="J499" s="105">
        <v>1.6484591469634301E-8</v>
      </c>
      <c r="K499" s="105">
        <v>1.7308821043116001E-8</v>
      </c>
      <c r="L499" s="105">
        <v>1.81330506165977E-8</v>
      </c>
      <c r="M499" s="105">
        <v>1.89572801900794E-8</v>
      </c>
      <c r="N499" s="105">
        <v>1.97815097635611E-8</v>
      </c>
      <c r="O499" s="105">
        <v>1.97815097635611E-8</v>
      </c>
      <c r="P499" s="105">
        <v>2.0605739337042899E-8</v>
      </c>
      <c r="Q499" s="105">
        <v>1.7791990103432899E-8</v>
      </c>
      <c r="R499" s="105">
        <v>2.2254198484006301E-8</v>
      </c>
      <c r="S499" s="105">
        <v>2.3078428057488001E-8</v>
      </c>
      <c r="T499" s="105">
        <v>2.3902657630969701E-8</v>
      </c>
      <c r="U499" s="105">
        <v>2.47268872044514E-8</v>
      </c>
      <c r="V499" s="105">
        <v>2.5551116777933199E-8</v>
      </c>
      <c r="W499" s="105">
        <v>2.6375346351414899E-8</v>
      </c>
      <c r="X499" s="105">
        <v>2.3561597117804899E-8</v>
      </c>
      <c r="Y499" s="105">
        <v>2.0747847884194899E-8</v>
      </c>
      <c r="Z499" s="105">
        <v>1.7934098650584899E-8</v>
      </c>
      <c r="AA499" s="105">
        <v>1.5120349416974899E-8</v>
      </c>
      <c r="AB499" s="105">
        <v>1.5120349416974899E-8</v>
      </c>
      <c r="AC499" s="105">
        <v>1.23066001833649E-8</v>
      </c>
      <c r="AD499" s="105">
        <v>9.4928509497549302E-9</v>
      </c>
      <c r="AE499" s="105">
        <v>6.6791017161449401E-9</v>
      </c>
      <c r="AF499" s="105">
        <v>3.86535248253494E-9</v>
      </c>
      <c r="AG499" s="105">
        <v>1.05160324892494E-9</v>
      </c>
      <c r="AH499" s="105">
        <v>-1.76214598468504E-9</v>
      </c>
      <c r="AI499" s="105">
        <v>-4.5758952182950402E-9</v>
      </c>
      <c r="AJ499" s="105">
        <v>-7.3896444519050403E-9</v>
      </c>
      <c r="AK499" s="105">
        <v>-1.0203393685515001E-8</v>
      </c>
      <c r="AL499" s="105">
        <v>-1.3017142919125001E-8</v>
      </c>
      <c r="AM499" s="105">
        <v>-1.5830892152734999E-8</v>
      </c>
      <c r="AN499" s="105">
        <v>-1.8644641386344999E-8</v>
      </c>
      <c r="AO499" s="105">
        <v>-1.8644641386344999E-8</v>
      </c>
      <c r="AP499" s="105">
        <v>-2.1458390619954999E-8</v>
      </c>
      <c r="AQ499" s="105">
        <v>-2.4272139853564999E-8</v>
      </c>
      <c r="AR499" s="105">
        <v>-2.7085889087174999E-8</v>
      </c>
      <c r="AS499" s="105">
        <v>-2.9899638320785003E-8</v>
      </c>
      <c r="AT499" s="105">
        <v>-3.2713387554394999E-8</v>
      </c>
      <c r="AU499" s="105">
        <v>-3.5527136788005003E-8</v>
      </c>
      <c r="AV499" s="105">
        <v>8406.9398495902005</v>
      </c>
      <c r="AW499" s="105">
        <v>25220.8195488372</v>
      </c>
      <c r="AX499" s="105">
        <v>42034.6992480841</v>
      </c>
      <c r="AY499" s="105">
        <v>58848.578947331102</v>
      </c>
      <c r="AZ499" s="105">
        <v>75662.458646578103</v>
      </c>
      <c r="BA499" s="105">
        <v>92476.338345825105</v>
      </c>
      <c r="BB499" s="105">
        <v>92476.338345825105</v>
      </c>
      <c r="BE499" s="73"/>
      <c r="BF499" s="134">
        <f t="shared" si="28"/>
        <v>1.4836132322670847E-8</v>
      </c>
      <c r="BG499" s="134">
        <f t="shared" si="29"/>
        <v>2.1648597444604611E-8</v>
      </c>
      <c r="BH499" s="134">
        <f t="shared" si="30"/>
        <v>-1.7621459846850433E-9</v>
      </c>
      <c r="BI499" s="134">
        <f t="shared" si="27"/>
        <v>23280.756506619709</v>
      </c>
    </row>
    <row r="500" spans="1:61" ht="14.4" x14ac:dyDescent="0.3">
      <c r="A500" s="106" t="s">
        <v>862</v>
      </c>
      <c r="B500" s="105">
        <v>1381903066.4804499</v>
      </c>
      <c r="C500" s="105">
        <v>1356940210.7816701</v>
      </c>
      <c r="D500" s="105">
        <v>1407381918.55353</v>
      </c>
      <c r="E500" s="105">
        <v>1439869028.2185099</v>
      </c>
      <c r="F500" s="105">
        <v>1446633841.2213099</v>
      </c>
      <c r="G500" s="105">
        <v>1440922614.3101201</v>
      </c>
      <c r="H500" s="105">
        <v>1426990468.5947101</v>
      </c>
      <c r="I500" s="105">
        <v>1410600998.19051</v>
      </c>
      <c r="J500" s="105">
        <v>1330205374.30372</v>
      </c>
      <c r="K500" s="105">
        <v>1320417484.26209</v>
      </c>
      <c r="L500" s="105">
        <v>1328221123.6096699</v>
      </c>
      <c r="M500" s="105">
        <v>1362679223.0325301</v>
      </c>
      <c r="N500" s="105">
        <v>1397706244.1004901</v>
      </c>
      <c r="O500" s="105">
        <v>1397706244.1004901</v>
      </c>
      <c r="P500" s="105">
        <v>1373474882.5736101</v>
      </c>
      <c r="Q500" s="105">
        <v>1398162636.9568801</v>
      </c>
      <c r="R500" s="105">
        <v>1415143592.84251</v>
      </c>
      <c r="S500" s="105">
        <v>1414546552.6984999</v>
      </c>
      <c r="T500" s="105">
        <v>1409367495.9646599</v>
      </c>
      <c r="U500" s="105">
        <v>1403956268.1479299</v>
      </c>
      <c r="V500" s="105">
        <v>1399680638.57637</v>
      </c>
      <c r="W500" s="105">
        <v>1350296715.6481299</v>
      </c>
      <c r="X500" s="105">
        <v>1347986748.4886701</v>
      </c>
      <c r="Y500" s="105">
        <v>1351727014.8368101</v>
      </c>
      <c r="Z500" s="105">
        <v>1371316375.5794201</v>
      </c>
      <c r="AA500" s="105">
        <v>1397706244.02826</v>
      </c>
      <c r="AB500" s="105">
        <v>1397706244.02826</v>
      </c>
      <c r="AC500" s="105">
        <v>1373441804.1203301</v>
      </c>
      <c r="AD500" s="105">
        <v>1397197842.2202499</v>
      </c>
      <c r="AE500" s="105">
        <v>1411933166.9923301</v>
      </c>
      <c r="AF500" s="105">
        <v>1409405408.9962599</v>
      </c>
      <c r="AG500" s="105">
        <v>1403334794.6649599</v>
      </c>
      <c r="AH500" s="105">
        <v>1396731572.4103799</v>
      </c>
      <c r="AI500" s="105">
        <v>1392109671.0387399</v>
      </c>
      <c r="AJ500" s="105">
        <v>1345302198.2121899</v>
      </c>
      <c r="AK500" s="105">
        <v>1344681549.33869</v>
      </c>
      <c r="AL500" s="105">
        <v>1351074346.1370101</v>
      </c>
      <c r="AM500" s="105">
        <v>1372944190.91698</v>
      </c>
      <c r="AN500" s="105">
        <v>1397706243.80707</v>
      </c>
      <c r="AO500" s="105">
        <v>1397706243.80707</v>
      </c>
      <c r="AP500" s="105">
        <v>1376983698.0138099</v>
      </c>
      <c r="AQ500" s="105">
        <v>1402170637.1737101</v>
      </c>
      <c r="AR500" s="105">
        <v>1420314115.17996</v>
      </c>
      <c r="AS500" s="105">
        <v>1421342604.9023399</v>
      </c>
      <c r="AT500" s="105">
        <v>1415452823.8889799</v>
      </c>
      <c r="AU500" s="105">
        <v>1408768291.30707</v>
      </c>
      <c r="AV500" s="105">
        <v>1403633875.1835101</v>
      </c>
      <c r="AW500" s="105">
        <v>1357615175.20507</v>
      </c>
      <c r="AX500" s="105">
        <v>1355978837.0185299</v>
      </c>
      <c r="AY500" s="105">
        <v>1360702706.87167</v>
      </c>
      <c r="AZ500" s="105">
        <v>1375067012.2934401</v>
      </c>
      <c r="BA500" s="105">
        <v>1397706243.9305999</v>
      </c>
      <c r="BB500" s="105">
        <v>1397706243.9305999</v>
      </c>
      <c r="BE500" s="73"/>
      <c r="BF500" s="134">
        <f t="shared" si="28"/>
        <v>1388497815.0507162</v>
      </c>
      <c r="BG500" s="134">
        <f t="shared" si="29"/>
        <v>1387005493.1109416</v>
      </c>
      <c r="BH500" s="134">
        <f t="shared" si="30"/>
        <v>1384120694.8371887</v>
      </c>
      <c r="BI500" s="134">
        <f t="shared" si="27"/>
        <v>1391803251.1365969</v>
      </c>
    </row>
    <row r="501" spans="1:61" ht="14.4" x14ac:dyDescent="0.3">
      <c r="A501" s="106" t="s">
        <v>863</v>
      </c>
      <c r="B501" s="105">
        <v>-630457439.75727296</v>
      </c>
      <c r="C501" s="105">
        <v>-693076398.78503704</v>
      </c>
      <c r="D501" s="105">
        <v>-755695357.81280196</v>
      </c>
      <c r="E501" s="105">
        <v>-818314316.84056699</v>
      </c>
      <c r="F501" s="105">
        <v>-880933275.86833203</v>
      </c>
      <c r="G501" s="105">
        <v>-943552234.89609694</v>
      </c>
      <c r="H501" s="105">
        <v>-1006171193.92386</v>
      </c>
      <c r="I501" s="105">
        <v>-1068790152.95162</v>
      </c>
      <c r="J501" s="105">
        <v>-1131409111.9793899</v>
      </c>
      <c r="K501" s="105">
        <v>-1194028071.0071499</v>
      </c>
      <c r="L501" s="105">
        <v>-1256647030.03492</v>
      </c>
      <c r="M501" s="105">
        <v>-1319265989.06268</v>
      </c>
      <c r="N501" s="105">
        <v>-1381884948.09045</v>
      </c>
      <c r="O501" s="105">
        <v>-1381884948.09045</v>
      </c>
      <c r="P501" s="105">
        <v>-1383201879.55878</v>
      </c>
      <c r="Q501" s="105">
        <v>-1384518811.0271201</v>
      </c>
      <c r="R501" s="105">
        <v>-1385835742.49546</v>
      </c>
      <c r="S501" s="105">
        <v>-1387152673.9637899</v>
      </c>
      <c r="T501" s="105">
        <v>-1388469605.4321301</v>
      </c>
      <c r="U501" s="105">
        <v>-1389786536.90047</v>
      </c>
      <c r="V501" s="105">
        <v>-1391103468.3688099</v>
      </c>
      <c r="W501" s="105">
        <v>-1392420399.8371401</v>
      </c>
      <c r="X501" s="105">
        <v>-1393737331.30548</v>
      </c>
      <c r="Y501" s="105">
        <v>-1395054262.7738199</v>
      </c>
      <c r="Z501" s="105">
        <v>-1396371194.2421501</v>
      </c>
      <c r="AA501" s="105">
        <v>-1397688125.71049</v>
      </c>
      <c r="AB501" s="105">
        <v>-1397688125.71049</v>
      </c>
      <c r="AC501" s="105">
        <v>-1397688125.7044699</v>
      </c>
      <c r="AD501" s="105">
        <v>-1397688125.6984501</v>
      </c>
      <c r="AE501" s="105">
        <v>-1397688125.69243</v>
      </c>
      <c r="AF501" s="105">
        <v>-1397688125.68641</v>
      </c>
      <c r="AG501" s="105">
        <v>-1397688125.6803899</v>
      </c>
      <c r="AH501" s="105">
        <v>-1397688125.6743701</v>
      </c>
      <c r="AI501" s="105">
        <v>-1397688125.66836</v>
      </c>
      <c r="AJ501" s="105">
        <v>-1397688125.6623399</v>
      </c>
      <c r="AK501" s="105">
        <v>-1397688125.6563201</v>
      </c>
      <c r="AL501" s="105">
        <v>-1397688125.6503</v>
      </c>
      <c r="AM501" s="105">
        <v>-1397688125.64428</v>
      </c>
      <c r="AN501" s="105">
        <v>-1397688125.6382599</v>
      </c>
      <c r="AO501" s="105">
        <v>-1397688125.6382599</v>
      </c>
      <c r="AP501" s="105">
        <v>-1397688125.6198299</v>
      </c>
      <c r="AQ501" s="105">
        <v>-1397688125.6013899</v>
      </c>
      <c r="AR501" s="105">
        <v>-1397688125.5829599</v>
      </c>
      <c r="AS501" s="105">
        <v>-1397688125.5645299</v>
      </c>
      <c r="AT501" s="105">
        <v>-1397688125.5460999</v>
      </c>
      <c r="AU501" s="105">
        <v>-1397688125.5276599</v>
      </c>
      <c r="AV501" s="105">
        <v>-1397688125.5092299</v>
      </c>
      <c r="AW501" s="105">
        <v>-1397688125.4907999</v>
      </c>
      <c r="AX501" s="105">
        <v>-1397688125.4723699</v>
      </c>
      <c r="AY501" s="105">
        <v>-1397688125.4539299</v>
      </c>
      <c r="AZ501" s="105">
        <v>-1397688125.4354999</v>
      </c>
      <c r="BA501" s="105">
        <v>-1397688125.4170699</v>
      </c>
      <c r="BB501" s="105">
        <v>-1397688125.4170699</v>
      </c>
      <c r="BE501" s="73"/>
      <c r="BF501" s="134">
        <f t="shared" si="28"/>
        <v>-1006171193.9238598</v>
      </c>
      <c r="BG501" s="134">
        <f t="shared" si="29"/>
        <v>-1389786536.9004686</v>
      </c>
      <c r="BH501" s="134">
        <f t="shared" si="30"/>
        <v>-1397688125.6743746</v>
      </c>
      <c r="BI501" s="134">
        <f t="shared" si="27"/>
        <v>-1397688125.5276637</v>
      </c>
    </row>
    <row r="502" spans="1:61" ht="14.4" x14ac:dyDescent="0.3">
      <c r="A502" s="106" t="s">
        <v>864</v>
      </c>
      <c r="B502" s="105">
        <v>-1.0000000838772301</v>
      </c>
      <c r="C502" s="105">
        <v>-403459.84609856899</v>
      </c>
      <c r="D502" s="105">
        <v>10473339.0599223</v>
      </c>
      <c r="E502" s="105">
        <v>18820767.9756102</v>
      </c>
      <c r="F502" s="105">
        <v>25029859.630506899</v>
      </c>
      <c r="G502" s="105">
        <v>25819570.6509322</v>
      </c>
      <c r="H502" s="105">
        <v>27559502.726767499</v>
      </c>
      <c r="I502" s="105">
        <v>27780429.940868799</v>
      </c>
      <c r="J502" s="105">
        <v>20292523.292754602</v>
      </c>
      <c r="K502" s="105">
        <v>10220045.448139099</v>
      </c>
      <c r="L502" s="105">
        <v>3474509.1282792301</v>
      </c>
      <c r="M502" s="105">
        <v>1993436.4570584099</v>
      </c>
      <c r="N502" s="105">
        <v>-1.00000005932088</v>
      </c>
      <c r="O502" s="105">
        <v>-1.00000005932088</v>
      </c>
      <c r="P502" s="105">
        <v>-2366386.9213757101</v>
      </c>
      <c r="Q502" s="105">
        <v>384444.97962657001</v>
      </c>
      <c r="R502" s="105">
        <v>1582852.3554778399</v>
      </c>
      <c r="S502" s="105">
        <v>1901453.27723386</v>
      </c>
      <c r="T502" s="105">
        <v>818085.32066507905</v>
      </c>
      <c r="U502" s="105">
        <v>1725284.66009191</v>
      </c>
      <c r="V502" s="105">
        <v>1922234.91373985</v>
      </c>
      <c r="W502" s="105">
        <v>-1195264.7743035201</v>
      </c>
      <c r="X502" s="105">
        <v>-2936046.1101282299</v>
      </c>
      <c r="Y502" s="105">
        <v>-3538983.8316221298</v>
      </c>
      <c r="Z502" s="105">
        <v>-1880499.8262162299</v>
      </c>
      <c r="AA502" s="105">
        <v>-0.99999999201827405</v>
      </c>
      <c r="AB502" s="105">
        <v>-0.99999999201827405</v>
      </c>
      <c r="AC502" s="105">
        <v>-1116573.1868135401</v>
      </c>
      <c r="AD502" s="105">
        <v>-411645.27185848902</v>
      </c>
      <c r="AE502" s="105">
        <v>-739372.05918431701</v>
      </c>
      <c r="AF502" s="105">
        <v>-1368213.2746615501</v>
      </c>
      <c r="AG502" s="105">
        <v>-2037368.3525221599</v>
      </c>
      <c r="AH502" s="105">
        <v>-205167.092957952</v>
      </c>
      <c r="AI502" s="105">
        <v>1369693.50666501</v>
      </c>
      <c r="AJ502" s="105">
        <v>1739304.00867149</v>
      </c>
      <c r="AK502" s="105">
        <v>767244.62058297498</v>
      </c>
      <c r="AL502" s="105">
        <v>-250251.22763214001</v>
      </c>
      <c r="AM502" s="105">
        <v>-413348.73884367198</v>
      </c>
      <c r="AN502" s="105">
        <v>-1.0000000010563701</v>
      </c>
      <c r="AO502" s="105">
        <v>-1.0000000010563701</v>
      </c>
      <c r="AP502" s="105">
        <v>1366013.64176414</v>
      </c>
      <c r="AQ502" s="105">
        <v>3610780.0037759701</v>
      </c>
      <c r="AR502" s="105">
        <v>4945411.6114867004</v>
      </c>
      <c r="AS502" s="105">
        <v>6146208.54644401</v>
      </c>
      <c r="AT502" s="105">
        <v>7711447.3684680099</v>
      </c>
      <c r="AU502" s="105">
        <v>6482406.9575370997</v>
      </c>
      <c r="AV502" s="105">
        <v>5140926.84007107</v>
      </c>
      <c r="AW502" s="105">
        <v>3246623.1632919302</v>
      </c>
      <c r="AX502" s="105">
        <v>2044058.9895178799</v>
      </c>
      <c r="AY502" s="105">
        <v>1142855.45259228</v>
      </c>
      <c r="AZ502" s="105">
        <v>626099.71599433594</v>
      </c>
      <c r="BA502" s="105">
        <v>-0.999999999294232</v>
      </c>
      <c r="BB502" s="105">
        <v>-0.999999999294232</v>
      </c>
      <c r="BE502" s="73"/>
      <c r="BF502" s="134">
        <f t="shared" si="28"/>
        <v>13158501.728056964</v>
      </c>
      <c r="BG502" s="134">
        <f t="shared" si="29"/>
        <v>-275602.15052390483</v>
      </c>
      <c r="BH502" s="134">
        <f t="shared" si="30"/>
        <v>-205053.77450417986</v>
      </c>
      <c r="BI502" s="134">
        <f t="shared" si="27"/>
        <v>3266371.560841802</v>
      </c>
    </row>
    <row r="503" spans="1:61" ht="14.4" x14ac:dyDescent="0.3">
      <c r="A503" s="106" t="s">
        <v>865</v>
      </c>
      <c r="B503" s="105">
        <v>0</v>
      </c>
      <c r="C503" s="105">
        <v>0</v>
      </c>
      <c r="D503" s="105">
        <v>0</v>
      </c>
      <c r="E503" s="105">
        <v>0</v>
      </c>
      <c r="F503" s="105">
        <v>0</v>
      </c>
      <c r="G503" s="105">
        <v>0</v>
      </c>
      <c r="H503" s="105">
        <v>0</v>
      </c>
      <c r="I503" s="105">
        <v>0</v>
      </c>
      <c r="J503" s="105">
        <v>0</v>
      </c>
      <c r="K503" s="105">
        <v>0</v>
      </c>
      <c r="L503" s="105">
        <v>0</v>
      </c>
      <c r="M503" s="105">
        <v>0</v>
      </c>
      <c r="N503" s="105">
        <v>0</v>
      </c>
      <c r="O503" s="105">
        <v>0</v>
      </c>
      <c r="P503" s="105">
        <v>0</v>
      </c>
      <c r="Q503" s="105">
        <v>0</v>
      </c>
      <c r="R503" s="105">
        <v>0</v>
      </c>
      <c r="S503" s="105">
        <v>0</v>
      </c>
      <c r="T503" s="105">
        <v>0</v>
      </c>
      <c r="U503" s="105">
        <v>0</v>
      </c>
      <c r="V503" s="105">
        <v>0</v>
      </c>
      <c r="W503" s="105">
        <v>0</v>
      </c>
      <c r="X503" s="105">
        <v>0</v>
      </c>
      <c r="Y503" s="105">
        <v>0</v>
      </c>
      <c r="Z503" s="105">
        <v>0</v>
      </c>
      <c r="AA503" s="105">
        <v>0</v>
      </c>
      <c r="AB503" s="105">
        <v>0</v>
      </c>
      <c r="AC503" s="105">
        <v>0</v>
      </c>
      <c r="AD503" s="105">
        <v>0</v>
      </c>
      <c r="AE503" s="105">
        <v>0</v>
      </c>
      <c r="AF503" s="105">
        <v>0</v>
      </c>
      <c r="AG503" s="105">
        <v>0</v>
      </c>
      <c r="AH503" s="105">
        <v>0</v>
      </c>
      <c r="AI503" s="105">
        <v>0</v>
      </c>
      <c r="AJ503" s="105">
        <v>0</v>
      </c>
      <c r="AK503" s="105">
        <v>0</v>
      </c>
      <c r="AL503" s="105">
        <v>0</v>
      </c>
      <c r="AM503" s="105">
        <v>0</v>
      </c>
      <c r="AN503" s="105">
        <v>0</v>
      </c>
      <c r="AO503" s="105">
        <v>0</v>
      </c>
      <c r="AP503" s="105">
        <v>0</v>
      </c>
      <c r="AQ503" s="105">
        <v>0</v>
      </c>
      <c r="AR503" s="105">
        <v>0</v>
      </c>
      <c r="AS503" s="105">
        <v>0</v>
      </c>
      <c r="AT503" s="105">
        <v>0</v>
      </c>
      <c r="AU503" s="105">
        <v>0</v>
      </c>
      <c r="AV503" s="105">
        <v>0</v>
      </c>
      <c r="AW503" s="105">
        <v>0</v>
      </c>
      <c r="AX503" s="105">
        <v>0</v>
      </c>
      <c r="AY503" s="105">
        <v>0</v>
      </c>
      <c r="AZ503" s="105">
        <v>0</v>
      </c>
      <c r="BA503" s="105">
        <v>0</v>
      </c>
      <c r="BB503" s="105">
        <v>0</v>
      </c>
      <c r="BE503" s="73"/>
      <c r="BF503" s="134">
        <f t="shared" si="28"/>
        <v>0</v>
      </c>
      <c r="BG503" s="134">
        <f t="shared" si="29"/>
        <v>0</v>
      </c>
      <c r="BH503" s="134">
        <f t="shared" si="30"/>
        <v>0</v>
      </c>
      <c r="BI503" s="134">
        <f t="shared" si="27"/>
        <v>0</v>
      </c>
    </row>
    <row r="504" spans="1:61" ht="14.4" x14ac:dyDescent="0.3">
      <c r="A504" s="106" t="s">
        <v>866</v>
      </c>
      <c r="B504" s="105">
        <v>460648795.64999998</v>
      </c>
      <c r="C504" s="105">
        <v>460648795.64999998</v>
      </c>
      <c r="D504" s="105">
        <v>460648795.64999998</v>
      </c>
      <c r="E504" s="105">
        <v>460648795.64999998</v>
      </c>
      <c r="F504" s="105">
        <v>460648795.64999998</v>
      </c>
      <c r="G504" s="105">
        <v>460648795.64999998</v>
      </c>
      <c r="H504" s="105">
        <v>460648795.64999998</v>
      </c>
      <c r="I504" s="105">
        <v>460648795.64999998</v>
      </c>
      <c r="J504" s="105">
        <v>460648795.64999998</v>
      </c>
      <c r="K504" s="105">
        <v>460648795.64999998</v>
      </c>
      <c r="L504" s="105">
        <v>460648795.64999998</v>
      </c>
      <c r="M504" s="105">
        <v>460648795.64999998</v>
      </c>
      <c r="N504" s="105">
        <v>460648795.64999998</v>
      </c>
      <c r="O504" s="105">
        <v>460648795.64999998</v>
      </c>
      <c r="P504" s="105">
        <v>460648795.64999998</v>
      </c>
      <c r="Q504" s="105">
        <v>460648795.64999998</v>
      </c>
      <c r="R504" s="105">
        <v>460648795.64999998</v>
      </c>
      <c r="S504" s="105">
        <v>460648795.64999998</v>
      </c>
      <c r="T504" s="105">
        <v>460648795.64999998</v>
      </c>
      <c r="U504" s="105">
        <v>460648795.64999998</v>
      </c>
      <c r="V504" s="105">
        <v>460648795.64999998</v>
      </c>
      <c r="W504" s="105">
        <v>460648795.64999998</v>
      </c>
      <c r="X504" s="105">
        <v>460648795.64999998</v>
      </c>
      <c r="Y504" s="105">
        <v>460648795.64999998</v>
      </c>
      <c r="Z504" s="105">
        <v>460648795.64999998</v>
      </c>
      <c r="AA504" s="105">
        <v>460648795.64999998</v>
      </c>
      <c r="AB504" s="105">
        <v>460648795.64999998</v>
      </c>
      <c r="AC504" s="105">
        <v>460648795.64999998</v>
      </c>
      <c r="AD504" s="105">
        <v>460648795.64999998</v>
      </c>
      <c r="AE504" s="105">
        <v>460648795.64999998</v>
      </c>
      <c r="AF504" s="105">
        <v>460648795.64999998</v>
      </c>
      <c r="AG504" s="105">
        <v>460648795.64999998</v>
      </c>
      <c r="AH504" s="105">
        <v>460648795.64999998</v>
      </c>
      <c r="AI504" s="105">
        <v>460648795.64999998</v>
      </c>
      <c r="AJ504" s="105">
        <v>460648795.64999998</v>
      </c>
      <c r="AK504" s="105">
        <v>460648795.64999998</v>
      </c>
      <c r="AL504" s="105">
        <v>460648795.64999998</v>
      </c>
      <c r="AM504" s="105">
        <v>460648795.64999998</v>
      </c>
      <c r="AN504" s="105">
        <v>460648795.64999998</v>
      </c>
      <c r="AO504" s="105">
        <v>460648795.64999998</v>
      </c>
      <c r="AP504" s="105">
        <v>460648795.64999998</v>
      </c>
      <c r="AQ504" s="105">
        <v>460648795.64999998</v>
      </c>
      <c r="AR504" s="105">
        <v>460648795.64999998</v>
      </c>
      <c r="AS504" s="105">
        <v>460648795.64999998</v>
      </c>
      <c r="AT504" s="105">
        <v>460648795.64999998</v>
      </c>
      <c r="AU504" s="105">
        <v>460648795.64999998</v>
      </c>
      <c r="AV504" s="105">
        <v>460648795.64999998</v>
      </c>
      <c r="AW504" s="105">
        <v>460648795.64999998</v>
      </c>
      <c r="AX504" s="105">
        <v>460648795.64999998</v>
      </c>
      <c r="AY504" s="105">
        <v>460648795.64999998</v>
      </c>
      <c r="AZ504" s="105">
        <v>460648795.64999998</v>
      </c>
      <c r="BA504" s="105">
        <v>460648795.64999998</v>
      </c>
      <c r="BB504" s="105">
        <v>460648795.64999998</v>
      </c>
      <c r="BE504" s="73"/>
      <c r="BF504" s="134">
        <f t="shared" si="28"/>
        <v>460648795.64999992</v>
      </c>
      <c r="BG504" s="134">
        <f t="shared" si="29"/>
        <v>460648795.64999992</v>
      </c>
      <c r="BH504" s="134">
        <f t="shared" si="30"/>
        <v>460648795.64999992</v>
      </c>
      <c r="BI504" s="134">
        <f t="shared" si="27"/>
        <v>460648795.64999992</v>
      </c>
    </row>
    <row r="505" spans="1:61" ht="14.4" x14ac:dyDescent="0.3">
      <c r="A505" s="106" t="s">
        <v>867</v>
      </c>
      <c r="B505" s="105">
        <v>0</v>
      </c>
      <c r="C505" s="105">
        <v>0</v>
      </c>
      <c r="D505" s="105">
        <v>0</v>
      </c>
      <c r="E505" s="105">
        <v>0</v>
      </c>
      <c r="F505" s="105">
        <v>0</v>
      </c>
      <c r="G505" s="105">
        <v>0</v>
      </c>
      <c r="H505" s="105">
        <v>0</v>
      </c>
      <c r="I505" s="105">
        <v>0</v>
      </c>
      <c r="J505" s="105">
        <v>0</v>
      </c>
      <c r="K505" s="105">
        <v>0</v>
      </c>
      <c r="L505" s="105">
        <v>0</v>
      </c>
      <c r="M505" s="105">
        <v>0</v>
      </c>
      <c r="N505" s="105">
        <v>0</v>
      </c>
      <c r="O505" s="105">
        <v>0</v>
      </c>
      <c r="P505" s="105">
        <v>0</v>
      </c>
      <c r="Q505" s="105">
        <v>0</v>
      </c>
      <c r="R505" s="105">
        <v>0</v>
      </c>
      <c r="S505" s="105">
        <v>0</v>
      </c>
      <c r="T505" s="105">
        <v>0</v>
      </c>
      <c r="U505" s="105">
        <v>0</v>
      </c>
      <c r="V505" s="105">
        <v>0</v>
      </c>
      <c r="W505" s="105">
        <v>0</v>
      </c>
      <c r="X505" s="105">
        <v>0</v>
      </c>
      <c r="Y505" s="105">
        <v>0</v>
      </c>
      <c r="Z505" s="105">
        <v>0</v>
      </c>
      <c r="AA505" s="105">
        <v>0</v>
      </c>
      <c r="AB505" s="105">
        <v>0</v>
      </c>
      <c r="AC505" s="105">
        <v>0</v>
      </c>
      <c r="AD505" s="105">
        <v>0</v>
      </c>
      <c r="AE505" s="105">
        <v>0</v>
      </c>
      <c r="AF505" s="105">
        <v>0</v>
      </c>
      <c r="AG505" s="105">
        <v>0</v>
      </c>
      <c r="AH505" s="105">
        <v>0</v>
      </c>
      <c r="AI505" s="105">
        <v>0</v>
      </c>
      <c r="AJ505" s="105">
        <v>0</v>
      </c>
      <c r="AK505" s="105">
        <v>0</v>
      </c>
      <c r="AL505" s="105">
        <v>0</v>
      </c>
      <c r="AM505" s="105">
        <v>0</v>
      </c>
      <c r="AN505" s="105">
        <v>0</v>
      </c>
      <c r="AO505" s="105">
        <v>0</v>
      </c>
      <c r="AP505" s="105">
        <v>0</v>
      </c>
      <c r="AQ505" s="105">
        <v>0</v>
      </c>
      <c r="AR505" s="105">
        <v>0</v>
      </c>
      <c r="AS505" s="105">
        <v>0</v>
      </c>
      <c r="AT505" s="105">
        <v>0</v>
      </c>
      <c r="AU505" s="105">
        <v>0</v>
      </c>
      <c r="AV505" s="105">
        <v>0</v>
      </c>
      <c r="AW505" s="105">
        <v>0</v>
      </c>
      <c r="AX505" s="105">
        <v>0</v>
      </c>
      <c r="AY505" s="105">
        <v>0</v>
      </c>
      <c r="AZ505" s="105">
        <v>0</v>
      </c>
      <c r="BA505" s="105">
        <v>0</v>
      </c>
      <c r="BB505" s="105">
        <v>0</v>
      </c>
      <c r="BE505" s="73"/>
      <c r="BF505" s="134">
        <f t="shared" si="28"/>
        <v>0</v>
      </c>
      <c r="BG505" s="134">
        <f t="shared" si="29"/>
        <v>0</v>
      </c>
      <c r="BH505" s="134">
        <f t="shared" si="30"/>
        <v>0</v>
      </c>
      <c r="BI505" s="134">
        <f t="shared" si="27"/>
        <v>0</v>
      </c>
    </row>
    <row r="506" spans="1:61" ht="14.4" x14ac:dyDescent="0.3">
      <c r="A506" s="106" t="s">
        <v>868</v>
      </c>
      <c r="B506" s="105">
        <v>0</v>
      </c>
      <c r="C506" s="105">
        <v>0</v>
      </c>
      <c r="D506" s="105">
        <v>0</v>
      </c>
      <c r="E506" s="105">
        <v>0</v>
      </c>
      <c r="F506" s="105">
        <v>0</v>
      </c>
      <c r="G506" s="105">
        <v>0</v>
      </c>
      <c r="H506" s="105">
        <v>0</v>
      </c>
      <c r="I506" s="105">
        <v>0</v>
      </c>
      <c r="J506" s="105">
        <v>0</v>
      </c>
      <c r="K506" s="105">
        <v>0</v>
      </c>
      <c r="L506" s="105">
        <v>0</v>
      </c>
      <c r="M506" s="105">
        <v>0</v>
      </c>
      <c r="N506" s="105">
        <v>0</v>
      </c>
      <c r="O506" s="105">
        <v>0</v>
      </c>
      <c r="P506" s="105">
        <v>0</v>
      </c>
      <c r="Q506" s="105">
        <v>0</v>
      </c>
      <c r="R506" s="105">
        <v>0</v>
      </c>
      <c r="S506" s="105">
        <v>0</v>
      </c>
      <c r="T506" s="105">
        <v>0</v>
      </c>
      <c r="U506" s="105">
        <v>0</v>
      </c>
      <c r="V506" s="105">
        <v>0</v>
      </c>
      <c r="W506" s="105">
        <v>0</v>
      </c>
      <c r="X506" s="105">
        <v>0</v>
      </c>
      <c r="Y506" s="105">
        <v>0</v>
      </c>
      <c r="Z506" s="105">
        <v>0</v>
      </c>
      <c r="AA506" s="105">
        <v>0</v>
      </c>
      <c r="AB506" s="105">
        <v>0</v>
      </c>
      <c r="AC506" s="105">
        <v>0</v>
      </c>
      <c r="AD506" s="105">
        <v>0</v>
      </c>
      <c r="AE506" s="105">
        <v>0</v>
      </c>
      <c r="AF506" s="105">
        <v>0</v>
      </c>
      <c r="AG506" s="105">
        <v>0</v>
      </c>
      <c r="AH506" s="105">
        <v>0</v>
      </c>
      <c r="AI506" s="105">
        <v>0</v>
      </c>
      <c r="AJ506" s="105">
        <v>0</v>
      </c>
      <c r="AK506" s="105">
        <v>0</v>
      </c>
      <c r="AL506" s="105">
        <v>0</v>
      </c>
      <c r="AM506" s="105">
        <v>0</v>
      </c>
      <c r="AN506" s="105">
        <v>0</v>
      </c>
      <c r="AO506" s="105">
        <v>0</v>
      </c>
      <c r="AP506" s="105">
        <v>0</v>
      </c>
      <c r="AQ506" s="105">
        <v>0</v>
      </c>
      <c r="AR506" s="105">
        <v>0</v>
      </c>
      <c r="AS506" s="105">
        <v>0</v>
      </c>
      <c r="AT506" s="105">
        <v>0</v>
      </c>
      <c r="AU506" s="105">
        <v>0</v>
      </c>
      <c r="AV506" s="105">
        <v>0</v>
      </c>
      <c r="AW506" s="105">
        <v>0</v>
      </c>
      <c r="AX506" s="105">
        <v>0</v>
      </c>
      <c r="AY506" s="105">
        <v>0</v>
      </c>
      <c r="AZ506" s="105">
        <v>0</v>
      </c>
      <c r="BA506" s="105">
        <v>0</v>
      </c>
      <c r="BB506" s="105">
        <v>0</v>
      </c>
      <c r="BE506" s="73"/>
      <c r="BF506" s="134">
        <f t="shared" si="28"/>
        <v>0</v>
      </c>
      <c r="BG506" s="134">
        <f t="shared" si="29"/>
        <v>0</v>
      </c>
      <c r="BH506" s="134">
        <f t="shared" si="30"/>
        <v>0</v>
      </c>
      <c r="BI506" s="134">
        <f t="shared" si="27"/>
        <v>0</v>
      </c>
    </row>
    <row r="507" spans="1:61" ht="14.4" x14ac:dyDescent="0.3">
      <c r="A507" s="106" t="s">
        <v>869</v>
      </c>
      <c r="B507" s="105">
        <v>0</v>
      </c>
      <c r="C507" s="105">
        <v>0</v>
      </c>
      <c r="D507" s="105">
        <v>0</v>
      </c>
      <c r="E507" s="105">
        <v>0</v>
      </c>
      <c r="F507" s="105">
        <v>0</v>
      </c>
      <c r="G507" s="105">
        <v>0</v>
      </c>
      <c r="H507" s="105">
        <v>0</v>
      </c>
      <c r="I507" s="105">
        <v>0</v>
      </c>
      <c r="J507" s="105">
        <v>0</v>
      </c>
      <c r="K507" s="105">
        <v>0</v>
      </c>
      <c r="L507" s="105">
        <v>0</v>
      </c>
      <c r="M507" s="105">
        <v>0</v>
      </c>
      <c r="N507" s="105">
        <v>0</v>
      </c>
      <c r="O507" s="105">
        <v>0</v>
      </c>
      <c r="P507" s="105">
        <v>0</v>
      </c>
      <c r="Q507" s="105">
        <v>0</v>
      </c>
      <c r="R507" s="105">
        <v>0</v>
      </c>
      <c r="S507" s="105">
        <v>0</v>
      </c>
      <c r="T507" s="105">
        <v>0</v>
      </c>
      <c r="U507" s="105">
        <v>0</v>
      </c>
      <c r="V507" s="105">
        <v>0</v>
      </c>
      <c r="W507" s="105">
        <v>0</v>
      </c>
      <c r="X507" s="105">
        <v>0</v>
      </c>
      <c r="Y507" s="105">
        <v>0</v>
      </c>
      <c r="Z507" s="105">
        <v>0</v>
      </c>
      <c r="AA507" s="105">
        <v>0</v>
      </c>
      <c r="AB507" s="105">
        <v>0</v>
      </c>
      <c r="AC507" s="105">
        <v>0</v>
      </c>
      <c r="AD507" s="105">
        <v>0</v>
      </c>
      <c r="AE507" s="105">
        <v>0</v>
      </c>
      <c r="AF507" s="105">
        <v>0</v>
      </c>
      <c r="AG507" s="105">
        <v>0</v>
      </c>
      <c r="AH507" s="105">
        <v>0</v>
      </c>
      <c r="AI507" s="105">
        <v>0</v>
      </c>
      <c r="AJ507" s="105">
        <v>0</v>
      </c>
      <c r="AK507" s="105">
        <v>0</v>
      </c>
      <c r="AL507" s="105">
        <v>0</v>
      </c>
      <c r="AM507" s="105">
        <v>0</v>
      </c>
      <c r="AN507" s="105">
        <v>0</v>
      </c>
      <c r="AO507" s="105">
        <v>0</v>
      </c>
      <c r="AP507" s="105">
        <v>0</v>
      </c>
      <c r="AQ507" s="105">
        <v>0</v>
      </c>
      <c r="AR507" s="105">
        <v>0</v>
      </c>
      <c r="AS507" s="105">
        <v>0</v>
      </c>
      <c r="AT507" s="105">
        <v>0</v>
      </c>
      <c r="AU507" s="105">
        <v>0</v>
      </c>
      <c r="AV507" s="105">
        <v>0</v>
      </c>
      <c r="AW507" s="105">
        <v>0</v>
      </c>
      <c r="AX507" s="105">
        <v>0</v>
      </c>
      <c r="AY507" s="105">
        <v>0</v>
      </c>
      <c r="AZ507" s="105">
        <v>0</v>
      </c>
      <c r="BA507" s="105">
        <v>0</v>
      </c>
      <c r="BB507" s="105">
        <v>0</v>
      </c>
      <c r="BE507" s="73"/>
      <c r="BF507" s="134">
        <f t="shared" si="28"/>
        <v>0</v>
      </c>
      <c r="BG507" s="134">
        <f t="shared" si="29"/>
        <v>0</v>
      </c>
      <c r="BH507" s="134">
        <f t="shared" si="30"/>
        <v>0</v>
      </c>
      <c r="BI507" s="134">
        <f t="shared" si="27"/>
        <v>0</v>
      </c>
    </row>
    <row r="508" spans="1:61" ht="14.4" x14ac:dyDescent="0.3">
      <c r="A508" s="233" t="s">
        <v>870</v>
      </c>
      <c r="B508" s="105">
        <v>1212094422.3731799</v>
      </c>
      <c r="C508" s="105">
        <v>1124109148.80053</v>
      </c>
      <c r="D508" s="105">
        <v>1122808696.45065</v>
      </c>
      <c r="E508" s="105">
        <v>1101024276.0035501</v>
      </c>
      <c r="F508" s="105">
        <v>1051379221.63348</v>
      </c>
      <c r="G508" s="105">
        <v>983838746.71496105</v>
      </c>
      <c r="H508" s="105">
        <v>909027574.04762101</v>
      </c>
      <c r="I508" s="105">
        <v>830240071.82975399</v>
      </c>
      <c r="J508" s="105">
        <v>679737582.26708806</v>
      </c>
      <c r="K508" s="105">
        <v>597258255.35307503</v>
      </c>
      <c r="L508" s="105">
        <v>535697399.35303301</v>
      </c>
      <c r="M508" s="105">
        <v>506055467.07690501</v>
      </c>
      <c r="N508" s="105">
        <v>476470091.660043</v>
      </c>
      <c r="O508" s="105">
        <v>476470091.660043</v>
      </c>
      <c r="P508" s="105">
        <v>448555412.74345201</v>
      </c>
      <c r="Q508" s="105">
        <v>474677067.55938399</v>
      </c>
      <c r="R508" s="105">
        <v>491539499.35253102</v>
      </c>
      <c r="S508" s="105">
        <v>489944128.66194201</v>
      </c>
      <c r="T508" s="105">
        <v>482364772.50319201</v>
      </c>
      <c r="U508" s="105">
        <v>476543812.557549</v>
      </c>
      <c r="V508" s="105">
        <v>471148201.771303</v>
      </c>
      <c r="W508" s="105">
        <v>417329847.68668503</v>
      </c>
      <c r="X508" s="105">
        <v>411962167.72306198</v>
      </c>
      <c r="Y508" s="105">
        <v>413782564.88137197</v>
      </c>
      <c r="Z508" s="105">
        <v>433713478.16105402</v>
      </c>
      <c r="AA508" s="105">
        <v>460666913.96776998</v>
      </c>
      <c r="AB508" s="105">
        <v>460666913.96776998</v>
      </c>
      <c r="AC508" s="105">
        <v>435285901.87904698</v>
      </c>
      <c r="AD508" s="105">
        <v>459746867.89993602</v>
      </c>
      <c r="AE508" s="105">
        <v>474154465.89071</v>
      </c>
      <c r="AF508" s="105">
        <v>470997866.68518001</v>
      </c>
      <c r="AG508" s="105">
        <v>464258097.28204799</v>
      </c>
      <c r="AH508" s="105">
        <v>459487076.293042</v>
      </c>
      <c r="AI508" s="105">
        <v>456440035.52705002</v>
      </c>
      <c r="AJ508" s="105">
        <v>410002173.20852</v>
      </c>
      <c r="AK508" s="105">
        <v>408409464.95295799</v>
      </c>
      <c r="AL508" s="105">
        <v>413784765.90908402</v>
      </c>
      <c r="AM508" s="105">
        <v>435491513.18385601</v>
      </c>
      <c r="AN508" s="105">
        <v>460666913.81880802</v>
      </c>
      <c r="AO508" s="105">
        <v>460666913.81880802</v>
      </c>
      <c r="AP508" s="105">
        <v>441310382.68574202</v>
      </c>
      <c r="AQ508" s="105">
        <v>468742088.22609299</v>
      </c>
      <c r="AR508" s="105">
        <v>488220197.85847998</v>
      </c>
      <c r="AS508" s="105">
        <v>490449484.53425503</v>
      </c>
      <c r="AT508" s="105">
        <v>486124942.36135602</v>
      </c>
      <c r="AU508" s="105">
        <v>478211369.38694799</v>
      </c>
      <c r="AV508" s="105">
        <v>471743880.10419798</v>
      </c>
      <c r="AW508" s="105">
        <v>423847690.34710801</v>
      </c>
      <c r="AX508" s="105">
        <v>421025601.88492799</v>
      </c>
      <c r="AY508" s="105">
        <v>424865082.09927398</v>
      </c>
      <c r="AZ508" s="105">
        <v>438729445.68257898</v>
      </c>
      <c r="BA508" s="105">
        <v>460759390.50187302</v>
      </c>
      <c r="BB508" s="105">
        <v>460759390.50187302</v>
      </c>
      <c r="BE508" s="73"/>
      <c r="BF508" s="134">
        <f t="shared" si="28"/>
        <v>856133919.50491321</v>
      </c>
      <c r="BG508" s="134">
        <f t="shared" si="29"/>
        <v>457592150.70994914</v>
      </c>
      <c r="BH508" s="134">
        <f t="shared" si="30"/>
        <v>446876312.03830844</v>
      </c>
      <c r="BI508" s="134">
        <f t="shared" si="27"/>
        <v>458053574.57628006</v>
      </c>
    </row>
    <row r="509" spans="1:61" ht="14.4" x14ac:dyDescent="0.3">
      <c r="A509" s="106" t="s">
        <v>871</v>
      </c>
      <c r="B509" s="105">
        <v>0.40692111616635801</v>
      </c>
      <c r="C509" s="105">
        <v>0.40692111616635801</v>
      </c>
      <c r="D509" s="105">
        <v>0.40692111616635801</v>
      </c>
      <c r="E509" s="105">
        <v>0.40692111616635801</v>
      </c>
      <c r="F509" s="105">
        <v>0.40692111616635801</v>
      </c>
      <c r="G509" s="105">
        <v>0.40692111616635801</v>
      </c>
      <c r="H509" s="105">
        <v>0.40692111616635801</v>
      </c>
      <c r="I509" s="105">
        <v>0.40692111616635801</v>
      </c>
      <c r="J509" s="105">
        <v>0.40692111616635801</v>
      </c>
      <c r="K509" s="105">
        <v>0.40692111616635801</v>
      </c>
      <c r="L509" s="105">
        <v>0.40692111616635801</v>
      </c>
      <c r="M509" s="105">
        <v>0.40692111616635801</v>
      </c>
      <c r="N509" s="105">
        <v>0.40692111616635801</v>
      </c>
      <c r="O509" s="105">
        <v>0.40692111616635801</v>
      </c>
      <c r="P509" s="105">
        <v>0.40692111616635801</v>
      </c>
      <c r="Q509" s="105">
        <v>0.40692111616635801</v>
      </c>
      <c r="R509" s="105">
        <v>0.40692111616635801</v>
      </c>
      <c r="S509" s="105">
        <v>0.40692111616635801</v>
      </c>
      <c r="T509" s="105">
        <v>0.40692111616635801</v>
      </c>
      <c r="U509" s="105">
        <v>0.40692111616635801</v>
      </c>
      <c r="V509" s="105">
        <v>0.40692111616635801</v>
      </c>
      <c r="W509" s="105">
        <v>0.40692111616635801</v>
      </c>
      <c r="X509" s="105">
        <v>0.40692111616635801</v>
      </c>
      <c r="Y509" s="105">
        <v>0.40692111616635801</v>
      </c>
      <c r="Z509" s="105">
        <v>0.40692111616635801</v>
      </c>
      <c r="AA509" s="105">
        <v>0.40692111616635801</v>
      </c>
      <c r="AB509" s="105">
        <v>0.40692111616635801</v>
      </c>
      <c r="AC509" s="105">
        <v>0.40692111616635801</v>
      </c>
      <c r="AD509" s="105">
        <v>0.40692111616635801</v>
      </c>
      <c r="AE509" s="105">
        <v>0.40692111616635801</v>
      </c>
      <c r="AF509" s="105">
        <v>0.40692111616635801</v>
      </c>
      <c r="AG509" s="105">
        <v>0.40692111616635801</v>
      </c>
      <c r="AH509" s="105">
        <v>0.40692111616635801</v>
      </c>
      <c r="AI509" s="105">
        <v>0.40692111616635801</v>
      </c>
      <c r="AJ509" s="105">
        <v>0.40692111616635801</v>
      </c>
      <c r="AK509" s="105">
        <v>0.40692111616635801</v>
      </c>
      <c r="AL509" s="105">
        <v>0.40692111616635801</v>
      </c>
      <c r="AM509" s="105">
        <v>0.40692111616635801</v>
      </c>
      <c r="AN509" s="105">
        <v>0.40692111616635801</v>
      </c>
      <c r="AO509" s="105">
        <v>0.40692111616635801</v>
      </c>
      <c r="AP509" s="105">
        <v>0.40692111616635801</v>
      </c>
      <c r="AQ509" s="105">
        <v>0.40692111616635801</v>
      </c>
      <c r="AR509" s="105">
        <v>0.40692111616635801</v>
      </c>
      <c r="AS509" s="105">
        <v>0.40692111616635801</v>
      </c>
      <c r="AT509" s="105">
        <v>0.40692111616635801</v>
      </c>
      <c r="AU509" s="105">
        <v>0.40692111616635801</v>
      </c>
      <c r="AV509" s="105">
        <v>0.40692111616635801</v>
      </c>
      <c r="AW509" s="105">
        <v>0.40692111616635801</v>
      </c>
      <c r="AX509" s="105">
        <v>0.40692111616635801</v>
      </c>
      <c r="AY509" s="105">
        <v>0.40692111616635801</v>
      </c>
      <c r="AZ509" s="105">
        <v>0.40692111616635801</v>
      </c>
      <c r="BA509" s="105">
        <v>0.40692111616635801</v>
      </c>
      <c r="BB509" s="105">
        <v>0.40692111616635801</v>
      </c>
      <c r="BE509" s="73"/>
      <c r="BF509" s="134">
        <f t="shared" si="28"/>
        <v>0.40692111616635801</v>
      </c>
      <c r="BG509" s="134">
        <f t="shared" si="29"/>
        <v>0.40692111616635801</v>
      </c>
      <c r="BH509" s="134">
        <f t="shared" si="30"/>
        <v>0.40692111616635801</v>
      </c>
      <c r="BI509" s="134">
        <f t="shared" si="27"/>
        <v>0.40692111616635801</v>
      </c>
    </row>
    <row r="510" spans="1:61" ht="14.4" x14ac:dyDescent="0.3">
      <c r="A510" s="106" t="s">
        <v>872</v>
      </c>
      <c r="B510" s="105">
        <v>68243129.685863793</v>
      </c>
      <c r="C510" s="105">
        <v>67697184.659685805</v>
      </c>
      <c r="D510" s="105">
        <v>67151239.633507699</v>
      </c>
      <c r="E510" s="105">
        <v>66605294.607329696</v>
      </c>
      <c r="F510" s="105">
        <v>66059349.581151702</v>
      </c>
      <c r="G510" s="105">
        <v>65513404.554973699</v>
      </c>
      <c r="H510" s="105">
        <v>64967459.528795697</v>
      </c>
      <c r="I510" s="105">
        <v>64421514.502617702</v>
      </c>
      <c r="J510" s="105">
        <v>63875569.4764397</v>
      </c>
      <c r="K510" s="105">
        <v>63329624.450261697</v>
      </c>
      <c r="L510" s="105">
        <v>62783679.424083702</v>
      </c>
      <c r="M510" s="105">
        <v>62237734.3979057</v>
      </c>
      <c r="N510" s="105">
        <v>61691789.371727698</v>
      </c>
      <c r="O510" s="105">
        <v>61691789.371727698</v>
      </c>
      <c r="P510" s="105">
        <v>61145844.345549598</v>
      </c>
      <c r="Q510" s="105">
        <v>60599899.319371603</v>
      </c>
      <c r="R510" s="105">
        <v>60053954.293193601</v>
      </c>
      <c r="S510" s="105">
        <v>59508009.267015599</v>
      </c>
      <c r="T510" s="105">
        <v>58962064.240837596</v>
      </c>
      <c r="U510" s="105">
        <v>58416119.214659601</v>
      </c>
      <c r="V510" s="105">
        <v>57870174.188481599</v>
      </c>
      <c r="W510" s="105">
        <v>57324229.162303597</v>
      </c>
      <c r="X510" s="105">
        <v>56778284.136125602</v>
      </c>
      <c r="Y510" s="105">
        <v>56232339.109947599</v>
      </c>
      <c r="Z510" s="105">
        <v>55686394.083769597</v>
      </c>
      <c r="AA510" s="105">
        <v>55140449.057591602</v>
      </c>
      <c r="AB510" s="105">
        <v>55140449.057591602</v>
      </c>
      <c r="AC510" s="105">
        <v>54594504.0314136</v>
      </c>
      <c r="AD510" s="105">
        <v>54048559.005235597</v>
      </c>
      <c r="AE510" s="105">
        <v>53502613.979057498</v>
      </c>
      <c r="AF510" s="105">
        <v>52956668.952879503</v>
      </c>
      <c r="AG510" s="105">
        <v>52410723.926701501</v>
      </c>
      <c r="AH510" s="105">
        <v>51864778.900523499</v>
      </c>
      <c r="AI510" s="105">
        <v>51318833.874345496</v>
      </c>
      <c r="AJ510" s="105">
        <v>50772888.848167501</v>
      </c>
      <c r="AK510" s="105">
        <v>50226943.821989499</v>
      </c>
      <c r="AL510" s="105">
        <v>49680998.795811497</v>
      </c>
      <c r="AM510" s="105">
        <v>49135053.769633502</v>
      </c>
      <c r="AN510" s="105">
        <v>48589108.743455499</v>
      </c>
      <c r="AO510" s="105">
        <v>48589108.743455499</v>
      </c>
      <c r="AP510" s="105">
        <v>48043163.717277497</v>
      </c>
      <c r="AQ510" s="105">
        <v>47497218.691099502</v>
      </c>
      <c r="AR510" s="105">
        <v>46951273.6649215</v>
      </c>
      <c r="AS510" s="105">
        <v>46405328.638743401</v>
      </c>
      <c r="AT510" s="105">
        <v>45859383.612565398</v>
      </c>
      <c r="AU510" s="105">
        <v>45313438.586387403</v>
      </c>
      <c r="AV510" s="105">
        <v>44767493.560209401</v>
      </c>
      <c r="AW510" s="105">
        <v>44221548.534031399</v>
      </c>
      <c r="AX510" s="105">
        <v>43675603.507853404</v>
      </c>
      <c r="AY510" s="105">
        <v>43129658.481675401</v>
      </c>
      <c r="AZ510" s="105">
        <v>42583713.455497399</v>
      </c>
      <c r="BA510" s="105">
        <v>42037768.429319397</v>
      </c>
      <c r="BB510" s="105">
        <v>42037768.429319397</v>
      </c>
      <c r="BE510" s="73"/>
      <c r="BF510" s="134">
        <f t="shared" si="28"/>
        <v>64967459.528795719</v>
      </c>
      <c r="BG510" s="134">
        <f t="shared" si="29"/>
        <v>58416119.214659587</v>
      </c>
      <c r="BH510" s="134">
        <f t="shared" si="30"/>
        <v>51864778.900523514</v>
      </c>
      <c r="BI510" s="134">
        <f t="shared" si="27"/>
        <v>45313438.586387426</v>
      </c>
    </row>
    <row r="511" spans="1:61" ht="14.4" x14ac:dyDescent="0.3">
      <c r="A511" s="106" t="s">
        <v>873</v>
      </c>
      <c r="B511" s="105">
        <v>0</v>
      </c>
      <c r="C511" s="105">
        <v>0</v>
      </c>
      <c r="D511" s="105">
        <v>0</v>
      </c>
      <c r="E511" s="105">
        <v>0</v>
      </c>
      <c r="F511" s="105">
        <v>0</v>
      </c>
      <c r="G511" s="105">
        <v>0</v>
      </c>
      <c r="H511" s="105">
        <v>0</v>
      </c>
      <c r="I511" s="105">
        <v>0</v>
      </c>
      <c r="J511" s="105">
        <v>0</v>
      </c>
      <c r="K511" s="105">
        <v>0</v>
      </c>
      <c r="L511" s="105">
        <v>0</v>
      </c>
      <c r="M511" s="105">
        <v>0</v>
      </c>
      <c r="N511" s="105">
        <v>0</v>
      </c>
      <c r="O511" s="105">
        <v>0</v>
      </c>
      <c r="P511" s="105">
        <v>0</v>
      </c>
      <c r="Q511" s="105">
        <v>0</v>
      </c>
      <c r="R511" s="105">
        <v>0</v>
      </c>
      <c r="S511" s="105">
        <v>0</v>
      </c>
      <c r="T511" s="105">
        <v>0</v>
      </c>
      <c r="U511" s="105">
        <v>0</v>
      </c>
      <c r="V511" s="105">
        <v>0</v>
      </c>
      <c r="W511" s="105">
        <v>0</v>
      </c>
      <c r="X511" s="105">
        <v>0</v>
      </c>
      <c r="Y511" s="105">
        <v>0</v>
      </c>
      <c r="Z511" s="105">
        <v>0</v>
      </c>
      <c r="AA511" s="105">
        <v>0</v>
      </c>
      <c r="AB511" s="105">
        <v>0</v>
      </c>
      <c r="AC511" s="105">
        <v>0</v>
      </c>
      <c r="AD511" s="105">
        <v>0</v>
      </c>
      <c r="AE511" s="105">
        <v>0</v>
      </c>
      <c r="AF511" s="105">
        <v>0</v>
      </c>
      <c r="AG511" s="105">
        <v>0</v>
      </c>
      <c r="AH511" s="105">
        <v>0</v>
      </c>
      <c r="AI511" s="105">
        <v>0</v>
      </c>
      <c r="AJ511" s="105">
        <v>0</v>
      </c>
      <c r="AK511" s="105">
        <v>0</v>
      </c>
      <c r="AL511" s="105">
        <v>0</v>
      </c>
      <c r="AM511" s="105">
        <v>0</v>
      </c>
      <c r="AN511" s="105">
        <v>0</v>
      </c>
      <c r="AO511" s="105">
        <v>0</v>
      </c>
      <c r="AP511" s="105">
        <v>0</v>
      </c>
      <c r="AQ511" s="105">
        <v>0</v>
      </c>
      <c r="AR511" s="105">
        <v>0</v>
      </c>
      <c r="AS511" s="105">
        <v>0</v>
      </c>
      <c r="AT511" s="105">
        <v>0</v>
      </c>
      <c r="AU511" s="105">
        <v>0</v>
      </c>
      <c r="AV511" s="105">
        <v>0</v>
      </c>
      <c r="AW511" s="105">
        <v>0</v>
      </c>
      <c r="AX511" s="105">
        <v>0</v>
      </c>
      <c r="AY511" s="105">
        <v>0</v>
      </c>
      <c r="AZ511" s="105">
        <v>0</v>
      </c>
      <c r="BA511" s="105">
        <v>0</v>
      </c>
      <c r="BB511" s="105">
        <v>0</v>
      </c>
      <c r="BE511" s="73"/>
      <c r="BF511" s="134">
        <f t="shared" si="28"/>
        <v>0</v>
      </c>
      <c r="BG511" s="134">
        <f t="shared" si="29"/>
        <v>0</v>
      </c>
      <c r="BH511" s="134">
        <f t="shared" si="30"/>
        <v>0</v>
      </c>
      <c r="BI511" s="134">
        <f t="shared" si="27"/>
        <v>0</v>
      </c>
    </row>
    <row r="512" spans="1:61" ht="14.4" x14ac:dyDescent="0.3">
      <c r="A512" s="106" t="s">
        <v>874</v>
      </c>
      <c r="B512" s="105">
        <v>1162041.2775000001</v>
      </c>
      <c r="C512" s="105">
        <v>1113622.8931249999</v>
      </c>
      <c r="D512" s="105">
        <v>1065204.50875</v>
      </c>
      <c r="E512" s="105">
        <v>1016786.124375</v>
      </c>
      <c r="F512" s="105">
        <v>968367.74</v>
      </c>
      <c r="G512" s="105">
        <v>919949.35562499997</v>
      </c>
      <c r="H512" s="105">
        <v>871530.97124999994</v>
      </c>
      <c r="I512" s="105">
        <v>823112.58687500004</v>
      </c>
      <c r="J512" s="105">
        <v>774694.20250000001</v>
      </c>
      <c r="K512" s="105">
        <v>726275.81812499999</v>
      </c>
      <c r="L512" s="105">
        <v>677857.43374999997</v>
      </c>
      <c r="M512" s="105">
        <v>629439.04937499994</v>
      </c>
      <c r="N512" s="105">
        <v>581020.66500000097</v>
      </c>
      <c r="O512" s="105">
        <v>581020.66500000097</v>
      </c>
      <c r="P512" s="105">
        <v>532602.28062500095</v>
      </c>
      <c r="Q512" s="105">
        <v>484183.89624999999</v>
      </c>
      <c r="R512" s="105">
        <v>435765.51187500003</v>
      </c>
      <c r="S512" s="105">
        <v>387347.1275</v>
      </c>
      <c r="T512" s="105">
        <v>338928.74312499998</v>
      </c>
      <c r="U512" s="105">
        <v>290510.35875000001</v>
      </c>
      <c r="V512" s="105">
        <v>242091.97437499999</v>
      </c>
      <c r="W512" s="105">
        <v>193673.59</v>
      </c>
      <c r="X512" s="105">
        <v>145255.205625</v>
      </c>
      <c r="Y512" s="105">
        <v>96836.821250000794</v>
      </c>
      <c r="Z512" s="105">
        <v>48418.4368750008</v>
      </c>
      <c r="AA512" s="105">
        <v>5.2500000819577501E-2</v>
      </c>
      <c r="AB512" s="105">
        <v>5.2500000819577501E-2</v>
      </c>
      <c r="AC512" s="105">
        <v>5.2500000819577501E-2</v>
      </c>
      <c r="AD512" s="105">
        <v>5.2500000819577501E-2</v>
      </c>
      <c r="AE512" s="105">
        <v>5.2500000819577501E-2</v>
      </c>
      <c r="AF512" s="105">
        <v>5.2500000819577501E-2</v>
      </c>
      <c r="AG512" s="105">
        <v>5.2500000819577501E-2</v>
      </c>
      <c r="AH512" s="105">
        <v>5.2500000819577501E-2</v>
      </c>
      <c r="AI512" s="105">
        <v>5.2500000819577501E-2</v>
      </c>
      <c r="AJ512" s="105">
        <v>5.2500000819577501E-2</v>
      </c>
      <c r="AK512" s="105">
        <v>5.2500000819577501E-2</v>
      </c>
      <c r="AL512" s="105">
        <v>5.2500000819577501E-2</v>
      </c>
      <c r="AM512" s="105">
        <v>5.2500000819577501E-2</v>
      </c>
      <c r="AN512" s="105">
        <v>5.2500000819577501E-2</v>
      </c>
      <c r="AO512" s="105">
        <v>5.2500000819577501E-2</v>
      </c>
      <c r="AP512" s="105">
        <v>5.2500000819577501E-2</v>
      </c>
      <c r="AQ512" s="105">
        <v>5.2500000819577501E-2</v>
      </c>
      <c r="AR512" s="105">
        <v>5.2500000819577501E-2</v>
      </c>
      <c r="AS512" s="105">
        <v>5.2500000819577501E-2</v>
      </c>
      <c r="AT512" s="105">
        <v>5.2500000819577501E-2</v>
      </c>
      <c r="AU512" s="105">
        <v>5.2500000819577501E-2</v>
      </c>
      <c r="AV512" s="105">
        <v>5.2500000819577501E-2</v>
      </c>
      <c r="AW512" s="105">
        <v>5.2500000819577501E-2</v>
      </c>
      <c r="AX512" s="105">
        <v>5.2500000819577501E-2</v>
      </c>
      <c r="AY512" s="105">
        <v>5.2500000819577501E-2</v>
      </c>
      <c r="AZ512" s="105">
        <v>5.2500000819577501E-2</v>
      </c>
      <c r="BA512" s="105">
        <v>5.2500000819577501E-2</v>
      </c>
      <c r="BB512" s="105">
        <v>5.2500000819577501E-2</v>
      </c>
      <c r="BE512" s="73"/>
      <c r="BF512" s="134">
        <f t="shared" si="28"/>
        <v>871530.97125000006</v>
      </c>
      <c r="BG512" s="134">
        <f t="shared" si="29"/>
        <v>290510.35875000031</v>
      </c>
      <c r="BH512" s="134">
        <f t="shared" si="30"/>
        <v>5.2500000819577501E-2</v>
      </c>
      <c r="BI512" s="134">
        <f t="shared" si="27"/>
        <v>5.2500000819577501E-2</v>
      </c>
    </row>
    <row r="513" spans="1:61" ht="14.4" x14ac:dyDescent="0.3">
      <c r="A513" s="106" t="s">
        <v>875</v>
      </c>
      <c r="B513" s="105">
        <v>1.17866967656254</v>
      </c>
      <c r="C513" s="105">
        <v>1.30963296102493</v>
      </c>
      <c r="D513" s="105">
        <v>1.4405962891430499</v>
      </c>
      <c r="E513" s="105">
        <v>1.5715595372256499</v>
      </c>
      <c r="F513" s="105">
        <v>1.57155954946119</v>
      </c>
      <c r="G513" s="105">
        <v>1.5715595895500201</v>
      </c>
      <c r="H513" s="105">
        <v>1.5715596398706499</v>
      </c>
      <c r="I513" s="105">
        <v>1.57155959503541</v>
      </c>
      <c r="J513" s="105">
        <v>1.5715596419454401</v>
      </c>
      <c r="K513" s="105">
        <v>1.57155960040711</v>
      </c>
      <c r="L513" s="105">
        <v>1.5715596200323001</v>
      </c>
      <c r="M513" s="105">
        <v>1.57155961055366</v>
      </c>
      <c r="N513" s="105">
        <v>1.57155957811028</v>
      </c>
      <c r="O513" s="105">
        <v>1.57155957811028</v>
      </c>
      <c r="P513" s="105">
        <v>1.5715594960852199</v>
      </c>
      <c r="Q513" s="105">
        <v>1.5715596471181901</v>
      </c>
      <c r="R513" s="105">
        <v>1.5715596189807</v>
      </c>
      <c r="S513" s="105">
        <v>1.57155965359834</v>
      </c>
      <c r="T513" s="105">
        <v>1.5715596882159799</v>
      </c>
      <c r="U513" s="105">
        <v>1.57155966007849</v>
      </c>
      <c r="V513" s="105">
        <v>1.5715596946961301</v>
      </c>
      <c r="W513" s="105">
        <v>1.57155972976852</v>
      </c>
      <c r="X513" s="105">
        <v>1.5715596868233199</v>
      </c>
      <c r="Y513" s="105">
        <v>1.5715596409790999</v>
      </c>
      <c r="Z513" s="105">
        <v>1.57155959513488</v>
      </c>
      <c r="AA513" s="105">
        <v>1.5715596029508501</v>
      </c>
      <c r="AB513" s="105">
        <v>1.5715596029508501</v>
      </c>
      <c r="AC513" s="105">
        <v>1.57155958109456</v>
      </c>
      <c r="AD513" s="105">
        <v>1.57155955946564</v>
      </c>
      <c r="AE513" s="105">
        <v>1.57155959161059</v>
      </c>
      <c r="AF513" s="105">
        <v>1.57155957009536</v>
      </c>
      <c r="AG513" s="105">
        <v>1.5715595485801199</v>
      </c>
      <c r="AH513" s="105">
        <v>1.57155958072507</v>
      </c>
      <c r="AI513" s="105">
        <v>1.5715595592098399</v>
      </c>
      <c r="AJ513" s="105">
        <v>1.5715595378082901</v>
      </c>
      <c r="AK513" s="105">
        <v>1.5715596863685699</v>
      </c>
      <c r="AL513" s="105">
        <v>1.5715595483243301</v>
      </c>
      <c r="AM513" s="105">
        <v>1.57155952692278</v>
      </c>
      <c r="AN513" s="105">
        <v>1.57155955906773</v>
      </c>
      <c r="AO513" s="105">
        <v>1.57155955906773</v>
      </c>
      <c r="AP513" s="105">
        <v>1.5715595334171399</v>
      </c>
      <c r="AQ513" s="105">
        <v>1.5715595077665501</v>
      </c>
      <c r="AR513" s="105">
        <v>1.57155953588983</v>
      </c>
      <c r="AS513" s="105">
        <v>1.5715595102392399</v>
      </c>
      <c r="AT513" s="105">
        <v>1.57155948458864</v>
      </c>
      <c r="AU513" s="105">
        <v>1.57155951271192</v>
      </c>
      <c r="AV513" s="105">
        <v>1.5715595045691</v>
      </c>
      <c r="AW513" s="105">
        <v>1.57155951370668</v>
      </c>
      <c r="AX513" s="105">
        <v>1.5715594845317999</v>
      </c>
      <c r="AY513" s="105">
        <v>1.57155949366938</v>
      </c>
      <c r="AZ513" s="105">
        <v>1.57155950280696</v>
      </c>
      <c r="BA513" s="105">
        <v>1.57155951194454</v>
      </c>
      <c r="BB513" s="105">
        <v>1.57155951194454</v>
      </c>
      <c r="BE513" s="73"/>
      <c r="BF513" s="134">
        <f t="shared" si="28"/>
        <v>1.5111149914555559</v>
      </c>
      <c r="BG513" s="134">
        <f t="shared" si="29"/>
        <v>1.5715596378876922</v>
      </c>
      <c r="BH513" s="134">
        <f t="shared" si="30"/>
        <v>1.5715595732479792</v>
      </c>
      <c r="BI513" s="134">
        <f t="shared" si="27"/>
        <v>1.5715595119161161</v>
      </c>
    </row>
    <row r="514" spans="1:61" ht="14.4" x14ac:dyDescent="0.3">
      <c r="A514" s="106" t="s">
        <v>876</v>
      </c>
      <c r="B514" s="105">
        <v>0</v>
      </c>
      <c r="C514" s="105">
        <v>0</v>
      </c>
      <c r="D514" s="105">
        <v>0</v>
      </c>
      <c r="E514" s="105">
        <v>0</v>
      </c>
      <c r="F514" s="105">
        <v>0</v>
      </c>
      <c r="G514" s="105">
        <v>0</v>
      </c>
      <c r="H514" s="105">
        <v>0</v>
      </c>
      <c r="I514" s="105">
        <v>0</v>
      </c>
      <c r="J514" s="105">
        <v>0</v>
      </c>
      <c r="K514" s="105">
        <v>0</v>
      </c>
      <c r="L514" s="105">
        <v>0</v>
      </c>
      <c r="M514" s="105">
        <v>0</v>
      </c>
      <c r="N514" s="105">
        <v>0</v>
      </c>
      <c r="O514" s="105">
        <v>0</v>
      </c>
      <c r="P514" s="105">
        <v>0</v>
      </c>
      <c r="Q514" s="105">
        <v>0</v>
      </c>
      <c r="R514" s="105">
        <v>0</v>
      </c>
      <c r="S514" s="105">
        <v>0</v>
      </c>
      <c r="T514" s="105">
        <v>0</v>
      </c>
      <c r="U514" s="105">
        <v>0</v>
      </c>
      <c r="V514" s="105">
        <v>0</v>
      </c>
      <c r="W514" s="105">
        <v>0</v>
      </c>
      <c r="X514" s="105">
        <v>0</v>
      </c>
      <c r="Y514" s="105">
        <v>0</v>
      </c>
      <c r="Z514" s="105">
        <v>0</v>
      </c>
      <c r="AA514" s="105">
        <v>0</v>
      </c>
      <c r="AB514" s="105">
        <v>0</v>
      </c>
      <c r="AC514" s="105">
        <v>0</v>
      </c>
      <c r="AD514" s="105">
        <v>0</v>
      </c>
      <c r="AE514" s="105">
        <v>0</v>
      </c>
      <c r="AF514" s="105">
        <v>0</v>
      </c>
      <c r="AG514" s="105">
        <v>0</v>
      </c>
      <c r="AH514" s="105">
        <v>0</v>
      </c>
      <c r="AI514" s="105">
        <v>0</v>
      </c>
      <c r="AJ514" s="105">
        <v>0</v>
      </c>
      <c r="AK514" s="105">
        <v>0</v>
      </c>
      <c r="AL514" s="105">
        <v>0</v>
      </c>
      <c r="AM514" s="105">
        <v>0</v>
      </c>
      <c r="AN514" s="105">
        <v>0</v>
      </c>
      <c r="AO514" s="105">
        <v>0</v>
      </c>
      <c r="AP514" s="105">
        <v>0</v>
      </c>
      <c r="AQ514" s="105">
        <v>0</v>
      </c>
      <c r="AR514" s="105">
        <v>0</v>
      </c>
      <c r="AS514" s="105">
        <v>0</v>
      </c>
      <c r="AT514" s="105">
        <v>0</v>
      </c>
      <c r="AU514" s="105">
        <v>0</v>
      </c>
      <c r="AV514" s="105">
        <v>0</v>
      </c>
      <c r="AW514" s="105">
        <v>0</v>
      </c>
      <c r="AX514" s="105">
        <v>0</v>
      </c>
      <c r="AY514" s="105">
        <v>0</v>
      </c>
      <c r="AZ514" s="105">
        <v>0</v>
      </c>
      <c r="BA514" s="105">
        <v>0</v>
      </c>
      <c r="BB514" s="105">
        <v>0</v>
      </c>
      <c r="BE514" s="73"/>
      <c r="BF514" s="134">
        <f t="shared" si="28"/>
        <v>0</v>
      </c>
      <c r="BG514" s="134">
        <f t="shared" si="29"/>
        <v>0</v>
      </c>
      <c r="BH514" s="134">
        <f t="shared" si="30"/>
        <v>0</v>
      </c>
      <c r="BI514" s="134">
        <f t="shared" si="27"/>
        <v>0</v>
      </c>
    </row>
    <row r="515" spans="1:61" ht="14.4" x14ac:dyDescent="0.3">
      <c r="A515" s="233" t="s">
        <v>877</v>
      </c>
      <c r="B515" s="107">
        <v>2009089309.9366801</v>
      </c>
      <c r="C515" s="107">
        <v>1923401330.70399</v>
      </c>
      <c r="D515" s="107">
        <v>1924396521.6940701</v>
      </c>
      <c r="E515" s="107">
        <v>1903338640.7669301</v>
      </c>
      <c r="F515" s="107">
        <v>1855993146.60585</v>
      </c>
      <c r="G515" s="107">
        <v>1790759185.8963201</v>
      </c>
      <c r="H515" s="107">
        <v>1716688817.61797</v>
      </c>
      <c r="I515" s="107">
        <v>1640215913.6091001</v>
      </c>
      <c r="J515" s="107">
        <v>1492030546.25543</v>
      </c>
      <c r="K515" s="107">
        <v>1410295749.7304101</v>
      </c>
      <c r="L515" s="107">
        <v>1351053311.9393599</v>
      </c>
      <c r="M515" s="107">
        <v>1323735865.87222</v>
      </c>
      <c r="N515" s="107">
        <v>1294906775.8443601</v>
      </c>
      <c r="O515" s="107">
        <v>1294906775.8443601</v>
      </c>
      <c r="P515" s="107">
        <v>1238194312.13676</v>
      </c>
      <c r="Q515" s="107">
        <v>1264518182.16168</v>
      </c>
      <c r="R515" s="107">
        <v>1280012490.3438201</v>
      </c>
      <c r="S515" s="107">
        <v>1278619334.8622301</v>
      </c>
      <c r="T515" s="107">
        <v>1271242193.9124701</v>
      </c>
      <c r="U515" s="107">
        <v>1264053110.3558199</v>
      </c>
      <c r="V515" s="107">
        <v>1258859714.7785699</v>
      </c>
      <c r="W515" s="107">
        <v>1205243575.90294</v>
      </c>
      <c r="X515" s="107">
        <v>1198507772.32831</v>
      </c>
      <c r="Y515" s="107">
        <v>1200530384.6956201</v>
      </c>
      <c r="Z515" s="107">
        <v>1220663513.1842899</v>
      </c>
      <c r="AA515" s="107">
        <v>1246248825.3800001</v>
      </c>
      <c r="AB515" s="107">
        <v>1246248825.3800001</v>
      </c>
      <c r="AC515" s="107">
        <v>1220315916.88465</v>
      </c>
      <c r="AD515" s="107">
        <v>1244224986.4988999</v>
      </c>
      <c r="AE515" s="107">
        <v>1256510349.2630401</v>
      </c>
      <c r="AF515" s="107">
        <v>1252801853.6508801</v>
      </c>
      <c r="AG515" s="107">
        <v>1245510187.84112</v>
      </c>
      <c r="AH515" s="107">
        <v>1238616931.6254799</v>
      </c>
      <c r="AI515" s="107">
        <v>1235017994.4528601</v>
      </c>
      <c r="AJ515" s="107">
        <v>1188028235.7277</v>
      </c>
      <c r="AK515" s="107">
        <v>1184313292.2455001</v>
      </c>
      <c r="AL515" s="107">
        <v>1189136696.7950001</v>
      </c>
      <c r="AM515" s="107">
        <v>1210291547.6631401</v>
      </c>
      <c r="AN515" s="107">
        <v>1233344713.07146</v>
      </c>
      <c r="AO515" s="107">
        <v>1233344713.07146</v>
      </c>
      <c r="AP515" s="107">
        <v>1212472679.03176</v>
      </c>
      <c r="AQ515" s="107">
        <v>1238388881.6654799</v>
      </c>
      <c r="AR515" s="107">
        <v>1254781149.5712299</v>
      </c>
      <c r="AS515" s="107">
        <v>1255494933.34038</v>
      </c>
      <c r="AT515" s="107">
        <v>1249654888.26085</v>
      </c>
      <c r="AU515" s="107">
        <v>1238655473.5598099</v>
      </c>
      <c r="AV515" s="107">
        <v>1230664074.4305699</v>
      </c>
      <c r="AW515" s="107">
        <v>1181235567.88715</v>
      </c>
      <c r="AX515" s="107">
        <v>1176019796.6386399</v>
      </c>
      <c r="AY515" s="107">
        <v>1178326960.0666599</v>
      </c>
      <c r="AZ515" s="107">
        <v>1190659006.8636301</v>
      </c>
      <c r="BA515" s="107">
        <v>1211156634.89659</v>
      </c>
      <c r="BB515" s="107">
        <v>1211156634.89659</v>
      </c>
      <c r="BE515" s="73"/>
      <c r="BF515" s="134">
        <f t="shared" si="28"/>
        <v>1664300393.5748224</v>
      </c>
      <c r="BG515" s="134">
        <f t="shared" si="29"/>
        <v>1247815398.9143748</v>
      </c>
      <c r="BH515" s="134">
        <f t="shared" si="30"/>
        <v>1226489348.546133</v>
      </c>
      <c r="BI515" s="134">
        <f t="shared" si="27"/>
        <v>1219296519.9449391</v>
      </c>
    </row>
    <row r="516" spans="1:61" ht="14.4" x14ac:dyDescent="0.3">
      <c r="A516" s="106" t="s">
        <v>878</v>
      </c>
      <c r="BE516" s="73"/>
      <c r="BF516" s="134" t="e">
        <f t="shared" si="28"/>
        <v>#DIV/0!</v>
      </c>
      <c r="BG516" s="134" t="e">
        <f t="shared" si="29"/>
        <v>#DIV/0!</v>
      </c>
      <c r="BH516" s="134" t="e">
        <f t="shared" si="30"/>
        <v>#DIV/0!</v>
      </c>
      <c r="BI516" s="134" t="e">
        <f t="shared" si="27"/>
        <v>#DIV/0!</v>
      </c>
    </row>
    <row r="517" spans="1:61" ht="14.4" x14ac:dyDescent="0.3">
      <c r="A517" s="158" t="s">
        <v>879</v>
      </c>
      <c r="BE517" s="73"/>
      <c r="BF517" s="134" t="e">
        <f t="shared" si="28"/>
        <v>#DIV/0!</v>
      </c>
      <c r="BG517" s="134" t="e">
        <f t="shared" si="29"/>
        <v>#DIV/0!</v>
      </c>
      <c r="BH517" s="134" t="e">
        <f t="shared" si="30"/>
        <v>#DIV/0!</v>
      </c>
      <c r="BI517" s="134" t="e">
        <f t="shared" ref="BI517:BI580" si="31">AVERAGE(AO517:BA517)</f>
        <v>#DIV/0!</v>
      </c>
    </row>
    <row r="518" spans="1:61" ht="14.4" x14ac:dyDescent="0.3">
      <c r="A518" s="106" t="s">
        <v>880</v>
      </c>
      <c r="B518" s="105">
        <v>5261412.97</v>
      </c>
      <c r="C518" s="105">
        <v>5261412.97</v>
      </c>
      <c r="D518" s="105">
        <v>5261412.97</v>
      </c>
      <c r="E518" s="105">
        <v>5261412.97</v>
      </c>
      <c r="F518" s="105">
        <v>5261412.97</v>
      </c>
      <c r="G518" s="105">
        <v>5261412.97</v>
      </c>
      <c r="H518" s="105">
        <v>5261412.97</v>
      </c>
      <c r="I518" s="105">
        <v>5261412.97</v>
      </c>
      <c r="J518" s="105">
        <v>5261412.97</v>
      </c>
      <c r="K518" s="105">
        <v>5261412.97</v>
      </c>
      <c r="L518" s="105">
        <v>5261412.97</v>
      </c>
      <c r="M518" s="105">
        <v>5261412.97</v>
      </c>
      <c r="N518" s="105">
        <v>5261412.97</v>
      </c>
      <c r="O518" s="105">
        <v>5261412.97</v>
      </c>
      <c r="P518" s="105">
        <v>5261412.97</v>
      </c>
      <c r="Q518" s="105">
        <v>5261412.97</v>
      </c>
      <c r="R518" s="105">
        <v>5261412.97</v>
      </c>
      <c r="S518" s="105">
        <v>5261412.97</v>
      </c>
      <c r="T518" s="105">
        <v>5261412.97</v>
      </c>
      <c r="U518" s="105">
        <v>5261412.97</v>
      </c>
      <c r="V518" s="105">
        <v>5261412.97</v>
      </c>
      <c r="W518" s="105">
        <v>5261412.97</v>
      </c>
      <c r="X518" s="105">
        <v>5261412.97</v>
      </c>
      <c r="Y518" s="105">
        <v>5261412.97</v>
      </c>
      <c r="Z518" s="105">
        <v>5261412.97</v>
      </c>
      <c r="AA518" s="105">
        <v>5261412.97</v>
      </c>
      <c r="AB518" s="105">
        <v>5261412.97</v>
      </c>
      <c r="AC518" s="105">
        <v>5261412.97</v>
      </c>
      <c r="AD518" s="105">
        <v>5261412.97</v>
      </c>
      <c r="AE518" s="105">
        <v>5261412.97</v>
      </c>
      <c r="AF518" s="105">
        <v>5261412.97</v>
      </c>
      <c r="AG518" s="105">
        <v>5261412.97</v>
      </c>
      <c r="AH518" s="105">
        <v>5261412.97</v>
      </c>
      <c r="AI518" s="105">
        <v>5261412.97</v>
      </c>
      <c r="AJ518" s="105">
        <v>5261412.97</v>
      </c>
      <c r="AK518" s="105">
        <v>5261412.97</v>
      </c>
      <c r="AL518" s="105">
        <v>5261412.97</v>
      </c>
      <c r="AM518" s="105">
        <v>5261412.97</v>
      </c>
      <c r="AN518" s="105">
        <v>5261412.97</v>
      </c>
      <c r="AO518" s="105">
        <v>5261412.97</v>
      </c>
      <c r="AP518" s="105">
        <v>5261412.97</v>
      </c>
      <c r="AQ518" s="105">
        <v>5261412.97</v>
      </c>
      <c r="AR518" s="105">
        <v>5261412.97</v>
      </c>
      <c r="AS518" s="105">
        <v>5261412.97</v>
      </c>
      <c r="AT518" s="105">
        <v>5261412.97</v>
      </c>
      <c r="AU518" s="105">
        <v>5261412.97</v>
      </c>
      <c r="AV518" s="105">
        <v>5261412.97</v>
      </c>
      <c r="AW518" s="105">
        <v>5261412.97</v>
      </c>
      <c r="AX518" s="105">
        <v>5261412.97</v>
      </c>
      <c r="AY518" s="105">
        <v>5261412.97</v>
      </c>
      <c r="AZ518" s="105">
        <v>5261412.97</v>
      </c>
      <c r="BA518" s="105">
        <v>5261412.97</v>
      </c>
      <c r="BB518" s="105">
        <v>5261412.97</v>
      </c>
      <c r="BE518" s="73"/>
      <c r="BF518" s="134">
        <f t="shared" si="28"/>
        <v>5261412.97</v>
      </c>
      <c r="BG518" s="134">
        <f t="shared" si="29"/>
        <v>5261412.97</v>
      </c>
      <c r="BH518" s="134">
        <f t="shared" si="30"/>
        <v>5261412.97</v>
      </c>
      <c r="BI518" s="134">
        <f t="shared" si="31"/>
        <v>5261412.97</v>
      </c>
    </row>
    <row r="519" spans="1:61" ht="14.4" x14ac:dyDescent="0.3">
      <c r="A519" s="106" t="s">
        <v>881</v>
      </c>
      <c r="B519" s="105">
        <v>0</v>
      </c>
      <c r="C519" s="105">
        <v>0</v>
      </c>
      <c r="D519" s="105">
        <v>0</v>
      </c>
      <c r="E519" s="105">
        <v>0</v>
      </c>
      <c r="F519" s="105">
        <v>0</v>
      </c>
      <c r="G519" s="105">
        <v>0</v>
      </c>
      <c r="H519" s="105">
        <v>0</v>
      </c>
      <c r="I519" s="105">
        <v>0</v>
      </c>
      <c r="J519" s="105">
        <v>0</v>
      </c>
      <c r="K519" s="105">
        <v>0</v>
      </c>
      <c r="L519" s="105">
        <v>0</v>
      </c>
      <c r="M519" s="105">
        <v>0</v>
      </c>
      <c r="N519" s="105">
        <v>0</v>
      </c>
      <c r="O519" s="105">
        <v>0</v>
      </c>
      <c r="P519" s="105">
        <v>0</v>
      </c>
      <c r="Q519" s="105">
        <v>0</v>
      </c>
      <c r="R519" s="105">
        <v>0</v>
      </c>
      <c r="S519" s="105">
        <v>0</v>
      </c>
      <c r="T519" s="105">
        <v>0</v>
      </c>
      <c r="U519" s="105">
        <v>0</v>
      </c>
      <c r="V519" s="105">
        <v>0</v>
      </c>
      <c r="W519" s="105">
        <v>0</v>
      </c>
      <c r="X519" s="105">
        <v>0</v>
      </c>
      <c r="Y519" s="105">
        <v>0</v>
      </c>
      <c r="Z519" s="105">
        <v>0</v>
      </c>
      <c r="AA519" s="105">
        <v>0</v>
      </c>
      <c r="AB519" s="105">
        <v>0</v>
      </c>
      <c r="AC519" s="105">
        <v>0</v>
      </c>
      <c r="AD519" s="105">
        <v>0</v>
      </c>
      <c r="AE519" s="105">
        <v>0</v>
      </c>
      <c r="AF519" s="105">
        <v>0</v>
      </c>
      <c r="AG519" s="105">
        <v>0</v>
      </c>
      <c r="AH519" s="105">
        <v>0</v>
      </c>
      <c r="AI519" s="105">
        <v>0</v>
      </c>
      <c r="AJ519" s="105">
        <v>0</v>
      </c>
      <c r="AK519" s="105">
        <v>0</v>
      </c>
      <c r="AL519" s="105">
        <v>0</v>
      </c>
      <c r="AM519" s="105">
        <v>0</v>
      </c>
      <c r="AN519" s="105">
        <v>0</v>
      </c>
      <c r="AO519" s="105">
        <v>0</v>
      </c>
      <c r="AP519" s="105">
        <v>0</v>
      </c>
      <c r="AQ519" s="105">
        <v>0</v>
      </c>
      <c r="AR519" s="105">
        <v>0</v>
      </c>
      <c r="AS519" s="105">
        <v>0</v>
      </c>
      <c r="AT519" s="105">
        <v>0</v>
      </c>
      <c r="AU519" s="105">
        <v>0</v>
      </c>
      <c r="AV519" s="105">
        <v>0</v>
      </c>
      <c r="AW519" s="105">
        <v>0</v>
      </c>
      <c r="AX519" s="105">
        <v>0</v>
      </c>
      <c r="AY519" s="105">
        <v>0</v>
      </c>
      <c r="AZ519" s="105">
        <v>0</v>
      </c>
      <c r="BA519" s="105">
        <v>0</v>
      </c>
      <c r="BB519" s="105">
        <v>0</v>
      </c>
      <c r="BE519" s="73"/>
      <c r="BF519" s="134">
        <f t="shared" si="28"/>
        <v>0</v>
      </c>
      <c r="BG519" s="134">
        <f t="shared" si="29"/>
        <v>0</v>
      </c>
      <c r="BH519" s="134">
        <f t="shared" si="30"/>
        <v>0</v>
      </c>
      <c r="BI519" s="134">
        <f t="shared" si="31"/>
        <v>0</v>
      </c>
    </row>
    <row r="520" spans="1:61" ht="14.4" x14ac:dyDescent="0.3">
      <c r="A520" s="233" t="s">
        <v>882</v>
      </c>
      <c r="B520" s="107">
        <v>5261412.97</v>
      </c>
      <c r="C520" s="107">
        <v>5261412.97</v>
      </c>
      <c r="D520" s="107">
        <v>5261412.97</v>
      </c>
      <c r="E520" s="107">
        <v>5261412.97</v>
      </c>
      <c r="F520" s="107">
        <v>5261412.97</v>
      </c>
      <c r="G520" s="107">
        <v>5261412.97</v>
      </c>
      <c r="H520" s="107">
        <v>5261412.97</v>
      </c>
      <c r="I520" s="107">
        <v>5261412.97</v>
      </c>
      <c r="J520" s="107">
        <v>5261412.97</v>
      </c>
      <c r="K520" s="107">
        <v>5261412.97</v>
      </c>
      <c r="L520" s="107">
        <v>5261412.97</v>
      </c>
      <c r="M520" s="107">
        <v>5261412.97</v>
      </c>
      <c r="N520" s="107">
        <v>5261412.97</v>
      </c>
      <c r="O520" s="107">
        <v>5261412.97</v>
      </c>
      <c r="P520" s="107">
        <v>5261412.97</v>
      </c>
      <c r="Q520" s="107">
        <v>5261412.97</v>
      </c>
      <c r="R520" s="107">
        <v>5261412.97</v>
      </c>
      <c r="S520" s="107">
        <v>5261412.97</v>
      </c>
      <c r="T520" s="107">
        <v>5261412.97</v>
      </c>
      <c r="U520" s="107">
        <v>5261412.97</v>
      </c>
      <c r="V520" s="107">
        <v>5261412.97</v>
      </c>
      <c r="W520" s="107">
        <v>5261412.97</v>
      </c>
      <c r="X520" s="107">
        <v>5261412.97</v>
      </c>
      <c r="Y520" s="107">
        <v>5261412.97</v>
      </c>
      <c r="Z520" s="107">
        <v>5261412.97</v>
      </c>
      <c r="AA520" s="107">
        <v>5261412.97</v>
      </c>
      <c r="AB520" s="107">
        <v>5261412.97</v>
      </c>
      <c r="AC520" s="107">
        <v>5261412.97</v>
      </c>
      <c r="AD520" s="107">
        <v>5261412.97</v>
      </c>
      <c r="AE520" s="107">
        <v>5261412.97</v>
      </c>
      <c r="AF520" s="107">
        <v>5261412.97</v>
      </c>
      <c r="AG520" s="107">
        <v>5261412.97</v>
      </c>
      <c r="AH520" s="107">
        <v>5261412.97</v>
      </c>
      <c r="AI520" s="107">
        <v>5261412.97</v>
      </c>
      <c r="AJ520" s="107">
        <v>5261412.97</v>
      </c>
      <c r="AK520" s="107">
        <v>5261412.97</v>
      </c>
      <c r="AL520" s="107">
        <v>5261412.97</v>
      </c>
      <c r="AM520" s="107">
        <v>5261412.97</v>
      </c>
      <c r="AN520" s="107">
        <v>5261412.97</v>
      </c>
      <c r="AO520" s="107">
        <v>5261412.97</v>
      </c>
      <c r="AP520" s="107">
        <v>5261412.97</v>
      </c>
      <c r="AQ520" s="107">
        <v>5261412.97</v>
      </c>
      <c r="AR520" s="107">
        <v>5261412.97</v>
      </c>
      <c r="AS520" s="107">
        <v>5261412.97</v>
      </c>
      <c r="AT520" s="107">
        <v>5261412.97</v>
      </c>
      <c r="AU520" s="107">
        <v>5261412.97</v>
      </c>
      <c r="AV520" s="107">
        <v>5261412.97</v>
      </c>
      <c r="AW520" s="107">
        <v>5261412.97</v>
      </c>
      <c r="AX520" s="107">
        <v>5261412.97</v>
      </c>
      <c r="AY520" s="107">
        <v>5261412.97</v>
      </c>
      <c r="AZ520" s="107">
        <v>5261412.97</v>
      </c>
      <c r="BA520" s="107">
        <v>5261412.97</v>
      </c>
      <c r="BB520" s="107">
        <v>5261412.97</v>
      </c>
      <c r="BE520" s="73"/>
      <c r="BF520" s="134">
        <f t="shared" si="28"/>
        <v>5261412.97</v>
      </c>
      <c r="BG520" s="134">
        <f t="shared" si="29"/>
        <v>5261412.97</v>
      </c>
      <c r="BH520" s="134">
        <f t="shared" si="30"/>
        <v>5261412.97</v>
      </c>
      <c r="BI520" s="134">
        <f t="shared" si="31"/>
        <v>5261412.97</v>
      </c>
    </row>
    <row r="521" spans="1:61" ht="14.4" x14ac:dyDescent="0.3">
      <c r="A521" s="106" t="s">
        <v>883</v>
      </c>
      <c r="BE521" s="73"/>
      <c r="BF521" s="134" t="e">
        <f t="shared" si="28"/>
        <v>#DIV/0!</v>
      </c>
      <c r="BG521" s="134" t="e">
        <f t="shared" si="29"/>
        <v>#DIV/0!</v>
      </c>
      <c r="BH521" s="134" t="e">
        <f t="shared" si="30"/>
        <v>#DIV/0!</v>
      </c>
      <c r="BI521" s="134" t="e">
        <f t="shared" si="31"/>
        <v>#DIV/0!</v>
      </c>
    </row>
    <row r="522" spans="1:61" ht="14.4" x14ac:dyDescent="0.3">
      <c r="A522" s="158" t="s">
        <v>884</v>
      </c>
      <c r="BE522" s="73"/>
      <c r="BF522" s="134" t="e">
        <f t="shared" si="28"/>
        <v>#DIV/0!</v>
      </c>
      <c r="BG522" s="134" t="e">
        <f t="shared" si="29"/>
        <v>#DIV/0!</v>
      </c>
      <c r="BH522" s="134" t="e">
        <f t="shared" si="30"/>
        <v>#DIV/0!</v>
      </c>
      <c r="BI522" s="134" t="e">
        <f t="shared" si="31"/>
        <v>#DIV/0!</v>
      </c>
    </row>
    <row r="523" spans="1:61" ht="14.4" x14ac:dyDescent="0.3">
      <c r="A523" s="106" t="s">
        <v>885</v>
      </c>
      <c r="B523" s="105">
        <v>8474.92</v>
      </c>
      <c r="C523" s="105">
        <v>8474.92</v>
      </c>
      <c r="D523" s="105">
        <v>8474.92</v>
      </c>
      <c r="E523" s="105">
        <v>8474.92</v>
      </c>
      <c r="F523" s="105">
        <v>8474.92</v>
      </c>
      <c r="G523" s="105">
        <v>8474.92</v>
      </c>
      <c r="H523" s="105">
        <v>8474.92</v>
      </c>
      <c r="I523" s="105">
        <v>8474.92</v>
      </c>
      <c r="J523" s="105">
        <v>8474.92</v>
      </c>
      <c r="K523" s="105">
        <v>8474.92</v>
      </c>
      <c r="L523" s="105">
        <v>8474.92</v>
      </c>
      <c r="M523" s="105">
        <v>8474.92</v>
      </c>
      <c r="N523" s="105">
        <v>8474.92</v>
      </c>
      <c r="O523" s="105">
        <v>8474.92</v>
      </c>
      <c r="P523" s="105">
        <v>8474.92</v>
      </c>
      <c r="Q523" s="105">
        <v>8474.92</v>
      </c>
      <c r="R523" s="105">
        <v>8474.92</v>
      </c>
      <c r="S523" s="105">
        <v>8474.92</v>
      </c>
      <c r="T523" s="105">
        <v>8474.92</v>
      </c>
      <c r="U523" s="105">
        <v>8474.92</v>
      </c>
      <c r="V523" s="105">
        <v>8474.92</v>
      </c>
      <c r="W523" s="105">
        <v>8474.92</v>
      </c>
      <c r="X523" s="105">
        <v>8474.92</v>
      </c>
      <c r="Y523" s="105">
        <v>8474.92</v>
      </c>
      <c r="Z523" s="105">
        <v>8474.92</v>
      </c>
      <c r="AA523" s="105">
        <v>8474.92</v>
      </c>
      <c r="AB523" s="105">
        <v>8474.92</v>
      </c>
      <c r="AC523" s="105">
        <v>8474.92</v>
      </c>
      <c r="AD523" s="105">
        <v>8474.92</v>
      </c>
      <c r="AE523" s="105">
        <v>8474.92</v>
      </c>
      <c r="AF523" s="105">
        <v>8474.92</v>
      </c>
      <c r="AG523" s="105">
        <v>8474.92</v>
      </c>
      <c r="AH523" s="105">
        <v>8474.92</v>
      </c>
      <c r="AI523" s="105">
        <v>8474.92</v>
      </c>
      <c r="AJ523" s="105">
        <v>8474.92</v>
      </c>
      <c r="AK523" s="105">
        <v>8474.92</v>
      </c>
      <c r="AL523" s="105">
        <v>8474.92</v>
      </c>
      <c r="AM523" s="105">
        <v>8474.92</v>
      </c>
      <c r="AN523" s="105">
        <v>8474.92</v>
      </c>
      <c r="AO523" s="105">
        <v>8474.92</v>
      </c>
      <c r="AP523" s="105">
        <v>8474.92</v>
      </c>
      <c r="AQ523" s="105">
        <v>8474.92</v>
      </c>
      <c r="AR523" s="105">
        <v>8474.92</v>
      </c>
      <c r="AS523" s="105">
        <v>8474.92</v>
      </c>
      <c r="AT523" s="105">
        <v>8474.92</v>
      </c>
      <c r="AU523" s="105">
        <v>8474.92</v>
      </c>
      <c r="AV523" s="105">
        <v>8474.92</v>
      </c>
      <c r="AW523" s="105">
        <v>8474.92</v>
      </c>
      <c r="AX523" s="105">
        <v>8474.92</v>
      </c>
      <c r="AY523" s="105">
        <v>8474.92</v>
      </c>
      <c r="AZ523" s="105">
        <v>8474.92</v>
      </c>
      <c r="BA523" s="105">
        <v>8474.92</v>
      </c>
      <c r="BB523" s="105">
        <v>8474.92</v>
      </c>
      <c r="BE523" s="73"/>
      <c r="BF523" s="134">
        <f t="shared" ref="BF523:BF586" si="32">AVERAGE(B523:N523)</f>
        <v>8474.92</v>
      </c>
      <c r="BG523" s="134">
        <f t="shared" ref="BG523:BG586" si="33">AVERAGE(O523:AA523)</f>
        <v>8474.92</v>
      </c>
      <c r="BH523" s="134">
        <f t="shared" ref="BH523:BH586" si="34">AVERAGE(AB523:AN523)</f>
        <v>8474.92</v>
      </c>
      <c r="BI523" s="134">
        <f t="shared" si="31"/>
        <v>8474.92</v>
      </c>
    </row>
    <row r="524" spans="1:61" ht="14.4" x14ac:dyDescent="0.3">
      <c r="A524" s="106" t="s">
        <v>886</v>
      </c>
      <c r="B524" s="105">
        <v>0</v>
      </c>
      <c r="C524" s="105">
        <v>0</v>
      </c>
      <c r="D524" s="105">
        <v>0</v>
      </c>
      <c r="E524" s="105">
        <v>0</v>
      </c>
      <c r="F524" s="105">
        <v>0</v>
      </c>
      <c r="G524" s="105">
        <v>0</v>
      </c>
      <c r="H524" s="105">
        <v>0</v>
      </c>
      <c r="I524" s="105">
        <v>0</v>
      </c>
      <c r="J524" s="105">
        <v>0</v>
      </c>
      <c r="K524" s="105">
        <v>0</v>
      </c>
      <c r="L524" s="105">
        <v>0</v>
      </c>
      <c r="M524" s="105">
        <v>0</v>
      </c>
      <c r="N524" s="105">
        <v>0</v>
      </c>
      <c r="O524" s="105">
        <v>0</v>
      </c>
      <c r="P524" s="105">
        <v>0</v>
      </c>
      <c r="Q524" s="105">
        <v>0</v>
      </c>
      <c r="R524" s="105">
        <v>0</v>
      </c>
      <c r="S524" s="105">
        <v>0</v>
      </c>
      <c r="T524" s="105">
        <v>0</v>
      </c>
      <c r="U524" s="105">
        <v>0</v>
      </c>
      <c r="V524" s="105">
        <v>0</v>
      </c>
      <c r="W524" s="105">
        <v>0</v>
      </c>
      <c r="X524" s="105">
        <v>0</v>
      </c>
      <c r="Y524" s="105">
        <v>0</v>
      </c>
      <c r="Z524" s="105">
        <v>0</v>
      </c>
      <c r="AA524" s="105">
        <v>0</v>
      </c>
      <c r="AB524" s="105">
        <v>0</v>
      </c>
      <c r="AC524" s="105">
        <v>0</v>
      </c>
      <c r="AD524" s="105">
        <v>0</v>
      </c>
      <c r="AE524" s="105">
        <v>0</v>
      </c>
      <c r="AF524" s="105">
        <v>0</v>
      </c>
      <c r="AG524" s="105">
        <v>0</v>
      </c>
      <c r="AH524" s="105">
        <v>0</v>
      </c>
      <c r="AI524" s="105">
        <v>0</v>
      </c>
      <c r="AJ524" s="105">
        <v>0</v>
      </c>
      <c r="AK524" s="105">
        <v>0</v>
      </c>
      <c r="AL524" s="105">
        <v>0</v>
      </c>
      <c r="AM524" s="105">
        <v>0</v>
      </c>
      <c r="AN524" s="105">
        <v>0</v>
      </c>
      <c r="AO524" s="105">
        <v>0</v>
      </c>
      <c r="AP524" s="105">
        <v>0</v>
      </c>
      <c r="AQ524" s="105">
        <v>0</v>
      </c>
      <c r="AR524" s="105">
        <v>0</v>
      </c>
      <c r="AS524" s="105">
        <v>0</v>
      </c>
      <c r="AT524" s="105">
        <v>0</v>
      </c>
      <c r="AU524" s="105">
        <v>0</v>
      </c>
      <c r="AV524" s="105">
        <v>0</v>
      </c>
      <c r="AW524" s="105">
        <v>0</v>
      </c>
      <c r="AX524" s="105">
        <v>0</v>
      </c>
      <c r="AY524" s="105">
        <v>0</v>
      </c>
      <c r="AZ524" s="105">
        <v>0</v>
      </c>
      <c r="BA524" s="105">
        <v>0</v>
      </c>
      <c r="BB524" s="105">
        <v>0</v>
      </c>
      <c r="BE524" s="73"/>
      <c r="BF524" s="134">
        <f t="shared" si="32"/>
        <v>0</v>
      </c>
      <c r="BG524" s="134">
        <f t="shared" si="33"/>
        <v>0</v>
      </c>
      <c r="BH524" s="134">
        <f t="shared" si="34"/>
        <v>0</v>
      </c>
      <c r="BI524" s="134">
        <f t="shared" si="31"/>
        <v>0</v>
      </c>
    </row>
    <row r="525" spans="1:61" ht="14.4" x14ac:dyDescent="0.3">
      <c r="A525" s="106" t="s">
        <v>887</v>
      </c>
      <c r="B525" s="105">
        <v>0</v>
      </c>
      <c r="C525" s="105">
        <v>0</v>
      </c>
      <c r="D525" s="105">
        <v>0</v>
      </c>
      <c r="E525" s="105">
        <v>0</v>
      </c>
      <c r="F525" s="105">
        <v>0</v>
      </c>
      <c r="G525" s="105">
        <v>0</v>
      </c>
      <c r="H525" s="105">
        <v>0</v>
      </c>
      <c r="I525" s="105">
        <v>0</v>
      </c>
      <c r="J525" s="105">
        <v>0</v>
      </c>
      <c r="K525" s="105">
        <v>0</v>
      </c>
      <c r="L525" s="105">
        <v>0</v>
      </c>
      <c r="M525" s="105">
        <v>0</v>
      </c>
      <c r="N525" s="105">
        <v>0</v>
      </c>
      <c r="O525" s="105">
        <v>0</v>
      </c>
      <c r="P525" s="105">
        <v>0</v>
      </c>
      <c r="Q525" s="105">
        <v>0</v>
      </c>
      <c r="R525" s="105">
        <v>0</v>
      </c>
      <c r="S525" s="105">
        <v>0</v>
      </c>
      <c r="T525" s="105">
        <v>0</v>
      </c>
      <c r="U525" s="105">
        <v>0</v>
      </c>
      <c r="V525" s="105">
        <v>0</v>
      </c>
      <c r="W525" s="105">
        <v>0</v>
      </c>
      <c r="X525" s="105">
        <v>0</v>
      </c>
      <c r="Y525" s="105">
        <v>0</v>
      </c>
      <c r="Z525" s="105">
        <v>0</v>
      </c>
      <c r="AA525" s="105">
        <v>0</v>
      </c>
      <c r="AB525" s="105">
        <v>0</v>
      </c>
      <c r="AC525" s="105">
        <v>0</v>
      </c>
      <c r="AD525" s="105">
        <v>0</v>
      </c>
      <c r="AE525" s="105">
        <v>0</v>
      </c>
      <c r="AF525" s="105">
        <v>0</v>
      </c>
      <c r="AG525" s="105">
        <v>0</v>
      </c>
      <c r="AH525" s="105">
        <v>0</v>
      </c>
      <c r="AI525" s="105">
        <v>0</v>
      </c>
      <c r="AJ525" s="105">
        <v>0</v>
      </c>
      <c r="AK525" s="105">
        <v>0</v>
      </c>
      <c r="AL525" s="105">
        <v>0</v>
      </c>
      <c r="AM525" s="105">
        <v>0</v>
      </c>
      <c r="AN525" s="105">
        <v>0</v>
      </c>
      <c r="AO525" s="105">
        <v>0</v>
      </c>
      <c r="AP525" s="105">
        <v>0</v>
      </c>
      <c r="AQ525" s="105">
        <v>0</v>
      </c>
      <c r="AR525" s="105">
        <v>0</v>
      </c>
      <c r="AS525" s="105">
        <v>0</v>
      </c>
      <c r="AT525" s="105">
        <v>0</v>
      </c>
      <c r="AU525" s="105">
        <v>0</v>
      </c>
      <c r="AV525" s="105">
        <v>0</v>
      </c>
      <c r="AW525" s="105">
        <v>0</v>
      </c>
      <c r="AX525" s="105">
        <v>0</v>
      </c>
      <c r="AY525" s="105">
        <v>0</v>
      </c>
      <c r="AZ525" s="105">
        <v>0</v>
      </c>
      <c r="BA525" s="105">
        <v>0</v>
      </c>
      <c r="BB525" s="105">
        <v>0</v>
      </c>
      <c r="BE525" s="73"/>
      <c r="BF525" s="134">
        <f t="shared" si="32"/>
        <v>0</v>
      </c>
      <c r="BG525" s="134">
        <f t="shared" si="33"/>
        <v>0</v>
      </c>
      <c r="BH525" s="134">
        <f t="shared" si="34"/>
        <v>0</v>
      </c>
      <c r="BI525" s="134">
        <f t="shared" si="31"/>
        <v>0</v>
      </c>
    </row>
    <row r="526" spans="1:61" ht="14.4" x14ac:dyDescent="0.3">
      <c r="A526" s="106" t="s">
        <v>888</v>
      </c>
      <c r="B526" s="105">
        <v>0</v>
      </c>
      <c r="C526" s="105">
        <v>0</v>
      </c>
      <c r="D526" s="105">
        <v>0</v>
      </c>
      <c r="E526" s="105">
        <v>0</v>
      </c>
      <c r="F526" s="105">
        <v>0</v>
      </c>
      <c r="G526" s="105">
        <v>0</v>
      </c>
      <c r="H526" s="105">
        <v>0</v>
      </c>
      <c r="I526" s="105">
        <v>0</v>
      </c>
      <c r="J526" s="105">
        <v>0</v>
      </c>
      <c r="K526" s="105">
        <v>0</v>
      </c>
      <c r="L526" s="105">
        <v>0</v>
      </c>
      <c r="M526" s="105">
        <v>0</v>
      </c>
      <c r="N526" s="105">
        <v>0</v>
      </c>
      <c r="O526" s="105">
        <v>0</v>
      </c>
      <c r="P526" s="105">
        <v>0</v>
      </c>
      <c r="Q526" s="105">
        <v>0</v>
      </c>
      <c r="R526" s="105">
        <v>0</v>
      </c>
      <c r="S526" s="105">
        <v>0</v>
      </c>
      <c r="T526" s="105">
        <v>0</v>
      </c>
      <c r="U526" s="105">
        <v>0</v>
      </c>
      <c r="V526" s="105">
        <v>0</v>
      </c>
      <c r="W526" s="105">
        <v>0</v>
      </c>
      <c r="X526" s="105">
        <v>0</v>
      </c>
      <c r="Y526" s="105">
        <v>0</v>
      </c>
      <c r="Z526" s="105">
        <v>0</v>
      </c>
      <c r="AA526" s="105">
        <v>0</v>
      </c>
      <c r="AB526" s="105">
        <v>0</v>
      </c>
      <c r="AC526" s="105">
        <v>0</v>
      </c>
      <c r="AD526" s="105">
        <v>0</v>
      </c>
      <c r="AE526" s="105">
        <v>0</v>
      </c>
      <c r="AF526" s="105">
        <v>0</v>
      </c>
      <c r="AG526" s="105">
        <v>0</v>
      </c>
      <c r="AH526" s="105">
        <v>0</v>
      </c>
      <c r="AI526" s="105">
        <v>0</v>
      </c>
      <c r="AJ526" s="105">
        <v>0</v>
      </c>
      <c r="AK526" s="105">
        <v>0</v>
      </c>
      <c r="AL526" s="105">
        <v>0</v>
      </c>
      <c r="AM526" s="105">
        <v>0</v>
      </c>
      <c r="AN526" s="105">
        <v>0</v>
      </c>
      <c r="AO526" s="105">
        <v>0</v>
      </c>
      <c r="AP526" s="105">
        <v>0</v>
      </c>
      <c r="AQ526" s="105">
        <v>0</v>
      </c>
      <c r="AR526" s="105">
        <v>0</v>
      </c>
      <c r="AS526" s="105">
        <v>0</v>
      </c>
      <c r="AT526" s="105">
        <v>0</v>
      </c>
      <c r="AU526" s="105">
        <v>0</v>
      </c>
      <c r="AV526" s="105">
        <v>0</v>
      </c>
      <c r="AW526" s="105">
        <v>0</v>
      </c>
      <c r="AX526" s="105">
        <v>0</v>
      </c>
      <c r="AY526" s="105">
        <v>0</v>
      </c>
      <c r="AZ526" s="105">
        <v>0</v>
      </c>
      <c r="BA526" s="105">
        <v>0</v>
      </c>
      <c r="BB526" s="105">
        <v>0</v>
      </c>
      <c r="BE526" s="73"/>
      <c r="BF526" s="134">
        <f t="shared" si="32"/>
        <v>0</v>
      </c>
      <c r="BG526" s="134">
        <f t="shared" si="33"/>
        <v>0</v>
      </c>
      <c r="BH526" s="134">
        <f t="shared" si="34"/>
        <v>0</v>
      </c>
      <c r="BI526" s="134">
        <f t="shared" si="31"/>
        <v>0</v>
      </c>
    </row>
    <row r="527" spans="1:61" ht="14.4" x14ac:dyDescent="0.3">
      <c r="A527" s="106" t="s">
        <v>889</v>
      </c>
      <c r="B527" s="105">
        <v>0</v>
      </c>
      <c r="C527" s="105">
        <v>0</v>
      </c>
      <c r="D527" s="105">
        <v>0</v>
      </c>
      <c r="E527" s="105">
        <v>0</v>
      </c>
      <c r="F527" s="105">
        <v>0</v>
      </c>
      <c r="G527" s="105">
        <v>0</v>
      </c>
      <c r="H527" s="105">
        <v>0</v>
      </c>
      <c r="I527" s="105">
        <v>0</v>
      </c>
      <c r="J527" s="105">
        <v>0</v>
      </c>
      <c r="K527" s="105">
        <v>0</v>
      </c>
      <c r="L527" s="105">
        <v>0</v>
      </c>
      <c r="M527" s="105">
        <v>0</v>
      </c>
      <c r="N527" s="105">
        <v>0</v>
      </c>
      <c r="O527" s="105">
        <v>0</v>
      </c>
      <c r="P527" s="105">
        <v>0</v>
      </c>
      <c r="Q527" s="105">
        <v>0</v>
      </c>
      <c r="R527" s="105">
        <v>0</v>
      </c>
      <c r="S527" s="105">
        <v>0</v>
      </c>
      <c r="T527" s="105">
        <v>0</v>
      </c>
      <c r="U527" s="105">
        <v>0</v>
      </c>
      <c r="V527" s="105">
        <v>0</v>
      </c>
      <c r="W527" s="105">
        <v>0</v>
      </c>
      <c r="X527" s="105">
        <v>0</v>
      </c>
      <c r="Y527" s="105">
        <v>0</v>
      </c>
      <c r="Z527" s="105">
        <v>0</v>
      </c>
      <c r="AA527" s="105">
        <v>0</v>
      </c>
      <c r="AB527" s="105">
        <v>0</v>
      </c>
      <c r="AC527" s="105">
        <v>0</v>
      </c>
      <c r="AD527" s="105">
        <v>0</v>
      </c>
      <c r="AE527" s="105">
        <v>0</v>
      </c>
      <c r="AF527" s="105">
        <v>0</v>
      </c>
      <c r="AG527" s="105">
        <v>0</v>
      </c>
      <c r="AH527" s="105">
        <v>0</v>
      </c>
      <c r="AI527" s="105">
        <v>0</v>
      </c>
      <c r="AJ527" s="105">
        <v>0</v>
      </c>
      <c r="AK527" s="105">
        <v>0</v>
      </c>
      <c r="AL527" s="105">
        <v>0</v>
      </c>
      <c r="AM527" s="105">
        <v>0</v>
      </c>
      <c r="AN527" s="105">
        <v>0</v>
      </c>
      <c r="AO527" s="105">
        <v>0</v>
      </c>
      <c r="AP527" s="105">
        <v>0</v>
      </c>
      <c r="AQ527" s="105">
        <v>0</v>
      </c>
      <c r="AR527" s="105">
        <v>0</v>
      </c>
      <c r="AS527" s="105">
        <v>0</v>
      </c>
      <c r="AT527" s="105">
        <v>0</v>
      </c>
      <c r="AU527" s="105">
        <v>0</v>
      </c>
      <c r="AV527" s="105">
        <v>0</v>
      </c>
      <c r="AW527" s="105">
        <v>0</v>
      </c>
      <c r="AX527" s="105">
        <v>0</v>
      </c>
      <c r="AY527" s="105">
        <v>0</v>
      </c>
      <c r="AZ527" s="105">
        <v>0</v>
      </c>
      <c r="BA527" s="105">
        <v>0</v>
      </c>
      <c r="BB527" s="105">
        <v>0</v>
      </c>
      <c r="BE527" s="73"/>
      <c r="BF527" s="134">
        <f t="shared" si="32"/>
        <v>0</v>
      </c>
      <c r="BG527" s="134">
        <f t="shared" si="33"/>
        <v>0</v>
      </c>
      <c r="BH527" s="134">
        <f t="shared" si="34"/>
        <v>0</v>
      </c>
      <c r="BI527" s="134">
        <f t="shared" si="31"/>
        <v>0</v>
      </c>
    </row>
    <row r="528" spans="1:61" ht="14.4" x14ac:dyDescent="0.3">
      <c r="A528" s="106" t="s">
        <v>890</v>
      </c>
      <c r="B528" s="105">
        <v>0</v>
      </c>
      <c r="C528" s="105">
        <v>0</v>
      </c>
      <c r="D528" s="105">
        <v>0</v>
      </c>
      <c r="E528" s="105">
        <v>0</v>
      </c>
      <c r="F528" s="105">
        <v>0</v>
      </c>
      <c r="G528" s="105">
        <v>0</v>
      </c>
      <c r="H528" s="105">
        <v>0</v>
      </c>
      <c r="I528" s="105">
        <v>0</v>
      </c>
      <c r="J528" s="105">
        <v>0</v>
      </c>
      <c r="K528" s="105">
        <v>0</v>
      </c>
      <c r="L528" s="105">
        <v>0</v>
      </c>
      <c r="M528" s="105">
        <v>0</v>
      </c>
      <c r="N528" s="105">
        <v>0</v>
      </c>
      <c r="O528" s="105">
        <v>0</v>
      </c>
      <c r="P528" s="105">
        <v>0</v>
      </c>
      <c r="Q528" s="105">
        <v>0</v>
      </c>
      <c r="R528" s="105">
        <v>0</v>
      </c>
      <c r="S528" s="105">
        <v>0</v>
      </c>
      <c r="T528" s="105">
        <v>0</v>
      </c>
      <c r="U528" s="105">
        <v>0</v>
      </c>
      <c r="V528" s="105">
        <v>0</v>
      </c>
      <c r="W528" s="105">
        <v>0</v>
      </c>
      <c r="X528" s="105">
        <v>0</v>
      </c>
      <c r="Y528" s="105">
        <v>0</v>
      </c>
      <c r="Z528" s="105">
        <v>0</v>
      </c>
      <c r="AA528" s="105">
        <v>0</v>
      </c>
      <c r="AB528" s="105">
        <v>0</v>
      </c>
      <c r="AC528" s="105">
        <v>0</v>
      </c>
      <c r="AD528" s="105">
        <v>0</v>
      </c>
      <c r="AE528" s="105">
        <v>0</v>
      </c>
      <c r="AF528" s="105">
        <v>0</v>
      </c>
      <c r="AG528" s="105">
        <v>0</v>
      </c>
      <c r="AH528" s="105">
        <v>0</v>
      </c>
      <c r="AI528" s="105">
        <v>0</v>
      </c>
      <c r="AJ528" s="105">
        <v>0</v>
      </c>
      <c r="AK528" s="105">
        <v>0</v>
      </c>
      <c r="AL528" s="105">
        <v>0</v>
      </c>
      <c r="AM528" s="105">
        <v>0</v>
      </c>
      <c r="AN528" s="105">
        <v>0</v>
      </c>
      <c r="AO528" s="105">
        <v>0</v>
      </c>
      <c r="AP528" s="105">
        <v>0</v>
      </c>
      <c r="AQ528" s="105">
        <v>0</v>
      </c>
      <c r="AR528" s="105">
        <v>0</v>
      </c>
      <c r="AS528" s="105">
        <v>0</v>
      </c>
      <c r="AT528" s="105">
        <v>0</v>
      </c>
      <c r="AU528" s="105">
        <v>0</v>
      </c>
      <c r="AV528" s="105">
        <v>0</v>
      </c>
      <c r="AW528" s="105">
        <v>0</v>
      </c>
      <c r="AX528" s="105">
        <v>0</v>
      </c>
      <c r="AY528" s="105">
        <v>0</v>
      </c>
      <c r="AZ528" s="105">
        <v>0</v>
      </c>
      <c r="BA528" s="105">
        <v>0</v>
      </c>
      <c r="BB528" s="105">
        <v>0</v>
      </c>
      <c r="BE528" s="73"/>
      <c r="BF528" s="134">
        <f t="shared" si="32"/>
        <v>0</v>
      </c>
      <c r="BG528" s="134">
        <f t="shared" si="33"/>
        <v>0</v>
      </c>
      <c r="BH528" s="134">
        <f t="shared" si="34"/>
        <v>0</v>
      </c>
      <c r="BI528" s="134">
        <f t="shared" si="31"/>
        <v>0</v>
      </c>
    </row>
    <row r="529" spans="1:61" ht="14.4" x14ac:dyDescent="0.3">
      <c r="A529" s="106" t="s">
        <v>891</v>
      </c>
      <c r="B529" s="105">
        <v>0</v>
      </c>
      <c r="C529" s="105">
        <v>0</v>
      </c>
      <c r="D529" s="105">
        <v>0</v>
      </c>
      <c r="E529" s="105">
        <v>0</v>
      </c>
      <c r="F529" s="105">
        <v>0</v>
      </c>
      <c r="G529" s="105">
        <v>0</v>
      </c>
      <c r="H529" s="105">
        <v>0</v>
      </c>
      <c r="I529" s="105">
        <v>0</v>
      </c>
      <c r="J529" s="105">
        <v>0</v>
      </c>
      <c r="K529" s="105">
        <v>0</v>
      </c>
      <c r="L529" s="105">
        <v>0</v>
      </c>
      <c r="M529" s="105">
        <v>0</v>
      </c>
      <c r="N529" s="105">
        <v>0</v>
      </c>
      <c r="O529" s="105">
        <v>0</v>
      </c>
      <c r="P529" s="105">
        <v>0</v>
      </c>
      <c r="Q529" s="105">
        <v>0</v>
      </c>
      <c r="R529" s="105">
        <v>0</v>
      </c>
      <c r="S529" s="105">
        <v>0</v>
      </c>
      <c r="T529" s="105">
        <v>0</v>
      </c>
      <c r="U529" s="105">
        <v>0</v>
      </c>
      <c r="V529" s="105">
        <v>0</v>
      </c>
      <c r="W529" s="105">
        <v>0</v>
      </c>
      <c r="X529" s="105">
        <v>0</v>
      </c>
      <c r="Y529" s="105">
        <v>0</v>
      </c>
      <c r="Z529" s="105">
        <v>0</v>
      </c>
      <c r="AA529" s="105">
        <v>0</v>
      </c>
      <c r="AB529" s="105">
        <v>0</v>
      </c>
      <c r="AC529" s="105">
        <v>0</v>
      </c>
      <c r="AD529" s="105">
        <v>0</v>
      </c>
      <c r="AE529" s="105">
        <v>0</v>
      </c>
      <c r="AF529" s="105">
        <v>0</v>
      </c>
      <c r="AG529" s="105">
        <v>0</v>
      </c>
      <c r="AH529" s="105">
        <v>0</v>
      </c>
      <c r="AI529" s="105">
        <v>0</v>
      </c>
      <c r="AJ529" s="105">
        <v>0</v>
      </c>
      <c r="AK529" s="105">
        <v>0</v>
      </c>
      <c r="AL529" s="105">
        <v>0</v>
      </c>
      <c r="AM529" s="105">
        <v>0</v>
      </c>
      <c r="AN529" s="105">
        <v>0</v>
      </c>
      <c r="AO529" s="105">
        <v>0</v>
      </c>
      <c r="AP529" s="105">
        <v>0</v>
      </c>
      <c r="AQ529" s="105">
        <v>0</v>
      </c>
      <c r="AR529" s="105">
        <v>0</v>
      </c>
      <c r="AS529" s="105">
        <v>0</v>
      </c>
      <c r="AT529" s="105">
        <v>0</v>
      </c>
      <c r="AU529" s="105">
        <v>0</v>
      </c>
      <c r="AV529" s="105">
        <v>0</v>
      </c>
      <c r="AW529" s="105">
        <v>0</v>
      </c>
      <c r="AX529" s="105">
        <v>0</v>
      </c>
      <c r="AY529" s="105">
        <v>0</v>
      </c>
      <c r="AZ529" s="105">
        <v>0</v>
      </c>
      <c r="BA529" s="105">
        <v>0</v>
      </c>
      <c r="BB529" s="105">
        <v>0</v>
      </c>
      <c r="BE529" s="73"/>
      <c r="BF529" s="134">
        <f t="shared" si="32"/>
        <v>0</v>
      </c>
      <c r="BG529" s="134">
        <f t="shared" si="33"/>
        <v>0</v>
      </c>
      <c r="BH529" s="134">
        <f t="shared" si="34"/>
        <v>0</v>
      </c>
      <c r="BI529" s="134">
        <f t="shared" si="31"/>
        <v>0</v>
      </c>
    </row>
    <row r="530" spans="1:61" ht="14.4" x14ac:dyDescent="0.3">
      <c r="A530" s="106" t="s">
        <v>892</v>
      </c>
      <c r="B530" s="105">
        <v>0</v>
      </c>
      <c r="C530" s="105">
        <v>0</v>
      </c>
      <c r="D530" s="105">
        <v>0</v>
      </c>
      <c r="E530" s="105">
        <v>0</v>
      </c>
      <c r="F530" s="105">
        <v>0</v>
      </c>
      <c r="G530" s="105">
        <v>0</v>
      </c>
      <c r="H530" s="105">
        <v>0</v>
      </c>
      <c r="I530" s="105">
        <v>0</v>
      </c>
      <c r="J530" s="105">
        <v>0</v>
      </c>
      <c r="K530" s="105">
        <v>0</v>
      </c>
      <c r="L530" s="105">
        <v>0</v>
      </c>
      <c r="M530" s="105">
        <v>0</v>
      </c>
      <c r="N530" s="105">
        <v>0</v>
      </c>
      <c r="O530" s="105">
        <v>0</v>
      </c>
      <c r="P530" s="105">
        <v>0</v>
      </c>
      <c r="Q530" s="105">
        <v>0</v>
      </c>
      <c r="R530" s="105">
        <v>0</v>
      </c>
      <c r="S530" s="105">
        <v>0</v>
      </c>
      <c r="T530" s="105">
        <v>0</v>
      </c>
      <c r="U530" s="105">
        <v>0</v>
      </c>
      <c r="V530" s="105">
        <v>0</v>
      </c>
      <c r="W530" s="105">
        <v>0</v>
      </c>
      <c r="X530" s="105">
        <v>0</v>
      </c>
      <c r="Y530" s="105">
        <v>0</v>
      </c>
      <c r="Z530" s="105">
        <v>0</v>
      </c>
      <c r="AA530" s="105">
        <v>0</v>
      </c>
      <c r="AB530" s="105">
        <v>0</v>
      </c>
      <c r="AC530" s="105">
        <v>0</v>
      </c>
      <c r="AD530" s="105">
        <v>0</v>
      </c>
      <c r="AE530" s="105">
        <v>0</v>
      </c>
      <c r="AF530" s="105">
        <v>0</v>
      </c>
      <c r="AG530" s="105">
        <v>0</v>
      </c>
      <c r="AH530" s="105">
        <v>0</v>
      </c>
      <c r="AI530" s="105">
        <v>0</v>
      </c>
      <c r="AJ530" s="105">
        <v>0</v>
      </c>
      <c r="AK530" s="105">
        <v>0</v>
      </c>
      <c r="AL530" s="105">
        <v>0</v>
      </c>
      <c r="AM530" s="105">
        <v>0</v>
      </c>
      <c r="AN530" s="105">
        <v>0</v>
      </c>
      <c r="AO530" s="105">
        <v>0</v>
      </c>
      <c r="AP530" s="105">
        <v>0</v>
      </c>
      <c r="AQ530" s="105">
        <v>0</v>
      </c>
      <c r="AR530" s="105">
        <v>0</v>
      </c>
      <c r="AS530" s="105">
        <v>0</v>
      </c>
      <c r="AT530" s="105">
        <v>0</v>
      </c>
      <c r="AU530" s="105">
        <v>0</v>
      </c>
      <c r="AV530" s="105">
        <v>0</v>
      </c>
      <c r="AW530" s="105">
        <v>0</v>
      </c>
      <c r="AX530" s="105">
        <v>0</v>
      </c>
      <c r="AY530" s="105">
        <v>0</v>
      </c>
      <c r="AZ530" s="105">
        <v>0</v>
      </c>
      <c r="BA530" s="105">
        <v>0</v>
      </c>
      <c r="BB530" s="105">
        <v>0</v>
      </c>
      <c r="BE530" s="73"/>
      <c r="BF530" s="134">
        <f t="shared" si="32"/>
        <v>0</v>
      </c>
      <c r="BG530" s="134">
        <f t="shared" si="33"/>
        <v>0</v>
      </c>
      <c r="BH530" s="134">
        <f t="shared" si="34"/>
        <v>0</v>
      </c>
      <c r="BI530" s="134">
        <f t="shared" si="31"/>
        <v>0</v>
      </c>
    </row>
    <row r="531" spans="1:61" ht="14.4" x14ac:dyDescent="0.3">
      <c r="A531" s="106" t="s">
        <v>893</v>
      </c>
      <c r="B531" s="105">
        <v>0</v>
      </c>
      <c r="C531" s="105">
        <v>0</v>
      </c>
      <c r="D531" s="105">
        <v>0</v>
      </c>
      <c r="E531" s="105">
        <v>0</v>
      </c>
      <c r="F531" s="105">
        <v>0</v>
      </c>
      <c r="G531" s="105">
        <v>0</v>
      </c>
      <c r="H531" s="105">
        <v>0</v>
      </c>
      <c r="I531" s="105">
        <v>0</v>
      </c>
      <c r="J531" s="105">
        <v>0</v>
      </c>
      <c r="K531" s="105">
        <v>0</v>
      </c>
      <c r="L531" s="105">
        <v>0</v>
      </c>
      <c r="M531" s="105">
        <v>0</v>
      </c>
      <c r="N531" s="105">
        <v>0</v>
      </c>
      <c r="O531" s="105">
        <v>0</v>
      </c>
      <c r="P531" s="105">
        <v>0</v>
      </c>
      <c r="Q531" s="105">
        <v>0</v>
      </c>
      <c r="R531" s="105">
        <v>0</v>
      </c>
      <c r="S531" s="105">
        <v>0</v>
      </c>
      <c r="T531" s="105">
        <v>0</v>
      </c>
      <c r="U531" s="105">
        <v>0</v>
      </c>
      <c r="V531" s="105">
        <v>0</v>
      </c>
      <c r="W531" s="105">
        <v>0</v>
      </c>
      <c r="X531" s="105">
        <v>0</v>
      </c>
      <c r="Y531" s="105">
        <v>0</v>
      </c>
      <c r="Z531" s="105">
        <v>0</v>
      </c>
      <c r="AA531" s="105">
        <v>0</v>
      </c>
      <c r="AB531" s="105">
        <v>0</v>
      </c>
      <c r="AC531" s="105">
        <v>0</v>
      </c>
      <c r="AD531" s="105">
        <v>0</v>
      </c>
      <c r="AE531" s="105">
        <v>0</v>
      </c>
      <c r="AF531" s="105">
        <v>0</v>
      </c>
      <c r="AG531" s="105">
        <v>0</v>
      </c>
      <c r="AH531" s="105">
        <v>0</v>
      </c>
      <c r="AI531" s="105">
        <v>0</v>
      </c>
      <c r="AJ531" s="105">
        <v>0</v>
      </c>
      <c r="AK531" s="105">
        <v>0</v>
      </c>
      <c r="AL531" s="105">
        <v>0</v>
      </c>
      <c r="AM531" s="105">
        <v>0</v>
      </c>
      <c r="AN531" s="105">
        <v>0</v>
      </c>
      <c r="AO531" s="105">
        <v>0</v>
      </c>
      <c r="AP531" s="105">
        <v>0</v>
      </c>
      <c r="AQ531" s="105">
        <v>0</v>
      </c>
      <c r="AR531" s="105">
        <v>0</v>
      </c>
      <c r="AS531" s="105">
        <v>0</v>
      </c>
      <c r="AT531" s="105">
        <v>0</v>
      </c>
      <c r="AU531" s="105">
        <v>0</v>
      </c>
      <c r="AV531" s="105">
        <v>0</v>
      </c>
      <c r="AW531" s="105">
        <v>0</v>
      </c>
      <c r="AX531" s="105">
        <v>0</v>
      </c>
      <c r="AY531" s="105">
        <v>0</v>
      </c>
      <c r="AZ531" s="105">
        <v>0</v>
      </c>
      <c r="BA531" s="105">
        <v>0</v>
      </c>
      <c r="BB531" s="105">
        <v>0</v>
      </c>
      <c r="BE531" s="73"/>
      <c r="BF531" s="134">
        <f t="shared" si="32"/>
        <v>0</v>
      </c>
      <c r="BG531" s="134">
        <f t="shared" si="33"/>
        <v>0</v>
      </c>
      <c r="BH531" s="134">
        <f t="shared" si="34"/>
        <v>0</v>
      </c>
      <c r="BI531" s="134">
        <f t="shared" si="31"/>
        <v>0</v>
      </c>
    </row>
    <row r="532" spans="1:61" ht="14.4" x14ac:dyDescent="0.3">
      <c r="A532" s="106" t="s">
        <v>894</v>
      </c>
      <c r="B532" s="105">
        <v>0</v>
      </c>
      <c r="C532" s="105">
        <v>0</v>
      </c>
      <c r="D532" s="105">
        <v>0</v>
      </c>
      <c r="E532" s="105">
        <v>0</v>
      </c>
      <c r="F532" s="105">
        <v>0</v>
      </c>
      <c r="G532" s="105">
        <v>0</v>
      </c>
      <c r="H532" s="105">
        <v>0</v>
      </c>
      <c r="I532" s="105">
        <v>0</v>
      </c>
      <c r="J532" s="105">
        <v>0</v>
      </c>
      <c r="K532" s="105">
        <v>0</v>
      </c>
      <c r="L532" s="105">
        <v>0</v>
      </c>
      <c r="M532" s="105">
        <v>0</v>
      </c>
      <c r="N532" s="105">
        <v>0</v>
      </c>
      <c r="O532" s="105">
        <v>0</v>
      </c>
      <c r="P532" s="105">
        <v>0</v>
      </c>
      <c r="Q532" s="105">
        <v>0</v>
      </c>
      <c r="R532" s="105">
        <v>0</v>
      </c>
      <c r="S532" s="105">
        <v>0</v>
      </c>
      <c r="T532" s="105">
        <v>0</v>
      </c>
      <c r="U532" s="105">
        <v>0</v>
      </c>
      <c r="V532" s="105">
        <v>0</v>
      </c>
      <c r="W532" s="105">
        <v>0</v>
      </c>
      <c r="X532" s="105">
        <v>0</v>
      </c>
      <c r="Y532" s="105">
        <v>0</v>
      </c>
      <c r="Z532" s="105">
        <v>0</v>
      </c>
      <c r="AA532" s="105">
        <v>0</v>
      </c>
      <c r="AB532" s="105">
        <v>0</v>
      </c>
      <c r="AC532" s="105">
        <v>0</v>
      </c>
      <c r="AD532" s="105">
        <v>0</v>
      </c>
      <c r="AE532" s="105">
        <v>0</v>
      </c>
      <c r="AF532" s="105">
        <v>0</v>
      </c>
      <c r="AG532" s="105">
        <v>0</v>
      </c>
      <c r="AH532" s="105">
        <v>0</v>
      </c>
      <c r="AI532" s="105">
        <v>0</v>
      </c>
      <c r="AJ532" s="105">
        <v>0</v>
      </c>
      <c r="AK532" s="105">
        <v>0</v>
      </c>
      <c r="AL532" s="105">
        <v>0</v>
      </c>
      <c r="AM532" s="105">
        <v>0</v>
      </c>
      <c r="AN532" s="105">
        <v>0</v>
      </c>
      <c r="AO532" s="105">
        <v>0</v>
      </c>
      <c r="AP532" s="105">
        <v>0</v>
      </c>
      <c r="AQ532" s="105">
        <v>0</v>
      </c>
      <c r="AR532" s="105">
        <v>0</v>
      </c>
      <c r="AS532" s="105">
        <v>0</v>
      </c>
      <c r="AT532" s="105">
        <v>0</v>
      </c>
      <c r="AU532" s="105">
        <v>0</v>
      </c>
      <c r="AV532" s="105">
        <v>0</v>
      </c>
      <c r="AW532" s="105">
        <v>0</v>
      </c>
      <c r="AX532" s="105">
        <v>0</v>
      </c>
      <c r="AY532" s="105">
        <v>0</v>
      </c>
      <c r="AZ532" s="105">
        <v>0</v>
      </c>
      <c r="BA532" s="105">
        <v>0</v>
      </c>
      <c r="BB532" s="105">
        <v>0</v>
      </c>
      <c r="BE532" s="73"/>
      <c r="BF532" s="134">
        <f t="shared" si="32"/>
        <v>0</v>
      </c>
      <c r="BG532" s="134">
        <f t="shared" si="33"/>
        <v>0</v>
      </c>
      <c r="BH532" s="134">
        <f t="shared" si="34"/>
        <v>0</v>
      </c>
      <c r="BI532" s="134">
        <f t="shared" si="31"/>
        <v>0</v>
      </c>
    </row>
    <row r="533" spans="1:61" ht="14.4" x14ac:dyDescent="0.3">
      <c r="A533" s="106" t="s">
        <v>895</v>
      </c>
      <c r="B533" s="105">
        <v>0</v>
      </c>
      <c r="C533" s="105">
        <v>0</v>
      </c>
      <c r="D533" s="105">
        <v>0</v>
      </c>
      <c r="E533" s="105">
        <v>0</v>
      </c>
      <c r="F533" s="105">
        <v>0</v>
      </c>
      <c r="G533" s="105">
        <v>0</v>
      </c>
      <c r="H533" s="105">
        <v>0</v>
      </c>
      <c r="I533" s="105">
        <v>0</v>
      </c>
      <c r="J533" s="105">
        <v>0</v>
      </c>
      <c r="K533" s="105">
        <v>0</v>
      </c>
      <c r="L533" s="105">
        <v>0</v>
      </c>
      <c r="M533" s="105">
        <v>0</v>
      </c>
      <c r="N533" s="105">
        <v>0</v>
      </c>
      <c r="O533" s="105">
        <v>0</v>
      </c>
      <c r="P533" s="105">
        <v>0</v>
      </c>
      <c r="Q533" s="105">
        <v>0</v>
      </c>
      <c r="R533" s="105">
        <v>0</v>
      </c>
      <c r="S533" s="105">
        <v>0</v>
      </c>
      <c r="T533" s="105">
        <v>0</v>
      </c>
      <c r="U533" s="105">
        <v>0</v>
      </c>
      <c r="V533" s="105">
        <v>0</v>
      </c>
      <c r="W533" s="105">
        <v>0</v>
      </c>
      <c r="X533" s="105">
        <v>0</v>
      </c>
      <c r="Y533" s="105">
        <v>0</v>
      </c>
      <c r="Z533" s="105">
        <v>0</v>
      </c>
      <c r="AA533" s="105">
        <v>0</v>
      </c>
      <c r="AB533" s="105">
        <v>0</v>
      </c>
      <c r="AC533" s="105">
        <v>0</v>
      </c>
      <c r="AD533" s="105">
        <v>0</v>
      </c>
      <c r="AE533" s="105">
        <v>0</v>
      </c>
      <c r="AF533" s="105">
        <v>0</v>
      </c>
      <c r="AG533" s="105">
        <v>0</v>
      </c>
      <c r="AH533" s="105">
        <v>0</v>
      </c>
      <c r="AI533" s="105">
        <v>0</v>
      </c>
      <c r="AJ533" s="105">
        <v>0</v>
      </c>
      <c r="AK533" s="105">
        <v>0</v>
      </c>
      <c r="AL533" s="105">
        <v>0</v>
      </c>
      <c r="AM533" s="105">
        <v>0</v>
      </c>
      <c r="AN533" s="105">
        <v>0</v>
      </c>
      <c r="AO533" s="105">
        <v>0</v>
      </c>
      <c r="AP533" s="105">
        <v>0</v>
      </c>
      <c r="AQ533" s="105">
        <v>0</v>
      </c>
      <c r="AR533" s="105">
        <v>0</v>
      </c>
      <c r="AS533" s="105">
        <v>0</v>
      </c>
      <c r="AT533" s="105">
        <v>0</v>
      </c>
      <c r="AU533" s="105">
        <v>0</v>
      </c>
      <c r="AV533" s="105">
        <v>0</v>
      </c>
      <c r="AW533" s="105">
        <v>0</v>
      </c>
      <c r="AX533" s="105">
        <v>0</v>
      </c>
      <c r="AY533" s="105">
        <v>0</v>
      </c>
      <c r="AZ533" s="105">
        <v>0</v>
      </c>
      <c r="BA533" s="105">
        <v>0</v>
      </c>
      <c r="BB533" s="105">
        <v>0</v>
      </c>
      <c r="BE533" s="73"/>
      <c r="BF533" s="134">
        <f t="shared" si="32"/>
        <v>0</v>
      </c>
      <c r="BG533" s="134">
        <f t="shared" si="33"/>
        <v>0</v>
      </c>
      <c r="BH533" s="134">
        <f t="shared" si="34"/>
        <v>0</v>
      </c>
      <c r="BI533" s="134">
        <f t="shared" si="31"/>
        <v>0</v>
      </c>
    </row>
    <row r="534" spans="1:61" ht="14.4" x14ac:dyDescent="0.3">
      <c r="A534" s="106" t="s">
        <v>896</v>
      </c>
      <c r="B534" s="105">
        <v>0</v>
      </c>
      <c r="C534" s="105">
        <v>0</v>
      </c>
      <c r="D534" s="105">
        <v>0</v>
      </c>
      <c r="E534" s="105">
        <v>0</v>
      </c>
      <c r="F534" s="105">
        <v>0</v>
      </c>
      <c r="G534" s="105">
        <v>0</v>
      </c>
      <c r="H534" s="105">
        <v>0</v>
      </c>
      <c r="I534" s="105">
        <v>0</v>
      </c>
      <c r="J534" s="105">
        <v>0</v>
      </c>
      <c r="K534" s="105">
        <v>0</v>
      </c>
      <c r="L534" s="105">
        <v>0</v>
      </c>
      <c r="M534" s="105">
        <v>0</v>
      </c>
      <c r="N534" s="105">
        <v>0</v>
      </c>
      <c r="O534" s="105">
        <v>0</v>
      </c>
      <c r="P534" s="105">
        <v>0</v>
      </c>
      <c r="Q534" s="105">
        <v>0</v>
      </c>
      <c r="R534" s="105">
        <v>0</v>
      </c>
      <c r="S534" s="105">
        <v>0</v>
      </c>
      <c r="T534" s="105">
        <v>0</v>
      </c>
      <c r="U534" s="105">
        <v>0</v>
      </c>
      <c r="V534" s="105">
        <v>0</v>
      </c>
      <c r="W534" s="105">
        <v>0</v>
      </c>
      <c r="X534" s="105">
        <v>0</v>
      </c>
      <c r="Y534" s="105">
        <v>0</v>
      </c>
      <c r="Z534" s="105">
        <v>0</v>
      </c>
      <c r="AA534" s="105">
        <v>0</v>
      </c>
      <c r="AB534" s="105">
        <v>0</v>
      </c>
      <c r="AC534" s="105">
        <v>0</v>
      </c>
      <c r="AD534" s="105">
        <v>0</v>
      </c>
      <c r="AE534" s="105">
        <v>0</v>
      </c>
      <c r="AF534" s="105">
        <v>0</v>
      </c>
      <c r="AG534" s="105">
        <v>0</v>
      </c>
      <c r="AH534" s="105">
        <v>0</v>
      </c>
      <c r="AI534" s="105">
        <v>0</v>
      </c>
      <c r="AJ534" s="105">
        <v>0</v>
      </c>
      <c r="AK534" s="105">
        <v>0</v>
      </c>
      <c r="AL534" s="105">
        <v>0</v>
      </c>
      <c r="AM534" s="105">
        <v>0</v>
      </c>
      <c r="AN534" s="105">
        <v>0</v>
      </c>
      <c r="AO534" s="105">
        <v>0</v>
      </c>
      <c r="AP534" s="105">
        <v>0</v>
      </c>
      <c r="AQ534" s="105">
        <v>0</v>
      </c>
      <c r="AR534" s="105">
        <v>0</v>
      </c>
      <c r="AS534" s="105">
        <v>0</v>
      </c>
      <c r="AT534" s="105">
        <v>0</v>
      </c>
      <c r="AU534" s="105">
        <v>0</v>
      </c>
      <c r="AV534" s="105">
        <v>0</v>
      </c>
      <c r="AW534" s="105">
        <v>0</v>
      </c>
      <c r="AX534" s="105">
        <v>0</v>
      </c>
      <c r="AY534" s="105">
        <v>0</v>
      </c>
      <c r="AZ534" s="105">
        <v>0</v>
      </c>
      <c r="BA534" s="105">
        <v>0</v>
      </c>
      <c r="BB534" s="105">
        <v>0</v>
      </c>
      <c r="BE534" s="73"/>
      <c r="BF534" s="134">
        <f t="shared" si="32"/>
        <v>0</v>
      </c>
      <c r="BG534" s="134">
        <f t="shared" si="33"/>
        <v>0</v>
      </c>
      <c r="BH534" s="134">
        <f t="shared" si="34"/>
        <v>0</v>
      </c>
      <c r="BI534" s="134">
        <f t="shared" si="31"/>
        <v>0</v>
      </c>
    </row>
    <row r="535" spans="1:61" ht="14.4" x14ac:dyDescent="0.3">
      <c r="A535" s="106" t="s">
        <v>897</v>
      </c>
      <c r="B535" s="105">
        <v>0</v>
      </c>
      <c r="C535" s="105">
        <v>0</v>
      </c>
      <c r="D535" s="105">
        <v>0</v>
      </c>
      <c r="E535" s="105">
        <v>0</v>
      </c>
      <c r="F535" s="105">
        <v>0</v>
      </c>
      <c r="G535" s="105">
        <v>0</v>
      </c>
      <c r="H535" s="105">
        <v>0</v>
      </c>
      <c r="I535" s="105">
        <v>0</v>
      </c>
      <c r="J535" s="105">
        <v>0</v>
      </c>
      <c r="K535" s="105">
        <v>0</v>
      </c>
      <c r="L535" s="105">
        <v>0</v>
      </c>
      <c r="M535" s="105">
        <v>0</v>
      </c>
      <c r="N535" s="105">
        <v>0</v>
      </c>
      <c r="O535" s="105">
        <v>0</v>
      </c>
      <c r="P535" s="105">
        <v>0</v>
      </c>
      <c r="Q535" s="105">
        <v>0</v>
      </c>
      <c r="R535" s="105">
        <v>0</v>
      </c>
      <c r="S535" s="105">
        <v>0</v>
      </c>
      <c r="T535" s="105">
        <v>0</v>
      </c>
      <c r="U535" s="105">
        <v>0</v>
      </c>
      <c r="V535" s="105">
        <v>0</v>
      </c>
      <c r="W535" s="105">
        <v>0</v>
      </c>
      <c r="X535" s="105">
        <v>0</v>
      </c>
      <c r="Y535" s="105">
        <v>0</v>
      </c>
      <c r="Z535" s="105">
        <v>0</v>
      </c>
      <c r="AA535" s="105">
        <v>0</v>
      </c>
      <c r="AB535" s="105">
        <v>0</v>
      </c>
      <c r="AC535" s="105">
        <v>0</v>
      </c>
      <c r="AD535" s="105">
        <v>0</v>
      </c>
      <c r="AE535" s="105">
        <v>0</v>
      </c>
      <c r="AF535" s="105">
        <v>0</v>
      </c>
      <c r="AG535" s="105">
        <v>0</v>
      </c>
      <c r="AH535" s="105">
        <v>0</v>
      </c>
      <c r="AI535" s="105">
        <v>0</v>
      </c>
      <c r="AJ535" s="105">
        <v>0</v>
      </c>
      <c r="AK535" s="105">
        <v>0</v>
      </c>
      <c r="AL535" s="105">
        <v>0</v>
      </c>
      <c r="AM535" s="105">
        <v>0</v>
      </c>
      <c r="AN535" s="105">
        <v>0</v>
      </c>
      <c r="AO535" s="105">
        <v>0</v>
      </c>
      <c r="AP535" s="105">
        <v>0</v>
      </c>
      <c r="AQ535" s="105">
        <v>0</v>
      </c>
      <c r="AR535" s="105">
        <v>0</v>
      </c>
      <c r="AS535" s="105">
        <v>0</v>
      </c>
      <c r="AT535" s="105">
        <v>0</v>
      </c>
      <c r="AU535" s="105">
        <v>0</v>
      </c>
      <c r="AV535" s="105">
        <v>0</v>
      </c>
      <c r="AW535" s="105">
        <v>0</v>
      </c>
      <c r="AX535" s="105">
        <v>0</v>
      </c>
      <c r="AY535" s="105">
        <v>0</v>
      </c>
      <c r="AZ535" s="105">
        <v>0</v>
      </c>
      <c r="BA535" s="105">
        <v>0</v>
      </c>
      <c r="BB535" s="105">
        <v>0</v>
      </c>
      <c r="BE535" s="73"/>
      <c r="BF535" s="134">
        <f t="shared" si="32"/>
        <v>0</v>
      </c>
      <c r="BG535" s="134">
        <f t="shared" si="33"/>
        <v>0</v>
      </c>
      <c r="BH535" s="134">
        <f t="shared" si="34"/>
        <v>0</v>
      </c>
      <c r="BI535" s="134">
        <f t="shared" si="31"/>
        <v>0</v>
      </c>
    </row>
    <row r="536" spans="1:61" ht="14.4" x14ac:dyDescent="0.3">
      <c r="A536" s="106" t="s">
        <v>898</v>
      </c>
      <c r="B536" s="105">
        <v>0</v>
      </c>
      <c r="C536" s="105">
        <v>0</v>
      </c>
      <c r="D536" s="105">
        <v>0</v>
      </c>
      <c r="E536" s="105">
        <v>0</v>
      </c>
      <c r="F536" s="105">
        <v>0</v>
      </c>
      <c r="G536" s="105">
        <v>0</v>
      </c>
      <c r="H536" s="105">
        <v>0</v>
      </c>
      <c r="I536" s="105">
        <v>0</v>
      </c>
      <c r="J536" s="105">
        <v>0</v>
      </c>
      <c r="K536" s="105">
        <v>0</v>
      </c>
      <c r="L536" s="105">
        <v>0</v>
      </c>
      <c r="M536" s="105">
        <v>0</v>
      </c>
      <c r="N536" s="105">
        <v>0</v>
      </c>
      <c r="O536" s="105">
        <v>0</v>
      </c>
      <c r="P536" s="105">
        <v>0</v>
      </c>
      <c r="Q536" s="105">
        <v>0</v>
      </c>
      <c r="R536" s="105">
        <v>0</v>
      </c>
      <c r="S536" s="105">
        <v>0</v>
      </c>
      <c r="T536" s="105">
        <v>0</v>
      </c>
      <c r="U536" s="105">
        <v>0</v>
      </c>
      <c r="V536" s="105">
        <v>0</v>
      </c>
      <c r="W536" s="105">
        <v>0</v>
      </c>
      <c r="X536" s="105">
        <v>0</v>
      </c>
      <c r="Y536" s="105">
        <v>0</v>
      </c>
      <c r="Z536" s="105">
        <v>0</v>
      </c>
      <c r="AA536" s="105">
        <v>0</v>
      </c>
      <c r="AB536" s="105">
        <v>0</v>
      </c>
      <c r="AC536" s="105">
        <v>0</v>
      </c>
      <c r="AD536" s="105">
        <v>0</v>
      </c>
      <c r="AE536" s="105">
        <v>0</v>
      </c>
      <c r="AF536" s="105">
        <v>0</v>
      </c>
      <c r="AG536" s="105">
        <v>0</v>
      </c>
      <c r="AH536" s="105">
        <v>0</v>
      </c>
      <c r="AI536" s="105">
        <v>0</v>
      </c>
      <c r="AJ536" s="105">
        <v>0</v>
      </c>
      <c r="AK536" s="105">
        <v>0</v>
      </c>
      <c r="AL536" s="105">
        <v>0</v>
      </c>
      <c r="AM536" s="105">
        <v>0</v>
      </c>
      <c r="AN536" s="105">
        <v>0</v>
      </c>
      <c r="AO536" s="105">
        <v>0</v>
      </c>
      <c r="AP536" s="105">
        <v>0</v>
      </c>
      <c r="AQ536" s="105">
        <v>0</v>
      </c>
      <c r="AR536" s="105">
        <v>0</v>
      </c>
      <c r="AS536" s="105">
        <v>0</v>
      </c>
      <c r="AT536" s="105">
        <v>0</v>
      </c>
      <c r="AU536" s="105">
        <v>0</v>
      </c>
      <c r="AV536" s="105">
        <v>0</v>
      </c>
      <c r="AW536" s="105">
        <v>0</v>
      </c>
      <c r="AX536" s="105">
        <v>0</v>
      </c>
      <c r="AY536" s="105">
        <v>0</v>
      </c>
      <c r="AZ536" s="105">
        <v>0</v>
      </c>
      <c r="BA536" s="105">
        <v>0</v>
      </c>
      <c r="BB536" s="105">
        <v>0</v>
      </c>
      <c r="BE536" s="73"/>
      <c r="BF536" s="134">
        <f t="shared" si="32"/>
        <v>0</v>
      </c>
      <c r="BG536" s="134">
        <f t="shared" si="33"/>
        <v>0</v>
      </c>
      <c r="BH536" s="134">
        <f t="shared" si="34"/>
        <v>0</v>
      </c>
      <c r="BI536" s="134">
        <f t="shared" si="31"/>
        <v>0</v>
      </c>
    </row>
    <row r="537" spans="1:61" ht="14.4" x14ac:dyDescent="0.3">
      <c r="A537" s="106" t="s">
        <v>899</v>
      </c>
      <c r="B537" s="105">
        <v>0</v>
      </c>
      <c r="C537" s="105">
        <v>0</v>
      </c>
      <c r="D537" s="105">
        <v>0</v>
      </c>
      <c r="E537" s="105">
        <v>0</v>
      </c>
      <c r="F537" s="105">
        <v>0</v>
      </c>
      <c r="G537" s="105">
        <v>0</v>
      </c>
      <c r="H537" s="105">
        <v>0</v>
      </c>
      <c r="I537" s="105">
        <v>0</v>
      </c>
      <c r="J537" s="105">
        <v>0</v>
      </c>
      <c r="K537" s="105">
        <v>0</v>
      </c>
      <c r="L537" s="105">
        <v>0</v>
      </c>
      <c r="M537" s="105">
        <v>0</v>
      </c>
      <c r="N537" s="105">
        <v>0</v>
      </c>
      <c r="O537" s="105">
        <v>0</v>
      </c>
      <c r="P537" s="105">
        <v>0</v>
      </c>
      <c r="Q537" s="105">
        <v>0</v>
      </c>
      <c r="R537" s="105">
        <v>0</v>
      </c>
      <c r="S537" s="105">
        <v>0</v>
      </c>
      <c r="T537" s="105">
        <v>0</v>
      </c>
      <c r="U537" s="105">
        <v>0</v>
      </c>
      <c r="V537" s="105">
        <v>0</v>
      </c>
      <c r="W537" s="105">
        <v>0</v>
      </c>
      <c r="X537" s="105">
        <v>0</v>
      </c>
      <c r="Y537" s="105">
        <v>0</v>
      </c>
      <c r="Z537" s="105">
        <v>0</v>
      </c>
      <c r="AA537" s="105">
        <v>0</v>
      </c>
      <c r="AB537" s="105">
        <v>0</v>
      </c>
      <c r="AC537" s="105">
        <v>0</v>
      </c>
      <c r="AD537" s="105">
        <v>0</v>
      </c>
      <c r="AE537" s="105">
        <v>0</v>
      </c>
      <c r="AF537" s="105">
        <v>0</v>
      </c>
      <c r="AG537" s="105">
        <v>0</v>
      </c>
      <c r="AH537" s="105">
        <v>0</v>
      </c>
      <c r="AI537" s="105">
        <v>0</v>
      </c>
      <c r="AJ537" s="105">
        <v>0</v>
      </c>
      <c r="AK537" s="105">
        <v>0</v>
      </c>
      <c r="AL537" s="105">
        <v>0</v>
      </c>
      <c r="AM537" s="105">
        <v>0</v>
      </c>
      <c r="AN537" s="105">
        <v>0</v>
      </c>
      <c r="AO537" s="105">
        <v>0</v>
      </c>
      <c r="AP537" s="105">
        <v>0</v>
      </c>
      <c r="AQ537" s="105">
        <v>0</v>
      </c>
      <c r="AR537" s="105">
        <v>0</v>
      </c>
      <c r="AS537" s="105">
        <v>0</v>
      </c>
      <c r="AT537" s="105">
        <v>0</v>
      </c>
      <c r="AU537" s="105">
        <v>0</v>
      </c>
      <c r="AV537" s="105">
        <v>0</v>
      </c>
      <c r="AW537" s="105">
        <v>0</v>
      </c>
      <c r="AX537" s="105">
        <v>0</v>
      </c>
      <c r="AY537" s="105">
        <v>0</v>
      </c>
      <c r="AZ537" s="105">
        <v>0</v>
      </c>
      <c r="BA537" s="105">
        <v>0</v>
      </c>
      <c r="BB537" s="105">
        <v>0</v>
      </c>
      <c r="BE537" s="73"/>
      <c r="BF537" s="134">
        <f t="shared" si="32"/>
        <v>0</v>
      </c>
      <c r="BG537" s="134">
        <f t="shared" si="33"/>
        <v>0</v>
      </c>
      <c r="BH537" s="134">
        <f t="shared" si="34"/>
        <v>0</v>
      </c>
      <c r="BI537" s="134">
        <f t="shared" si="31"/>
        <v>0</v>
      </c>
    </row>
    <row r="538" spans="1:61" ht="14.4" x14ac:dyDescent="0.3">
      <c r="A538" s="106" t="s">
        <v>900</v>
      </c>
      <c r="B538" s="105">
        <v>0</v>
      </c>
      <c r="C538" s="105">
        <v>0</v>
      </c>
      <c r="D538" s="105">
        <v>0</v>
      </c>
      <c r="E538" s="105">
        <v>0</v>
      </c>
      <c r="F538" s="105">
        <v>0</v>
      </c>
      <c r="G538" s="105">
        <v>0</v>
      </c>
      <c r="H538" s="105">
        <v>0</v>
      </c>
      <c r="I538" s="105">
        <v>0</v>
      </c>
      <c r="J538" s="105">
        <v>0</v>
      </c>
      <c r="K538" s="105">
        <v>0</v>
      </c>
      <c r="L538" s="105">
        <v>0</v>
      </c>
      <c r="M538" s="105">
        <v>0</v>
      </c>
      <c r="N538" s="105">
        <v>0</v>
      </c>
      <c r="O538" s="105">
        <v>0</v>
      </c>
      <c r="P538" s="105">
        <v>0</v>
      </c>
      <c r="Q538" s="105">
        <v>0</v>
      </c>
      <c r="R538" s="105">
        <v>0</v>
      </c>
      <c r="S538" s="105">
        <v>0</v>
      </c>
      <c r="T538" s="105">
        <v>0</v>
      </c>
      <c r="U538" s="105">
        <v>0</v>
      </c>
      <c r="V538" s="105">
        <v>0</v>
      </c>
      <c r="W538" s="105">
        <v>0</v>
      </c>
      <c r="X538" s="105">
        <v>0</v>
      </c>
      <c r="Y538" s="105">
        <v>0</v>
      </c>
      <c r="Z538" s="105">
        <v>0</v>
      </c>
      <c r="AA538" s="105">
        <v>0</v>
      </c>
      <c r="AB538" s="105">
        <v>0</v>
      </c>
      <c r="AC538" s="105">
        <v>0</v>
      </c>
      <c r="AD538" s="105">
        <v>0</v>
      </c>
      <c r="AE538" s="105">
        <v>0</v>
      </c>
      <c r="AF538" s="105">
        <v>0</v>
      </c>
      <c r="AG538" s="105">
        <v>0</v>
      </c>
      <c r="AH538" s="105">
        <v>0</v>
      </c>
      <c r="AI538" s="105">
        <v>0</v>
      </c>
      <c r="AJ538" s="105">
        <v>0</v>
      </c>
      <c r="AK538" s="105">
        <v>0</v>
      </c>
      <c r="AL538" s="105">
        <v>0</v>
      </c>
      <c r="AM538" s="105">
        <v>0</v>
      </c>
      <c r="AN538" s="105">
        <v>0</v>
      </c>
      <c r="AO538" s="105">
        <v>0</v>
      </c>
      <c r="AP538" s="105">
        <v>0</v>
      </c>
      <c r="AQ538" s="105">
        <v>0</v>
      </c>
      <c r="AR538" s="105">
        <v>0</v>
      </c>
      <c r="AS538" s="105">
        <v>0</v>
      </c>
      <c r="AT538" s="105">
        <v>0</v>
      </c>
      <c r="AU538" s="105">
        <v>0</v>
      </c>
      <c r="AV538" s="105">
        <v>0</v>
      </c>
      <c r="AW538" s="105">
        <v>0</v>
      </c>
      <c r="AX538" s="105">
        <v>0</v>
      </c>
      <c r="AY538" s="105">
        <v>0</v>
      </c>
      <c r="AZ538" s="105">
        <v>0</v>
      </c>
      <c r="BA538" s="105">
        <v>0</v>
      </c>
      <c r="BB538" s="105">
        <v>0</v>
      </c>
      <c r="BE538" s="73"/>
      <c r="BF538" s="134">
        <f t="shared" si="32"/>
        <v>0</v>
      </c>
      <c r="BG538" s="134">
        <f t="shared" si="33"/>
        <v>0</v>
      </c>
      <c r="BH538" s="134">
        <f t="shared" si="34"/>
        <v>0</v>
      </c>
      <c r="BI538" s="134">
        <f t="shared" si="31"/>
        <v>0</v>
      </c>
    </row>
    <row r="539" spans="1:61" ht="14.4" x14ac:dyDescent="0.3">
      <c r="A539" s="106" t="s">
        <v>901</v>
      </c>
      <c r="B539" s="105">
        <v>0</v>
      </c>
      <c r="C539" s="105">
        <v>0</v>
      </c>
      <c r="D539" s="105">
        <v>0</v>
      </c>
      <c r="E539" s="105">
        <v>0</v>
      </c>
      <c r="F539" s="105">
        <v>0</v>
      </c>
      <c r="G539" s="105">
        <v>0</v>
      </c>
      <c r="H539" s="105">
        <v>0</v>
      </c>
      <c r="I539" s="105">
        <v>0</v>
      </c>
      <c r="J539" s="105">
        <v>0</v>
      </c>
      <c r="K539" s="105">
        <v>0</v>
      </c>
      <c r="L539" s="105">
        <v>0</v>
      </c>
      <c r="M539" s="105">
        <v>0</v>
      </c>
      <c r="N539" s="105">
        <v>0</v>
      </c>
      <c r="O539" s="105">
        <v>0</v>
      </c>
      <c r="P539" s="105">
        <v>0</v>
      </c>
      <c r="Q539" s="105">
        <v>0</v>
      </c>
      <c r="R539" s="105">
        <v>0</v>
      </c>
      <c r="S539" s="105">
        <v>0</v>
      </c>
      <c r="T539" s="105">
        <v>0</v>
      </c>
      <c r="U539" s="105">
        <v>0</v>
      </c>
      <c r="V539" s="105">
        <v>0</v>
      </c>
      <c r="W539" s="105">
        <v>0</v>
      </c>
      <c r="X539" s="105">
        <v>0</v>
      </c>
      <c r="Y539" s="105">
        <v>0</v>
      </c>
      <c r="Z539" s="105">
        <v>0</v>
      </c>
      <c r="AA539" s="105">
        <v>0</v>
      </c>
      <c r="AB539" s="105">
        <v>0</v>
      </c>
      <c r="AC539" s="105">
        <v>0</v>
      </c>
      <c r="AD539" s="105">
        <v>0</v>
      </c>
      <c r="AE539" s="105">
        <v>0</v>
      </c>
      <c r="AF539" s="105">
        <v>0</v>
      </c>
      <c r="AG539" s="105">
        <v>0</v>
      </c>
      <c r="AH539" s="105">
        <v>0</v>
      </c>
      <c r="AI539" s="105">
        <v>0</v>
      </c>
      <c r="AJ539" s="105">
        <v>0</v>
      </c>
      <c r="AK539" s="105">
        <v>0</v>
      </c>
      <c r="AL539" s="105">
        <v>0</v>
      </c>
      <c r="AM539" s="105">
        <v>0</v>
      </c>
      <c r="AN539" s="105">
        <v>0</v>
      </c>
      <c r="AO539" s="105">
        <v>0</v>
      </c>
      <c r="AP539" s="105">
        <v>0</v>
      </c>
      <c r="AQ539" s="105">
        <v>0</v>
      </c>
      <c r="AR539" s="105">
        <v>0</v>
      </c>
      <c r="AS539" s="105">
        <v>0</v>
      </c>
      <c r="AT539" s="105">
        <v>0</v>
      </c>
      <c r="AU539" s="105">
        <v>0</v>
      </c>
      <c r="AV539" s="105">
        <v>0</v>
      </c>
      <c r="AW539" s="105">
        <v>0</v>
      </c>
      <c r="AX539" s="105">
        <v>0</v>
      </c>
      <c r="AY539" s="105">
        <v>0</v>
      </c>
      <c r="AZ539" s="105">
        <v>0</v>
      </c>
      <c r="BA539" s="105">
        <v>0</v>
      </c>
      <c r="BB539" s="105">
        <v>0</v>
      </c>
      <c r="BE539" s="73"/>
      <c r="BF539" s="134">
        <f t="shared" si="32"/>
        <v>0</v>
      </c>
      <c r="BG539" s="134">
        <f t="shared" si="33"/>
        <v>0</v>
      </c>
      <c r="BH539" s="134">
        <f t="shared" si="34"/>
        <v>0</v>
      </c>
      <c r="BI539" s="134">
        <f t="shared" si="31"/>
        <v>0</v>
      </c>
    </row>
    <row r="540" spans="1:61" ht="14.4" x14ac:dyDescent="0.3">
      <c r="A540" s="106" t="s">
        <v>902</v>
      </c>
      <c r="B540" s="105">
        <v>0</v>
      </c>
      <c r="C540" s="105">
        <v>0</v>
      </c>
      <c r="D540" s="105">
        <v>0</v>
      </c>
      <c r="E540" s="105">
        <v>0</v>
      </c>
      <c r="F540" s="105">
        <v>0</v>
      </c>
      <c r="G540" s="105">
        <v>0</v>
      </c>
      <c r="H540" s="105">
        <v>0</v>
      </c>
      <c r="I540" s="105">
        <v>0</v>
      </c>
      <c r="J540" s="105">
        <v>0</v>
      </c>
      <c r="K540" s="105">
        <v>0</v>
      </c>
      <c r="L540" s="105">
        <v>0</v>
      </c>
      <c r="M540" s="105">
        <v>0</v>
      </c>
      <c r="N540" s="105">
        <v>0</v>
      </c>
      <c r="O540" s="105">
        <v>0</v>
      </c>
      <c r="P540" s="105">
        <v>0</v>
      </c>
      <c r="Q540" s="105">
        <v>0</v>
      </c>
      <c r="R540" s="105">
        <v>0</v>
      </c>
      <c r="S540" s="105">
        <v>0</v>
      </c>
      <c r="T540" s="105">
        <v>0</v>
      </c>
      <c r="U540" s="105">
        <v>0</v>
      </c>
      <c r="V540" s="105">
        <v>0</v>
      </c>
      <c r="W540" s="105">
        <v>0</v>
      </c>
      <c r="X540" s="105">
        <v>0</v>
      </c>
      <c r="Y540" s="105">
        <v>0</v>
      </c>
      <c r="Z540" s="105">
        <v>0</v>
      </c>
      <c r="AA540" s="105">
        <v>0</v>
      </c>
      <c r="AB540" s="105">
        <v>0</v>
      </c>
      <c r="AC540" s="105">
        <v>0</v>
      </c>
      <c r="AD540" s="105">
        <v>0</v>
      </c>
      <c r="AE540" s="105">
        <v>0</v>
      </c>
      <c r="AF540" s="105">
        <v>0</v>
      </c>
      <c r="AG540" s="105">
        <v>0</v>
      </c>
      <c r="AH540" s="105">
        <v>0</v>
      </c>
      <c r="AI540" s="105">
        <v>0</v>
      </c>
      <c r="AJ540" s="105">
        <v>0</v>
      </c>
      <c r="AK540" s="105">
        <v>0</v>
      </c>
      <c r="AL540" s="105">
        <v>0</v>
      </c>
      <c r="AM540" s="105">
        <v>0</v>
      </c>
      <c r="AN540" s="105">
        <v>0</v>
      </c>
      <c r="AO540" s="105">
        <v>0</v>
      </c>
      <c r="AP540" s="105">
        <v>0</v>
      </c>
      <c r="AQ540" s="105">
        <v>0</v>
      </c>
      <c r="AR540" s="105">
        <v>0</v>
      </c>
      <c r="AS540" s="105">
        <v>0</v>
      </c>
      <c r="AT540" s="105">
        <v>0</v>
      </c>
      <c r="AU540" s="105">
        <v>0</v>
      </c>
      <c r="AV540" s="105">
        <v>0</v>
      </c>
      <c r="AW540" s="105">
        <v>0</v>
      </c>
      <c r="AX540" s="105">
        <v>0</v>
      </c>
      <c r="AY540" s="105">
        <v>0</v>
      </c>
      <c r="AZ540" s="105">
        <v>0</v>
      </c>
      <c r="BA540" s="105">
        <v>0</v>
      </c>
      <c r="BB540" s="105">
        <v>0</v>
      </c>
      <c r="BE540" s="73"/>
      <c r="BF540" s="134">
        <f t="shared" si="32"/>
        <v>0</v>
      </c>
      <c r="BG540" s="134">
        <f t="shared" si="33"/>
        <v>0</v>
      </c>
      <c r="BH540" s="134">
        <f t="shared" si="34"/>
        <v>0</v>
      </c>
      <c r="BI540" s="134">
        <f t="shared" si="31"/>
        <v>0</v>
      </c>
    </row>
    <row r="541" spans="1:61" ht="14.4" x14ac:dyDescent="0.3">
      <c r="A541" s="106" t="s">
        <v>903</v>
      </c>
      <c r="B541" s="105">
        <v>0</v>
      </c>
      <c r="C541" s="105">
        <v>0</v>
      </c>
      <c r="D541" s="105">
        <v>0</v>
      </c>
      <c r="E541" s="105">
        <v>0</v>
      </c>
      <c r="F541" s="105">
        <v>0</v>
      </c>
      <c r="G541" s="105">
        <v>0</v>
      </c>
      <c r="H541" s="105">
        <v>0</v>
      </c>
      <c r="I541" s="105">
        <v>0</v>
      </c>
      <c r="J541" s="105">
        <v>0</v>
      </c>
      <c r="K541" s="105">
        <v>0</v>
      </c>
      <c r="L541" s="105">
        <v>0</v>
      </c>
      <c r="M541" s="105">
        <v>0</v>
      </c>
      <c r="N541" s="105">
        <v>0</v>
      </c>
      <c r="O541" s="105">
        <v>0</v>
      </c>
      <c r="P541" s="105">
        <v>0</v>
      </c>
      <c r="Q541" s="105">
        <v>0</v>
      </c>
      <c r="R541" s="105">
        <v>0</v>
      </c>
      <c r="S541" s="105">
        <v>0</v>
      </c>
      <c r="T541" s="105">
        <v>0</v>
      </c>
      <c r="U541" s="105">
        <v>0</v>
      </c>
      <c r="V541" s="105">
        <v>0</v>
      </c>
      <c r="W541" s="105">
        <v>0</v>
      </c>
      <c r="X541" s="105">
        <v>0</v>
      </c>
      <c r="Y541" s="105">
        <v>0</v>
      </c>
      <c r="Z541" s="105">
        <v>0</v>
      </c>
      <c r="AA541" s="105">
        <v>0</v>
      </c>
      <c r="AB541" s="105">
        <v>0</v>
      </c>
      <c r="AC541" s="105">
        <v>0</v>
      </c>
      <c r="AD541" s="105">
        <v>0</v>
      </c>
      <c r="AE541" s="105">
        <v>0</v>
      </c>
      <c r="AF541" s="105">
        <v>0</v>
      </c>
      <c r="AG541" s="105">
        <v>0</v>
      </c>
      <c r="AH541" s="105">
        <v>0</v>
      </c>
      <c r="AI541" s="105">
        <v>0</v>
      </c>
      <c r="AJ541" s="105">
        <v>0</v>
      </c>
      <c r="AK541" s="105">
        <v>0</v>
      </c>
      <c r="AL541" s="105">
        <v>0</v>
      </c>
      <c r="AM541" s="105">
        <v>0</v>
      </c>
      <c r="AN541" s="105">
        <v>0</v>
      </c>
      <c r="AO541" s="105">
        <v>0</v>
      </c>
      <c r="AP541" s="105">
        <v>0</v>
      </c>
      <c r="AQ541" s="105">
        <v>0</v>
      </c>
      <c r="AR541" s="105">
        <v>0</v>
      </c>
      <c r="AS541" s="105">
        <v>0</v>
      </c>
      <c r="AT541" s="105">
        <v>0</v>
      </c>
      <c r="AU541" s="105">
        <v>0</v>
      </c>
      <c r="AV541" s="105">
        <v>0</v>
      </c>
      <c r="AW541" s="105">
        <v>0</v>
      </c>
      <c r="AX541" s="105">
        <v>0</v>
      </c>
      <c r="AY541" s="105">
        <v>0</v>
      </c>
      <c r="AZ541" s="105">
        <v>0</v>
      </c>
      <c r="BA541" s="105">
        <v>0</v>
      </c>
      <c r="BB541" s="105">
        <v>0</v>
      </c>
      <c r="BE541" s="73"/>
      <c r="BF541" s="134">
        <f t="shared" si="32"/>
        <v>0</v>
      </c>
      <c r="BG541" s="134">
        <f t="shared" si="33"/>
        <v>0</v>
      </c>
      <c r="BH541" s="134">
        <f t="shared" si="34"/>
        <v>0</v>
      </c>
      <c r="BI541" s="134">
        <f t="shared" si="31"/>
        <v>0</v>
      </c>
    </row>
    <row r="542" spans="1:61" ht="14.4" x14ac:dyDescent="0.3">
      <c r="A542" s="106" t="s">
        <v>904</v>
      </c>
      <c r="B542" s="105">
        <v>0</v>
      </c>
      <c r="C542" s="105">
        <v>0</v>
      </c>
      <c r="D542" s="105">
        <v>0</v>
      </c>
      <c r="E542" s="105">
        <v>0</v>
      </c>
      <c r="F542" s="105">
        <v>0</v>
      </c>
      <c r="G542" s="105">
        <v>0</v>
      </c>
      <c r="H542" s="105">
        <v>0</v>
      </c>
      <c r="I542" s="105">
        <v>0</v>
      </c>
      <c r="J542" s="105">
        <v>0</v>
      </c>
      <c r="K542" s="105">
        <v>0</v>
      </c>
      <c r="L542" s="105">
        <v>0</v>
      </c>
      <c r="M542" s="105">
        <v>0</v>
      </c>
      <c r="N542" s="105">
        <v>0</v>
      </c>
      <c r="O542" s="105">
        <v>0</v>
      </c>
      <c r="P542" s="105">
        <v>0</v>
      </c>
      <c r="Q542" s="105">
        <v>0</v>
      </c>
      <c r="R542" s="105">
        <v>0</v>
      </c>
      <c r="S542" s="105">
        <v>0</v>
      </c>
      <c r="T542" s="105">
        <v>0</v>
      </c>
      <c r="U542" s="105">
        <v>0</v>
      </c>
      <c r="V542" s="105">
        <v>0</v>
      </c>
      <c r="W542" s="105">
        <v>0</v>
      </c>
      <c r="X542" s="105">
        <v>0</v>
      </c>
      <c r="Y542" s="105">
        <v>0</v>
      </c>
      <c r="Z542" s="105">
        <v>0</v>
      </c>
      <c r="AA542" s="105">
        <v>0</v>
      </c>
      <c r="AB542" s="105">
        <v>0</v>
      </c>
      <c r="AC542" s="105">
        <v>0</v>
      </c>
      <c r="AD542" s="105">
        <v>0</v>
      </c>
      <c r="AE542" s="105">
        <v>0</v>
      </c>
      <c r="AF542" s="105">
        <v>0</v>
      </c>
      <c r="AG542" s="105">
        <v>0</v>
      </c>
      <c r="AH542" s="105">
        <v>0</v>
      </c>
      <c r="AI542" s="105">
        <v>0</v>
      </c>
      <c r="AJ542" s="105">
        <v>0</v>
      </c>
      <c r="AK542" s="105">
        <v>0</v>
      </c>
      <c r="AL542" s="105">
        <v>0</v>
      </c>
      <c r="AM542" s="105">
        <v>0</v>
      </c>
      <c r="AN542" s="105">
        <v>0</v>
      </c>
      <c r="AO542" s="105">
        <v>0</v>
      </c>
      <c r="AP542" s="105">
        <v>0</v>
      </c>
      <c r="AQ542" s="105">
        <v>0</v>
      </c>
      <c r="AR542" s="105">
        <v>0</v>
      </c>
      <c r="AS542" s="105">
        <v>0</v>
      </c>
      <c r="AT542" s="105">
        <v>0</v>
      </c>
      <c r="AU542" s="105">
        <v>0</v>
      </c>
      <c r="AV542" s="105">
        <v>0</v>
      </c>
      <c r="AW542" s="105">
        <v>0</v>
      </c>
      <c r="AX542" s="105">
        <v>0</v>
      </c>
      <c r="AY542" s="105">
        <v>0</v>
      </c>
      <c r="AZ542" s="105">
        <v>0</v>
      </c>
      <c r="BA542" s="105">
        <v>0</v>
      </c>
      <c r="BB542" s="105">
        <v>0</v>
      </c>
      <c r="BE542" s="73"/>
      <c r="BF542" s="134">
        <f t="shared" si="32"/>
        <v>0</v>
      </c>
      <c r="BG542" s="134">
        <f t="shared" si="33"/>
        <v>0</v>
      </c>
      <c r="BH542" s="134">
        <f t="shared" si="34"/>
        <v>0</v>
      </c>
      <c r="BI542" s="134">
        <f t="shared" si="31"/>
        <v>0</v>
      </c>
    </row>
    <row r="543" spans="1:61" ht="14.4" x14ac:dyDescent="0.3">
      <c r="A543" s="233" t="s">
        <v>905</v>
      </c>
      <c r="B543" s="107">
        <v>8474.92</v>
      </c>
      <c r="C543" s="107">
        <v>8474.92</v>
      </c>
      <c r="D543" s="107">
        <v>8474.92</v>
      </c>
      <c r="E543" s="107">
        <v>8474.92</v>
      </c>
      <c r="F543" s="107">
        <v>8474.92</v>
      </c>
      <c r="G543" s="107">
        <v>8474.92</v>
      </c>
      <c r="H543" s="107">
        <v>8474.92</v>
      </c>
      <c r="I543" s="107">
        <v>8474.92</v>
      </c>
      <c r="J543" s="107">
        <v>8474.92</v>
      </c>
      <c r="K543" s="107">
        <v>8474.92</v>
      </c>
      <c r="L543" s="107">
        <v>8474.92</v>
      </c>
      <c r="M543" s="107">
        <v>8474.92</v>
      </c>
      <c r="N543" s="107">
        <v>8474.92</v>
      </c>
      <c r="O543" s="107">
        <v>8474.92</v>
      </c>
      <c r="P543" s="107">
        <v>8474.92</v>
      </c>
      <c r="Q543" s="107">
        <v>8474.92</v>
      </c>
      <c r="R543" s="107">
        <v>8474.92</v>
      </c>
      <c r="S543" s="107">
        <v>8474.92</v>
      </c>
      <c r="T543" s="107">
        <v>8474.92</v>
      </c>
      <c r="U543" s="107">
        <v>8474.92</v>
      </c>
      <c r="V543" s="107">
        <v>8474.92</v>
      </c>
      <c r="W543" s="107">
        <v>8474.92</v>
      </c>
      <c r="X543" s="107">
        <v>8474.92</v>
      </c>
      <c r="Y543" s="107">
        <v>8474.92</v>
      </c>
      <c r="Z543" s="107">
        <v>8474.92</v>
      </c>
      <c r="AA543" s="107">
        <v>8474.92</v>
      </c>
      <c r="AB543" s="107">
        <v>8474.92</v>
      </c>
      <c r="AC543" s="107">
        <v>8474.92</v>
      </c>
      <c r="AD543" s="107">
        <v>8474.92</v>
      </c>
      <c r="AE543" s="107">
        <v>8474.92</v>
      </c>
      <c r="AF543" s="107">
        <v>8474.92</v>
      </c>
      <c r="AG543" s="107">
        <v>8474.92</v>
      </c>
      <c r="AH543" s="107">
        <v>8474.92</v>
      </c>
      <c r="AI543" s="107">
        <v>8474.92</v>
      </c>
      <c r="AJ543" s="107">
        <v>8474.92</v>
      </c>
      <c r="AK543" s="107">
        <v>8474.92</v>
      </c>
      <c r="AL543" s="107">
        <v>8474.92</v>
      </c>
      <c r="AM543" s="107">
        <v>8474.92</v>
      </c>
      <c r="AN543" s="107">
        <v>8474.92</v>
      </c>
      <c r="AO543" s="107">
        <v>8474.92</v>
      </c>
      <c r="AP543" s="107">
        <v>8474.92</v>
      </c>
      <c r="AQ543" s="107">
        <v>8474.92</v>
      </c>
      <c r="AR543" s="107">
        <v>8474.92</v>
      </c>
      <c r="AS543" s="107">
        <v>8474.92</v>
      </c>
      <c r="AT543" s="107">
        <v>8474.92</v>
      </c>
      <c r="AU543" s="107">
        <v>8474.92</v>
      </c>
      <c r="AV543" s="107">
        <v>8474.92</v>
      </c>
      <c r="AW543" s="107">
        <v>8474.92</v>
      </c>
      <c r="AX543" s="107">
        <v>8474.92</v>
      </c>
      <c r="AY543" s="107">
        <v>8474.92</v>
      </c>
      <c r="AZ543" s="107">
        <v>8474.92</v>
      </c>
      <c r="BA543" s="107">
        <v>8474.92</v>
      </c>
      <c r="BB543" s="107">
        <v>8474.92</v>
      </c>
      <c r="BE543" s="73"/>
    </row>
    <row r="544" spans="1:61" ht="14.4" x14ac:dyDescent="0.3">
      <c r="A544" s="106" t="s">
        <v>906</v>
      </c>
      <c r="BE544" s="73"/>
    </row>
    <row r="545" spans="1:61" ht="14.4" x14ac:dyDescent="0.3">
      <c r="A545" s="158" t="s">
        <v>907</v>
      </c>
      <c r="BE545" s="73"/>
    </row>
    <row r="546" spans="1:61" ht="14.4" x14ac:dyDescent="0.3">
      <c r="A546" s="106" t="s">
        <v>908</v>
      </c>
      <c r="B546" s="105">
        <v>0</v>
      </c>
      <c r="C546" s="105">
        <v>0</v>
      </c>
      <c r="D546" s="105">
        <v>0</v>
      </c>
      <c r="E546" s="105">
        <v>0</v>
      </c>
      <c r="F546" s="105">
        <v>0</v>
      </c>
      <c r="G546" s="105">
        <v>0</v>
      </c>
      <c r="H546" s="105">
        <v>0</v>
      </c>
      <c r="I546" s="105">
        <v>0</v>
      </c>
      <c r="J546" s="105">
        <v>0</v>
      </c>
      <c r="K546" s="105">
        <v>0</v>
      </c>
      <c r="L546" s="105">
        <v>0</v>
      </c>
      <c r="M546" s="105">
        <v>0</v>
      </c>
      <c r="N546" s="105">
        <v>0</v>
      </c>
      <c r="O546" s="105">
        <v>0</v>
      </c>
      <c r="P546" s="105">
        <v>0</v>
      </c>
      <c r="Q546" s="105">
        <v>0</v>
      </c>
      <c r="R546" s="105">
        <v>0</v>
      </c>
      <c r="S546" s="105">
        <v>0</v>
      </c>
      <c r="T546" s="105">
        <v>0</v>
      </c>
      <c r="U546" s="105">
        <v>0</v>
      </c>
      <c r="V546" s="105">
        <v>0</v>
      </c>
      <c r="W546" s="105">
        <v>0</v>
      </c>
      <c r="X546" s="105">
        <v>0</v>
      </c>
      <c r="Y546" s="105">
        <v>0</v>
      </c>
      <c r="Z546" s="105">
        <v>0</v>
      </c>
      <c r="AA546" s="105">
        <v>0</v>
      </c>
      <c r="AB546" s="105">
        <v>0</v>
      </c>
      <c r="AC546" s="105">
        <v>0</v>
      </c>
      <c r="AD546" s="105">
        <v>0</v>
      </c>
      <c r="AE546" s="105">
        <v>0</v>
      </c>
      <c r="AF546" s="105">
        <v>0</v>
      </c>
      <c r="AG546" s="105">
        <v>0</v>
      </c>
      <c r="AH546" s="105">
        <v>0</v>
      </c>
      <c r="AI546" s="105">
        <v>0</v>
      </c>
      <c r="AJ546" s="105">
        <v>0</v>
      </c>
      <c r="AK546" s="105">
        <v>0</v>
      </c>
      <c r="AL546" s="105">
        <v>0</v>
      </c>
      <c r="AM546" s="105">
        <v>0</v>
      </c>
      <c r="AN546" s="105">
        <v>0</v>
      </c>
      <c r="AO546" s="105">
        <v>0</v>
      </c>
      <c r="AP546" s="105">
        <v>0</v>
      </c>
      <c r="AQ546" s="105">
        <v>0</v>
      </c>
      <c r="AR546" s="105">
        <v>0</v>
      </c>
      <c r="AS546" s="105">
        <v>0</v>
      </c>
      <c r="AT546" s="105">
        <v>0</v>
      </c>
      <c r="AU546" s="105">
        <v>0</v>
      </c>
      <c r="AV546" s="105">
        <v>0</v>
      </c>
      <c r="AW546" s="105">
        <v>0</v>
      </c>
      <c r="AX546" s="105">
        <v>0</v>
      </c>
      <c r="AY546" s="105">
        <v>0</v>
      </c>
      <c r="AZ546" s="105">
        <v>0</v>
      </c>
      <c r="BA546" s="105">
        <v>0</v>
      </c>
      <c r="BB546" s="105">
        <v>0</v>
      </c>
      <c r="BE546" s="73"/>
    </row>
    <row r="547" spans="1:61" ht="14.4" x14ac:dyDescent="0.3">
      <c r="A547" s="233" t="s">
        <v>909</v>
      </c>
      <c r="B547" s="105">
        <v>0</v>
      </c>
      <c r="C547" s="105">
        <v>0</v>
      </c>
      <c r="D547" s="105">
        <v>0</v>
      </c>
      <c r="E547" s="105">
        <v>0</v>
      </c>
      <c r="F547" s="105">
        <v>0</v>
      </c>
      <c r="G547" s="105">
        <v>0</v>
      </c>
      <c r="H547" s="105">
        <v>0</v>
      </c>
      <c r="I547" s="105">
        <v>0</v>
      </c>
      <c r="J547" s="105">
        <v>0</v>
      </c>
      <c r="K547" s="105">
        <v>0</v>
      </c>
      <c r="L547" s="105">
        <v>0</v>
      </c>
      <c r="M547" s="105">
        <v>0</v>
      </c>
      <c r="N547" s="105">
        <v>0</v>
      </c>
      <c r="O547" s="105">
        <v>0</v>
      </c>
      <c r="P547" s="105">
        <v>0</v>
      </c>
      <c r="Q547" s="105">
        <v>0</v>
      </c>
      <c r="R547" s="105">
        <v>0</v>
      </c>
      <c r="S547" s="105">
        <v>0</v>
      </c>
      <c r="T547" s="105">
        <v>0</v>
      </c>
      <c r="U547" s="105">
        <v>0</v>
      </c>
      <c r="V547" s="105">
        <v>0</v>
      </c>
      <c r="W547" s="105">
        <v>0</v>
      </c>
      <c r="X547" s="105">
        <v>0</v>
      </c>
      <c r="Y547" s="105">
        <v>0</v>
      </c>
      <c r="Z547" s="105">
        <v>0</v>
      </c>
      <c r="AA547" s="105">
        <v>0</v>
      </c>
      <c r="AB547" s="105">
        <v>0</v>
      </c>
      <c r="AC547" s="105">
        <v>0</v>
      </c>
      <c r="AD547" s="105">
        <v>0</v>
      </c>
      <c r="AE547" s="105">
        <v>0</v>
      </c>
      <c r="AF547" s="105">
        <v>0</v>
      </c>
      <c r="AG547" s="105">
        <v>0</v>
      </c>
      <c r="AH547" s="105">
        <v>0</v>
      </c>
      <c r="AI547" s="105">
        <v>0</v>
      </c>
      <c r="AJ547" s="105">
        <v>0</v>
      </c>
      <c r="AK547" s="105">
        <v>0</v>
      </c>
      <c r="AL547" s="105">
        <v>0</v>
      </c>
      <c r="AM547" s="105">
        <v>0</v>
      </c>
      <c r="AN547" s="105">
        <v>0</v>
      </c>
      <c r="AO547" s="105">
        <v>0</v>
      </c>
      <c r="AP547" s="105">
        <v>0</v>
      </c>
      <c r="AQ547" s="105">
        <v>0</v>
      </c>
      <c r="AR547" s="105">
        <v>0</v>
      </c>
      <c r="AS547" s="105">
        <v>0</v>
      </c>
      <c r="AT547" s="105">
        <v>0</v>
      </c>
      <c r="AU547" s="105">
        <v>0</v>
      </c>
      <c r="AV547" s="105">
        <v>0</v>
      </c>
      <c r="AW547" s="105">
        <v>0</v>
      </c>
      <c r="AX547" s="105">
        <v>0</v>
      </c>
      <c r="AY547" s="105">
        <v>0</v>
      </c>
      <c r="AZ547" s="105">
        <v>0</v>
      </c>
      <c r="BA547" s="105">
        <v>0</v>
      </c>
      <c r="BB547" s="105">
        <v>0</v>
      </c>
      <c r="BE547" s="73"/>
    </row>
    <row r="548" spans="1:61" ht="14.4" x14ac:dyDescent="0.3">
      <c r="A548" s="106" t="s">
        <v>910</v>
      </c>
      <c r="BE548" s="73"/>
    </row>
    <row r="549" spans="1:61" ht="14.4" x14ac:dyDescent="0.3">
      <c r="A549" s="158" t="s">
        <v>911</v>
      </c>
      <c r="BE549" s="73"/>
    </row>
    <row r="550" spans="1:61" ht="14.4" x14ac:dyDescent="0.3">
      <c r="A550" s="106" t="s">
        <v>912</v>
      </c>
      <c r="B550" s="105">
        <v>0</v>
      </c>
      <c r="C550" s="105">
        <v>0</v>
      </c>
      <c r="D550" s="105">
        <v>0</v>
      </c>
      <c r="E550" s="105">
        <v>0</v>
      </c>
      <c r="F550" s="105">
        <v>0</v>
      </c>
      <c r="G550" s="105">
        <v>0</v>
      </c>
      <c r="H550" s="105">
        <v>0</v>
      </c>
      <c r="I550" s="105">
        <v>0</v>
      </c>
      <c r="J550" s="105">
        <v>0</v>
      </c>
      <c r="K550" s="105">
        <v>0</v>
      </c>
      <c r="L550" s="105">
        <v>0</v>
      </c>
      <c r="M550" s="105">
        <v>0</v>
      </c>
      <c r="N550" s="105">
        <v>0</v>
      </c>
      <c r="O550" s="105">
        <v>0</v>
      </c>
      <c r="P550" s="105">
        <v>0</v>
      </c>
      <c r="Q550" s="105">
        <v>0</v>
      </c>
      <c r="R550" s="105">
        <v>0</v>
      </c>
      <c r="S550" s="105">
        <v>0</v>
      </c>
      <c r="T550" s="105">
        <v>0</v>
      </c>
      <c r="U550" s="105">
        <v>0</v>
      </c>
      <c r="V550" s="105">
        <v>0</v>
      </c>
      <c r="W550" s="105">
        <v>0</v>
      </c>
      <c r="X550" s="105">
        <v>0</v>
      </c>
      <c r="Y550" s="105">
        <v>0</v>
      </c>
      <c r="Z550" s="105">
        <v>0</v>
      </c>
      <c r="AA550" s="105">
        <v>0</v>
      </c>
      <c r="AB550" s="105">
        <v>0</v>
      </c>
      <c r="AC550" s="105">
        <v>0</v>
      </c>
      <c r="AD550" s="105">
        <v>0</v>
      </c>
      <c r="AE550" s="105">
        <v>0</v>
      </c>
      <c r="AF550" s="105">
        <v>0</v>
      </c>
      <c r="AG550" s="105">
        <v>0</v>
      </c>
      <c r="AH550" s="105">
        <v>0</v>
      </c>
      <c r="AI550" s="105">
        <v>0</v>
      </c>
      <c r="AJ550" s="105">
        <v>0</v>
      </c>
      <c r="AK550" s="105">
        <v>0</v>
      </c>
      <c r="AL550" s="105">
        <v>0</v>
      </c>
      <c r="AM550" s="105">
        <v>0</v>
      </c>
      <c r="AN550" s="105">
        <v>0</v>
      </c>
      <c r="AO550" s="105">
        <v>0</v>
      </c>
      <c r="AP550" s="105">
        <v>0</v>
      </c>
      <c r="AQ550" s="105">
        <v>0</v>
      </c>
      <c r="AR550" s="105">
        <v>0</v>
      </c>
      <c r="AS550" s="105">
        <v>0</v>
      </c>
      <c r="AT550" s="105">
        <v>0</v>
      </c>
      <c r="AU550" s="105">
        <v>0</v>
      </c>
      <c r="AV550" s="105">
        <v>0</v>
      </c>
      <c r="AW550" s="105">
        <v>0</v>
      </c>
      <c r="AX550" s="105">
        <v>0</v>
      </c>
      <c r="AY550" s="105">
        <v>0</v>
      </c>
      <c r="AZ550" s="105">
        <v>0</v>
      </c>
      <c r="BA550" s="105">
        <v>0</v>
      </c>
      <c r="BB550" s="105">
        <v>0</v>
      </c>
      <c r="BE550" s="73"/>
      <c r="BF550" s="134">
        <f t="shared" si="32"/>
        <v>0</v>
      </c>
      <c r="BG550" s="134">
        <f t="shared" si="33"/>
        <v>0</v>
      </c>
      <c r="BH550" s="134">
        <f t="shared" si="34"/>
        <v>0</v>
      </c>
      <c r="BI550" s="134">
        <f t="shared" si="31"/>
        <v>0</v>
      </c>
    </row>
    <row r="551" spans="1:61" ht="14.4" x14ac:dyDescent="0.3">
      <c r="A551" s="106" t="s">
        <v>913</v>
      </c>
      <c r="B551" s="105">
        <v>0</v>
      </c>
      <c r="C551" s="105">
        <v>0</v>
      </c>
      <c r="D551" s="105">
        <v>0</v>
      </c>
      <c r="E551" s="105">
        <v>0</v>
      </c>
      <c r="F551" s="105">
        <v>0</v>
      </c>
      <c r="G551" s="105">
        <v>0</v>
      </c>
      <c r="H551" s="105">
        <v>0</v>
      </c>
      <c r="I551" s="105">
        <v>0</v>
      </c>
      <c r="J551" s="105">
        <v>0</v>
      </c>
      <c r="K551" s="105">
        <v>0</v>
      </c>
      <c r="L551" s="105">
        <v>0</v>
      </c>
      <c r="M551" s="105">
        <v>0</v>
      </c>
      <c r="N551" s="105">
        <v>0</v>
      </c>
      <c r="O551" s="105">
        <v>0</v>
      </c>
      <c r="P551" s="105">
        <v>0</v>
      </c>
      <c r="Q551" s="105">
        <v>0</v>
      </c>
      <c r="R551" s="105">
        <v>0</v>
      </c>
      <c r="S551" s="105">
        <v>0</v>
      </c>
      <c r="T551" s="105">
        <v>0</v>
      </c>
      <c r="U551" s="105">
        <v>0</v>
      </c>
      <c r="V551" s="105">
        <v>0</v>
      </c>
      <c r="W551" s="105">
        <v>0</v>
      </c>
      <c r="X551" s="105">
        <v>0</v>
      </c>
      <c r="Y551" s="105">
        <v>0</v>
      </c>
      <c r="Z551" s="105">
        <v>0</v>
      </c>
      <c r="AA551" s="105">
        <v>0</v>
      </c>
      <c r="AB551" s="105">
        <v>0</v>
      </c>
      <c r="AC551" s="105">
        <v>0</v>
      </c>
      <c r="AD551" s="105">
        <v>0</v>
      </c>
      <c r="AE551" s="105">
        <v>0</v>
      </c>
      <c r="AF551" s="105">
        <v>0</v>
      </c>
      <c r="AG551" s="105">
        <v>0</v>
      </c>
      <c r="AH551" s="105">
        <v>0</v>
      </c>
      <c r="AI551" s="105">
        <v>0</v>
      </c>
      <c r="AJ551" s="105">
        <v>0</v>
      </c>
      <c r="AK551" s="105">
        <v>0</v>
      </c>
      <c r="AL551" s="105">
        <v>0</v>
      </c>
      <c r="AM551" s="105">
        <v>0</v>
      </c>
      <c r="AN551" s="105">
        <v>0</v>
      </c>
      <c r="AO551" s="105">
        <v>0</v>
      </c>
      <c r="AP551" s="105">
        <v>0</v>
      </c>
      <c r="AQ551" s="105">
        <v>0</v>
      </c>
      <c r="AR551" s="105">
        <v>0</v>
      </c>
      <c r="AS551" s="105">
        <v>0</v>
      </c>
      <c r="AT551" s="105">
        <v>0</v>
      </c>
      <c r="AU551" s="105">
        <v>0</v>
      </c>
      <c r="AV551" s="105">
        <v>0</v>
      </c>
      <c r="AW551" s="105">
        <v>0</v>
      </c>
      <c r="AX551" s="105">
        <v>0</v>
      </c>
      <c r="AY551" s="105">
        <v>0</v>
      </c>
      <c r="AZ551" s="105">
        <v>0</v>
      </c>
      <c r="BA551" s="105">
        <v>0</v>
      </c>
      <c r="BB551" s="105">
        <v>0</v>
      </c>
      <c r="BE551" s="73"/>
      <c r="BF551" s="134">
        <f t="shared" si="32"/>
        <v>0</v>
      </c>
      <c r="BG551" s="134">
        <f t="shared" si="33"/>
        <v>0</v>
      </c>
      <c r="BH551" s="134">
        <f t="shared" si="34"/>
        <v>0</v>
      </c>
      <c r="BI551" s="134">
        <f t="shared" si="31"/>
        <v>0</v>
      </c>
    </row>
    <row r="552" spans="1:61" ht="14.4" x14ac:dyDescent="0.3">
      <c r="A552" s="106" t="s">
        <v>914</v>
      </c>
      <c r="B552" s="105">
        <v>1400469.0799999901</v>
      </c>
      <c r="C552" s="105">
        <v>1517495.2005499899</v>
      </c>
      <c r="D552" s="105">
        <v>1634521.32109999</v>
      </c>
      <c r="E552" s="105">
        <v>1751547.4416499899</v>
      </c>
      <c r="F552" s="105">
        <v>1868573.56219999</v>
      </c>
      <c r="G552" s="105">
        <v>1985599.6827499899</v>
      </c>
      <c r="H552" s="105">
        <v>2102625.80329999</v>
      </c>
      <c r="I552" s="105">
        <v>2219651.9238499901</v>
      </c>
      <c r="J552" s="105">
        <v>2336678.0443999898</v>
      </c>
      <c r="K552" s="105">
        <v>2453704.1649499899</v>
      </c>
      <c r="L552" s="105">
        <v>2570730.28549999</v>
      </c>
      <c r="M552" s="105">
        <v>2687756.4060499999</v>
      </c>
      <c r="N552" s="105">
        <v>2804782.5266</v>
      </c>
      <c r="O552" s="105">
        <v>2804782.5266</v>
      </c>
      <c r="P552" s="105">
        <v>2757510.6358233299</v>
      </c>
      <c r="Q552" s="105">
        <v>2710238.7450466598</v>
      </c>
      <c r="R552" s="105">
        <v>2662966.85427</v>
      </c>
      <c r="S552" s="105">
        <v>2615694.9634933299</v>
      </c>
      <c r="T552" s="105">
        <v>2568423.0727166599</v>
      </c>
      <c r="U552" s="105">
        <v>2521151.18194</v>
      </c>
      <c r="V552" s="105">
        <v>2473879.29116333</v>
      </c>
      <c r="W552" s="105">
        <v>2426607.4003866599</v>
      </c>
      <c r="X552" s="105">
        <v>2379335.5096100001</v>
      </c>
      <c r="Y552" s="105">
        <v>2332063.61883333</v>
      </c>
      <c r="Z552" s="105">
        <v>2284791.7280566599</v>
      </c>
      <c r="AA552" s="105">
        <v>2237519.8372800001</v>
      </c>
      <c r="AB552" s="105">
        <v>2237519.8372800001</v>
      </c>
      <c r="AC552" s="105">
        <v>2190247.94650333</v>
      </c>
      <c r="AD552" s="105">
        <v>2142976.0557266599</v>
      </c>
      <c r="AE552" s="105">
        <v>2095704.1649499999</v>
      </c>
      <c r="AF552" s="105">
        <v>2048432.27417333</v>
      </c>
      <c r="AG552" s="105">
        <v>2001160.38339666</v>
      </c>
      <c r="AH552" s="105">
        <v>1953888.4926199999</v>
      </c>
      <c r="AI552" s="105">
        <v>1906616.6018433301</v>
      </c>
      <c r="AJ552" s="105">
        <v>1859344.71106666</v>
      </c>
      <c r="AK552" s="105">
        <v>1812072.8202899999</v>
      </c>
      <c r="AL552" s="105">
        <v>1764800.9295133301</v>
      </c>
      <c r="AM552" s="105">
        <v>1717529.03873666</v>
      </c>
      <c r="AN552" s="105">
        <v>1670257.14796</v>
      </c>
      <c r="AO552" s="105">
        <v>1670257.14796</v>
      </c>
      <c r="AP552" s="105">
        <v>1622985.2571833299</v>
      </c>
      <c r="AQ552" s="105">
        <v>1575713.3664066601</v>
      </c>
      <c r="AR552" s="105">
        <v>1528441.47563</v>
      </c>
      <c r="AS552" s="105">
        <v>1481169.5848533299</v>
      </c>
      <c r="AT552" s="105">
        <v>1433897.6940766601</v>
      </c>
      <c r="AU552" s="105">
        <v>1386625.8033</v>
      </c>
      <c r="AV552" s="105">
        <v>1339353.91252333</v>
      </c>
      <c r="AW552" s="105">
        <v>1292082.0217466599</v>
      </c>
      <c r="AX552" s="105">
        <v>1244810.1309700001</v>
      </c>
      <c r="AY552" s="105">
        <v>1197538.24019333</v>
      </c>
      <c r="AZ552" s="105">
        <v>1150266.3494166599</v>
      </c>
      <c r="BA552" s="105">
        <v>1102994.4586400001</v>
      </c>
      <c r="BB552" s="105">
        <v>1102994.4586400001</v>
      </c>
      <c r="BE552" s="73"/>
      <c r="BF552" s="134">
        <f t="shared" si="32"/>
        <v>2102625.8032999914</v>
      </c>
      <c r="BG552" s="134">
        <f t="shared" si="33"/>
        <v>2521151.1819399972</v>
      </c>
      <c r="BH552" s="134">
        <f t="shared" si="34"/>
        <v>1953888.4926199971</v>
      </c>
      <c r="BI552" s="134">
        <f t="shared" si="31"/>
        <v>1386625.803299997</v>
      </c>
    </row>
    <row r="553" spans="1:61" ht="14.4" x14ac:dyDescent="0.3">
      <c r="A553" s="106" t="s">
        <v>915</v>
      </c>
      <c r="B553" s="105">
        <v>0</v>
      </c>
      <c r="C553" s="105">
        <v>0</v>
      </c>
      <c r="D553" s="105">
        <v>0</v>
      </c>
      <c r="E553" s="105">
        <v>0</v>
      </c>
      <c r="F553" s="105">
        <v>0</v>
      </c>
      <c r="G553" s="105">
        <v>0</v>
      </c>
      <c r="H553" s="105">
        <v>0</v>
      </c>
      <c r="I553" s="105">
        <v>0</v>
      </c>
      <c r="J553" s="105">
        <v>0</v>
      </c>
      <c r="K553" s="105">
        <v>0</v>
      </c>
      <c r="L553" s="105">
        <v>0</v>
      </c>
      <c r="M553" s="105">
        <v>0</v>
      </c>
      <c r="N553" s="105">
        <v>0</v>
      </c>
      <c r="O553" s="105">
        <v>0</v>
      </c>
      <c r="P553" s="105">
        <v>0</v>
      </c>
      <c r="Q553" s="105">
        <v>0</v>
      </c>
      <c r="R553" s="105">
        <v>0</v>
      </c>
      <c r="S553" s="105">
        <v>0</v>
      </c>
      <c r="T553" s="105">
        <v>0</v>
      </c>
      <c r="U553" s="105">
        <v>0</v>
      </c>
      <c r="V553" s="105">
        <v>0</v>
      </c>
      <c r="W553" s="105">
        <v>0</v>
      </c>
      <c r="X553" s="105">
        <v>0</v>
      </c>
      <c r="Y553" s="105">
        <v>0</v>
      </c>
      <c r="Z553" s="105">
        <v>0</v>
      </c>
      <c r="AA553" s="105">
        <v>0</v>
      </c>
      <c r="AB553" s="105">
        <v>0</v>
      </c>
      <c r="AC553" s="105">
        <v>0</v>
      </c>
      <c r="AD553" s="105">
        <v>0</v>
      </c>
      <c r="AE553" s="105">
        <v>0</v>
      </c>
      <c r="AF553" s="105">
        <v>0</v>
      </c>
      <c r="AG553" s="105">
        <v>0</v>
      </c>
      <c r="AH553" s="105">
        <v>0</v>
      </c>
      <c r="AI553" s="105">
        <v>0</v>
      </c>
      <c r="AJ553" s="105">
        <v>0</v>
      </c>
      <c r="AK553" s="105">
        <v>0</v>
      </c>
      <c r="AL553" s="105">
        <v>0</v>
      </c>
      <c r="AM553" s="105">
        <v>0</v>
      </c>
      <c r="AN553" s="105">
        <v>0</v>
      </c>
      <c r="AO553" s="105">
        <v>0</v>
      </c>
      <c r="AP553" s="105">
        <v>0</v>
      </c>
      <c r="AQ553" s="105">
        <v>0</v>
      </c>
      <c r="AR553" s="105">
        <v>0</v>
      </c>
      <c r="AS553" s="105">
        <v>0</v>
      </c>
      <c r="AT553" s="105">
        <v>0</v>
      </c>
      <c r="AU553" s="105">
        <v>0</v>
      </c>
      <c r="AV553" s="105">
        <v>0</v>
      </c>
      <c r="AW553" s="105">
        <v>0</v>
      </c>
      <c r="AX553" s="105">
        <v>0</v>
      </c>
      <c r="AY553" s="105">
        <v>0</v>
      </c>
      <c r="AZ553" s="105">
        <v>0</v>
      </c>
      <c r="BA553" s="105">
        <v>0</v>
      </c>
      <c r="BB553" s="105">
        <v>0</v>
      </c>
      <c r="BE553" s="73"/>
      <c r="BF553" s="134">
        <f t="shared" si="32"/>
        <v>0</v>
      </c>
      <c r="BG553" s="134">
        <f t="shared" si="33"/>
        <v>0</v>
      </c>
      <c r="BH553" s="134">
        <f t="shared" si="34"/>
        <v>0</v>
      </c>
      <c r="BI553" s="134">
        <f t="shared" si="31"/>
        <v>0</v>
      </c>
    </row>
    <row r="554" spans="1:61" ht="14.4" x14ac:dyDescent="0.3">
      <c r="A554" s="106" t="s">
        <v>916</v>
      </c>
      <c r="B554" s="105">
        <v>0</v>
      </c>
      <c r="C554" s="105">
        <v>0</v>
      </c>
      <c r="D554" s="105">
        <v>0</v>
      </c>
      <c r="E554" s="105">
        <v>0</v>
      </c>
      <c r="F554" s="105">
        <v>0</v>
      </c>
      <c r="G554" s="105">
        <v>0</v>
      </c>
      <c r="H554" s="105">
        <v>0</v>
      </c>
      <c r="I554" s="105">
        <v>0</v>
      </c>
      <c r="J554" s="105">
        <v>0</v>
      </c>
      <c r="K554" s="105">
        <v>0</v>
      </c>
      <c r="L554" s="105">
        <v>0</v>
      </c>
      <c r="M554" s="105">
        <v>0</v>
      </c>
      <c r="N554" s="105">
        <v>0</v>
      </c>
      <c r="O554" s="105">
        <v>0</v>
      </c>
      <c r="P554" s="105">
        <v>0</v>
      </c>
      <c r="Q554" s="105">
        <v>0</v>
      </c>
      <c r="R554" s="105">
        <v>0</v>
      </c>
      <c r="S554" s="105">
        <v>0</v>
      </c>
      <c r="T554" s="105">
        <v>0</v>
      </c>
      <c r="U554" s="105">
        <v>0</v>
      </c>
      <c r="V554" s="105">
        <v>0</v>
      </c>
      <c r="W554" s="105">
        <v>0</v>
      </c>
      <c r="X554" s="105">
        <v>0</v>
      </c>
      <c r="Y554" s="105">
        <v>0</v>
      </c>
      <c r="Z554" s="105">
        <v>0</v>
      </c>
      <c r="AA554" s="105">
        <v>0</v>
      </c>
      <c r="AB554" s="105">
        <v>0</v>
      </c>
      <c r="AC554" s="105">
        <v>0</v>
      </c>
      <c r="AD554" s="105">
        <v>0</v>
      </c>
      <c r="AE554" s="105">
        <v>0</v>
      </c>
      <c r="AF554" s="105">
        <v>0</v>
      </c>
      <c r="AG554" s="105">
        <v>0</v>
      </c>
      <c r="AH554" s="105">
        <v>0</v>
      </c>
      <c r="AI554" s="105">
        <v>0</v>
      </c>
      <c r="AJ554" s="105">
        <v>0</v>
      </c>
      <c r="AK554" s="105">
        <v>0</v>
      </c>
      <c r="AL554" s="105">
        <v>0</v>
      </c>
      <c r="AM554" s="105">
        <v>0</v>
      </c>
      <c r="AN554" s="105">
        <v>0</v>
      </c>
      <c r="AO554" s="105">
        <v>0</v>
      </c>
      <c r="AP554" s="105">
        <v>0</v>
      </c>
      <c r="AQ554" s="105">
        <v>0</v>
      </c>
      <c r="AR554" s="105">
        <v>0</v>
      </c>
      <c r="AS554" s="105">
        <v>0</v>
      </c>
      <c r="AT554" s="105">
        <v>0</v>
      </c>
      <c r="AU554" s="105">
        <v>0</v>
      </c>
      <c r="AV554" s="105">
        <v>0</v>
      </c>
      <c r="AW554" s="105">
        <v>0</v>
      </c>
      <c r="AX554" s="105">
        <v>0</v>
      </c>
      <c r="AY554" s="105">
        <v>0</v>
      </c>
      <c r="AZ554" s="105">
        <v>0</v>
      </c>
      <c r="BA554" s="105">
        <v>0</v>
      </c>
      <c r="BB554" s="105">
        <v>0</v>
      </c>
      <c r="BE554" s="73"/>
      <c r="BF554" s="134">
        <f t="shared" si="32"/>
        <v>0</v>
      </c>
      <c r="BG554" s="134">
        <f t="shared" si="33"/>
        <v>0</v>
      </c>
      <c r="BH554" s="134">
        <f t="shared" si="34"/>
        <v>0</v>
      </c>
      <c r="BI554" s="134">
        <f t="shared" si="31"/>
        <v>0</v>
      </c>
    </row>
    <row r="555" spans="1:61" ht="14.4" x14ac:dyDescent="0.3">
      <c r="A555" s="106" t="s">
        <v>917</v>
      </c>
      <c r="B555" s="105">
        <v>4410052.273</v>
      </c>
      <c r="C555" s="105">
        <v>4196764.9257500004</v>
      </c>
      <c r="D555" s="105">
        <v>3983477.5784999998</v>
      </c>
      <c r="E555" s="105">
        <v>3770190.2312500002</v>
      </c>
      <c r="F555" s="105">
        <v>3556902.8840000001</v>
      </c>
      <c r="G555" s="105">
        <v>3343615.53675</v>
      </c>
      <c r="H555" s="105">
        <v>3130328.1894999999</v>
      </c>
      <c r="I555" s="105">
        <v>2917040.8422500002</v>
      </c>
      <c r="J555" s="105">
        <v>2703753.4950000001</v>
      </c>
      <c r="K555" s="105">
        <v>2490466.14775</v>
      </c>
      <c r="L555" s="105">
        <v>2277178.8004999999</v>
      </c>
      <c r="M555" s="105">
        <v>2063891.45325</v>
      </c>
      <c r="N555" s="105">
        <v>1850604.1059999999</v>
      </c>
      <c r="O555" s="105">
        <v>1850604.1059999999</v>
      </c>
      <c r="P555" s="105">
        <v>1637316.75875</v>
      </c>
      <c r="Q555" s="105">
        <v>1424029.4114999999</v>
      </c>
      <c r="R555" s="105">
        <v>1210742.0642500001</v>
      </c>
      <c r="S555" s="105">
        <v>997454.71700000495</v>
      </c>
      <c r="T555" s="105">
        <v>784167.36975000496</v>
      </c>
      <c r="U555" s="105">
        <v>570880.02250000497</v>
      </c>
      <c r="V555" s="105">
        <v>357592.67525000498</v>
      </c>
      <c r="W555" s="105">
        <v>144305.32800000501</v>
      </c>
      <c r="X555" s="105">
        <v>0.32800000539623397</v>
      </c>
      <c r="Y555" s="105">
        <v>0.32800000539623397</v>
      </c>
      <c r="Z555" s="105">
        <v>0.32800000539623397</v>
      </c>
      <c r="AA555" s="105">
        <v>0.32800000539623397</v>
      </c>
      <c r="AB555" s="105">
        <v>0.32800000539623397</v>
      </c>
      <c r="AC555" s="105">
        <v>0.32800000539623397</v>
      </c>
      <c r="AD555" s="105">
        <v>0.32800000539623397</v>
      </c>
      <c r="AE555" s="105">
        <v>0.32800000539623397</v>
      </c>
      <c r="AF555" s="105">
        <v>0.32800000539623397</v>
      </c>
      <c r="AG555" s="105">
        <v>0.32800000539623397</v>
      </c>
      <c r="AH555" s="105">
        <v>0.32800000539623397</v>
      </c>
      <c r="AI555" s="105">
        <v>0.32800000539623397</v>
      </c>
      <c r="AJ555" s="105">
        <v>0.32800000539623397</v>
      </c>
      <c r="AK555" s="105">
        <v>0.32800000539623397</v>
      </c>
      <c r="AL555" s="105">
        <v>0.32800000539623397</v>
      </c>
      <c r="AM555" s="105">
        <v>0.32800000539623397</v>
      </c>
      <c r="AN555" s="105">
        <v>0.32800000539623397</v>
      </c>
      <c r="AO555" s="105">
        <v>0.32800000539623397</v>
      </c>
      <c r="AP555" s="105">
        <v>0.32800000539623397</v>
      </c>
      <c r="AQ555" s="105">
        <v>0.32800000539623397</v>
      </c>
      <c r="AR555" s="105">
        <v>0.32800000539623397</v>
      </c>
      <c r="AS555" s="105">
        <v>0.32800000539623397</v>
      </c>
      <c r="AT555" s="105">
        <v>0.32800000539623397</v>
      </c>
      <c r="AU555" s="105">
        <v>0.32800000539623397</v>
      </c>
      <c r="AV555" s="105">
        <v>0.32800000539623397</v>
      </c>
      <c r="AW555" s="105">
        <v>0.32800000539623397</v>
      </c>
      <c r="AX555" s="105">
        <v>0.32800000539623397</v>
      </c>
      <c r="AY555" s="105">
        <v>0.32800000539623397</v>
      </c>
      <c r="AZ555" s="105">
        <v>0.32800000539623397</v>
      </c>
      <c r="BA555" s="105">
        <v>0.32800000539623397</v>
      </c>
      <c r="BB555" s="105">
        <v>0.32800000539623397</v>
      </c>
      <c r="BE555" s="73"/>
      <c r="BF555" s="134">
        <f t="shared" si="32"/>
        <v>3130328.1894999994</v>
      </c>
      <c r="BG555" s="134">
        <f t="shared" si="33"/>
        <v>690545.67423077277</v>
      </c>
      <c r="BH555" s="134">
        <f t="shared" si="34"/>
        <v>0.32800000539623397</v>
      </c>
      <c r="BI555" s="134">
        <f t="shared" si="31"/>
        <v>0.32800000539623397</v>
      </c>
    </row>
    <row r="556" spans="1:61" ht="14.4" x14ac:dyDescent="0.3">
      <c r="A556" s="106" t="s">
        <v>918</v>
      </c>
      <c r="B556" s="105">
        <v>0</v>
      </c>
      <c r="C556" s="105">
        <v>0</v>
      </c>
      <c r="D556" s="105">
        <v>0</v>
      </c>
      <c r="E556" s="105">
        <v>0</v>
      </c>
      <c r="F556" s="105">
        <v>0</v>
      </c>
      <c r="G556" s="105">
        <v>0</v>
      </c>
      <c r="H556" s="105">
        <v>0</v>
      </c>
      <c r="I556" s="105">
        <v>0</v>
      </c>
      <c r="J556" s="105">
        <v>0</v>
      </c>
      <c r="K556" s="105">
        <v>0</v>
      </c>
      <c r="L556" s="105">
        <v>0</v>
      </c>
      <c r="M556" s="105">
        <v>0</v>
      </c>
      <c r="N556" s="105">
        <v>0</v>
      </c>
      <c r="O556" s="105">
        <v>0</v>
      </c>
      <c r="P556" s="105">
        <v>0</v>
      </c>
      <c r="Q556" s="105">
        <v>0</v>
      </c>
      <c r="R556" s="105">
        <v>0</v>
      </c>
      <c r="S556" s="105">
        <v>0</v>
      </c>
      <c r="T556" s="105">
        <v>0</v>
      </c>
      <c r="U556" s="105">
        <v>0</v>
      </c>
      <c r="V556" s="105">
        <v>0</v>
      </c>
      <c r="W556" s="105">
        <v>0</v>
      </c>
      <c r="X556" s="105">
        <v>0</v>
      </c>
      <c r="Y556" s="105">
        <v>0</v>
      </c>
      <c r="Z556" s="105">
        <v>0</v>
      </c>
      <c r="AA556" s="105">
        <v>0</v>
      </c>
      <c r="AB556" s="105">
        <v>0</v>
      </c>
      <c r="AC556" s="105">
        <v>0</v>
      </c>
      <c r="AD556" s="105">
        <v>0</v>
      </c>
      <c r="AE556" s="105">
        <v>0</v>
      </c>
      <c r="AF556" s="105">
        <v>0</v>
      </c>
      <c r="AG556" s="105">
        <v>0</v>
      </c>
      <c r="AH556" s="105">
        <v>0</v>
      </c>
      <c r="AI556" s="105">
        <v>0</v>
      </c>
      <c r="AJ556" s="105">
        <v>0</v>
      </c>
      <c r="AK556" s="105">
        <v>0</v>
      </c>
      <c r="AL556" s="105">
        <v>0</v>
      </c>
      <c r="AM556" s="105">
        <v>0</v>
      </c>
      <c r="AN556" s="105">
        <v>0</v>
      </c>
      <c r="AO556" s="105">
        <v>0</v>
      </c>
      <c r="AP556" s="105">
        <v>0</v>
      </c>
      <c r="AQ556" s="105">
        <v>0</v>
      </c>
      <c r="AR556" s="105">
        <v>0</v>
      </c>
      <c r="AS556" s="105">
        <v>0</v>
      </c>
      <c r="AT556" s="105">
        <v>0</v>
      </c>
      <c r="AU556" s="105">
        <v>0</v>
      </c>
      <c r="AV556" s="105">
        <v>0</v>
      </c>
      <c r="AW556" s="105">
        <v>0</v>
      </c>
      <c r="AX556" s="105">
        <v>0</v>
      </c>
      <c r="AY556" s="105">
        <v>0</v>
      </c>
      <c r="AZ556" s="105">
        <v>0</v>
      </c>
      <c r="BA556" s="105">
        <v>0</v>
      </c>
      <c r="BB556" s="105">
        <v>0</v>
      </c>
      <c r="BE556" s="73"/>
      <c r="BF556" s="134">
        <f t="shared" si="32"/>
        <v>0</v>
      </c>
      <c r="BG556" s="134">
        <f t="shared" si="33"/>
        <v>0</v>
      </c>
      <c r="BH556" s="134">
        <f t="shared" si="34"/>
        <v>0</v>
      </c>
      <c r="BI556" s="134">
        <f t="shared" si="31"/>
        <v>0</v>
      </c>
    </row>
    <row r="557" spans="1:61" ht="14.4" x14ac:dyDescent="0.3">
      <c r="A557" s="106" t="s">
        <v>919</v>
      </c>
      <c r="B557" s="105">
        <v>0</v>
      </c>
      <c r="C557" s="105">
        <v>0</v>
      </c>
      <c r="D557" s="105">
        <v>0</v>
      </c>
      <c r="E557" s="105">
        <v>0</v>
      </c>
      <c r="F557" s="105">
        <v>0</v>
      </c>
      <c r="G557" s="105">
        <v>0</v>
      </c>
      <c r="H557" s="105">
        <v>0</v>
      </c>
      <c r="I557" s="105">
        <v>0</v>
      </c>
      <c r="J557" s="105">
        <v>0</v>
      </c>
      <c r="K557" s="105">
        <v>0</v>
      </c>
      <c r="L557" s="105">
        <v>0</v>
      </c>
      <c r="M557" s="105">
        <v>0</v>
      </c>
      <c r="N557" s="105">
        <v>0</v>
      </c>
      <c r="O557" s="105">
        <v>0</v>
      </c>
      <c r="P557" s="105">
        <v>0</v>
      </c>
      <c r="Q557" s="105">
        <v>0</v>
      </c>
      <c r="R557" s="105">
        <v>0</v>
      </c>
      <c r="S557" s="105">
        <v>0</v>
      </c>
      <c r="T557" s="105">
        <v>0</v>
      </c>
      <c r="U557" s="105">
        <v>0</v>
      </c>
      <c r="V557" s="105">
        <v>0</v>
      </c>
      <c r="W557" s="105">
        <v>0</v>
      </c>
      <c r="X557" s="105">
        <v>0</v>
      </c>
      <c r="Y557" s="105">
        <v>0</v>
      </c>
      <c r="Z557" s="105">
        <v>0</v>
      </c>
      <c r="AA557" s="105">
        <v>0</v>
      </c>
      <c r="AB557" s="105">
        <v>0</v>
      </c>
      <c r="AC557" s="105">
        <v>0</v>
      </c>
      <c r="AD557" s="105">
        <v>0</v>
      </c>
      <c r="AE557" s="105">
        <v>0</v>
      </c>
      <c r="AF557" s="105">
        <v>0</v>
      </c>
      <c r="AG557" s="105">
        <v>0</v>
      </c>
      <c r="AH557" s="105">
        <v>0</v>
      </c>
      <c r="AI557" s="105">
        <v>0</v>
      </c>
      <c r="AJ557" s="105">
        <v>0</v>
      </c>
      <c r="AK557" s="105">
        <v>0</v>
      </c>
      <c r="AL557" s="105">
        <v>0</v>
      </c>
      <c r="AM557" s="105">
        <v>0</v>
      </c>
      <c r="AN557" s="105">
        <v>0</v>
      </c>
      <c r="AO557" s="105">
        <v>0</v>
      </c>
      <c r="AP557" s="105">
        <v>0</v>
      </c>
      <c r="AQ557" s="105">
        <v>0</v>
      </c>
      <c r="AR557" s="105">
        <v>0</v>
      </c>
      <c r="AS557" s="105">
        <v>0</v>
      </c>
      <c r="AT557" s="105">
        <v>0</v>
      </c>
      <c r="AU557" s="105">
        <v>0</v>
      </c>
      <c r="AV557" s="105">
        <v>0</v>
      </c>
      <c r="AW557" s="105">
        <v>0</v>
      </c>
      <c r="AX557" s="105">
        <v>0</v>
      </c>
      <c r="AY557" s="105">
        <v>0</v>
      </c>
      <c r="AZ557" s="105">
        <v>0</v>
      </c>
      <c r="BA557" s="105">
        <v>0</v>
      </c>
      <c r="BB557" s="105">
        <v>0</v>
      </c>
      <c r="BE557" s="73"/>
      <c r="BF557" s="134">
        <f t="shared" si="32"/>
        <v>0</v>
      </c>
      <c r="BG557" s="134">
        <f t="shared" si="33"/>
        <v>0</v>
      </c>
      <c r="BH557" s="134">
        <f t="shared" si="34"/>
        <v>0</v>
      </c>
      <c r="BI557" s="134">
        <f t="shared" si="31"/>
        <v>0</v>
      </c>
    </row>
    <row r="558" spans="1:61" ht="14.4" x14ac:dyDescent="0.3">
      <c r="A558" s="106" t="s">
        <v>920</v>
      </c>
      <c r="B558" s="105">
        <v>0</v>
      </c>
      <c r="C558" s="105">
        <v>0</v>
      </c>
      <c r="D558" s="105">
        <v>0</v>
      </c>
      <c r="E558" s="105">
        <v>0</v>
      </c>
      <c r="F558" s="105">
        <v>0</v>
      </c>
      <c r="G558" s="105">
        <v>0</v>
      </c>
      <c r="H558" s="105">
        <v>0</v>
      </c>
      <c r="I558" s="105">
        <v>0</v>
      </c>
      <c r="J558" s="105">
        <v>0</v>
      </c>
      <c r="K558" s="105">
        <v>0</v>
      </c>
      <c r="L558" s="105">
        <v>0</v>
      </c>
      <c r="M558" s="105">
        <v>0</v>
      </c>
      <c r="N558" s="105">
        <v>0</v>
      </c>
      <c r="O558" s="105">
        <v>0</v>
      </c>
      <c r="P558" s="105">
        <v>0</v>
      </c>
      <c r="Q558" s="105">
        <v>0</v>
      </c>
      <c r="R558" s="105">
        <v>0</v>
      </c>
      <c r="S558" s="105">
        <v>0</v>
      </c>
      <c r="T558" s="105">
        <v>0</v>
      </c>
      <c r="U558" s="105">
        <v>0</v>
      </c>
      <c r="V558" s="105">
        <v>0</v>
      </c>
      <c r="W558" s="105">
        <v>0</v>
      </c>
      <c r="X558" s="105">
        <v>0</v>
      </c>
      <c r="Y558" s="105">
        <v>0</v>
      </c>
      <c r="Z558" s="105">
        <v>0</v>
      </c>
      <c r="AA558" s="105">
        <v>0</v>
      </c>
      <c r="AB558" s="105">
        <v>0</v>
      </c>
      <c r="AC558" s="105">
        <v>0</v>
      </c>
      <c r="AD558" s="105">
        <v>0</v>
      </c>
      <c r="AE558" s="105">
        <v>0</v>
      </c>
      <c r="AF558" s="105">
        <v>0</v>
      </c>
      <c r="AG558" s="105">
        <v>0</v>
      </c>
      <c r="AH558" s="105">
        <v>0</v>
      </c>
      <c r="AI558" s="105">
        <v>0</v>
      </c>
      <c r="AJ558" s="105">
        <v>0</v>
      </c>
      <c r="AK558" s="105">
        <v>0</v>
      </c>
      <c r="AL558" s="105">
        <v>0</v>
      </c>
      <c r="AM558" s="105">
        <v>0</v>
      </c>
      <c r="AN558" s="105">
        <v>0</v>
      </c>
      <c r="AO558" s="105">
        <v>0</v>
      </c>
      <c r="AP558" s="105">
        <v>0</v>
      </c>
      <c r="AQ558" s="105">
        <v>0</v>
      </c>
      <c r="AR558" s="105">
        <v>0</v>
      </c>
      <c r="AS558" s="105">
        <v>0</v>
      </c>
      <c r="AT558" s="105">
        <v>0</v>
      </c>
      <c r="AU558" s="105">
        <v>0</v>
      </c>
      <c r="AV558" s="105">
        <v>0</v>
      </c>
      <c r="AW558" s="105">
        <v>0</v>
      </c>
      <c r="AX558" s="105">
        <v>0</v>
      </c>
      <c r="AY558" s="105">
        <v>0</v>
      </c>
      <c r="AZ558" s="105">
        <v>0</v>
      </c>
      <c r="BA558" s="105">
        <v>0</v>
      </c>
      <c r="BB558" s="105">
        <v>0</v>
      </c>
      <c r="BE558" s="73"/>
      <c r="BF558" s="134">
        <f t="shared" si="32"/>
        <v>0</v>
      </c>
      <c r="BG558" s="134">
        <f t="shared" si="33"/>
        <v>0</v>
      </c>
      <c r="BH558" s="134">
        <f t="shared" si="34"/>
        <v>0</v>
      </c>
      <c r="BI558" s="134">
        <f t="shared" si="31"/>
        <v>0</v>
      </c>
    </row>
    <row r="559" spans="1:61" ht="14.4" x14ac:dyDescent="0.3">
      <c r="A559" s="106" t="s">
        <v>921</v>
      </c>
      <c r="B559" s="105">
        <v>1.0277290130034E-7</v>
      </c>
      <c r="C559" s="105">
        <v>1.0277290130034E-7</v>
      </c>
      <c r="D559" s="105">
        <v>1.0277290130034E-7</v>
      </c>
      <c r="E559" s="105">
        <v>1.0277290130034E-7</v>
      </c>
      <c r="F559" s="105">
        <v>1.0277290130034E-7</v>
      </c>
      <c r="G559" s="105">
        <v>1.0277290130034E-7</v>
      </c>
      <c r="H559" s="105">
        <v>1.0277290130034E-7</v>
      </c>
      <c r="I559" s="105">
        <v>1.0277290130034E-7</v>
      </c>
      <c r="J559" s="105">
        <v>1.0277290130034E-7</v>
      </c>
      <c r="K559" s="105">
        <v>1.0277290130034E-7</v>
      </c>
      <c r="L559" s="105">
        <v>1.0277290130034E-7</v>
      </c>
      <c r="M559" s="105">
        <v>1.0277290130034E-7</v>
      </c>
      <c r="N559" s="105">
        <v>1.0277290130034E-7</v>
      </c>
      <c r="O559" s="105">
        <v>1.0277290130034E-7</v>
      </c>
      <c r="P559" s="105">
        <v>1.0277290130034E-7</v>
      </c>
      <c r="Q559" s="105">
        <v>1.0277290130034E-7</v>
      </c>
      <c r="R559" s="105">
        <v>1.0277290130034E-7</v>
      </c>
      <c r="S559" s="105">
        <v>1.0277290130034E-7</v>
      </c>
      <c r="T559" s="105">
        <v>1.0277290130034E-7</v>
      </c>
      <c r="U559" s="105">
        <v>1.0277290130034E-7</v>
      </c>
      <c r="V559" s="105">
        <v>1.0277290130034E-7</v>
      </c>
      <c r="W559" s="105">
        <v>1.0277290130034E-7</v>
      </c>
      <c r="X559" s="105">
        <v>1.0277290130034E-7</v>
      </c>
      <c r="Y559" s="105">
        <v>1.0277290130034E-7</v>
      </c>
      <c r="Z559" s="105">
        <v>1.0277290130034E-7</v>
      </c>
      <c r="AA559" s="105">
        <v>1.0277290130034E-7</v>
      </c>
      <c r="AB559" s="105">
        <v>1.0277290130034E-7</v>
      </c>
      <c r="AC559" s="105">
        <v>1.0277290130034E-7</v>
      </c>
      <c r="AD559" s="105">
        <v>1.0277290130034E-7</v>
      </c>
      <c r="AE559" s="105">
        <v>1.0277290130034E-7</v>
      </c>
      <c r="AF559" s="105">
        <v>1.0277290130034E-7</v>
      </c>
      <c r="AG559" s="105">
        <v>1.0277290130034E-7</v>
      </c>
      <c r="AH559" s="105">
        <v>1.0277290130034E-7</v>
      </c>
      <c r="AI559" s="105">
        <v>1.0277290130034E-7</v>
      </c>
      <c r="AJ559" s="105">
        <v>1.0277290130034E-7</v>
      </c>
      <c r="AK559" s="105">
        <v>1.0277290130034E-7</v>
      </c>
      <c r="AL559" s="105">
        <v>1.0277290130034E-7</v>
      </c>
      <c r="AM559" s="105">
        <v>1.0277290130034E-7</v>
      </c>
      <c r="AN559" s="105">
        <v>1.0277290130034E-7</v>
      </c>
      <c r="AO559" s="105">
        <v>1.0277290130034E-7</v>
      </c>
      <c r="AP559" s="105">
        <v>1.0277290130034E-7</v>
      </c>
      <c r="AQ559" s="105">
        <v>1.0277290130034E-7</v>
      </c>
      <c r="AR559" s="105">
        <v>1.0277290130034E-7</v>
      </c>
      <c r="AS559" s="105">
        <v>1.0277290130034E-7</v>
      </c>
      <c r="AT559" s="105">
        <v>1.0277290130034E-7</v>
      </c>
      <c r="AU559" s="105">
        <v>1.0277290130034E-7</v>
      </c>
      <c r="AV559" s="105">
        <v>1.0277290130034E-7</v>
      </c>
      <c r="AW559" s="105">
        <v>1.0277290130034E-7</v>
      </c>
      <c r="AX559" s="105">
        <v>1.0277290130034E-7</v>
      </c>
      <c r="AY559" s="105">
        <v>1.0277290130034E-7</v>
      </c>
      <c r="AZ559" s="105">
        <v>1.0277290130034E-7</v>
      </c>
      <c r="BA559" s="105">
        <v>1.0277290130034E-7</v>
      </c>
      <c r="BB559" s="105">
        <v>1.0277290130034E-7</v>
      </c>
      <c r="BE559" s="73"/>
      <c r="BF559" s="134">
        <f t="shared" si="32"/>
        <v>1.0277290130034003E-7</v>
      </c>
      <c r="BG559" s="134">
        <f t="shared" si="33"/>
        <v>1.0277290130034003E-7</v>
      </c>
      <c r="BH559" s="134">
        <f t="shared" si="34"/>
        <v>1.0277290130034003E-7</v>
      </c>
      <c r="BI559" s="134">
        <f t="shared" si="31"/>
        <v>1.0277290130034003E-7</v>
      </c>
    </row>
    <row r="560" spans="1:61" ht="14.4" x14ac:dyDescent="0.3">
      <c r="A560" s="106" t="s">
        <v>922</v>
      </c>
      <c r="B560" s="105">
        <v>96346403.200000003</v>
      </c>
      <c r="C560" s="105">
        <v>96346403.200000003</v>
      </c>
      <c r="D560" s="105">
        <v>96346403.200000003</v>
      </c>
      <c r="E560" s="105">
        <v>96346403.200000003</v>
      </c>
      <c r="F560" s="105">
        <v>96346403.200000003</v>
      </c>
      <c r="G560" s="105">
        <v>96346403.200000003</v>
      </c>
      <c r="H560" s="105">
        <v>96346403.200000003</v>
      </c>
      <c r="I560" s="105">
        <v>96346403.200000003</v>
      </c>
      <c r="J560" s="105">
        <v>96346403.200000003</v>
      </c>
      <c r="K560" s="105">
        <v>96346403.200000003</v>
      </c>
      <c r="L560" s="105">
        <v>96346403.200000003</v>
      </c>
      <c r="M560" s="105">
        <v>96346403.200000003</v>
      </c>
      <c r="N560" s="105">
        <v>96346403.200000003</v>
      </c>
      <c r="O560" s="105">
        <v>96346403.200000003</v>
      </c>
      <c r="P560" s="105">
        <v>95944643.200000003</v>
      </c>
      <c r="Q560" s="105">
        <v>95542883.200000003</v>
      </c>
      <c r="R560" s="105">
        <v>95141123.200000003</v>
      </c>
      <c r="S560" s="105">
        <v>94739363.200000003</v>
      </c>
      <c r="T560" s="105">
        <v>94337603.200000003</v>
      </c>
      <c r="U560" s="105">
        <v>93935843.200000003</v>
      </c>
      <c r="V560" s="105">
        <v>93534083.200000003</v>
      </c>
      <c r="W560" s="105">
        <v>93132323.200000003</v>
      </c>
      <c r="X560" s="105">
        <v>92730563.200000003</v>
      </c>
      <c r="Y560" s="105">
        <v>92328803.200000003</v>
      </c>
      <c r="Z560" s="105">
        <v>91927043.200000003</v>
      </c>
      <c r="AA560" s="105">
        <v>91525283.200000003</v>
      </c>
      <c r="AB560" s="105">
        <v>91525283.200000003</v>
      </c>
      <c r="AC560" s="105">
        <v>91123523.200000003</v>
      </c>
      <c r="AD560" s="105">
        <v>90721763.200000003</v>
      </c>
      <c r="AE560" s="105">
        <v>90320003.200000003</v>
      </c>
      <c r="AF560" s="105">
        <v>89918243.200000003</v>
      </c>
      <c r="AG560" s="105">
        <v>89516483.200000003</v>
      </c>
      <c r="AH560" s="105">
        <v>89114723.200000003</v>
      </c>
      <c r="AI560" s="105">
        <v>88712963.200000107</v>
      </c>
      <c r="AJ560" s="105">
        <v>88311203.200000107</v>
      </c>
      <c r="AK560" s="105">
        <v>87909443.200000107</v>
      </c>
      <c r="AL560" s="105">
        <v>87507683.200000107</v>
      </c>
      <c r="AM560" s="105">
        <v>87105923.200000107</v>
      </c>
      <c r="AN560" s="105">
        <v>86704163.200000107</v>
      </c>
      <c r="AO560" s="105">
        <v>86704163.200000107</v>
      </c>
      <c r="AP560" s="105">
        <v>86302403.200000107</v>
      </c>
      <c r="AQ560" s="105">
        <v>85900643.200000107</v>
      </c>
      <c r="AR560" s="105">
        <v>85498883.200000107</v>
      </c>
      <c r="AS560" s="105">
        <v>85097123.200000107</v>
      </c>
      <c r="AT560" s="105">
        <v>84695363.200000107</v>
      </c>
      <c r="AU560" s="105">
        <v>84293603.200000107</v>
      </c>
      <c r="AV560" s="105">
        <v>83891843.200000107</v>
      </c>
      <c r="AW560" s="105">
        <v>83490083.200000107</v>
      </c>
      <c r="AX560" s="105">
        <v>83088323.200000107</v>
      </c>
      <c r="AY560" s="105">
        <v>82686563.200000107</v>
      </c>
      <c r="AZ560" s="105">
        <v>82284803.200000107</v>
      </c>
      <c r="BA560" s="105">
        <v>81883043.200000197</v>
      </c>
      <c r="BB560" s="105">
        <v>81883043.200000197</v>
      </c>
      <c r="BE560" s="73"/>
      <c r="BF560" s="134">
        <f t="shared" si="32"/>
        <v>96346403.200000033</v>
      </c>
      <c r="BG560" s="134">
        <f t="shared" si="33"/>
        <v>93935843.200000033</v>
      </c>
      <c r="BH560" s="134">
        <f t="shared" si="34"/>
        <v>89114723.200000033</v>
      </c>
      <c r="BI560" s="134">
        <f t="shared" si="31"/>
        <v>84293603.200000107</v>
      </c>
    </row>
    <row r="561" spans="1:61" ht="14.4" x14ac:dyDescent="0.3">
      <c r="A561" s="106" t="s">
        <v>923</v>
      </c>
      <c r="B561" s="105">
        <v>-2448981.7000000002</v>
      </c>
      <c r="C561" s="105">
        <v>-2448981.7000000002</v>
      </c>
      <c r="D561" s="105">
        <v>-2448981.7000000002</v>
      </c>
      <c r="E561" s="105">
        <v>-2448981.7000000002</v>
      </c>
      <c r="F561" s="105">
        <v>-2448981.7000000002</v>
      </c>
      <c r="G561" s="105">
        <v>-2448981.7000000002</v>
      </c>
      <c r="H561" s="105">
        <v>-2448981.7000000002</v>
      </c>
      <c r="I561" s="105">
        <v>-2448981.7000000002</v>
      </c>
      <c r="J561" s="105">
        <v>-2448981.7000000002</v>
      </c>
      <c r="K561" s="105">
        <v>-2448981.7000000002</v>
      </c>
      <c r="L561" s="105">
        <v>-2448981.7000000002</v>
      </c>
      <c r="M561" s="105">
        <v>-2448981.7000000002</v>
      </c>
      <c r="N561" s="105">
        <v>-2448981.7000000002</v>
      </c>
      <c r="O561" s="105">
        <v>-2448981.7000000002</v>
      </c>
      <c r="P561" s="105">
        <v>-2448981.7000000002</v>
      </c>
      <c r="Q561" s="105">
        <v>-2448981.7000000002</v>
      </c>
      <c r="R561" s="105">
        <v>-2448981.7000000002</v>
      </c>
      <c r="S561" s="105">
        <v>-2448981.7000000002</v>
      </c>
      <c r="T561" s="105">
        <v>-2448981.7000000002</v>
      </c>
      <c r="U561" s="105">
        <v>-2448981.7000000002</v>
      </c>
      <c r="V561" s="105">
        <v>-2448981.7000000002</v>
      </c>
      <c r="W561" s="105">
        <v>-2448981.7000000002</v>
      </c>
      <c r="X561" s="105">
        <v>-2448981.7000000002</v>
      </c>
      <c r="Y561" s="105">
        <v>-2448981.7000000002</v>
      </c>
      <c r="Z561" s="105">
        <v>-2448981.7000000002</v>
      </c>
      <c r="AA561" s="105">
        <v>-2448981.7000000002</v>
      </c>
      <c r="AB561" s="105">
        <v>-2448981.7000000002</v>
      </c>
      <c r="AC561" s="105">
        <v>-2448981.7000000002</v>
      </c>
      <c r="AD561" s="105">
        <v>-2448981.7000000002</v>
      </c>
      <c r="AE561" s="105">
        <v>-2448981.7000000002</v>
      </c>
      <c r="AF561" s="105">
        <v>-2448981.7000000002</v>
      </c>
      <c r="AG561" s="105">
        <v>-2448981.7000000002</v>
      </c>
      <c r="AH561" s="105">
        <v>-2448981.7000000002</v>
      </c>
      <c r="AI561" s="105">
        <v>-2448981.7000000002</v>
      </c>
      <c r="AJ561" s="105">
        <v>-2448981.7000000002</v>
      </c>
      <c r="AK561" s="105">
        <v>-2448981.7000000002</v>
      </c>
      <c r="AL561" s="105">
        <v>-2448981.7000000002</v>
      </c>
      <c r="AM561" s="105">
        <v>-2448981.7000000002</v>
      </c>
      <c r="AN561" s="105">
        <v>-2448981.7000000002</v>
      </c>
      <c r="AO561" s="105">
        <v>-2448981.7000000002</v>
      </c>
      <c r="AP561" s="105">
        <v>-2448981.7000000002</v>
      </c>
      <c r="AQ561" s="105">
        <v>-2448981.7000000002</v>
      </c>
      <c r="AR561" s="105">
        <v>-2448981.7000000002</v>
      </c>
      <c r="AS561" s="105">
        <v>-2448981.7000000002</v>
      </c>
      <c r="AT561" s="105">
        <v>-2448981.7000000002</v>
      </c>
      <c r="AU561" s="105">
        <v>-2448981.7000000002</v>
      </c>
      <c r="AV561" s="105">
        <v>-2448981.7000000002</v>
      </c>
      <c r="AW561" s="105">
        <v>-2448981.7000000002</v>
      </c>
      <c r="AX561" s="105">
        <v>-2448981.7000000002</v>
      </c>
      <c r="AY561" s="105">
        <v>-2448981.7000000002</v>
      </c>
      <c r="AZ561" s="105">
        <v>-2448981.7000000002</v>
      </c>
      <c r="BA561" s="105">
        <v>-2448981.7000000002</v>
      </c>
      <c r="BB561" s="105">
        <v>-2448981.7000000002</v>
      </c>
      <c r="BE561" s="73"/>
      <c r="BF561" s="134">
        <f t="shared" si="32"/>
        <v>-2448981.6999999997</v>
      </c>
      <c r="BG561" s="134">
        <f t="shared" si="33"/>
        <v>-2448981.6999999997</v>
      </c>
      <c r="BH561" s="134">
        <f t="shared" si="34"/>
        <v>-2448981.6999999997</v>
      </c>
      <c r="BI561" s="134">
        <f t="shared" si="31"/>
        <v>-2448981.6999999997</v>
      </c>
    </row>
    <row r="562" spans="1:61" ht="14.4" x14ac:dyDescent="0.3">
      <c r="A562" s="106" t="s">
        <v>924</v>
      </c>
      <c r="B562" s="105">
        <v>0</v>
      </c>
      <c r="C562" s="105">
        <v>0</v>
      </c>
      <c r="D562" s="105">
        <v>0</v>
      </c>
      <c r="E562" s="105">
        <v>0</v>
      </c>
      <c r="F562" s="105">
        <v>0</v>
      </c>
      <c r="G562" s="105">
        <v>0</v>
      </c>
      <c r="H562" s="105">
        <v>0</v>
      </c>
      <c r="I562" s="105">
        <v>0</v>
      </c>
      <c r="J562" s="105">
        <v>0</v>
      </c>
      <c r="K562" s="105">
        <v>0</v>
      </c>
      <c r="L562" s="105">
        <v>0</v>
      </c>
      <c r="M562" s="105">
        <v>0</v>
      </c>
      <c r="N562" s="105">
        <v>0</v>
      </c>
      <c r="O562" s="105">
        <v>0</v>
      </c>
      <c r="P562" s="105">
        <v>0</v>
      </c>
      <c r="Q562" s="105">
        <v>0</v>
      </c>
      <c r="R562" s="105">
        <v>0</v>
      </c>
      <c r="S562" s="105">
        <v>0</v>
      </c>
      <c r="T562" s="105">
        <v>0</v>
      </c>
      <c r="U562" s="105">
        <v>0</v>
      </c>
      <c r="V562" s="105">
        <v>0</v>
      </c>
      <c r="W562" s="105">
        <v>0</v>
      </c>
      <c r="X562" s="105">
        <v>0</v>
      </c>
      <c r="Y562" s="105">
        <v>0</v>
      </c>
      <c r="Z562" s="105">
        <v>0</v>
      </c>
      <c r="AA562" s="105">
        <v>0</v>
      </c>
      <c r="AB562" s="105">
        <v>0</v>
      </c>
      <c r="AC562" s="105">
        <v>0</v>
      </c>
      <c r="AD562" s="105">
        <v>0</v>
      </c>
      <c r="AE562" s="105">
        <v>0</v>
      </c>
      <c r="AF562" s="105">
        <v>0</v>
      </c>
      <c r="AG562" s="105">
        <v>0</v>
      </c>
      <c r="AH562" s="105">
        <v>0</v>
      </c>
      <c r="AI562" s="105">
        <v>0</v>
      </c>
      <c r="AJ562" s="105">
        <v>0</v>
      </c>
      <c r="AK562" s="105">
        <v>0</v>
      </c>
      <c r="AL562" s="105">
        <v>0</v>
      </c>
      <c r="AM562" s="105">
        <v>0</v>
      </c>
      <c r="AN562" s="105">
        <v>0</v>
      </c>
      <c r="AO562" s="105">
        <v>0</v>
      </c>
      <c r="AP562" s="105">
        <v>0</v>
      </c>
      <c r="AQ562" s="105">
        <v>0</v>
      </c>
      <c r="AR562" s="105">
        <v>0</v>
      </c>
      <c r="AS562" s="105">
        <v>0</v>
      </c>
      <c r="AT562" s="105">
        <v>0</v>
      </c>
      <c r="AU562" s="105">
        <v>0</v>
      </c>
      <c r="AV562" s="105">
        <v>0</v>
      </c>
      <c r="AW562" s="105">
        <v>0</v>
      </c>
      <c r="AX562" s="105">
        <v>0</v>
      </c>
      <c r="AY562" s="105">
        <v>0</v>
      </c>
      <c r="AZ562" s="105">
        <v>0</v>
      </c>
      <c r="BA562" s="105">
        <v>0</v>
      </c>
      <c r="BB562" s="105">
        <v>0</v>
      </c>
      <c r="BE562" s="73"/>
      <c r="BF562" s="134">
        <f t="shared" si="32"/>
        <v>0</v>
      </c>
      <c r="BG562" s="134">
        <f t="shared" si="33"/>
        <v>0</v>
      </c>
      <c r="BH562" s="134">
        <f t="shared" si="34"/>
        <v>0</v>
      </c>
      <c r="BI562" s="134">
        <f t="shared" si="31"/>
        <v>0</v>
      </c>
    </row>
    <row r="563" spans="1:61" ht="14.4" x14ac:dyDescent="0.3">
      <c r="A563" s="106" t="s">
        <v>925</v>
      </c>
      <c r="B563" s="105">
        <v>76345314.672000006</v>
      </c>
      <c r="C563" s="105">
        <v>75885870.228</v>
      </c>
      <c r="D563" s="105">
        <v>75426425.784000099</v>
      </c>
      <c r="E563" s="105">
        <v>74966981.340000093</v>
      </c>
      <c r="F563" s="105">
        <v>74507536.896000102</v>
      </c>
      <c r="G563" s="105">
        <v>74048092.452000096</v>
      </c>
      <c r="H563" s="105">
        <v>73588648.008000106</v>
      </c>
      <c r="I563" s="105">
        <v>73129203.5640001</v>
      </c>
      <c r="J563" s="105">
        <v>72669759.120000094</v>
      </c>
      <c r="K563" s="105">
        <v>72210314.676000103</v>
      </c>
      <c r="L563" s="105">
        <v>71750870.232000098</v>
      </c>
      <c r="M563" s="105">
        <v>71291425.788000107</v>
      </c>
      <c r="N563" s="105">
        <v>70831981.344000101</v>
      </c>
      <c r="O563" s="105">
        <v>70831981.344000101</v>
      </c>
      <c r="P563" s="105">
        <v>70372536.900000095</v>
      </c>
      <c r="Q563" s="105">
        <v>69913092.456000105</v>
      </c>
      <c r="R563" s="105">
        <v>69453648.012000099</v>
      </c>
      <c r="S563" s="105">
        <v>68994203.568000093</v>
      </c>
      <c r="T563" s="105">
        <v>68534759.124000102</v>
      </c>
      <c r="U563" s="105">
        <v>68075314.680000201</v>
      </c>
      <c r="V563" s="105">
        <v>67615870.236000195</v>
      </c>
      <c r="W563" s="105">
        <v>67156425.792000204</v>
      </c>
      <c r="X563" s="105">
        <v>66696981.348000199</v>
      </c>
      <c r="Y563" s="105">
        <v>66237536.9040002</v>
      </c>
      <c r="Z563" s="105">
        <v>65778092.460000202</v>
      </c>
      <c r="AA563" s="105">
        <v>65318648.016000196</v>
      </c>
      <c r="AB563" s="105">
        <v>65318648.016000196</v>
      </c>
      <c r="AC563" s="105">
        <v>64859203.572000198</v>
      </c>
      <c r="AD563" s="105">
        <v>64399759.1280002</v>
      </c>
      <c r="AE563" s="105">
        <v>63940314.684000202</v>
      </c>
      <c r="AF563" s="105">
        <v>63480870.240000203</v>
      </c>
      <c r="AG563" s="105">
        <v>63021425.796000198</v>
      </c>
      <c r="AH563" s="105">
        <v>62561981.352000199</v>
      </c>
      <c r="AI563" s="105">
        <v>62102536.908000201</v>
      </c>
      <c r="AJ563" s="105">
        <v>61643092.464000203</v>
      </c>
      <c r="AK563" s="105">
        <v>61183648.020000197</v>
      </c>
      <c r="AL563" s="105">
        <v>60724203.576000199</v>
      </c>
      <c r="AM563" s="105">
        <v>60264759.1320002</v>
      </c>
      <c r="AN563" s="105">
        <v>59805314.688000202</v>
      </c>
      <c r="AO563" s="105">
        <v>59805314.688000202</v>
      </c>
      <c r="AP563" s="105">
        <v>59345870.244000196</v>
      </c>
      <c r="AQ563" s="105">
        <v>58886425.800000198</v>
      </c>
      <c r="AR563" s="105">
        <v>58426981.3560002</v>
      </c>
      <c r="AS563" s="105">
        <v>57967536.912000202</v>
      </c>
      <c r="AT563" s="105">
        <v>57508092.468000203</v>
      </c>
      <c r="AU563" s="105">
        <v>57048648.024000198</v>
      </c>
      <c r="AV563" s="105">
        <v>56589203.580000199</v>
      </c>
      <c r="AW563" s="105">
        <v>56129759.136000201</v>
      </c>
      <c r="AX563" s="105">
        <v>55670314.692000203</v>
      </c>
      <c r="AY563" s="105">
        <v>55210870.248000197</v>
      </c>
      <c r="AZ563" s="105">
        <v>54751425.804000199</v>
      </c>
      <c r="BA563" s="105">
        <v>54291981.360000201</v>
      </c>
      <c r="BB563" s="105">
        <v>54291981.360000201</v>
      </c>
      <c r="BE563" s="73"/>
      <c r="BF563" s="134">
        <f t="shared" si="32"/>
        <v>73588648.008000091</v>
      </c>
      <c r="BG563" s="134">
        <f t="shared" si="33"/>
        <v>68075314.680000126</v>
      </c>
      <c r="BH563" s="134">
        <f t="shared" si="34"/>
        <v>62561981.352000199</v>
      </c>
      <c r="BI563" s="134">
        <f t="shared" si="31"/>
        <v>57048648.024000198</v>
      </c>
    </row>
    <row r="564" spans="1:61" ht="14.4" x14ac:dyDescent="0.3">
      <c r="A564" s="106" t="s">
        <v>926</v>
      </c>
      <c r="B564" s="105">
        <v>844498.21</v>
      </c>
      <c r="C564" s="105">
        <v>844498.21</v>
      </c>
      <c r="D564" s="105">
        <v>844498.21</v>
      </c>
      <c r="E564" s="105">
        <v>844498.21</v>
      </c>
      <c r="F564" s="105">
        <v>844498.21</v>
      </c>
      <c r="G564" s="105">
        <v>844498.21</v>
      </c>
      <c r="H564" s="105">
        <v>844498.21</v>
      </c>
      <c r="I564" s="105">
        <v>844498.21</v>
      </c>
      <c r="J564" s="105">
        <v>844498.21</v>
      </c>
      <c r="K564" s="105">
        <v>844498.21</v>
      </c>
      <c r="L564" s="105">
        <v>844498.21</v>
      </c>
      <c r="M564" s="105">
        <v>844498.21</v>
      </c>
      <c r="N564" s="105">
        <v>844498.21</v>
      </c>
      <c r="O564" s="105">
        <v>844498.21</v>
      </c>
      <c r="P564" s="105">
        <v>844498.21</v>
      </c>
      <c r="Q564" s="105">
        <v>844498.21</v>
      </c>
      <c r="R564" s="105">
        <v>844498.21</v>
      </c>
      <c r="S564" s="105">
        <v>844498.21</v>
      </c>
      <c r="T564" s="105">
        <v>844498.21</v>
      </c>
      <c r="U564" s="105">
        <v>844498.21</v>
      </c>
      <c r="V564" s="105">
        <v>844498.21</v>
      </c>
      <c r="W564" s="105">
        <v>844498.21</v>
      </c>
      <c r="X564" s="105">
        <v>844498.21</v>
      </c>
      <c r="Y564" s="105">
        <v>844498.21</v>
      </c>
      <c r="Z564" s="105">
        <v>844498.21</v>
      </c>
      <c r="AA564" s="105">
        <v>844498.21</v>
      </c>
      <c r="AB564" s="105">
        <v>844498.21</v>
      </c>
      <c r="AC564" s="105">
        <v>844498.21</v>
      </c>
      <c r="AD564" s="105">
        <v>844498.21</v>
      </c>
      <c r="AE564" s="105">
        <v>844498.21</v>
      </c>
      <c r="AF564" s="105">
        <v>844498.21</v>
      </c>
      <c r="AG564" s="105">
        <v>844498.21</v>
      </c>
      <c r="AH564" s="105">
        <v>844498.21</v>
      </c>
      <c r="AI564" s="105">
        <v>844498.21</v>
      </c>
      <c r="AJ564" s="105">
        <v>844498.21</v>
      </c>
      <c r="AK564" s="105">
        <v>844498.21</v>
      </c>
      <c r="AL564" s="105">
        <v>844498.21</v>
      </c>
      <c r="AM564" s="105">
        <v>844498.21</v>
      </c>
      <c r="AN564" s="105">
        <v>844498.21</v>
      </c>
      <c r="AO564" s="105">
        <v>844498.21</v>
      </c>
      <c r="AP564" s="105">
        <v>844498.21</v>
      </c>
      <c r="AQ564" s="105">
        <v>844498.21</v>
      </c>
      <c r="AR564" s="105">
        <v>844498.21</v>
      </c>
      <c r="AS564" s="105">
        <v>844498.21</v>
      </c>
      <c r="AT564" s="105">
        <v>844498.21</v>
      </c>
      <c r="AU564" s="105">
        <v>844498.21</v>
      </c>
      <c r="AV564" s="105">
        <v>844498.21</v>
      </c>
      <c r="AW564" s="105">
        <v>844498.21</v>
      </c>
      <c r="AX564" s="105">
        <v>844498.21</v>
      </c>
      <c r="AY564" s="105">
        <v>844498.21</v>
      </c>
      <c r="AZ564" s="105">
        <v>844498.21</v>
      </c>
      <c r="BA564" s="105">
        <v>844498.21</v>
      </c>
      <c r="BB564" s="105">
        <v>844498.21</v>
      </c>
      <c r="BE564" s="73"/>
      <c r="BF564" s="134">
        <f t="shared" si="32"/>
        <v>844498.21000000008</v>
      </c>
      <c r="BG564" s="134">
        <f t="shared" si="33"/>
        <v>844498.21000000008</v>
      </c>
      <c r="BH564" s="134">
        <f t="shared" si="34"/>
        <v>844498.21000000008</v>
      </c>
      <c r="BI564" s="134">
        <f t="shared" si="31"/>
        <v>844498.21000000008</v>
      </c>
    </row>
    <row r="565" spans="1:61" ht="14.4" x14ac:dyDescent="0.3">
      <c r="A565" s="106" t="s">
        <v>927</v>
      </c>
      <c r="B565" s="105">
        <v>781189.36499999999</v>
      </c>
      <c r="C565" s="105">
        <v>761713.93041666702</v>
      </c>
      <c r="D565" s="105">
        <v>742238.49583333405</v>
      </c>
      <c r="E565" s="105">
        <v>722763.06125000096</v>
      </c>
      <c r="F565" s="105">
        <v>703287.62666666706</v>
      </c>
      <c r="G565" s="105">
        <v>683812.19208333397</v>
      </c>
      <c r="H565" s="105">
        <v>664336.757500001</v>
      </c>
      <c r="I565" s="105">
        <v>644861.32291666802</v>
      </c>
      <c r="J565" s="105">
        <v>625385.88833333401</v>
      </c>
      <c r="K565" s="105">
        <v>605910.45375000103</v>
      </c>
      <c r="L565" s="105">
        <v>586435.01916666795</v>
      </c>
      <c r="M565" s="105">
        <v>566959.58458333497</v>
      </c>
      <c r="N565" s="105">
        <v>547484.15000000095</v>
      </c>
      <c r="O565" s="105">
        <v>547484.15000000095</v>
      </c>
      <c r="P565" s="105">
        <v>528008.71541666798</v>
      </c>
      <c r="Q565" s="105">
        <v>508533.28083333501</v>
      </c>
      <c r="R565" s="105">
        <v>489057.84625000099</v>
      </c>
      <c r="S565" s="105">
        <v>469582.41166666802</v>
      </c>
      <c r="T565" s="105">
        <v>450106.97708333499</v>
      </c>
      <c r="U565" s="105">
        <v>430631.54250000202</v>
      </c>
      <c r="V565" s="105">
        <v>411156.107916668</v>
      </c>
      <c r="W565" s="105">
        <v>391680.67333333503</v>
      </c>
      <c r="X565" s="105">
        <v>372205.238750002</v>
      </c>
      <c r="Y565" s="105">
        <v>352729.80416666798</v>
      </c>
      <c r="Z565" s="105">
        <v>333254.36958333501</v>
      </c>
      <c r="AA565" s="105">
        <v>313778.93500000198</v>
      </c>
      <c r="AB565" s="105">
        <v>313778.93500000198</v>
      </c>
      <c r="AC565" s="105">
        <v>313778.93500000198</v>
      </c>
      <c r="AD565" s="105">
        <v>313778.93500000198</v>
      </c>
      <c r="AE565" s="105">
        <v>313778.93500000198</v>
      </c>
      <c r="AF565" s="105">
        <v>313778.93500000198</v>
      </c>
      <c r="AG565" s="105">
        <v>313778.93500000198</v>
      </c>
      <c r="AH565" s="105">
        <v>313778.93500000198</v>
      </c>
      <c r="AI565" s="105">
        <v>313778.93500000198</v>
      </c>
      <c r="AJ565" s="105">
        <v>313778.93500000198</v>
      </c>
      <c r="AK565" s="105">
        <v>313778.93500000198</v>
      </c>
      <c r="AL565" s="105">
        <v>313778.93500000198</v>
      </c>
      <c r="AM565" s="105">
        <v>313778.93500000198</v>
      </c>
      <c r="AN565" s="105">
        <v>313778.93500000198</v>
      </c>
      <c r="AO565" s="105">
        <v>313778.93500000198</v>
      </c>
      <c r="AP565" s="105">
        <v>313778.93500000198</v>
      </c>
      <c r="AQ565" s="105">
        <v>313778.93500000198</v>
      </c>
      <c r="AR565" s="105">
        <v>313778.93500000198</v>
      </c>
      <c r="AS565" s="105">
        <v>313778.93500000198</v>
      </c>
      <c r="AT565" s="105">
        <v>313778.93500000198</v>
      </c>
      <c r="AU565" s="105">
        <v>313778.93500000198</v>
      </c>
      <c r="AV565" s="105">
        <v>313778.93500000198</v>
      </c>
      <c r="AW565" s="105">
        <v>313778.93500000198</v>
      </c>
      <c r="AX565" s="105">
        <v>313778.93500000198</v>
      </c>
      <c r="AY565" s="105">
        <v>313778.93500000198</v>
      </c>
      <c r="AZ565" s="105">
        <v>313778.93500000198</v>
      </c>
      <c r="BA565" s="105">
        <v>313778.93500000198</v>
      </c>
      <c r="BB565" s="105">
        <v>313778.93500000198</v>
      </c>
      <c r="BE565" s="73"/>
      <c r="BF565" s="134">
        <f t="shared" si="32"/>
        <v>664336.75750000076</v>
      </c>
      <c r="BG565" s="134">
        <f t="shared" si="33"/>
        <v>430631.54250000161</v>
      </c>
      <c r="BH565" s="134">
        <f t="shared" si="34"/>
        <v>313778.93500000198</v>
      </c>
      <c r="BI565" s="134">
        <f t="shared" si="31"/>
        <v>313778.93500000198</v>
      </c>
    </row>
    <row r="566" spans="1:61" ht="14.4" x14ac:dyDescent="0.3">
      <c r="A566" s="106" t="s">
        <v>928</v>
      </c>
      <c r="B566" s="105">
        <v>913.54</v>
      </c>
      <c r="C566" s="105">
        <v>913.54</v>
      </c>
      <c r="D566" s="105">
        <v>913.54</v>
      </c>
      <c r="E566" s="105">
        <v>913.54</v>
      </c>
      <c r="F566" s="105">
        <v>913.54</v>
      </c>
      <c r="G566" s="105">
        <v>913.54</v>
      </c>
      <c r="H566" s="105">
        <v>913.54</v>
      </c>
      <c r="I566" s="105">
        <v>913.54</v>
      </c>
      <c r="J566" s="105">
        <v>913.54</v>
      </c>
      <c r="K566" s="105">
        <v>913.54</v>
      </c>
      <c r="L566" s="105">
        <v>913.54</v>
      </c>
      <c r="M566" s="105">
        <v>913.54</v>
      </c>
      <c r="N566" s="105">
        <v>913.54</v>
      </c>
      <c r="O566" s="105">
        <v>913.54</v>
      </c>
      <c r="P566" s="105">
        <v>913.54</v>
      </c>
      <c r="Q566" s="105">
        <v>913.54</v>
      </c>
      <c r="R566" s="105">
        <v>913.54</v>
      </c>
      <c r="S566" s="105">
        <v>913.54</v>
      </c>
      <c r="T566" s="105">
        <v>913.54</v>
      </c>
      <c r="U566" s="105">
        <v>913.54</v>
      </c>
      <c r="V566" s="105">
        <v>913.54</v>
      </c>
      <c r="W566" s="105">
        <v>913.54</v>
      </c>
      <c r="X566" s="105">
        <v>913.54</v>
      </c>
      <c r="Y566" s="105">
        <v>913.54</v>
      </c>
      <c r="Z566" s="105">
        <v>913.54</v>
      </c>
      <c r="AA566" s="105">
        <v>913.54</v>
      </c>
      <c r="AB566" s="105">
        <v>913.54</v>
      </c>
      <c r="AC566" s="105">
        <v>913.54</v>
      </c>
      <c r="AD566" s="105">
        <v>913.54</v>
      </c>
      <c r="AE566" s="105">
        <v>913.54</v>
      </c>
      <c r="AF566" s="105">
        <v>913.54</v>
      </c>
      <c r="AG566" s="105">
        <v>913.54</v>
      </c>
      <c r="AH566" s="105">
        <v>913.54</v>
      </c>
      <c r="AI566" s="105">
        <v>913.54</v>
      </c>
      <c r="AJ566" s="105">
        <v>913.54</v>
      </c>
      <c r="AK566" s="105">
        <v>913.54</v>
      </c>
      <c r="AL566" s="105">
        <v>913.54</v>
      </c>
      <c r="AM566" s="105">
        <v>913.54</v>
      </c>
      <c r="AN566" s="105">
        <v>913.54</v>
      </c>
      <c r="AO566" s="105">
        <v>913.54</v>
      </c>
      <c r="AP566" s="105">
        <v>913.54</v>
      </c>
      <c r="AQ566" s="105">
        <v>913.54</v>
      </c>
      <c r="AR566" s="105">
        <v>913.54</v>
      </c>
      <c r="AS566" s="105">
        <v>913.54</v>
      </c>
      <c r="AT566" s="105">
        <v>913.54</v>
      </c>
      <c r="AU566" s="105">
        <v>913.54</v>
      </c>
      <c r="AV566" s="105">
        <v>913.54</v>
      </c>
      <c r="AW566" s="105">
        <v>913.54</v>
      </c>
      <c r="AX566" s="105">
        <v>913.54</v>
      </c>
      <c r="AY566" s="105">
        <v>913.54</v>
      </c>
      <c r="AZ566" s="105">
        <v>913.54</v>
      </c>
      <c r="BA566" s="105">
        <v>913.54</v>
      </c>
      <c r="BB566" s="105">
        <v>913.54</v>
      </c>
      <c r="BE566" s="73"/>
      <c r="BF566" s="134">
        <f t="shared" si="32"/>
        <v>913.5400000000003</v>
      </c>
      <c r="BG566" s="134">
        <f t="shared" si="33"/>
        <v>913.5400000000003</v>
      </c>
      <c r="BH566" s="134">
        <f t="shared" si="34"/>
        <v>913.5400000000003</v>
      </c>
      <c r="BI566" s="134">
        <f t="shared" si="31"/>
        <v>913.5400000000003</v>
      </c>
    </row>
    <row r="567" spans="1:61" ht="14.4" x14ac:dyDescent="0.3">
      <c r="A567" s="106" t="s">
        <v>929</v>
      </c>
      <c r="B567" s="105">
        <v>1869179.71</v>
      </c>
      <c r="C567" s="105">
        <v>1869179.71</v>
      </c>
      <c r="D567" s="105">
        <v>1869179.71</v>
      </c>
      <c r="E567" s="105">
        <v>1869179.71</v>
      </c>
      <c r="F567" s="105">
        <v>1869179.71</v>
      </c>
      <c r="G567" s="105">
        <v>1869179.71</v>
      </c>
      <c r="H567" s="105">
        <v>1869179.71</v>
      </c>
      <c r="I567" s="105">
        <v>1869179.71</v>
      </c>
      <c r="J567" s="105">
        <v>1869179.71</v>
      </c>
      <c r="K567" s="105">
        <v>1869179.71</v>
      </c>
      <c r="L567" s="105">
        <v>1869179.71</v>
      </c>
      <c r="M567" s="105">
        <v>1869179.71</v>
      </c>
      <c r="N567" s="105">
        <v>1869179.71</v>
      </c>
      <c r="O567" s="105">
        <v>1869179.71</v>
      </c>
      <c r="P567" s="105">
        <v>1869179.71</v>
      </c>
      <c r="Q567" s="105">
        <v>1869179.71</v>
      </c>
      <c r="R567" s="105">
        <v>1869179.71</v>
      </c>
      <c r="S567" s="105">
        <v>1869179.71</v>
      </c>
      <c r="T567" s="105">
        <v>1869179.71</v>
      </c>
      <c r="U567" s="105">
        <v>1869179.71</v>
      </c>
      <c r="V567" s="105">
        <v>1869179.71</v>
      </c>
      <c r="W567" s="105">
        <v>1869179.71</v>
      </c>
      <c r="X567" s="105">
        <v>1869179.71</v>
      </c>
      <c r="Y567" s="105">
        <v>1869179.71</v>
      </c>
      <c r="Z567" s="105">
        <v>1869179.71</v>
      </c>
      <c r="AA567" s="105">
        <v>1869179.71</v>
      </c>
      <c r="AB567" s="105">
        <v>1869179.71</v>
      </c>
      <c r="AC567" s="105">
        <v>1869179.71</v>
      </c>
      <c r="AD567" s="105">
        <v>1869179.71</v>
      </c>
      <c r="AE567" s="105">
        <v>1869179.71</v>
      </c>
      <c r="AF567" s="105">
        <v>1869179.71</v>
      </c>
      <c r="AG567" s="105">
        <v>1869179.71</v>
      </c>
      <c r="AH567" s="105">
        <v>1869179.71</v>
      </c>
      <c r="AI567" s="105">
        <v>1869179.71</v>
      </c>
      <c r="AJ567" s="105">
        <v>1869179.71</v>
      </c>
      <c r="AK567" s="105">
        <v>1869179.71</v>
      </c>
      <c r="AL567" s="105">
        <v>1869179.71</v>
      </c>
      <c r="AM567" s="105">
        <v>1869179.71</v>
      </c>
      <c r="AN567" s="105">
        <v>1869179.71</v>
      </c>
      <c r="AO567" s="105">
        <v>1869179.71</v>
      </c>
      <c r="AP567" s="105">
        <v>1869179.71</v>
      </c>
      <c r="AQ567" s="105">
        <v>1869179.71</v>
      </c>
      <c r="AR567" s="105">
        <v>1869179.71</v>
      </c>
      <c r="AS567" s="105">
        <v>1869179.71</v>
      </c>
      <c r="AT567" s="105">
        <v>1869179.71</v>
      </c>
      <c r="AU567" s="105">
        <v>1869179.71</v>
      </c>
      <c r="AV567" s="105">
        <v>1869179.71</v>
      </c>
      <c r="AW567" s="105">
        <v>1869179.71</v>
      </c>
      <c r="AX567" s="105">
        <v>1869179.71</v>
      </c>
      <c r="AY567" s="105">
        <v>1869179.71</v>
      </c>
      <c r="AZ567" s="105">
        <v>1869179.71</v>
      </c>
      <c r="BA567" s="105">
        <v>1869179.71</v>
      </c>
      <c r="BB567" s="105">
        <v>1869179.71</v>
      </c>
      <c r="BE567" s="73"/>
      <c r="BF567" s="134">
        <f t="shared" si="32"/>
        <v>1869179.7100000007</v>
      </c>
      <c r="BG567" s="134">
        <f t="shared" si="33"/>
        <v>1869179.7100000007</v>
      </c>
      <c r="BH567" s="134">
        <f t="shared" si="34"/>
        <v>1869179.7100000007</v>
      </c>
      <c r="BI567" s="134">
        <f t="shared" si="31"/>
        <v>1869179.7100000007</v>
      </c>
    </row>
    <row r="568" spans="1:61" ht="14.4" x14ac:dyDescent="0.3">
      <c r="A568" s="106" t="s">
        <v>930</v>
      </c>
      <c r="B568" s="105">
        <v>0</v>
      </c>
      <c r="C568" s="105">
        <v>0</v>
      </c>
      <c r="D568" s="105">
        <v>0</v>
      </c>
      <c r="E568" s="105">
        <v>0</v>
      </c>
      <c r="F568" s="105">
        <v>0</v>
      </c>
      <c r="G568" s="105">
        <v>0</v>
      </c>
      <c r="H568" s="105">
        <v>0</v>
      </c>
      <c r="I568" s="105">
        <v>0</v>
      </c>
      <c r="J568" s="105">
        <v>0</v>
      </c>
      <c r="K568" s="105">
        <v>0</v>
      </c>
      <c r="L568" s="105">
        <v>0</v>
      </c>
      <c r="M568" s="105">
        <v>0</v>
      </c>
      <c r="N568" s="105">
        <v>0</v>
      </c>
      <c r="O568" s="105">
        <v>0</v>
      </c>
      <c r="P568" s="105">
        <v>0</v>
      </c>
      <c r="Q568" s="105">
        <v>0</v>
      </c>
      <c r="R568" s="105">
        <v>0</v>
      </c>
      <c r="S568" s="105">
        <v>0</v>
      </c>
      <c r="T568" s="105">
        <v>0</v>
      </c>
      <c r="U568" s="105">
        <v>0</v>
      </c>
      <c r="V568" s="105">
        <v>0</v>
      </c>
      <c r="W568" s="105">
        <v>0</v>
      </c>
      <c r="X568" s="105">
        <v>0</v>
      </c>
      <c r="Y568" s="105">
        <v>0</v>
      </c>
      <c r="Z568" s="105">
        <v>0</v>
      </c>
      <c r="AA568" s="105">
        <v>0</v>
      </c>
      <c r="AB568" s="105">
        <v>0</v>
      </c>
      <c r="AC568" s="105">
        <v>0</v>
      </c>
      <c r="AD568" s="105">
        <v>0</v>
      </c>
      <c r="AE568" s="105">
        <v>0</v>
      </c>
      <c r="AF568" s="105">
        <v>0</v>
      </c>
      <c r="AG568" s="105">
        <v>0</v>
      </c>
      <c r="AH568" s="105">
        <v>0</v>
      </c>
      <c r="AI568" s="105">
        <v>0</v>
      </c>
      <c r="AJ568" s="105">
        <v>0</v>
      </c>
      <c r="AK568" s="105">
        <v>0</v>
      </c>
      <c r="AL568" s="105">
        <v>0</v>
      </c>
      <c r="AM568" s="105">
        <v>0</v>
      </c>
      <c r="AN568" s="105">
        <v>0</v>
      </c>
      <c r="AO568" s="105">
        <v>0</v>
      </c>
      <c r="AP568" s="105">
        <v>0</v>
      </c>
      <c r="AQ568" s="105">
        <v>0</v>
      </c>
      <c r="AR568" s="105">
        <v>0</v>
      </c>
      <c r="AS568" s="105">
        <v>0</v>
      </c>
      <c r="AT568" s="105">
        <v>0</v>
      </c>
      <c r="AU568" s="105">
        <v>0</v>
      </c>
      <c r="AV568" s="105">
        <v>0</v>
      </c>
      <c r="AW568" s="105">
        <v>0</v>
      </c>
      <c r="AX568" s="105">
        <v>0</v>
      </c>
      <c r="AY568" s="105">
        <v>0</v>
      </c>
      <c r="AZ568" s="105">
        <v>0</v>
      </c>
      <c r="BA568" s="105">
        <v>0</v>
      </c>
      <c r="BB568" s="105">
        <v>0</v>
      </c>
      <c r="BE568" s="73"/>
      <c r="BF568" s="134">
        <f t="shared" si="32"/>
        <v>0</v>
      </c>
      <c r="BG568" s="134">
        <f t="shared" si="33"/>
        <v>0</v>
      </c>
      <c r="BH568" s="134">
        <f t="shared" si="34"/>
        <v>0</v>
      </c>
      <c r="BI568" s="134">
        <f t="shared" si="31"/>
        <v>0</v>
      </c>
    </row>
    <row r="569" spans="1:61" ht="14.4" x14ac:dyDescent="0.3">
      <c r="A569" s="106" t="s">
        <v>931</v>
      </c>
      <c r="B569" s="105">
        <v>0</v>
      </c>
      <c r="C569" s="105">
        <v>0</v>
      </c>
      <c r="D569" s="105">
        <v>0</v>
      </c>
      <c r="E569" s="105">
        <v>0</v>
      </c>
      <c r="F569" s="105">
        <v>0</v>
      </c>
      <c r="G569" s="105">
        <v>0</v>
      </c>
      <c r="H569" s="105">
        <v>0</v>
      </c>
      <c r="I569" s="105">
        <v>0</v>
      </c>
      <c r="J569" s="105">
        <v>0</v>
      </c>
      <c r="K569" s="105">
        <v>0</v>
      </c>
      <c r="L569" s="105">
        <v>0</v>
      </c>
      <c r="M569" s="105">
        <v>0</v>
      </c>
      <c r="N569" s="105">
        <v>0</v>
      </c>
      <c r="O569" s="105">
        <v>0</v>
      </c>
      <c r="P569" s="105">
        <v>0</v>
      </c>
      <c r="Q569" s="105">
        <v>0</v>
      </c>
      <c r="R569" s="105">
        <v>0</v>
      </c>
      <c r="S569" s="105">
        <v>0</v>
      </c>
      <c r="T569" s="105">
        <v>0</v>
      </c>
      <c r="U569" s="105">
        <v>0</v>
      </c>
      <c r="V569" s="105">
        <v>0</v>
      </c>
      <c r="W569" s="105">
        <v>0</v>
      </c>
      <c r="X569" s="105">
        <v>0</v>
      </c>
      <c r="Y569" s="105">
        <v>0</v>
      </c>
      <c r="Z569" s="105">
        <v>0</v>
      </c>
      <c r="AA569" s="105">
        <v>0</v>
      </c>
      <c r="AB569" s="105">
        <v>0</v>
      </c>
      <c r="AC569" s="105">
        <v>0</v>
      </c>
      <c r="AD569" s="105">
        <v>0</v>
      </c>
      <c r="AE569" s="105">
        <v>0</v>
      </c>
      <c r="AF569" s="105">
        <v>0</v>
      </c>
      <c r="AG569" s="105">
        <v>0</v>
      </c>
      <c r="AH569" s="105">
        <v>0</v>
      </c>
      <c r="AI569" s="105">
        <v>0</v>
      </c>
      <c r="AJ569" s="105">
        <v>0</v>
      </c>
      <c r="AK569" s="105">
        <v>0</v>
      </c>
      <c r="AL569" s="105">
        <v>0</v>
      </c>
      <c r="AM569" s="105">
        <v>0</v>
      </c>
      <c r="AN569" s="105">
        <v>0</v>
      </c>
      <c r="AO569" s="105">
        <v>0</v>
      </c>
      <c r="AP569" s="105">
        <v>0</v>
      </c>
      <c r="AQ569" s="105">
        <v>0</v>
      </c>
      <c r="AR569" s="105">
        <v>0</v>
      </c>
      <c r="AS569" s="105">
        <v>0</v>
      </c>
      <c r="AT569" s="105">
        <v>0</v>
      </c>
      <c r="AU569" s="105">
        <v>0</v>
      </c>
      <c r="AV569" s="105">
        <v>0</v>
      </c>
      <c r="AW569" s="105">
        <v>0</v>
      </c>
      <c r="AX569" s="105">
        <v>0</v>
      </c>
      <c r="AY569" s="105">
        <v>0</v>
      </c>
      <c r="AZ569" s="105">
        <v>0</v>
      </c>
      <c r="BA569" s="105">
        <v>0</v>
      </c>
      <c r="BB569" s="105">
        <v>0</v>
      </c>
      <c r="BE569" s="73"/>
      <c r="BF569" s="134">
        <f t="shared" si="32"/>
        <v>0</v>
      </c>
      <c r="BG569" s="134">
        <f t="shared" si="33"/>
        <v>0</v>
      </c>
      <c r="BH569" s="134">
        <f t="shared" si="34"/>
        <v>0</v>
      </c>
      <c r="BI569" s="134">
        <f t="shared" si="31"/>
        <v>0</v>
      </c>
    </row>
    <row r="570" spans="1:61" ht="14.4" x14ac:dyDescent="0.3">
      <c r="A570" s="106" t="s">
        <v>932</v>
      </c>
      <c r="B570" s="105">
        <v>0</v>
      </c>
      <c r="C570" s="105">
        <v>0</v>
      </c>
      <c r="D570" s="105">
        <v>0</v>
      </c>
      <c r="E570" s="105">
        <v>0</v>
      </c>
      <c r="F570" s="105">
        <v>0</v>
      </c>
      <c r="G570" s="105">
        <v>0</v>
      </c>
      <c r="H570" s="105">
        <v>0</v>
      </c>
      <c r="I570" s="105">
        <v>0</v>
      </c>
      <c r="J570" s="105">
        <v>0</v>
      </c>
      <c r="K570" s="105">
        <v>0</v>
      </c>
      <c r="L570" s="105">
        <v>0</v>
      </c>
      <c r="M570" s="105">
        <v>0</v>
      </c>
      <c r="N570" s="105">
        <v>0</v>
      </c>
      <c r="O570" s="105">
        <v>0</v>
      </c>
      <c r="P570" s="105">
        <v>0</v>
      </c>
      <c r="Q570" s="105">
        <v>0</v>
      </c>
      <c r="R570" s="105">
        <v>0</v>
      </c>
      <c r="S570" s="105">
        <v>0</v>
      </c>
      <c r="T570" s="105">
        <v>0</v>
      </c>
      <c r="U570" s="105">
        <v>0</v>
      </c>
      <c r="V570" s="105">
        <v>0</v>
      </c>
      <c r="W570" s="105">
        <v>0</v>
      </c>
      <c r="X570" s="105">
        <v>0</v>
      </c>
      <c r="Y570" s="105">
        <v>0</v>
      </c>
      <c r="Z570" s="105">
        <v>0</v>
      </c>
      <c r="AA570" s="105">
        <v>0</v>
      </c>
      <c r="AB570" s="105">
        <v>0</v>
      </c>
      <c r="AC570" s="105">
        <v>0</v>
      </c>
      <c r="AD570" s="105">
        <v>0</v>
      </c>
      <c r="AE570" s="105">
        <v>0</v>
      </c>
      <c r="AF570" s="105">
        <v>0</v>
      </c>
      <c r="AG570" s="105">
        <v>0</v>
      </c>
      <c r="AH570" s="105">
        <v>0</v>
      </c>
      <c r="AI570" s="105">
        <v>0</v>
      </c>
      <c r="AJ570" s="105">
        <v>0</v>
      </c>
      <c r="AK570" s="105">
        <v>0</v>
      </c>
      <c r="AL570" s="105">
        <v>0</v>
      </c>
      <c r="AM570" s="105">
        <v>0</v>
      </c>
      <c r="AN570" s="105">
        <v>0</v>
      </c>
      <c r="AO570" s="105">
        <v>0</v>
      </c>
      <c r="AP570" s="105">
        <v>0</v>
      </c>
      <c r="AQ570" s="105">
        <v>0</v>
      </c>
      <c r="AR570" s="105">
        <v>0</v>
      </c>
      <c r="AS570" s="105">
        <v>0</v>
      </c>
      <c r="AT570" s="105">
        <v>0</v>
      </c>
      <c r="AU570" s="105">
        <v>0</v>
      </c>
      <c r="AV570" s="105">
        <v>0</v>
      </c>
      <c r="AW570" s="105">
        <v>0</v>
      </c>
      <c r="AX570" s="105">
        <v>0</v>
      </c>
      <c r="AY570" s="105">
        <v>0</v>
      </c>
      <c r="AZ570" s="105">
        <v>0</v>
      </c>
      <c r="BA570" s="105">
        <v>0</v>
      </c>
      <c r="BB570" s="105">
        <v>0</v>
      </c>
      <c r="BE570" s="73"/>
      <c r="BF570" s="134">
        <f t="shared" si="32"/>
        <v>0</v>
      </c>
      <c r="BG570" s="134">
        <f t="shared" si="33"/>
        <v>0</v>
      </c>
      <c r="BH570" s="134">
        <f t="shared" si="34"/>
        <v>0</v>
      </c>
      <c r="BI570" s="134">
        <f t="shared" si="31"/>
        <v>0</v>
      </c>
    </row>
    <row r="571" spans="1:61" ht="14.4" x14ac:dyDescent="0.3">
      <c r="A571" s="106" t="s">
        <v>933</v>
      </c>
      <c r="B571" s="105">
        <v>0</v>
      </c>
      <c r="C571" s="105">
        <v>0</v>
      </c>
      <c r="D571" s="105">
        <v>0</v>
      </c>
      <c r="E571" s="105">
        <v>0</v>
      </c>
      <c r="F571" s="105">
        <v>0</v>
      </c>
      <c r="G571" s="105">
        <v>0</v>
      </c>
      <c r="H571" s="105">
        <v>0</v>
      </c>
      <c r="I571" s="105">
        <v>0</v>
      </c>
      <c r="J571" s="105">
        <v>0</v>
      </c>
      <c r="K571" s="105">
        <v>0</v>
      </c>
      <c r="L571" s="105">
        <v>0</v>
      </c>
      <c r="M571" s="105">
        <v>0</v>
      </c>
      <c r="N571" s="105">
        <v>0</v>
      </c>
      <c r="O571" s="105">
        <v>0</v>
      </c>
      <c r="P571" s="105">
        <v>0</v>
      </c>
      <c r="Q571" s="105">
        <v>0</v>
      </c>
      <c r="R571" s="105">
        <v>0</v>
      </c>
      <c r="S571" s="105">
        <v>0</v>
      </c>
      <c r="T571" s="105">
        <v>0</v>
      </c>
      <c r="U571" s="105">
        <v>0</v>
      </c>
      <c r="V571" s="105">
        <v>0</v>
      </c>
      <c r="W571" s="105">
        <v>0</v>
      </c>
      <c r="X571" s="105">
        <v>0</v>
      </c>
      <c r="Y571" s="105">
        <v>0</v>
      </c>
      <c r="Z571" s="105">
        <v>0</v>
      </c>
      <c r="AA571" s="105">
        <v>0</v>
      </c>
      <c r="AB571" s="105">
        <v>0</v>
      </c>
      <c r="AC571" s="105">
        <v>0</v>
      </c>
      <c r="AD571" s="105">
        <v>0</v>
      </c>
      <c r="AE571" s="105">
        <v>0</v>
      </c>
      <c r="AF571" s="105">
        <v>0</v>
      </c>
      <c r="AG571" s="105">
        <v>0</v>
      </c>
      <c r="AH571" s="105">
        <v>0</v>
      </c>
      <c r="AI571" s="105">
        <v>0</v>
      </c>
      <c r="AJ571" s="105">
        <v>0</v>
      </c>
      <c r="AK571" s="105">
        <v>0</v>
      </c>
      <c r="AL571" s="105">
        <v>0</v>
      </c>
      <c r="AM571" s="105">
        <v>0</v>
      </c>
      <c r="AN571" s="105">
        <v>0</v>
      </c>
      <c r="AO571" s="105">
        <v>0</v>
      </c>
      <c r="AP571" s="105">
        <v>0</v>
      </c>
      <c r="AQ571" s="105">
        <v>0</v>
      </c>
      <c r="AR571" s="105">
        <v>0</v>
      </c>
      <c r="AS571" s="105">
        <v>0</v>
      </c>
      <c r="AT571" s="105">
        <v>0</v>
      </c>
      <c r="AU571" s="105">
        <v>0</v>
      </c>
      <c r="AV571" s="105">
        <v>0</v>
      </c>
      <c r="AW571" s="105">
        <v>0</v>
      </c>
      <c r="AX571" s="105">
        <v>0</v>
      </c>
      <c r="AY571" s="105">
        <v>0</v>
      </c>
      <c r="AZ571" s="105">
        <v>0</v>
      </c>
      <c r="BA571" s="105">
        <v>0</v>
      </c>
      <c r="BB571" s="105">
        <v>0</v>
      </c>
      <c r="BE571" s="73"/>
      <c r="BF571" s="134">
        <f t="shared" si="32"/>
        <v>0</v>
      </c>
      <c r="BG571" s="134">
        <f t="shared" si="33"/>
        <v>0</v>
      </c>
      <c r="BH571" s="134">
        <f t="shared" si="34"/>
        <v>0</v>
      </c>
      <c r="BI571" s="134">
        <f t="shared" si="31"/>
        <v>0</v>
      </c>
    </row>
    <row r="572" spans="1:61" ht="14.4" x14ac:dyDescent="0.3">
      <c r="A572" s="106" t="s">
        <v>934</v>
      </c>
      <c r="B572" s="105">
        <v>174703.32999998899</v>
      </c>
      <c r="C572" s="105">
        <v>174703.32999998899</v>
      </c>
      <c r="D572" s="105">
        <v>174703.32999998899</v>
      </c>
      <c r="E572" s="105">
        <v>174703.32999998899</v>
      </c>
      <c r="F572" s="105">
        <v>174703.32999998899</v>
      </c>
      <c r="G572" s="105">
        <v>174703.32999998899</v>
      </c>
      <c r="H572" s="105">
        <v>174703.32999998899</v>
      </c>
      <c r="I572" s="105">
        <v>174703.32999998899</v>
      </c>
      <c r="J572" s="105">
        <v>174703.32999998899</v>
      </c>
      <c r="K572" s="105">
        <v>174703.32999998899</v>
      </c>
      <c r="L572" s="105">
        <v>174703.32999998899</v>
      </c>
      <c r="M572" s="105">
        <v>174703.32999998899</v>
      </c>
      <c r="N572" s="105">
        <v>174703.32999998899</v>
      </c>
      <c r="O572" s="105">
        <v>174703.32999998899</v>
      </c>
      <c r="P572" s="105">
        <v>174703.32999998899</v>
      </c>
      <c r="Q572" s="105">
        <v>174703.32999998899</v>
      </c>
      <c r="R572" s="105">
        <v>174703.32999998899</v>
      </c>
      <c r="S572" s="105">
        <v>174703.32999998899</v>
      </c>
      <c r="T572" s="105">
        <v>174703.32999998899</v>
      </c>
      <c r="U572" s="105">
        <v>174703.32999998899</v>
      </c>
      <c r="V572" s="105">
        <v>174703.32999998899</v>
      </c>
      <c r="W572" s="105">
        <v>174703.32999998899</v>
      </c>
      <c r="X572" s="105">
        <v>174703.32999998899</v>
      </c>
      <c r="Y572" s="105">
        <v>174703.32999998899</v>
      </c>
      <c r="Z572" s="105">
        <v>174703.32999998899</v>
      </c>
      <c r="AA572" s="105">
        <v>174703.32999998899</v>
      </c>
      <c r="AB572" s="105">
        <v>174703.32999998899</v>
      </c>
      <c r="AC572" s="105">
        <v>174703.32999998899</v>
      </c>
      <c r="AD572" s="105">
        <v>174703.32999998899</v>
      </c>
      <c r="AE572" s="105">
        <v>174703.32999998899</v>
      </c>
      <c r="AF572" s="105">
        <v>174703.32999998899</v>
      </c>
      <c r="AG572" s="105">
        <v>174703.32999998899</v>
      </c>
      <c r="AH572" s="105">
        <v>174703.32999998899</v>
      </c>
      <c r="AI572" s="105">
        <v>174703.32999998899</v>
      </c>
      <c r="AJ572" s="105">
        <v>174703.32999998899</v>
      </c>
      <c r="AK572" s="105">
        <v>174703.32999998899</v>
      </c>
      <c r="AL572" s="105">
        <v>174703.32999998899</v>
      </c>
      <c r="AM572" s="105">
        <v>174703.32999998899</v>
      </c>
      <c r="AN572" s="105">
        <v>174703.32999998899</v>
      </c>
      <c r="AO572" s="105">
        <v>174703.32999998899</v>
      </c>
      <c r="AP572" s="105">
        <v>174703.32999998899</v>
      </c>
      <c r="AQ572" s="105">
        <v>174703.32999998899</v>
      </c>
      <c r="AR572" s="105">
        <v>174703.32999998899</v>
      </c>
      <c r="AS572" s="105">
        <v>174703.32999998899</v>
      </c>
      <c r="AT572" s="105">
        <v>174703.32999998899</v>
      </c>
      <c r="AU572" s="105">
        <v>174703.32999998899</v>
      </c>
      <c r="AV572" s="105">
        <v>174703.32999998899</v>
      </c>
      <c r="AW572" s="105">
        <v>174703.32999998899</v>
      </c>
      <c r="AX572" s="105">
        <v>174703.32999998899</v>
      </c>
      <c r="AY572" s="105">
        <v>174703.32999998899</v>
      </c>
      <c r="AZ572" s="105">
        <v>174703.32999998899</v>
      </c>
      <c r="BA572" s="105">
        <v>174703.32999998899</v>
      </c>
      <c r="BB572" s="105">
        <v>174703.32999998899</v>
      </c>
      <c r="BE572" s="73"/>
      <c r="BF572" s="134">
        <f t="shared" si="32"/>
        <v>174703.32999998896</v>
      </c>
      <c r="BG572" s="134">
        <f t="shared" si="33"/>
        <v>174703.32999998896</v>
      </c>
      <c r="BH572" s="134">
        <f t="shared" si="34"/>
        <v>174703.32999998896</v>
      </c>
      <c r="BI572" s="134">
        <f t="shared" si="31"/>
        <v>174703.32999998896</v>
      </c>
    </row>
    <row r="573" spans="1:61" ht="14.4" x14ac:dyDescent="0.3">
      <c r="A573" s="106" t="s">
        <v>935</v>
      </c>
      <c r="B573" s="105">
        <v>0</v>
      </c>
      <c r="C573" s="105">
        <v>0</v>
      </c>
      <c r="D573" s="105">
        <v>0</v>
      </c>
      <c r="E573" s="105">
        <v>0</v>
      </c>
      <c r="F573" s="105">
        <v>0</v>
      </c>
      <c r="G573" s="105">
        <v>0</v>
      </c>
      <c r="H573" s="105">
        <v>0</v>
      </c>
      <c r="I573" s="105">
        <v>0</v>
      </c>
      <c r="J573" s="105">
        <v>0</v>
      </c>
      <c r="K573" s="105">
        <v>0</v>
      </c>
      <c r="L573" s="105">
        <v>0</v>
      </c>
      <c r="M573" s="105">
        <v>0</v>
      </c>
      <c r="N573" s="105">
        <v>0</v>
      </c>
      <c r="O573" s="105">
        <v>0</v>
      </c>
      <c r="P573" s="105">
        <v>0</v>
      </c>
      <c r="Q573" s="105">
        <v>0</v>
      </c>
      <c r="R573" s="105">
        <v>0</v>
      </c>
      <c r="S573" s="105">
        <v>0</v>
      </c>
      <c r="T573" s="105">
        <v>0</v>
      </c>
      <c r="U573" s="105">
        <v>0</v>
      </c>
      <c r="V573" s="105">
        <v>0</v>
      </c>
      <c r="W573" s="105">
        <v>0</v>
      </c>
      <c r="X573" s="105">
        <v>0</v>
      </c>
      <c r="Y573" s="105">
        <v>0</v>
      </c>
      <c r="Z573" s="105">
        <v>0</v>
      </c>
      <c r="AA573" s="105">
        <v>0</v>
      </c>
      <c r="AB573" s="105">
        <v>0</v>
      </c>
      <c r="AC573" s="105">
        <v>0</v>
      </c>
      <c r="AD573" s="105">
        <v>0</v>
      </c>
      <c r="AE573" s="105">
        <v>0</v>
      </c>
      <c r="AF573" s="105">
        <v>0</v>
      </c>
      <c r="AG573" s="105">
        <v>0</v>
      </c>
      <c r="AH573" s="105">
        <v>0</v>
      </c>
      <c r="AI573" s="105">
        <v>0</v>
      </c>
      <c r="AJ573" s="105">
        <v>0</v>
      </c>
      <c r="AK573" s="105">
        <v>0</v>
      </c>
      <c r="AL573" s="105">
        <v>0</v>
      </c>
      <c r="AM573" s="105">
        <v>0</v>
      </c>
      <c r="AN573" s="105">
        <v>0</v>
      </c>
      <c r="AO573" s="105">
        <v>0</v>
      </c>
      <c r="AP573" s="105">
        <v>0</v>
      </c>
      <c r="AQ573" s="105">
        <v>0</v>
      </c>
      <c r="AR573" s="105">
        <v>0</v>
      </c>
      <c r="AS573" s="105">
        <v>0</v>
      </c>
      <c r="AT573" s="105">
        <v>0</v>
      </c>
      <c r="AU573" s="105">
        <v>0</v>
      </c>
      <c r="AV573" s="105">
        <v>0</v>
      </c>
      <c r="AW573" s="105">
        <v>0</v>
      </c>
      <c r="AX573" s="105">
        <v>0</v>
      </c>
      <c r="AY573" s="105">
        <v>0</v>
      </c>
      <c r="AZ573" s="105">
        <v>0</v>
      </c>
      <c r="BA573" s="105">
        <v>0</v>
      </c>
      <c r="BB573" s="105">
        <v>0</v>
      </c>
      <c r="BE573" s="73"/>
      <c r="BF573" s="134">
        <f t="shared" si="32"/>
        <v>0</v>
      </c>
      <c r="BG573" s="134">
        <f t="shared" si="33"/>
        <v>0</v>
      </c>
      <c r="BH573" s="134">
        <f t="shared" si="34"/>
        <v>0</v>
      </c>
      <c r="BI573" s="134">
        <f t="shared" si="31"/>
        <v>0</v>
      </c>
    </row>
    <row r="574" spans="1:61" ht="14.4" x14ac:dyDescent="0.3">
      <c r="A574" s="106" t="s">
        <v>936</v>
      </c>
      <c r="B574" s="105">
        <v>0</v>
      </c>
      <c r="C574" s="105">
        <v>0</v>
      </c>
      <c r="D574" s="105">
        <v>0</v>
      </c>
      <c r="E574" s="105">
        <v>0</v>
      </c>
      <c r="F574" s="105">
        <v>0</v>
      </c>
      <c r="G574" s="105">
        <v>0</v>
      </c>
      <c r="H574" s="105">
        <v>0</v>
      </c>
      <c r="I574" s="105">
        <v>0</v>
      </c>
      <c r="J574" s="105">
        <v>0</v>
      </c>
      <c r="K574" s="105">
        <v>0</v>
      </c>
      <c r="L574" s="105">
        <v>0</v>
      </c>
      <c r="M574" s="105">
        <v>0</v>
      </c>
      <c r="N574" s="105">
        <v>0</v>
      </c>
      <c r="O574" s="105">
        <v>0</v>
      </c>
      <c r="P574" s="105">
        <v>0</v>
      </c>
      <c r="Q574" s="105">
        <v>0</v>
      </c>
      <c r="R574" s="105">
        <v>0</v>
      </c>
      <c r="S574" s="105">
        <v>0</v>
      </c>
      <c r="T574" s="105">
        <v>0</v>
      </c>
      <c r="U574" s="105">
        <v>0</v>
      </c>
      <c r="V574" s="105">
        <v>0</v>
      </c>
      <c r="W574" s="105">
        <v>0</v>
      </c>
      <c r="X574" s="105">
        <v>0</v>
      </c>
      <c r="Y574" s="105">
        <v>0</v>
      </c>
      <c r="Z574" s="105">
        <v>0</v>
      </c>
      <c r="AA574" s="105">
        <v>0</v>
      </c>
      <c r="AB574" s="105">
        <v>0</v>
      </c>
      <c r="AC574" s="105">
        <v>0</v>
      </c>
      <c r="AD574" s="105">
        <v>0</v>
      </c>
      <c r="AE574" s="105">
        <v>0</v>
      </c>
      <c r="AF574" s="105">
        <v>0</v>
      </c>
      <c r="AG574" s="105">
        <v>0</v>
      </c>
      <c r="AH574" s="105">
        <v>0</v>
      </c>
      <c r="AI574" s="105">
        <v>0</v>
      </c>
      <c r="AJ574" s="105">
        <v>0</v>
      </c>
      <c r="AK574" s="105">
        <v>0</v>
      </c>
      <c r="AL574" s="105">
        <v>0</v>
      </c>
      <c r="AM574" s="105">
        <v>0</v>
      </c>
      <c r="AN574" s="105">
        <v>0</v>
      </c>
      <c r="AO574" s="105">
        <v>0</v>
      </c>
      <c r="AP574" s="105">
        <v>0</v>
      </c>
      <c r="AQ574" s="105">
        <v>0</v>
      </c>
      <c r="AR574" s="105">
        <v>0</v>
      </c>
      <c r="AS574" s="105">
        <v>0</v>
      </c>
      <c r="AT574" s="105">
        <v>0</v>
      </c>
      <c r="AU574" s="105">
        <v>0</v>
      </c>
      <c r="AV574" s="105">
        <v>0</v>
      </c>
      <c r="AW574" s="105">
        <v>0</v>
      </c>
      <c r="AX574" s="105">
        <v>0</v>
      </c>
      <c r="AY574" s="105">
        <v>0</v>
      </c>
      <c r="AZ574" s="105">
        <v>0</v>
      </c>
      <c r="BA574" s="105">
        <v>0</v>
      </c>
      <c r="BB574" s="105">
        <v>0</v>
      </c>
      <c r="BE574" s="73"/>
      <c r="BF574" s="134">
        <f t="shared" si="32"/>
        <v>0</v>
      </c>
      <c r="BG574" s="134">
        <f t="shared" si="33"/>
        <v>0</v>
      </c>
      <c r="BH574" s="134">
        <f t="shared" si="34"/>
        <v>0</v>
      </c>
      <c r="BI574" s="134">
        <f t="shared" si="31"/>
        <v>0</v>
      </c>
    </row>
    <row r="575" spans="1:61" ht="14.4" x14ac:dyDescent="0.3">
      <c r="A575" s="106" t="s">
        <v>937</v>
      </c>
      <c r="B575" s="105">
        <v>3128787.04</v>
      </c>
      <c r="C575" s="105">
        <v>3128787.04</v>
      </c>
      <c r="D575" s="105">
        <v>3128787.04</v>
      </c>
      <c r="E575" s="105">
        <v>3128787.04</v>
      </c>
      <c r="F575" s="105">
        <v>3128787.04</v>
      </c>
      <c r="G575" s="105">
        <v>3128787.04</v>
      </c>
      <c r="H575" s="105">
        <v>3128787.04</v>
      </c>
      <c r="I575" s="105">
        <v>3128787.04</v>
      </c>
      <c r="J575" s="105">
        <v>3128787.04</v>
      </c>
      <c r="K575" s="105">
        <v>3128787.04</v>
      </c>
      <c r="L575" s="105">
        <v>3128787.04</v>
      </c>
      <c r="M575" s="105">
        <v>3128787.04</v>
      </c>
      <c r="N575" s="105">
        <v>3128787.04</v>
      </c>
      <c r="O575" s="105">
        <v>3128787.04</v>
      </c>
      <c r="P575" s="105">
        <v>3128787.04</v>
      </c>
      <c r="Q575" s="105">
        <v>3128787.04</v>
      </c>
      <c r="R575" s="105">
        <v>3128787.04</v>
      </c>
      <c r="S575" s="105">
        <v>3128787.04</v>
      </c>
      <c r="T575" s="105">
        <v>3128787.04</v>
      </c>
      <c r="U575" s="105">
        <v>3128787.04</v>
      </c>
      <c r="V575" s="105">
        <v>3128787.04</v>
      </c>
      <c r="W575" s="105">
        <v>3128787.04</v>
      </c>
      <c r="X575" s="105">
        <v>3128787.04</v>
      </c>
      <c r="Y575" s="105">
        <v>3128787.04</v>
      </c>
      <c r="Z575" s="105">
        <v>3128787.04</v>
      </c>
      <c r="AA575" s="105">
        <v>3128787.04</v>
      </c>
      <c r="AB575" s="105">
        <v>3128787.04</v>
      </c>
      <c r="AC575" s="105">
        <v>3128787.04</v>
      </c>
      <c r="AD575" s="105">
        <v>3128787.04</v>
      </c>
      <c r="AE575" s="105">
        <v>3128787.04</v>
      </c>
      <c r="AF575" s="105">
        <v>3128787.04</v>
      </c>
      <c r="AG575" s="105">
        <v>3128787.04</v>
      </c>
      <c r="AH575" s="105">
        <v>3128787.04</v>
      </c>
      <c r="AI575" s="105">
        <v>3128787.04</v>
      </c>
      <c r="AJ575" s="105">
        <v>3128787.04</v>
      </c>
      <c r="AK575" s="105">
        <v>3128787.04</v>
      </c>
      <c r="AL575" s="105">
        <v>3128787.04</v>
      </c>
      <c r="AM575" s="105">
        <v>3128787.04</v>
      </c>
      <c r="AN575" s="105">
        <v>3128787.04</v>
      </c>
      <c r="AO575" s="105">
        <v>3128787.04</v>
      </c>
      <c r="AP575" s="105">
        <v>3128787.04</v>
      </c>
      <c r="AQ575" s="105">
        <v>3128787.04</v>
      </c>
      <c r="AR575" s="105">
        <v>3128787.04</v>
      </c>
      <c r="AS575" s="105">
        <v>3128787.04</v>
      </c>
      <c r="AT575" s="105">
        <v>3128787.04</v>
      </c>
      <c r="AU575" s="105">
        <v>3128787.04</v>
      </c>
      <c r="AV575" s="105">
        <v>3128787.04</v>
      </c>
      <c r="AW575" s="105">
        <v>3128787.04</v>
      </c>
      <c r="AX575" s="105">
        <v>3128787.04</v>
      </c>
      <c r="AY575" s="105">
        <v>3128787.04</v>
      </c>
      <c r="AZ575" s="105">
        <v>3128787.04</v>
      </c>
      <c r="BA575" s="105">
        <v>3128787.04</v>
      </c>
      <c r="BB575" s="105">
        <v>3128787.04</v>
      </c>
      <c r="BE575" s="73"/>
      <c r="BF575" s="134">
        <f t="shared" si="32"/>
        <v>3128787.0399999996</v>
      </c>
      <c r="BG575" s="134">
        <f t="shared" si="33"/>
        <v>3128787.0399999996</v>
      </c>
      <c r="BH575" s="134">
        <f t="shared" si="34"/>
        <v>3128787.0399999996</v>
      </c>
      <c r="BI575" s="134">
        <f t="shared" si="31"/>
        <v>3128787.0399999996</v>
      </c>
    </row>
    <row r="576" spans="1:61" ht="14.4" x14ac:dyDescent="0.3">
      <c r="A576" s="106" t="s">
        <v>938</v>
      </c>
      <c r="B576" s="105">
        <v>2.13403836823999E-5</v>
      </c>
      <c r="C576" s="105">
        <v>2.0641891751438301E-5</v>
      </c>
      <c r="D576" s="105">
        <v>2.5729605113156099E-5</v>
      </c>
      <c r="E576" s="105">
        <v>2.6690031518228301E-5</v>
      </c>
      <c r="F576" s="105">
        <v>3.0415321816690198E-5</v>
      </c>
      <c r="G576" s="105">
        <v>2.9309376259334301E-5</v>
      </c>
      <c r="H576" s="105">
        <v>2.9658622224815098E-5</v>
      </c>
      <c r="I576" s="105">
        <v>2.97968654194846E-5</v>
      </c>
      <c r="J576" s="105">
        <v>3.6723577068187202E-5</v>
      </c>
      <c r="K576" s="105">
        <v>3.2649040804244503E-5</v>
      </c>
      <c r="L576" s="105">
        <v>3.7101926864124801E-5</v>
      </c>
      <c r="M576" s="105">
        <v>4.0827217162586701E-5</v>
      </c>
      <c r="N576" s="105">
        <v>4.3664840632118203E-5</v>
      </c>
      <c r="O576" s="105">
        <v>4.3664840632118203E-5</v>
      </c>
      <c r="P576" s="105">
        <v>4.1831299313344E-5</v>
      </c>
      <c r="Q576" s="105">
        <v>4.5731212594546303E-5</v>
      </c>
      <c r="R576" s="105">
        <v>4.74774424219504E-5</v>
      </c>
      <c r="S576" s="105">
        <v>5.0940798246301697E-5</v>
      </c>
      <c r="T576" s="105">
        <v>5.2454197430051802E-5</v>
      </c>
      <c r="U576" s="105">
        <v>5.2628820412792198E-5</v>
      </c>
      <c r="V576" s="105">
        <v>5.1348251872695901E-5</v>
      </c>
      <c r="W576" s="105">
        <v>5.1522874855436303E-5</v>
      </c>
      <c r="X576" s="105">
        <v>5.3240000852383599E-5</v>
      </c>
      <c r="Y576" s="105">
        <v>5.8129444369114902E-5</v>
      </c>
      <c r="Z576" s="105">
        <v>5.6965291150845499E-5</v>
      </c>
      <c r="AA576" s="105">
        <v>5.4607880883850103E-5</v>
      </c>
      <c r="AB576" s="105">
        <v>5.4607880883850103E-5</v>
      </c>
      <c r="AC576" s="105">
        <v>5.8304067351855297E-5</v>
      </c>
      <c r="AD576" s="105">
        <v>6.09306880505755E-5</v>
      </c>
      <c r="AE576" s="105">
        <v>6.1527316574938595E-5</v>
      </c>
      <c r="AF576" s="105">
        <v>5.9621015680022497E-5</v>
      </c>
      <c r="AG576" s="105">
        <v>6.1047103372402394E-5</v>
      </c>
      <c r="AH576" s="105">
        <v>6.50634319754317E-5</v>
      </c>
      <c r="AI576" s="105">
        <v>6.4248524722643197E-5</v>
      </c>
      <c r="AJ576" s="105">
        <v>7.5133357313461602E-5</v>
      </c>
      <c r="AK576" s="105">
        <v>6.7304426920600195E-5</v>
      </c>
      <c r="AL576" s="105">
        <v>7.7941876952536404E-5</v>
      </c>
      <c r="AM576" s="105">
        <v>7.5497155194170705E-5</v>
      </c>
      <c r="AN576" s="105">
        <v>7.6719516073353494E-5</v>
      </c>
      <c r="AO576" s="105">
        <v>7.6719516073353494E-5</v>
      </c>
      <c r="AP576" s="105">
        <v>8.0473910202272196E-5</v>
      </c>
      <c r="AQ576" s="105">
        <v>8.2212864072061994E-5</v>
      </c>
      <c r="AR576" s="105">
        <v>8.7771695689298199E-5</v>
      </c>
      <c r="AS576" s="105">
        <v>8.3085978985764005E-5</v>
      </c>
      <c r="AT576" s="105">
        <v>8.5938154370523894E-5</v>
      </c>
      <c r="AU576" s="105">
        <v>9.0798494056798504E-5</v>
      </c>
      <c r="AV576" s="105">
        <v>8.5210558609105606E-5</v>
      </c>
      <c r="AW576" s="105">
        <v>8.6665750131942305E-5</v>
      </c>
      <c r="AX576" s="105">
        <v>9.1118636191822494E-5</v>
      </c>
      <c r="AY576" s="105">
        <v>8.9532477431930602E-5</v>
      </c>
      <c r="AZ576" s="105">
        <v>9.0230969362892197E-5</v>
      </c>
      <c r="BA576" s="105">
        <v>9.3723429017700201E-5</v>
      </c>
      <c r="BB576" s="105">
        <v>9.3723429017700201E-5</v>
      </c>
      <c r="BE576" s="73"/>
      <c r="BF576" s="134">
        <f t="shared" si="32"/>
        <v>3.1119130793600632E-5</v>
      </c>
      <c r="BG576" s="134">
        <f t="shared" si="33"/>
        <v>5.081095038734083E-5</v>
      </c>
      <c r="BH576" s="134">
        <f t="shared" si="34"/>
        <v>6.5995873928141653E-5</v>
      </c>
      <c r="BI576" s="134">
        <f t="shared" si="31"/>
        <v>8.6421725707343521E-5</v>
      </c>
    </row>
    <row r="577" spans="1:61" ht="14.4" x14ac:dyDescent="0.3">
      <c r="A577" s="106" t="s">
        <v>939</v>
      </c>
      <c r="B577" s="105">
        <v>0</v>
      </c>
      <c r="C577" s="105">
        <v>0</v>
      </c>
      <c r="D577" s="105">
        <v>0</v>
      </c>
      <c r="E577" s="105">
        <v>0</v>
      </c>
      <c r="F577" s="105">
        <v>0</v>
      </c>
      <c r="G577" s="105">
        <v>0</v>
      </c>
      <c r="H577" s="105">
        <v>0</v>
      </c>
      <c r="I577" s="105">
        <v>0</v>
      </c>
      <c r="J577" s="105">
        <v>0</v>
      </c>
      <c r="K577" s="105">
        <v>0</v>
      </c>
      <c r="L577" s="105">
        <v>0</v>
      </c>
      <c r="M577" s="105">
        <v>0</v>
      </c>
      <c r="N577" s="105">
        <v>0</v>
      </c>
      <c r="O577" s="105">
        <v>0</v>
      </c>
      <c r="P577" s="105">
        <v>0</v>
      </c>
      <c r="Q577" s="105">
        <v>0</v>
      </c>
      <c r="R577" s="105">
        <v>0</v>
      </c>
      <c r="S577" s="105">
        <v>0</v>
      </c>
      <c r="T577" s="105">
        <v>0</v>
      </c>
      <c r="U577" s="105">
        <v>0</v>
      </c>
      <c r="V577" s="105">
        <v>0</v>
      </c>
      <c r="W577" s="105">
        <v>0</v>
      </c>
      <c r="X577" s="105">
        <v>0</v>
      </c>
      <c r="Y577" s="105">
        <v>0</v>
      </c>
      <c r="Z577" s="105">
        <v>0</v>
      </c>
      <c r="AA577" s="105">
        <v>0</v>
      </c>
      <c r="AB577" s="105">
        <v>0</v>
      </c>
      <c r="AC577" s="105">
        <v>0</v>
      </c>
      <c r="AD577" s="105">
        <v>0</v>
      </c>
      <c r="AE577" s="105">
        <v>0</v>
      </c>
      <c r="AF577" s="105">
        <v>0</v>
      </c>
      <c r="AG577" s="105">
        <v>0</v>
      </c>
      <c r="AH577" s="105">
        <v>0</v>
      </c>
      <c r="AI577" s="105">
        <v>0</v>
      </c>
      <c r="AJ577" s="105">
        <v>0</v>
      </c>
      <c r="AK577" s="105">
        <v>0</v>
      </c>
      <c r="AL577" s="105">
        <v>0</v>
      </c>
      <c r="AM577" s="105">
        <v>0</v>
      </c>
      <c r="AN577" s="105">
        <v>0</v>
      </c>
      <c r="AO577" s="105">
        <v>0</v>
      </c>
      <c r="AP577" s="105">
        <v>0</v>
      </c>
      <c r="AQ577" s="105">
        <v>0</v>
      </c>
      <c r="AR577" s="105">
        <v>0</v>
      </c>
      <c r="AS577" s="105">
        <v>0</v>
      </c>
      <c r="AT577" s="105">
        <v>0</v>
      </c>
      <c r="AU577" s="105">
        <v>0</v>
      </c>
      <c r="AV577" s="105">
        <v>0</v>
      </c>
      <c r="AW577" s="105">
        <v>0</v>
      </c>
      <c r="AX577" s="105">
        <v>0</v>
      </c>
      <c r="AY577" s="105">
        <v>0</v>
      </c>
      <c r="AZ577" s="105">
        <v>0</v>
      </c>
      <c r="BA577" s="105">
        <v>0</v>
      </c>
      <c r="BB577" s="105">
        <v>0</v>
      </c>
      <c r="BE577" s="73"/>
      <c r="BF577" s="134">
        <f t="shared" si="32"/>
        <v>0</v>
      </c>
      <c r="BG577" s="134">
        <f t="shared" si="33"/>
        <v>0</v>
      </c>
      <c r="BH577" s="134">
        <f t="shared" si="34"/>
        <v>0</v>
      </c>
      <c r="BI577" s="134">
        <f t="shared" si="31"/>
        <v>0</v>
      </c>
    </row>
    <row r="578" spans="1:61" ht="14.4" x14ac:dyDescent="0.3">
      <c r="A578" s="106" t="s">
        <v>940</v>
      </c>
      <c r="B578" s="105">
        <v>36</v>
      </c>
      <c r="C578" s="105">
        <v>36</v>
      </c>
      <c r="D578" s="105">
        <v>36</v>
      </c>
      <c r="E578" s="105">
        <v>36</v>
      </c>
      <c r="F578" s="105">
        <v>36</v>
      </c>
      <c r="G578" s="105">
        <v>36</v>
      </c>
      <c r="H578" s="105">
        <v>36</v>
      </c>
      <c r="I578" s="105">
        <v>36</v>
      </c>
      <c r="J578" s="105">
        <v>36</v>
      </c>
      <c r="K578" s="105">
        <v>36</v>
      </c>
      <c r="L578" s="105">
        <v>36</v>
      </c>
      <c r="M578" s="105">
        <v>36</v>
      </c>
      <c r="N578" s="105">
        <v>36</v>
      </c>
      <c r="O578" s="105">
        <v>36</v>
      </c>
      <c r="P578" s="105">
        <v>36</v>
      </c>
      <c r="Q578" s="105">
        <v>36</v>
      </c>
      <c r="R578" s="105">
        <v>36</v>
      </c>
      <c r="S578" s="105">
        <v>36</v>
      </c>
      <c r="T578" s="105">
        <v>36</v>
      </c>
      <c r="U578" s="105">
        <v>36</v>
      </c>
      <c r="V578" s="105">
        <v>36</v>
      </c>
      <c r="W578" s="105">
        <v>36</v>
      </c>
      <c r="X578" s="105">
        <v>36</v>
      </c>
      <c r="Y578" s="105">
        <v>36</v>
      </c>
      <c r="Z578" s="105">
        <v>36</v>
      </c>
      <c r="AA578" s="105">
        <v>36</v>
      </c>
      <c r="AB578" s="105">
        <v>36</v>
      </c>
      <c r="AC578" s="105">
        <v>36</v>
      </c>
      <c r="AD578" s="105">
        <v>36</v>
      </c>
      <c r="AE578" s="105">
        <v>36</v>
      </c>
      <c r="AF578" s="105">
        <v>36</v>
      </c>
      <c r="AG578" s="105">
        <v>36</v>
      </c>
      <c r="AH578" s="105">
        <v>36</v>
      </c>
      <c r="AI578" s="105">
        <v>36</v>
      </c>
      <c r="AJ578" s="105">
        <v>36</v>
      </c>
      <c r="AK578" s="105">
        <v>36</v>
      </c>
      <c r="AL578" s="105">
        <v>36</v>
      </c>
      <c r="AM578" s="105">
        <v>36</v>
      </c>
      <c r="AN578" s="105">
        <v>36</v>
      </c>
      <c r="AO578" s="105">
        <v>36</v>
      </c>
      <c r="AP578" s="105">
        <v>36</v>
      </c>
      <c r="AQ578" s="105">
        <v>36</v>
      </c>
      <c r="AR578" s="105">
        <v>36</v>
      </c>
      <c r="AS578" s="105">
        <v>36</v>
      </c>
      <c r="AT578" s="105">
        <v>36</v>
      </c>
      <c r="AU578" s="105">
        <v>36</v>
      </c>
      <c r="AV578" s="105">
        <v>36</v>
      </c>
      <c r="AW578" s="105">
        <v>36</v>
      </c>
      <c r="AX578" s="105">
        <v>36</v>
      </c>
      <c r="AY578" s="105">
        <v>36</v>
      </c>
      <c r="AZ578" s="105">
        <v>36</v>
      </c>
      <c r="BA578" s="105">
        <v>36</v>
      </c>
      <c r="BB578" s="105">
        <v>36</v>
      </c>
      <c r="BE578" s="73"/>
      <c r="BF578" s="134">
        <f t="shared" si="32"/>
        <v>36</v>
      </c>
      <c r="BG578" s="134">
        <f t="shared" si="33"/>
        <v>36</v>
      </c>
      <c r="BH578" s="134">
        <f t="shared" si="34"/>
        <v>36</v>
      </c>
      <c r="BI578" s="134">
        <f t="shared" si="31"/>
        <v>36</v>
      </c>
    </row>
    <row r="579" spans="1:61" ht="14.4" x14ac:dyDescent="0.3">
      <c r="A579" s="106" t="s">
        <v>941</v>
      </c>
      <c r="B579" s="105">
        <v>0</v>
      </c>
      <c r="C579" s="105">
        <v>0</v>
      </c>
      <c r="D579" s="105">
        <v>0</v>
      </c>
      <c r="E579" s="105">
        <v>0</v>
      </c>
      <c r="F579" s="105">
        <v>0</v>
      </c>
      <c r="G579" s="105">
        <v>0</v>
      </c>
      <c r="H579" s="105">
        <v>0</v>
      </c>
      <c r="I579" s="105">
        <v>0</v>
      </c>
      <c r="J579" s="105">
        <v>0</v>
      </c>
      <c r="K579" s="105">
        <v>0</v>
      </c>
      <c r="L579" s="105">
        <v>0</v>
      </c>
      <c r="M579" s="105">
        <v>0</v>
      </c>
      <c r="N579" s="105">
        <v>0</v>
      </c>
      <c r="O579" s="105">
        <v>0</v>
      </c>
      <c r="P579" s="105">
        <v>0</v>
      </c>
      <c r="Q579" s="105">
        <v>0</v>
      </c>
      <c r="R579" s="105">
        <v>0</v>
      </c>
      <c r="S579" s="105">
        <v>0</v>
      </c>
      <c r="T579" s="105">
        <v>0</v>
      </c>
      <c r="U579" s="105">
        <v>0</v>
      </c>
      <c r="V579" s="105">
        <v>0</v>
      </c>
      <c r="W579" s="105">
        <v>0</v>
      </c>
      <c r="X579" s="105">
        <v>0</v>
      </c>
      <c r="Y579" s="105">
        <v>0</v>
      </c>
      <c r="Z579" s="105">
        <v>0</v>
      </c>
      <c r="AA579" s="105">
        <v>0</v>
      </c>
      <c r="AB579" s="105">
        <v>0</v>
      </c>
      <c r="AC579" s="105">
        <v>0</v>
      </c>
      <c r="AD579" s="105">
        <v>0</v>
      </c>
      <c r="AE579" s="105">
        <v>0</v>
      </c>
      <c r="AF579" s="105">
        <v>0</v>
      </c>
      <c r="AG579" s="105">
        <v>0</v>
      </c>
      <c r="AH579" s="105">
        <v>0</v>
      </c>
      <c r="AI579" s="105">
        <v>0</v>
      </c>
      <c r="AJ579" s="105">
        <v>0</v>
      </c>
      <c r="AK579" s="105">
        <v>0</v>
      </c>
      <c r="AL579" s="105">
        <v>0</v>
      </c>
      <c r="AM579" s="105">
        <v>0</v>
      </c>
      <c r="AN579" s="105">
        <v>0</v>
      </c>
      <c r="AO579" s="105">
        <v>0</v>
      </c>
      <c r="AP579" s="105">
        <v>0</v>
      </c>
      <c r="AQ579" s="105">
        <v>0</v>
      </c>
      <c r="AR579" s="105">
        <v>0</v>
      </c>
      <c r="AS579" s="105">
        <v>0</v>
      </c>
      <c r="AT579" s="105">
        <v>0</v>
      </c>
      <c r="AU579" s="105">
        <v>0</v>
      </c>
      <c r="AV579" s="105">
        <v>0</v>
      </c>
      <c r="AW579" s="105">
        <v>0</v>
      </c>
      <c r="AX579" s="105">
        <v>0</v>
      </c>
      <c r="AY579" s="105">
        <v>0</v>
      </c>
      <c r="AZ579" s="105">
        <v>0</v>
      </c>
      <c r="BA579" s="105">
        <v>0</v>
      </c>
      <c r="BB579" s="105">
        <v>0</v>
      </c>
      <c r="BE579" s="73"/>
      <c r="BF579" s="134">
        <f t="shared" si="32"/>
        <v>0</v>
      </c>
      <c r="BG579" s="134">
        <f t="shared" si="33"/>
        <v>0</v>
      </c>
      <c r="BH579" s="134">
        <f t="shared" si="34"/>
        <v>0</v>
      </c>
      <c r="BI579" s="134">
        <f t="shared" si="31"/>
        <v>0</v>
      </c>
    </row>
    <row r="580" spans="1:61" ht="14.4" x14ac:dyDescent="0.3">
      <c r="A580" s="106" t="s">
        <v>942</v>
      </c>
      <c r="B580" s="105">
        <v>0</v>
      </c>
      <c r="C580" s="105">
        <v>0</v>
      </c>
      <c r="D580" s="105">
        <v>0</v>
      </c>
      <c r="E580" s="105">
        <v>0</v>
      </c>
      <c r="F580" s="105">
        <v>0</v>
      </c>
      <c r="G580" s="105">
        <v>0</v>
      </c>
      <c r="H580" s="105">
        <v>0</v>
      </c>
      <c r="I580" s="105">
        <v>0</v>
      </c>
      <c r="J580" s="105">
        <v>0</v>
      </c>
      <c r="K580" s="105">
        <v>0</v>
      </c>
      <c r="L580" s="105">
        <v>0</v>
      </c>
      <c r="M580" s="105">
        <v>0</v>
      </c>
      <c r="N580" s="105">
        <v>0</v>
      </c>
      <c r="O580" s="105">
        <v>0</v>
      </c>
      <c r="P580" s="105">
        <v>0</v>
      </c>
      <c r="Q580" s="105">
        <v>0</v>
      </c>
      <c r="R580" s="105">
        <v>0</v>
      </c>
      <c r="S580" s="105">
        <v>0</v>
      </c>
      <c r="T580" s="105">
        <v>0</v>
      </c>
      <c r="U580" s="105">
        <v>0</v>
      </c>
      <c r="V580" s="105">
        <v>0</v>
      </c>
      <c r="W580" s="105">
        <v>0</v>
      </c>
      <c r="X580" s="105">
        <v>0</v>
      </c>
      <c r="Y580" s="105">
        <v>0</v>
      </c>
      <c r="Z580" s="105">
        <v>0</v>
      </c>
      <c r="AA580" s="105">
        <v>0</v>
      </c>
      <c r="AB580" s="105">
        <v>0</v>
      </c>
      <c r="AC580" s="105">
        <v>0</v>
      </c>
      <c r="AD580" s="105">
        <v>0</v>
      </c>
      <c r="AE580" s="105">
        <v>0</v>
      </c>
      <c r="AF580" s="105">
        <v>0</v>
      </c>
      <c r="AG580" s="105">
        <v>0</v>
      </c>
      <c r="AH580" s="105">
        <v>0</v>
      </c>
      <c r="AI580" s="105">
        <v>0</v>
      </c>
      <c r="AJ580" s="105">
        <v>0</v>
      </c>
      <c r="AK580" s="105">
        <v>0</v>
      </c>
      <c r="AL580" s="105">
        <v>0</v>
      </c>
      <c r="AM580" s="105">
        <v>0</v>
      </c>
      <c r="AN580" s="105">
        <v>0</v>
      </c>
      <c r="AO580" s="105">
        <v>0</v>
      </c>
      <c r="AP580" s="105">
        <v>0</v>
      </c>
      <c r="AQ580" s="105">
        <v>0</v>
      </c>
      <c r="AR580" s="105">
        <v>0</v>
      </c>
      <c r="AS580" s="105">
        <v>0</v>
      </c>
      <c r="AT580" s="105">
        <v>0</v>
      </c>
      <c r="AU580" s="105">
        <v>0</v>
      </c>
      <c r="AV580" s="105">
        <v>0</v>
      </c>
      <c r="AW580" s="105">
        <v>0</v>
      </c>
      <c r="AX580" s="105">
        <v>0</v>
      </c>
      <c r="AY580" s="105">
        <v>0</v>
      </c>
      <c r="AZ580" s="105">
        <v>0</v>
      </c>
      <c r="BA580" s="105">
        <v>0</v>
      </c>
      <c r="BB580" s="105">
        <v>0</v>
      </c>
      <c r="BE580" s="73"/>
      <c r="BF580" s="134">
        <f t="shared" si="32"/>
        <v>0</v>
      </c>
      <c r="BG580" s="134">
        <f t="shared" si="33"/>
        <v>0</v>
      </c>
      <c r="BH580" s="134">
        <f t="shared" si="34"/>
        <v>0</v>
      </c>
      <c r="BI580" s="134">
        <f t="shared" si="31"/>
        <v>0</v>
      </c>
    </row>
    <row r="581" spans="1:61" ht="14.4" x14ac:dyDescent="0.3">
      <c r="A581" s="106" t="s">
        <v>943</v>
      </c>
      <c r="B581" s="105">
        <v>8928751.5299999993</v>
      </c>
      <c r="C581" s="105">
        <v>8928751.5299999993</v>
      </c>
      <c r="D581" s="105">
        <v>8928751.5299999993</v>
      </c>
      <c r="E581" s="105">
        <v>8928751.5299999993</v>
      </c>
      <c r="F581" s="105">
        <v>8928751.5299999993</v>
      </c>
      <c r="G581" s="105">
        <v>8928751.5299999993</v>
      </c>
      <c r="H581" s="105">
        <v>8928751.5299999993</v>
      </c>
      <c r="I581" s="105">
        <v>8928751.5299999993</v>
      </c>
      <c r="J581" s="105">
        <v>8928751.5299999993</v>
      </c>
      <c r="K581" s="105">
        <v>8928751.5299999993</v>
      </c>
      <c r="L581" s="105">
        <v>8928751.5299999993</v>
      </c>
      <c r="M581" s="105">
        <v>8928751.5299999993</v>
      </c>
      <c r="N581" s="105">
        <v>8928751.5299999993</v>
      </c>
      <c r="O581" s="105">
        <v>8928751.5299999993</v>
      </c>
      <c r="P581" s="105">
        <v>8928751.5299999993</v>
      </c>
      <c r="Q581" s="105">
        <v>8928751.5299999993</v>
      </c>
      <c r="R581" s="105">
        <v>8928751.5299999993</v>
      </c>
      <c r="S581" s="105">
        <v>8928751.5299999993</v>
      </c>
      <c r="T581" s="105">
        <v>8928751.5299999993</v>
      </c>
      <c r="U581" s="105">
        <v>8928751.5299999993</v>
      </c>
      <c r="V581" s="105">
        <v>8928751.5299999993</v>
      </c>
      <c r="W581" s="105">
        <v>8928751.5299999993</v>
      </c>
      <c r="X581" s="105">
        <v>8928751.5299999993</v>
      </c>
      <c r="Y581" s="105">
        <v>8928751.5299999993</v>
      </c>
      <c r="Z581" s="105">
        <v>8928751.5299999993</v>
      </c>
      <c r="AA581" s="105">
        <v>8928751.5299999993</v>
      </c>
      <c r="AB581" s="105">
        <v>8928751.5299999993</v>
      </c>
      <c r="AC581" s="105">
        <v>8928751.5299999993</v>
      </c>
      <c r="AD581" s="105">
        <v>8928751.5299999993</v>
      </c>
      <c r="AE581" s="105">
        <v>8928751.5299999993</v>
      </c>
      <c r="AF581" s="105">
        <v>8928751.5299999993</v>
      </c>
      <c r="AG581" s="105">
        <v>8928751.5299999993</v>
      </c>
      <c r="AH581" s="105">
        <v>8928751.5299999993</v>
      </c>
      <c r="AI581" s="105">
        <v>8928751.5299999993</v>
      </c>
      <c r="AJ581" s="105">
        <v>8928751.5299999993</v>
      </c>
      <c r="AK581" s="105">
        <v>8928751.5299999993</v>
      </c>
      <c r="AL581" s="105">
        <v>8928751.5299999993</v>
      </c>
      <c r="AM581" s="105">
        <v>8928751.5299999993</v>
      </c>
      <c r="AN581" s="105">
        <v>8928751.5299999993</v>
      </c>
      <c r="AO581" s="105">
        <v>8928751.5299999993</v>
      </c>
      <c r="AP581" s="105">
        <v>8928751.5299999993</v>
      </c>
      <c r="AQ581" s="105">
        <v>8928751.5299999993</v>
      </c>
      <c r="AR581" s="105">
        <v>8928751.5299999993</v>
      </c>
      <c r="AS581" s="105">
        <v>8928751.5299999993</v>
      </c>
      <c r="AT581" s="105">
        <v>8928751.5299999993</v>
      </c>
      <c r="AU581" s="105">
        <v>8928751.5299999993</v>
      </c>
      <c r="AV581" s="105">
        <v>8928751.5299999993</v>
      </c>
      <c r="AW581" s="105">
        <v>8928751.5299999993</v>
      </c>
      <c r="AX581" s="105">
        <v>8928751.5299999993</v>
      </c>
      <c r="AY581" s="105">
        <v>8928751.5299999993</v>
      </c>
      <c r="AZ581" s="105">
        <v>8928751.5299999993</v>
      </c>
      <c r="BA581" s="105">
        <v>8928751.5299999993</v>
      </c>
      <c r="BB581" s="105">
        <v>8928751.5299999993</v>
      </c>
      <c r="BE581" s="73"/>
      <c r="BF581" s="134">
        <f t="shared" si="32"/>
        <v>8928751.5299999993</v>
      </c>
      <c r="BG581" s="134">
        <f t="shared" si="33"/>
        <v>8928751.5299999993</v>
      </c>
      <c r="BH581" s="134">
        <f t="shared" si="34"/>
        <v>8928751.5299999993</v>
      </c>
      <c r="BI581" s="134">
        <f t="shared" ref="BI581:BI644" si="35">AVERAGE(AO581:BA581)</f>
        <v>8928751.5299999993</v>
      </c>
    </row>
    <row r="582" spans="1:61" ht="14.4" x14ac:dyDescent="0.3">
      <c r="A582" s="106" t="s">
        <v>944</v>
      </c>
      <c r="B582" s="105">
        <v>0</v>
      </c>
      <c r="C582" s="105">
        <v>0</v>
      </c>
      <c r="D582" s="105">
        <v>0</v>
      </c>
      <c r="E582" s="105">
        <v>0</v>
      </c>
      <c r="F582" s="105">
        <v>0</v>
      </c>
      <c r="G582" s="105">
        <v>0</v>
      </c>
      <c r="H582" s="105">
        <v>0</v>
      </c>
      <c r="I582" s="105">
        <v>0</v>
      </c>
      <c r="J582" s="105">
        <v>0</v>
      </c>
      <c r="K582" s="105">
        <v>0</v>
      </c>
      <c r="L582" s="105">
        <v>0</v>
      </c>
      <c r="M582" s="105">
        <v>0</v>
      </c>
      <c r="N582" s="105">
        <v>0</v>
      </c>
      <c r="O582" s="105">
        <v>0</v>
      </c>
      <c r="P582" s="105">
        <v>0</v>
      </c>
      <c r="Q582" s="105">
        <v>0</v>
      </c>
      <c r="R582" s="105">
        <v>0</v>
      </c>
      <c r="S582" s="105">
        <v>0</v>
      </c>
      <c r="T582" s="105">
        <v>0</v>
      </c>
      <c r="U582" s="105">
        <v>0</v>
      </c>
      <c r="V582" s="105">
        <v>0</v>
      </c>
      <c r="W582" s="105">
        <v>0</v>
      </c>
      <c r="X582" s="105">
        <v>0</v>
      </c>
      <c r="Y582" s="105">
        <v>0</v>
      </c>
      <c r="Z582" s="105">
        <v>0</v>
      </c>
      <c r="AA582" s="105">
        <v>0</v>
      </c>
      <c r="AB582" s="105">
        <v>0</v>
      </c>
      <c r="AC582" s="105">
        <v>0</v>
      </c>
      <c r="AD582" s="105">
        <v>0</v>
      </c>
      <c r="AE582" s="105">
        <v>0</v>
      </c>
      <c r="AF582" s="105">
        <v>0</v>
      </c>
      <c r="AG582" s="105">
        <v>0</v>
      </c>
      <c r="AH582" s="105">
        <v>0</v>
      </c>
      <c r="AI582" s="105">
        <v>0</v>
      </c>
      <c r="AJ582" s="105">
        <v>0</v>
      </c>
      <c r="AK582" s="105">
        <v>0</v>
      </c>
      <c r="AL582" s="105">
        <v>0</v>
      </c>
      <c r="AM582" s="105">
        <v>0</v>
      </c>
      <c r="AN582" s="105">
        <v>0</v>
      </c>
      <c r="AO582" s="105">
        <v>0</v>
      </c>
      <c r="AP582" s="105">
        <v>0</v>
      </c>
      <c r="AQ582" s="105">
        <v>0</v>
      </c>
      <c r="AR582" s="105">
        <v>0</v>
      </c>
      <c r="AS582" s="105">
        <v>0</v>
      </c>
      <c r="AT582" s="105">
        <v>0</v>
      </c>
      <c r="AU582" s="105">
        <v>0</v>
      </c>
      <c r="AV582" s="105">
        <v>0</v>
      </c>
      <c r="AW582" s="105">
        <v>0</v>
      </c>
      <c r="AX582" s="105">
        <v>0</v>
      </c>
      <c r="AY582" s="105">
        <v>0</v>
      </c>
      <c r="AZ582" s="105">
        <v>0</v>
      </c>
      <c r="BA582" s="105">
        <v>0</v>
      </c>
      <c r="BB582" s="105">
        <v>0</v>
      </c>
      <c r="BE582" s="73"/>
      <c r="BF582" s="134">
        <f t="shared" si="32"/>
        <v>0</v>
      </c>
      <c r="BG582" s="134">
        <f t="shared" si="33"/>
        <v>0</v>
      </c>
      <c r="BH582" s="134">
        <f t="shared" si="34"/>
        <v>0</v>
      </c>
      <c r="BI582" s="134">
        <f t="shared" si="35"/>
        <v>0</v>
      </c>
    </row>
    <row r="583" spans="1:61" ht="14.4" x14ac:dyDescent="0.3">
      <c r="A583" s="106" t="s">
        <v>945</v>
      </c>
      <c r="B583" s="105">
        <v>0</v>
      </c>
      <c r="C583" s="105">
        <v>0</v>
      </c>
      <c r="D583" s="105">
        <v>0</v>
      </c>
      <c r="E583" s="105">
        <v>0</v>
      </c>
      <c r="F583" s="105">
        <v>0</v>
      </c>
      <c r="G583" s="105">
        <v>0</v>
      </c>
      <c r="H583" s="105">
        <v>0</v>
      </c>
      <c r="I583" s="105">
        <v>0</v>
      </c>
      <c r="J583" s="105">
        <v>0</v>
      </c>
      <c r="K583" s="105">
        <v>0</v>
      </c>
      <c r="L583" s="105">
        <v>0</v>
      </c>
      <c r="M583" s="105">
        <v>0</v>
      </c>
      <c r="N583" s="105">
        <v>0</v>
      </c>
      <c r="O583" s="105">
        <v>0</v>
      </c>
      <c r="P583" s="105">
        <v>0</v>
      </c>
      <c r="Q583" s="105">
        <v>0</v>
      </c>
      <c r="R583" s="105">
        <v>0</v>
      </c>
      <c r="S583" s="105">
        <v>0</v>
      </c>
      <c r="T583" s="105">
        <v>0</v>
      </c>
      <c r="U583" s="105">
        <v>0</v>
      </c>
      <c r="V583" s="105">
        <v>0</v>
      </c>
      <c r="W583" s="105">
        <v>0</v>
      </c>
      <c r="X583" s="105">
        <v>0</v>
      </c>
      <c r="Y583" s="105">
        <v>0</v>
      </c>
      <c r="Z583" s="105">
        <v>0</v>
      </c>
      <c r="AA583" s="105">
        <v>0</v>
      </c>
      <c r="AB583" s="105">
        <v>0</v>
      </c>
      <c r="AC583" s="105">
        <v>0</v>
      </c>
      <c r="AD583" s="105">
        <v>0</v>
      </c>
      <c r="AE583" s="105">
        <v>0</v>
      </c>
      <c r="AF583" s="105">
        <v>0</v>
      </c>
      <c r="AG583" s="105">
        <v>0</v>
      </c>
      <c r="AH583" s="105">
        <v>0</v>
      </c>
      <c r="AI583" s="105">
        <v>0</v>
      </c>
      <c r="AJ583" s="105">
        <v>0</v>
      </c>
      <c r="AK583" s="105">
        <v>0</v>
      </c>
      <c r="AL583" s="105">
        <v>0</v>
      </c>
      <c r="AM583" s="105">
        <v>0</v>
      </c>
      <c r="AN583" s="105">
        <v>0</v>
      </c>
      <c r="AO583" s="105">
        <v>0</v>
      </c>
      <c r="AP583" s="105">
        <v>0</v>
      </c>
      <c r="AQ583" s="105">
        <v>0</v>
      </c>
      <c r="AR583" s="105">
        <v>0</v>
      </c>
      <c r="AS583" s="105">
        <v>0</v>
      </c>
      <c r="AT583" s="105">
        <v>0</v>
      </c>
      <c r="AU583" s="105">
        <v>0</v>
      </c>
      <c r="AV583" s="105">
        <v>0</v>
      </c>
      <c r="AW583" s="105">
        <v>0</v>
      </c>
      <c r="AX583" s="105">
        <v>0</v>
      </c>
      <c r="AY583" s="105">
        <v>0</v>
      </c>
      <c r="AZ583" s="105">
        <v>0</v>
      </c>
      <c r="BA583" s="105">
        <v>0</v>
      </c>
      <c r="BB583" s="105">
        <v>0</v>
      </c>
      <c r="BE583" s="73"/>
      <c r="BF583" s="134">
        <f t="shared" si="32"/>
        <v>0</v>
      </c>
      <c r="BG583" s="134">
        <f t="shared" si="33"/>
        <v>0</v>
      </c>
      <c r="BH583" s="134">
        <f t="shared" si="34"/>
        <v>0</v>
      </c>
      <c r="BI583" s="134">
        <f t="shared" si="35"/>
        <v>0</v>
      </c>
    </row>
    <row r="584" spans="1:61" ht="14.4" x14ac:dyDescent="0.3">
      <c r="A584" s="106" t="s">
        <v>946</v>
      </c>
      <c r="B584" s="105">
        <v>0</v>
      </c>
      <c r="C584" s="105">
        <v>0</v>
      </c>
      <c r="D584" s="105">
        <v>0</v>
      </c>
      <c r="E584" s="105">
        <v>0</v>
      </c>
      <c r="F584" s="105">
        <v>0</v>
      </c>
      <c r="G584" s="105">
        <v>0</v>
      </c>
      <c r="H584" s="105">
        <v>0</v>
      </c>
      <c r="I584" s="105">
        <v>0</v>
      </c>
      <c r="J584" s="105">
        <v>0</v>
      </c>
      <c r="K584" s="105">
        <v>0</v>
      </c>
      <c r="L584" s="105">
        <v>0</v>
      </c>
      <c r="M584" s="105">
        <v>0</v>
      </c>
      <c r="N584" s="105">
        <v>0</v>
      </c>
      <c r="O584" s="105">
        <v>0</v>
      </c>
      <c r="P584" s="105">
        <v>0</v>
      </c>
      <c r="Q584" s="105">
        <v>0</v>
      </c>
      <c r="R584" s="105">
        <v>0</v>
      </c>
      <c r="S584" s="105">
        <v>0</v>
      </c>
      <c r="T584" s="105">
        <v>0</v>
      </c>
      <c r="U584" s="105">
        <v>0</v>
      </c>
      <c r="V584" s="105">
        <v>0</v>
      </c>
      <c r="W584" s="105">
        <v>0</v>
      </c>
      <c r="X584" s="105">
        <v>0</v>
      </c>
      <c r="Y584" s="105">
        <v>0</v>
      </c>
      <c r="Z584" s="105">
        <v>0</v>
      </c>
      <c r="AA584" s="105">
        <v>0</v>
      </c>
      <c r="AB584" s="105">
        <v>0</v>
      </c>
      <c r="AC584" s="105">
        <v>0</v>
      </c>
      <c r="AD584" s="105">
        <v>0</v>
      </c>
      <c r="AE584" s="105">
        <v>0</v>
      </c>
      <c r="AF584" s="105">
        <v>0</v>
      </c>
      <c r="AG584" s="105">
        <v>0</v>
      </c>
      <c r="AH584" s="105">
        <v>0</v>
      </c>
      <c r="AI584" s="105">
        <v>0</v>
      </c>
      <c r="AJ584" s="105">
        <v>0</v>
      </c>
      <c r="AK584" s="105">
        <v>0</v>
      </c>
      <c r="AL584" s="105">
        <v>0</v>
      </c>
      <c r="AM584" s="105">
        <v>0</v>
      </c>
      <c r="AN584" s="105">
        <v>0</v>
      </c>
      <c r="AO584" s="105">
        <v>0</v>
      </c>
      <c r="AP584" s="105">
        <v>0</v>
      </c>
      <c r="AQ584" s="105">
        <v>0</v>
      </c>
      <c r="AR584" s="105">
        <v>0</v>
      </c>
      <c r="AS584" s="105">
        <v>0</v>
      </c>
      <c r="AT584" s="105">
        <v>0</v>
      </c>
      <c r="AU584" s="105">
        <v>0</v>
      </c>
      <c r="AV584" s="105">
        <v>0</v>
      </c>
      <c r="AW584" s="105">
        <v>0</v>
      </c>
      <c r="AX584" s="105">
        <v>0</v>
      </c>
      <c r="AY584" s="105">
        <v>0</v>
      </c>
      <c r="AZ584" s="105">
        <v>0</v>
      </c>
      <c r="BA584" s="105">
        <v>0</v>
      </c>
      <c r="BB584" s="105">
        <v>0</v>
      </c>
      <c r="BE584" s="73"/>
      <c r="BF584" s="134">
        <f t="shared" si="32"/>
        <v>0</v>
      </c>
      <c r="BG584" s="134">
        <f t="shared" si="33"/>
        <v>0</v>
      </c>
      <c r="BH584" s="134">
        <f t="shared" si="34"/>
        <v>0</v>
      </c>
      <c r="BI584" s="134">
        <f t="shared" si="35"/>
        <v>0</v>
      </c>
    </row>
    <row r="585" spans="1:61" ht="14.4" x14ac:dyDescent="0.3">
      <c r="A585" s="106" t="s">
        <v>947</v>
      </c>
      <c r="B585" s="105">
        <v>0</v>
      </c>
      <c r="C585" s="105">
        <v>0</v>
      </c>
      <c r="D585" s="105">
        <v>0</v>
      </c>
      <c r="E585" s="105">
        <v>0</v>
      </c>
      <c r="F585" s="105">
        <v>0</v>
      </c>
      <c r="G585" s="105">
        <v>0</v>
      </c>
      <c r="H585" s="105">
        <v>0</v>
      </c>
      <c r="I585" s="105">
        <v>0</v>
      </c>
      <c r="J585" s="105">
        <v>0</v>
      </c>
      <c r="K585" s="105">
        <v>0</v>
      </c>
      <c r="L585" s="105">
        <v>0</v>
      </c>
      <c r="M585" s="105">
        <v>0</v>
      </c>
      <c r="N585" s="105">
        <v>0</v>
      </c>
      <c r="O585" s="105">
        <v>0</v>
      </c>
      <c r="P585" s="105">
        <v>0</v>
      </c>
      <c r="Q585" s="105">
        <v>0</v>
      </c>
      <c r="R585" s="105">
        <v>0</v>
      </c>
      <c r="S585" s="105">
        <v>0</v>
      </c>
      <c r="T585" s="105">
        <v>0</v>
      </c>
      <c r="U585" s="105">
        <v>0</v>
      </c>
      <c r="V585" s="105">
        <v>0</v>
      </c>
      <c r="W585" s="105">
        <v>0</v>
      </c>
      <c r="X585" s="105">
        <v>0</v>
      </c>
      <c r="Y585" s="105">
        <v>0</v>
      </c>
      <c r="Z585" s="105">
        <v>0</v>
      </c>
      <c r="AA585" s="105">
        <v>0</v>
      </c>
      <c r="AB585" s="105">
        <v>0</v>
      </c>
      <c r="AC585" s="105">
        <v>0</v>
      </c>
      <c r="AD585" s="105">
        <v>0</v>
      </c>
      <c r="AE585" s="105">
        <v>0</v>
      </c>
      <c r="AF585" s="105">
        <v>0</v>
      </c>
      <c r="AG585" s="105">
        <v>0</v>
      </c>
      <c r="AH585" s="105">
        <v>0</v>
      </c>
      <c r="AI585" s="105">
        <v>0</v>
      </c>
      <c r="AJ585" s="105">
        <v>0</v>
      </c>
      <c r="AK585" s="105">
        <v>0</v>
      </c>
      <c r="AL585" s="105">
        <v>0</v>
      </c>
      <c r="AM585" s="105">
        <v>0</v>
      </c>
      <c r="AN585" s="105">
        <v>0</v>
      </c>
      <c r="AO585" s="105">
        <v>0</v>
      </c>
      <c r="AP585" s="105">
        <v>0</v>
      </c>
      <c r="AQ585" s="105">
        <v>0</v>
      </c>
      <c r="AR585" s="105">
        <v>0</v>
      </c>
      <c r="AS585" s="105">
        <v>0</v>
      </c>
      <c r="AT585" s="105">
        <v>0</v>
      </c>
      <c r="AU585" s="105">
        <v>0</v>
      </c>
      <c r="AV585" s="105">
        <v>0</v>
      </c>
      <c r="AW585" s="105">
        <v>0</v>
      </c>
      <c r="AX585" s="105">
        <v>0</v>
      </c>
      <c r="AY585" s="105">
        <v>0</v>
      </c>
      <c r="AZ585" s="105">
        <v>0</v>
      </c>
      <c r="BA585" s="105">
        <v>0</v>
      </c>
      <c r="BB585" s="105">
        <v>0</v>
      </c>
      <c r="BE585" s="73"/>
      <c r="BF585" s="134">
        <f t="shared" si="32"/>
        <v>0</v>
      </c>
      <c r="BG585" s="134">
        <f t="shared" si="33"/>
        <v>0</v>
      </c>
      <c r="BH585" s="134">
        <f t="shared" si="34"/>
        <v>0</v>
      </c>
      <c r="BI585" s="134">
        <f t="shared" si="35"/>
        <v>0</v>
      </c>
    </row>
    <row r="586" spans="1:61" ht="14.4" x14ac:dyDescent="0.3">
      <c r="A586" s="106" t="s">
        <v>948</v>
      </c>
      <c r="B586" s="105">
        <v>-5182935.2</v>
      </c>
      <c r="C586" s="105">
        <v>-5182935.2</v>
      </c>
      <c r="D586" s="105">
        <v>-5182935.2</v>
      </c>
      <c r="E586" s="105">
        <v>-5182935.2</v>
      </c>
      <c r="F586" s="105">
        <v>-5182935.2</v>
      </c>
      <c r="G586" s="105">
        <v>-5182935.2</v>
      </c>
      <c r="H586" s="105">
        <v>-5182935.2</v>
      </c>
      <c r="I586" s="105">
        <v>-5182935.2</v>
      </c>
      <c r="J586" s="105">
        <v>-5182935.2</v>
      </c>
      <c r="K586" s="105">
        <v>-5182935.2</v>
      </c>
      <c r="L586" s="105">
        <v>-5182935.2</v>
      </c>
      <c r="M586" s="105">
        <v>-5182935.2</v>
      </c>
      <c r="N586" s="105">
        <v>-5182935.2</v>
      </c>
      <c r="O586" s="105">
        <v>-5182935.2</v>
      </c>
      <c r="P586" s="105">
        <v>-5182935.2</v>
      </c>
      <c r="Q586" s="105">
        <v>-5182935.2</v>
      </c>
      <c r="R586" s="105">
        <v>-5182935.2</v>
      </c>
      <c r="S586" s="105">
        <v>-5182935.2</v>
      </c>
      <c r="T586" s="105">
        <v>-5182935.2</v>
      </c>
      <c r="U586" s="105">
        <v>-5182935.2</v>
      </c>
      <c r="V586" s="105">
        <v>-5182935.2</v>
      </c>
      <c r="W586" s="105">
        <v>-5182935.2</v>
      </c>
      <c r="X586" s="105">
        <v>-5182935.2</v>
      </c>
      <c r="Y586" s="105">
        <v>-5182935.2</v>
      </c>
      <c r="Z586" s="105">
        <v>-5182935.2</v>
      </c>
      <c r="AA586" s="105">
        <v>-5182935.2</v>
      </c>
      <c r="AB586" s="105">
        <v>-5182935.2</v>
      </c>
      <c r="AC586" s="105">
        <v>-5182935.2</v>
      </c>
      <c r="AD586" s="105">
        <v>-5182935.2</v>
      </c>
      <c r="AE586" s="105">
        <v>-5182935.2</v>
      </c>
      <c r="AF586" s="105">
        <v>-5182935.2</v>
      </c>
      <c r="AG586" s="105">
        <v>-5182935.2</v>
      </c>
      <c r="AH586" s="105">
        <v>-5182935.2</v>
      </c>
      <c r="AI586" s="105">
        <v>-5182935.2</v>
      </c>
      <c r="AJ586" s="105">
        <v>-5182935.2</v>
      </c>
      <c r="AK586" s="105">
        <v>-5182935.2</v>
      </c>
      <c r="AL586" s="105">
        <v>-5182935.2</v>
      </c>
      <c r="AM586" s="105">
        <v>-5182935.2</v>
      </c>
      <c r="AN586" s="105">
        <v>-5182935.2</v>
      </c>
      <c r="AO586" s="105">
        <v>-5182935.2</v>
      </c>
      <c r="AP586" s="105">
        <v>-5182935.2</v>
      </c>
      <c r="AQ586" s="105">
        <v>-5182935.2</v>
      </c>
      <c r="AR586" s="105">
        <v>-5182935.2</v>
      </c>
      <c r="AS586" s="105">
        <v>-5182935.2</v>
      </c>
      <c r="AT586" s="105">
        <v>-5182935.2</v>
      </c>
      <c r="AU586" s="105">
        <v>-5182935.2</v>
      </c>
      <c r="AV586" s="105">
        <v>-5182935.2</v>
      </c>
      <c r="AW586" s="105">
        <v>-5182935.2</v>
      </c>
      <c r="AX586" s="105">
        <v>-5182935.2</v>
      </c>
      <c r="AY586" s="105">
        <v>-5182935.2</v>
      </c>
      <c r="AZ586" s="105">
        <v>-5182935.2</v>
      </c>
      <c r="BA586" s="105">
        <v>-5182935.2</v>
      </c>
      <c r="BB586" s="105">
        <v>-5182935.2</v>
      </c>
      <c r="BE586" s="73"/>
      <c r="BF586" s="134">
        <f t="shared" si="32"/>
        <v>-5182935.2000000011</v>
      </c>
      <c r="BG586" s="134">
        <f t="shared" si="33"/>
        <v>-5182935.2000000011</v>
      </c>
      <c r="BH586" s="134">
        <f t="shared" si="34"/>
        <v>-5182935.2000000011</v>
      </c>
      <c r="BI586" s="134">
        <f t="shared" si="35"/>
        <v>-5182935.2000000011</v>
      </c>
    </row>
    <row r="587" spans="1:61" ht="14.4" x14ac:dyDescent="0.3">
      <c r="A587" s="106" t="s">
        <v>949</v>
      </c>
      <c r="B587" s="105">
        <v>0</v>
      </c>
      <c r="C587" s="105">
        <v>0</v>
      </c>
      <c r="D587" s="105">
        <v>0</v>
      </c>
      <c r="E587" s="105">
        <v>0</v>
      </c>
      <c r="F587" s="105">
        <v>0</v>
      </c>
      <c r="G587" s="105">
        <v>0</v>
      </c>
      <c r="H587" s="105">
        <v>0</v>
      </c>
      <c r="I587" s="105">
        <v>0</v>
      </c>
      <c r="J587" s="105">
        <v>0</v>
      </c>
      <c r="K587" s="105">
        <v>0</v>
      </c>
      <c r="L587" s="105">
        <v>0</v>
      </c>
      <c r="M587" s="105">
        <v>0</v>
      </c>
      <c r="N587" s="105">
        <v>0</v>
      </c>
      <c r="O587" s="105">
        <v>0</v>
      </c>
      <c r="P587" s="105">
        <v>0</v>
      </c>
      <c r="Q587" s="105">
        <v>0</v>
      </c>
      <c r="R587" s="105">
        <v>0</v>
      </c>
      <c r="S587" s="105">
        <v>0</v>
      </c>
      <c r="T587" s="105">
        <v>0</v>
      </c>
      <c r="U587" s="105">
        <v>0</v>
      </c>
      <c r="V587" s="105">
        <v>0</v>
      </c>
      <c r="W587" s="105">
        <v>0</v>
      </c>
      <c r="X587" s="105">
        <v>0</v>
      </c>
      <c r="Y587" s="105">
        <v>0</v>
      </c>
      <c r="Z587" s="105">
        <v>0</v>
      </c>
      <c r="AA587" s="105">
        <v>0</v>
      </c>
      <c r="AB587" s="105">
        <v>0</v>
      </c>
      <c r="AC587" s="105">
        <v>0</v>
      </c>
      <c r="AD587" s="105">
        <v>0</v>
      </c>
      <c r="AE587" s="105">
        <v>0</v>
      </c>
      <c r="AF587" s="105">
        <v>0</v>
      </c>
      <c r="AG587" s="105">
        <v>0</v>
      </c>
      <c r="AH587" s="105">
        <v>0</v>
      </c>
      <c r="AI587" s="105">
        <v>0</v>
      </c>
      <c r="AJ587" s="105">
        <v>0</v>
      </c>
      <c r="AK587" s="105">
        <v>0</v>
      </c>
      <c r="AL587" s="105">
        <v>0</v>
      </c>
      <c r="AM587" s="105">
        <v>0</v>
      </c>
      <c r="AN587" s="105">
        <v>0</v>
      </c>
      <c r="AO587" s="105">
        <v>0</v>
      </c>
      <c r="AP587" s="105">
        <v>0</v>
      </c>
      <c r="AQ587" s="105">
        <v>0</v>
      </c>
      <c r="AR587" s="105">
        <v>0</v>
      </c>
      <c r="AS587" s="105">
        <v>0</v>
      </c>
      <c r="AT587" s="105">
        <v>0</v>
      </c>
      <c r="AU587" s="105">
        <v>0</v>
      </c>
      <c r="AV587" s="105">
        <v>0</v>
      </c>
      <c r="AW587" s="105">
        <v>0</v>
      </c>
      <c r="AX587" s="105">
        <v>0</v>
      </c>
      <c r="AY587" s="105">
        <v>0</v>
      </c>
      <c r="AZ587" s="105">
        <v>0</v>
      </c>
      <c r="BA587" s="105">
        <v>0</v>
      </c>
      <c r="BB587" s="105">
        <v>0</v>
      </c>
      <c r="BE587" s="73"/>
      <c r="BF587" s="134">
        <f t="shared" ref="BF587:BF649" si="36">AVERAGE(B587:N587)</f>
        <v>0</v>
      </c>
      <c r="BG587" s="134">
        <f t="shared" ref="BG587:BG649" si="37">AVERAGE(O587:AA587)</f>
        <v>0</v>
      </c>
      <c r="BH587" s="134">
        <f t="shared" ref="BH587:BH649" si="38">AVERAGE(AB587:AN587)</f>
        <v>0</v>
      </c>
      <c r="BI587" s="134">
        <f t="shared" si="35"/>
        <v>0</v>
      </c>
    </row>
    <row r="588" spans="1:61" ht="14.4" x14ac:dyDescent="0.3">
      <c r="A588" s="106" t="s">
        <v>950</v>
      </c>
      <c r="B588" s="105">
        <v>0</v>
      </c>
      <c r="C588" s="105">
        <v>0</v>
      </c>
      <c r="D588" s="105">
        <v>0</v>
      </c>
      <c r="E588" s="105">
        <v>0</v>
      </c>
      <c r="F588" s="105">
        <v>0</v>
      </c>
      <c r="G588" s="105">
        <v>0</v>
      </c>
      <c r="H588" s="105">
        <v>0</v>
      </c>
      <c r="I588" s="105">
        <v>0</v>
      </c>
      <c r="J588" s="105">
        <v>0</v>
      </c>
      <c r="K588" s="105">
        <v>0</v>
      </c>
      <c r="L588" s="105">
        <v>0</v>
      </c>
      <c r="M588" s="105">
        <v>0</v>
      </c>
      <c r="N588" s="105">
        <v>0</v>
      </c>
      <c r="O588" s="105">
        <v>0</v>
      </c>
      <c r="P588" s="105">
        <v>0</v>
      </c>
      <c r="Q588" s="105">
        <v>0</v>
      </c>
      <c r="R588" s="105">
        <v>0</v>
      </c>
      <c r="S588" s="105">
        <v>0</v>
      </c>
      <c r="T588" s="105">
        <v>0</v>
      </c>
      <c r="U588" s="105">
        <v>0</v>
      </c>
      <c r="V588" s="105">
        <v>0</v>
      </c>
      <c r="W588" s="105">
        <v>0</v>
      </c>
      <c r="X588" s="105">
        <v>0</v>
      </c>
      <c r="Y588" s="105">
        <v>0</v>
      </c>
      <c r="Z588" s="105">
        <v>0</v>
      </c>
      <c r="AA588" s="105">
        <v>0</v>
      </c>
      <c r="AB588" s="105">
        <v>0</v>
      </c>
      <c r="AC588" s="105">
        <v>0</v>
      </c>
      <c r="AD588" s="105">
        <v>0</v>
      </c>
      <c r="AE588" s="105">
        <v>0</v>
      </c>
      <c r="AF588" s="105">
        <v>0</v>
      </c>
      <c r="AG588" s="105">
        <v>0</v>
      </c>
      <c r="AH588" s="105">
        <v>0</v>
      </c>
      <c r="AI588" s="105">
        <v>0</v>
      </c>
      <c r="AJ588" s="105">
        <v>0</v>
      </c>
      <c r="AK588" s="105">
        <v>0</v>
      </c>
      <c r="AL588" s="105">
        <v>0</v>
      </c>
      <c r="AM588" s="105">
        <v>0</v>
      </c>
      <c r="AN588" s="105">
        <v>0</v>
      </c>
      <c r="AO588" s="105">
        <v>0</v>
      </c>
      <c r="AP588" s="105">
        <v>0</v>
      </c>
      <c r="AQ588" s="105">
        <v>0</v>
      </c>
      <c r="AR588" s="105">
        <v>0</v>
      </c>
      <c r="AS588" s="105">
        <v>0</v>
      </c>
      <c r="AT588" s="105">
        <v>0</v>
      </c>
      <c r="AU588" s="105">
        <v>0</v>
      </c>
      <c r="AV588" s="105">
        <v>0</v>
      </c>
      <c r="AW588" s="105">
        <v>0</v>
      </c>
      <c r="AX588" s="105">
        <v>0</v>
      </c>
      <c r="AY588" s="105">
        <v>0</v>
      </c>
      <c r="AZ588" s="105">
        <v>0</v>
      </c>
      <c r="BA588" s="105">
        <v>0</v>
      </c>
      <c r="BB588" s="105">
        <v>0</v>
      </c>
      <c r="BE588" s="73"/>
      <c r="BF588" s="134">
        <f t="shared" si="36"/>
        <v>0</v>
      </c>
      <c r="BG588" s="134">
        <f t="shared" si="37"/>
        <v>0</v>
      </c>
      <c r="BH588" s="134">
        <f t="shared" si="38"/>
        <v>0</v>
      </c>
      <c r="BI588" s="134">
        <f t="shared" si="35"/>
        <v>0</v>
      </c>
    </row>
    <row r="589" spans="1:61" ht="14.4" x14ac:dyDescent="0.3">
      <c r="A589" s="106" t="s">
        <v>951</v>
      </c>
      <c r="B589" s="105">
        <v>0</v>
      </c>
      <c r="C589" s="105">
        <v>0</v>
      </c>
      <c r="D589" s="105">
        <v>0</v>
      </c>
      <c r="E589" s="105">
        <v>0</v>
      </c>
      <c r="F589" s="105">
        <v>0</v>
      </c>
      <c r="G589" s="105">
        <v>0</v>
      </c>
      <c r="H589" s="105">
        <v>0</v>
      </c>
      <c r="I589" s="105">
        <v>0</v>
      </c>
      <c r="J589" s="105">
        <v>0</v>
      </c>
      <c r="K589" s="105">
        <v>0</v>
      </c>
      <c r="L589" s="105">
        <v>0</v>
      </c>
      <c r="M589" s="105">
        <v>0</v>
      </c>
      <c r="N589" s="105">
        <v>0</v>
      </c>
      <c r="O589" s="105">
        <v>0</v>
      </c>
      <c r="P589" s="105">
        <v>0</v>
      </c>
      <c r="Q589" s="105">
        <v>0</v>
      </c>
      <c r="R589" s="105">
        <v>0</v>
      </c>
      <c r="S589" s="105">
        <v>0</v>
      </c>
      <c r="T589" s="105">
        <v>0</v>
      </c>
      <c r="U589" s="105">
        <v>0</v>
      </c>
      <c r="V589" s="105">
        <v>0</v>
      </c>
      <c r="W589" s="105">
        <v>0</v>
      </c>
      <c r="X589" s="105">
        <v>0</v>
      </c>
      <c r="Y589" s="105">
        <v>0</v>
      </c>
      <c r="Z589" s="105">
        <v>0</v>
      </c>
      <c r="AA589" s="105">
        <v>0</v>
      </c>
      <c r="AB589" s="105">
        <v>0</v>
      </c>
      <c r="AC589" s="105">
        <v>0</v>
      </c>
      <c r="AD589" s="105">
        <v>0</v>
      </c>
      <c r="AE589" s="105">
        <v>0</v>
      </c>
      <c r="AF589" s="105">
        <v>0</v>
      </c>
      <c r="AG589" s="105">
        <v>0</v>
      </c>
      <c r="AH589" s="105">
        <v>0</v>
      </c>
      <c r="AI589" s="105">
        <v>0</v>
      </c>
      <c r="AJ589" s="105">
        <v>0</v>
      </c>
      <c r="AK589" s="105">
        <v>0</v>
      </c>
      <c r="AL589" s="105">
        <v>0</v>
      </c>
      <c r="AM589" s="105">
        <v>0</v>
      </c>
      <c r="AN589" s="105">
        <v>0</v>
      </c>
      <c r="AO589" s="105">
        <v>0</v>
      </c>
      <c r="AP589" s="105">
        <v>0</v>
      </c>
      <c r="AQ589" s="105">
        <v>0</v>
      </c>
      <c r="AR589" s="105">
        <v>0</v>
      </c>
      <c r="AS589" s="105">
        <v>0</v>
      </c>
      <c r="AT589" s="105">
        <v>0</v>
      </c>
      <c r="AU589" s="105">
        <v>0</v>
      </c>
      <c r="AV589" s="105">
        <v>0</v>
      </c>
      <c r="AW589" s="105">
        <v>0</v>
      </c>
      <c r="AX589" s="105">
        <v>0</v>
      </c>
      <c r="AY589" s="105">
        <v>0</v>
      </c>
      <c r="AZ589" s="105">
        <v>0</v>
      </c>
      <c r="BA589" s="105">
        <v>0</v>
      </c>
      <c r="BB589" s="105">
        <v>0</v>
      </c>
      <c r="BE589" s="73"/>
      <c r="BF589" s="134">
        <f t="shared" si="36"/>
        <v>0</v>
      </c>
      <c r="BG589" s="134">
        <f t="shared" si="37"/>
        <v>0</v>
      </c>
      <c r="BH589" s="134">
        <f t="shared" si="38"/>
        <v>0</v>
      </c>
      <c r="BI589" s="134">
        <f t="shared" si="35"/>
        <v>0</v>
      </c>
    </row>
    <row r="590" spans="1:61" ht="14.4" x14ac:dyDescent="0.3">
      <c r="A590" s="233" t="s">
        <v>952</v>
      </c>
      <c r="B590" s="107">
        <v>186598381.05002099</v>
      </c>
      <c r="C590" s="107">
        <v>186023199.94473699</v>
      </c>
      <c r="D590" s="107">
        <v>185448018.839459</v>
      </c>
      <c r="E590" s="107">
        <v>184872837.73417601</v>
      </c>
      <c r="F590" s="107">
        <v>184297656.62889701</v>
      </c>
      <c r="G590" s="107">
        <v>183722475.52361199</v>
      </c>
      <c r="H590" s="107">
        <v>183147294.418329</v>
      </c>
      <c r="I590" s="107">
        <v>182572113.31304601</v>
      </c>
      <c r="J590" s="107">
        <v>181996932.20776999</v>
      </c>
      <c r="K590" s="107">
        <v>181421751.10248199</v>
      </c>
      <c r="L590" s="107">
        <v>180846569.99720401</v>
      </c>
      <c r="M590" s="107">
        <v>180271388.89192399</v>
      </c>
      <c r="N590" s="107">
        <v>179696207.786643</v>
      </c>
      <c r="O590" s="107">
        <v>179696207.786643</v>
      </c>
      <c r="P590" s="107">
        <v>178554968.67003199</v>
      </c>
      <c r="Q590" s="107">
        <v>177413729.55342501</v>
      </c>
      <c r="R590" s="107">
        <v>176272490.43681699</v>
      </c>
      <c r="S590" s="107">
        <v>175131251.32021099</v>
      </c>
      <c r="T590" s="107">
        <v>173990012.20360199</v>
      </c>
      <c r="U590" s="107">
        <v>172848773.086992</v>
      </c>
      <c r="V590" s="107">
        <v>171707533.97038099</v>
      </c>
      <c r="W590" s="107">
        <v>170566294.853771</v>
      </c>
      <c r="X590" s="107">
        <v>169494038.08441299</v>
      </c>
      <c r="Y590" s="107">
        <v>168566086.31505799</v>
      </c>
      <c r="Z590" s="107">
        <v>167638134.545697</v>
      </c>
      <c r="AA590" s="107">
        <v>166710182.776335</v>
      </c>
      <c r="AB590" s="107">
        <v>166710182.776335</v>
      </c>
      <c r="AC590" s="107">
        <v>165801706.441562</v>
      </c>
      <c r="AD590" s="107">
        <v>164893230.10678801</v>
      </c>
      <c r="AE590" s="107">
        <v>163984753.77201101</v>
      </c>
      <c r="AF590" s="107">
        <v>163076277.437233</v>
      </c>
      <c r="AG590" s="107">
        <v>162167801.102458</v>
      </c>
      <c r="AH590" s="107">
        <v>161259324.767685</v>
      </c>
      <c r="AI590" s="107">
        <v>160350848.432908</v>
      </c>
      <c r="AJ590" s="107">
        <v>159442372.098142</v>
      </c>
      <c r="AK590" s="107">
        <v>158533895.76335701</v>
      </c>
      <c r="AL590" s="107">
        <v>157625419.42859101</v>
      </c>
      <c r="AM590" s="107">
        <v>156716943.09381199</v>
      </c>
      <c r="AN590" s="107">
        <v>155808466.75903699</v>
      </c>
      <c r="AO590" s="107">
        <v>155808466.75903699</v>
      </c>
      <c r="AP590" s="107">
        <v>154899990.42426401</v>
      </c>
      <c r="AQ590" s="107">
        <v>153991514.08948901</v>
      </c>
      <c r="AR590" s="107">
        <v>153083037.75471801</v>
      </c>
      <c r="AS590" s="107">
        <v>152174561.419936</v>
      </c>
      <c r="AT590" s="107">
        <v>151266085.085163</v>
      </c>
      <c r="AU590" s="107">
        <v>150357608.75039101</v>
      </c>
      <c r="AV590" s="107">
        <v>149449132.415609</v>
      </c>
      <c r="AW590" s="107">
        <v>148540656.08083299</v>
      </c>
      <c r="AX590" s="107">
        <v>147632179.746061</v>
      </c>
      <c r="AY590" s="107">
        <v>146723703.41128299</v>
      </c>
      <c r="AZ590" s="107">
        <v>145815227.076507</v>
      </c>
      <c r="BA590" s="107">
        <v>144906750.741734</v>
      </c>
      <c r="BB590" s="107">
        <v>144906750.741734</v>
      </c>
      <c r="BE590" s="73"/>
      <c r="BF590" s="134">
        <f t="shared" si="36"/>
        <v>183147294.41833079</v>
      </c>
      <c r="BG590" s="134">
        <f t="shared" si="37"/>
        <v>172968438.73872131</v>
      </c>
      <c r="BH590" s="134">
        <f t="shared" si="38"/>
        <v>161259324.76768607</v>
      </c>
      <c r="BI590" s="134">
        <f t="shared" si="35"/>
        <v>150357608.75038654</v>
      </c>
    </row>
    <row r="591" spans="1:61" ht="14.4" x14ac:dyDescent="0.3">
      <c r="A591" s="106" t="s">
        <v>953</v>
      </c>
      <c r="BE591" s="73"/>
      <c r="BF591" s="134" t="e">
        <f t="shared" si="36"/>
        <v>#DIV/0!</v>
      </c>
      <c r="BG591" s="134" t="e">
        <f t="shared" si="37"/>
        <v>#DIV/0!</v>
      </c>
      <c r="BH591" s="134" t="e">
        <f t="shared" si="38"/>
        <v>#DIV/0!</v>
      </c>
      <c r="BI591" s="134" t="e">
        <f t="shared" si="35"/>
        <v>#DIV/0!</v>
      </c>
    </row>
    <row r="592" spans="1:61" ht="14.4" x14ac:dyDescent="0.3">
      <c r="A592" s="158" t="s">
        <v>954</v>
      </c>
      <c r="BE592" s="73"/>
      <c r="BF592" s="134" t="e">
        <f t="shared" si="36"/>
        <v>#DIV/0!</v>
      </c>
      <c r="BG592" s="134" t="e">
        <f t="shared" si="37"/>
        <v>#DIV/0!</v>
      </c>
      <c r="BH592" s="134" t="e">
        <f t="shared" si="38"/>
        <v>#DIV/0!</v>
      </c>
      <c r="BI592" s="134" t="e">
        <f t="shared" si="35"/>
        <v>#DIV/0!</v>
      </c>
    </row>
    <row r="593" spans="1:61" ht="14.4" x14ac:dyDescent="0.3">
      <c r="A593" s="106" t="s">
        <v>955</v>
      </c>
      <c r="B593" s="105">
        <v>4149510.02</v>
      </c>
      <c r="C593" s="105">
        <v>4070652.7433333299</v>
      </c>
      <c r="D593" s="105">
        <v>3991795.4666666598</v>
      </c>
      <c r="E593" s="105">
        <v>3912938.19</v>
      </c>
      <c r="F593" s="105">
        <v>3834080.9133333298</v>
      </c>
      <c r="G593" s="105">
        <v>3755223.63666667</v>
      </c>
      <c r="H593" s="105">
        <v>3676366.36</v>
      </c>
      <c r="I593" s="105">
        <v>3597509.0833333302</v>
      </c>
      <c r="J593" s="105">
        <v>3518651.8066666699</v>
      </c>
      <c r="K593" s="105">
        <v>3439794.53</v>
      </c>
      <c r="L593" s="105">
        <v>3360937.2533333302</v>
      </c>
      <c r="M593" s="105">
        <v>3282079.9766666698</v>
      </c>
      <c r="N593" s="105">
        <v>3203222.7</v>
      </c>
      <c r="O593" s="105">
        <v>3203222.7</v>
      </c>
      <c r="P593" s="105">
        <v>3124365.4233333399</v>
      </c>
      <c r="Q593" s="105">
        <v>3045508.1466666702</v>
      </c>
      <c r="R593" s="105">
        <v>2966650.87</v>
      </c>
      <c r="S593" s="105">
        <v>2887793.5933333398</v>
      </c>
      <c r="T593" s="105">
        <v>2808936.3166666701</v>
      </c>
      <c r="U593" s="105">
        <v>2730079.0400000098</v>
      </c>
      <c r="V593" s="105">
        <v>2651221.7633333402</v>
      </c>
      <c r="W593" s="105">
        <v>2572364.4866666701</v>
      </c>
      <c r="X593" s="105">
        <v>2493507.2100000102</v>
      </c>
      <c r="Y593" s="105">
        <v>2414649.9333333401</v>
      </c>
      <c r="Z593" s="105">
        <v>2335792.65666667</v>
      </c>
      <c r="AA593" s="105">
        <v>2256935.3800000101</v>
      </c>
      <c r="AB593" s="105">
        <v>2256935.3800000101</v>
      </c>
      <c r="AC593" s="105">
        <v>2180542.2921090298</v>
      </c>
      <c r="AD593" s="105">
        <v>2104149.20421805</v>
      </c>
      <c r="AE593" s="105">
        <v>2027756.1163270599</v>
      </c>
      <c r="AF593" s="105">
        <v>1951363.0284360801</v>
      </c>
      <c r="AG593" s="105">
        <v>1874969.9405451</v>
      </c>
      <c r="AH593" s="105">
        <v>1798576.85265412</v>
      </c>
      <c r="AI593" s="105">
        <v>1722183.7647631399</v>
      </c>
      <c r="AJ593" s="105">
        <v>1645790.6768721601</v>
      </c>
      <c r="AK593" s="105">
        <v>1569397.58898118</v>
      </c>
      <c r="AL593" s="105">
        <v>1493004.5010901899</v>
      </c>
      <c r="AM593" s="105">
        <v>1416611.4131992101</v>
      </c>
      <c r="AN593" s="105">
        <v>1340218.32530823</v>
      </c>
      <c r="AO593" s="105">
        <v>1340218.32530823</v>
      </c>
      <c r="AP593" s="105">
        <v>1272727.5290839199</v>
      </c>
      <c r="AQ593" s="105">
        <v>1205236.7328596001</v>
      </c>
      <c r="AR593" s="105">
        <v>1137745.93663529</v>
      </c>
      <c r="AS593" s="105">
        <v>1070255.14041097</v>
      </c>
      <c r="AT593" s="105">
        <v>1002764.34418666</v>
      </c>
      <c r="AU593" s="105">
        <v>935273.54796234495</v>
      </c>
      <c r="AV593" s="105">
        <v>867782.75173803</v>
      </c>
      <c r="AW593" s="105">
        <v>800291.95551371505</v>
      </c>
      <c r="AX593" s="105">
        <v>732801.15928939998</v>
      </c>
      <c r="AY593" s="105">
        <v>665310.36306508502</v>
      </c>
      <c r="AZ593" s="105">
        <v>597819.56684076996</v>
      </c>
      <c r="BA593" s="105">
        <v>530328.770616455</v>
      </c>
      <c r="BB593" s="105">
        <v>530328.770616455</v>
      </c>
      <c r="BE593" s="73"/>
      <c r="BF593" s="134">
        <f t="shared" si="36"/>
        <v>3676366.3599999994</v>
      </c>
      <c r="BG593" s="134">
        <f t="shared" si="37"/>
        <v>2730079.0400000056</v>
      </c>
      <c r="BH593" s="134">
        <f t="shared" si="38"/>
        <v>1798576.8526541202</v>
      </c>
      <c r="BI593" s="134">
        <f t="shared" si="35"/>
        <v>935273.54796234379</v>
      </c>
    </row>
    <row r="594" spans="1:61" ht="14.4" x14ac:dyDescent="0.3">
      <c r="A594" s="233" t="s">
        <v>956</v>
      </c>
      <c r="B594" s="107">
        <v>4149510.02</v>
      </c>
      <c r="C594" s="107">
        <v>4070652.7433333299</v>
      </c>
      <c r="D594" s="107">
        <v>3991795.4666666598</v>
      </c>
      <c r="E594" s="107">
        <v>3912938.19</v>
      </c>
      <c r="F594" s="107">
        <v>3834080.9133333298</v>
      </c>
      <c r="G594" s="107">
        <v>3755223.63666667</v>
      </c>
      <c r="H594" s="107">
        <v>3676366.36</v>
      </c>
      <c r="I594" s="107">
        <v>3597509.0833333302</v>
      </c>
      <c r="J594" s="107">
        <v>3518651.8066666699</v>
      </c>
      <c r="K594" s="107">
        <v>3439794.53</v>
      </c>
      <c r="L594" s="107">
        <v>3360937.2533333302</v>
      </c>
      <c r="M594" s="107">
        <v>3282079.9766666698</v>
      </c>
      <c r="N594" s="107">
        <v>3203222.7</v>
      </c>
      <c r="O594" s="107">
        <v>3203222.7</v>
      </c>
      <c r="P594" s="107">
        <v>3124365.4233333399</v>
      </c>
      <c r="Q594" s="107">
        <v>3045508.1466666702</v>
      </c>
      <c r="R594" s="107">
        <v>2966650.87</v>
      </c>
      <c r="S594" s="107">
        <v>2887793.5933333398</v>
      </c>
      <c r="T594" s="107">
        <v>2808936.3166666701</v>
      </c>
      <c r="U594" s="107">
        <v>2730079.0400000098</v>
      </c>
      <c r="V594" s="107">
        <v>2651221.7633333402</v>
      </c>
      <c r="W594" s="107">
        <v>2572364.4866666701</v>
      </c>
      <c r="X594" s="107">
        <v>2493507.2100000102</v>
      </c>
      <c r="Y594" s="107">
        <v>2414649.9333333401</v>
      </c>
      <c r="Z594" s="107">
        <v>2335792.65666667</v>
      </c>
      <c r="AA594" s="107">
        <v>2256935.3800000101</v>
      </c>
      <c r="AB594" s="107">
        <v>2256935.3800000101</v>
      </c>
      <c r="AC594" s="107">
        <v>2180542.2921090298</v>
      </c>
      <c r="AD594" s="107">
        <v>2104149.20421805</v>
      </c>
      <c r="AE594" s="107">
        <v>2027756.1163270599</v>
      </c>
      <c r="AF594" s="107">
        <v>1951363.0284360801</v>
      </c>
      <c r="AG594" s="107">
        <v>1874969.9405451</v>
      </c>
      <c r="AH594" s="107">
        <v>1798576.85265412</v>
      </c>
      <c r="AI594" s="107">
        <v>1722183.7647631399</v>
      </c>
      <c r="AJ594" s="107">
        <v>1645790.6768721601</v>
      </c>
      <c r="AK594" s="107">
        <v>1569397.58898118</v>
      </c>
      <c r="AL594" s="107">
        <v>1493004.5010901899</v>
      </c>
      <c r="AM594" s="107">
        <v>1416611.4131992101</v>
      </c>
      <c r="AN594" s="107">
        <v>1340218.32530823</v>
      </c>
      <c r="AO594" s="107">
        <v>1340218.32530823</v>
      </c>
      <c r="AP594" s="107">
        <v>1272727.5290839199</v>
      </c>
      <c r="AQ594" s="107">
        <v>1205236.7328596001</v>
      </c>
      <c r="AR594" s="107">
        <v>1137745.93663529</v>
      </c>
      <c r="AS594" s="107">
        <v>1070255.14041097</v>
      </c>
      <c r="AT594" s="107">
        <v>1002764.34418666</v>
      </c>
      <c r="AU594" s="107">
        <v>935273.54796234495</v>
      </c>
      <c r="AV594" s="107">
        <v>867782.75173803</v>
      </c>
      <c r="AW594" s="107">
        <v>800291.95551371505</v>
      </c>
      <c r="AX594" s="107">
        <v>732801.15928939998</v>
      </c>
      <c r="AY594" s="107">
        <v>665310.36306508502</v>
      </c>
      <c r="AZ594" s="107">
        <v>597819.56684076996</v>
      </c>
      <c r="BA594" s="107">
        <v>530328.770616455</v>
      </c>
      <c r="BB594" s="107">
        <v>530328.770616455</v>
      </c>
      <c r="BE594" s="73"/>
      <c r="BF594" s="134">
        <f t="shared" si="36"/>
        <v>3676366.3599999994</v>
      </c>
      <c r="BG594" s="134">
        <f t="shared" si="37"/>
        <v>2730079.0400000056</v>
      </c>
      <c r="BH594" s="134">
        <f t="shared" si="38"/>
        <v>1798576.8526541202</v>
      </c>
      <c r="BI594" s="134">
        <f t="shared" si="35"/>
        <v>935273.54796234379</v>
      </c>
    </row>
    <row r="595" spans="1:61" ht="14.4" x14ac:dyDescent="0.3">
      <c r="A595" s="106" t="s">
        <v>957</v>
      </c>
      <c r="BE595" s="73"/>
      <c r="BF595" s="134" t="e">
        <f t="shared" si="36"/>
        <v>#DIV/0!</v>
      </c>
      <c r="BG595" s="134" t="e">
        <f t="shared" si="37"/>
        <v>#DIV/0!</v>
      </c>
      <c r="BH595" s="134" t="e">
        <f t="shared" si="38"/>
        <v>#DIV/0!</v>
      </c>
      <c r="BI595" s="134" t="e">
        <f t="shared" si="35"/>
        <v>#DIV/0!</v>
      </c>
    </row>
    <row r="596" spans="1:61" ht="14.4" x14ac:dyDescent="0.3">
      <c r="A596" s="106" t="s">
        <v>958</v>
      </c>
      <c r="BE596" s="73"/>
      <c r="BF596" s="134" t="e">
        <f t="shared" si="36"/>
        <v>#DIV/0!</v>
      </c>
      <c r="BG596" s="134" t="e">
        <f t="shared" si="37"/>
        <v>#DIV/0!</v>
      </c>
      <c r="BH596" s="134" t="e">
        <f t="shared" si="38"/>
        <v>#DIV/0!</v>
      </c>
      <c r="BI596" s="134" t="e">
        <f t="shared" si="35"/>
        <v>#DIV/0!</v>
      </c>
    </row>
    <row r="597" spans="1:61" ht="14.4" x14ac:dyDescent="0.3">
      <c r="A597" s="158" t="s">
        <v>959</v>
      </c>
      <c r="BE597" s="73"/>
      <c r="BF597" s="134" t="e">
        <f t="shared" si="36"/>
        <v>#DIV/0!</v>
      </c>
      <c r="BG597" s="134" t="e">
        <f t="shared" si="37"/>
        <v>#DIV/0!</v>
      </c>
      <c r="BH597" s="134" t="e">
        <f t="shared" si="38"/>
        <v>#DIV/0!</v>
      </c>
      <c r="BI597" s="134" t="e">
        <f t="shared" si="35"/>
        <v>#DIV/0!</v>
      </c>
    </row>
    <row r="598" spans="1:61" ht="14.4" x14ac:dyDescent="0.3">
      <c r="A598" s="106" t="s">
        <v>960</v>
      </c>
      <c r="B598" s="105">
        <v>709668716.83000004</v>
      </c>
      <c r="C598" s="105">
        <v>709668716.83000004</v>
      </c>
      <c r="D598" s="105">
        <v>709668716.83000004</v>
      </c>
      <c r="E598" s="105">
        <v>709668716.83000004</v>
      </c>
      <c r="F598" s="105">
        <v>709668716.83000004</v>
      </c>
      <c r="G598" s="105">
        <v>709668716.83000004</v>
      </c>
      <c r="H598" s="105">
        <v>709668716.83000004</v>
      </c>
      <c r="I598" s="105">
        <v>709668716.83000004</v>
      </c>
      <c r="J598" s="105">
        <v>709668716.83000004</v>
      </c>
      <c r="K598" s="105">
        <v>709668716.83000004</v>
      </c>
      <c r="L598" s="105">
        <v>709668716.83000004</v>
      </c>
      <c r="M598" s="105">
        <v>709668716.83000004</v>
      </c>
      <c r="N598" s="105">
        <v>709668716.83000004</v>
      </c>
      <c r="O598" s="105">
        <v>709668716.83000004</v>
      </c>
      <c r="P598" s="105">
        <v>709668716.83000004</v>
      </c>
      <c r="Q598" s="105">
        <v>709668716.83000004</v>
      </c>
      <c r="R598" s="105">
        <v>709668716.83000004</v>
      </c>
      <c r="S598" s="105">
        <v>709668716.83000004</v>
      </c>
      <c r="T598" s="105">
        <v>709668716.83000004</v>
      </c>
      <c r="U598" s="105">
        <v>709668716.83000004</v>
      </c>
      <c r="V598" s="105">
        <v>709668716.83000004</v>
      </c>
      <c r="W598" s="105">
        <v>709668716.83000004</v>
      </c>
      <c r="X598" s="105">
        <v>709668716.83000004</v>
      </c>
      <c r="Y598" s="105">
        <v>709668716.83000004</v>
      </c>
      <c r="Z598" s="105">
        <v>709668716.83000004</v>
      </c>
      <c r="AA598" s="105">
        <v>709668716.83000004</v>
      </c>
      <c r="AB598" s="105">
        <v>709668716.83000004</v>
      </c>
      <c r="AC598" s="105">
        <v>709668716.83000004</v>
      </c>
      <c r="AD598" s="105">
        <v>709668716.83000004</v>
      </c>
      <c r="AE598" s="105">
        <v>709668716.83000004</v>
      </c>
      <c r="AF598" s="105">
        <v>709668716.83000004</v>
      </c>
      <c r="AG598" s="105">
        <v>709668716.83000004</v>
      </c>
      <c r="AH598" s="105">
        <v>709668716.83000004</v>
      </c>
      <c r="AI598" s="105">
        <v>709668716.83000004</v>
      </c>
      <c r="AJ598" s="105">
        <v>709668716.83000004</v>
      </c>
      <c r="AK598" s="105">
        <v>709668716.83000004</v>
      </c>
      <c r="AL598" s="105">
        <v>709668716.83000004</v>
      </c>
      <c r="AM598" s="105">
        <v>709668716.83000004</v>
      </c>
      <c r="AN598" s="105">
        <v>709668716.83000004</v>
      </c>
      <c r="AO598" s="105">
        <v>709668716.83000004</v>
      </c>
      <c r="AP598" s="105">
        <v>709668716.83000004</v>
      </c>
      <c r="AQ598" s="105">
        <v>709668716.83000004</v>
      </c>
      <c r="AR598" s="105">
        <v>709668716.83000004</v>
      </c>
      <c r="AS598" s="105">
        <v>709668716.83000004</v>
      </c>
      <c r="AT598" s="105">
        <v>709668716.83000004</v>
      </c>
      <c r="AU598" s="105">
        <v>709668716.83000004</v>
      </c>
      <c r="AV598" s="105">
        <v>709668716.83000004</v>
      </c>
      <c r="AW598" s="105">
        <v>709668716.83000004</v>
      </c>
      <c r="AX598" s="105">
        <v>709668716.83000004</v>
      </c>
      <c r="AY598" s="105">
        <v>709668716.83000004</v>
      </c>
      <c r="AZ598" s="105">
        <v>709668716.83000004</v>
      </c>
      <c r="BA598" s="105">
        <v>709668716.83000004</v>
      </c>
      <c r="BB598" s="105">
        <v>709668716.83000004</v>
      </c>
      <c r="BE598" s="73"/>
      <c r="BF598" s="134">
        <f t="shared" si="36"/>
        <v>709668716.83000004</v>
      </c>
      <c r="BG598" s="134">
        <f t="shared" si="37"/>
        <v>709668716.83000004</v>
      </c>
      <c r="BH598" s="134">
        <f t="shared" si="38"/>
        <v>709668716.83000004</v>
      </c>
      <c r="BI598" s="134">
        <f t="shared" si="35"/>
        <v>709668716.83000004</v>
      </c>
    </row>
    <row r="599" spans="1:61" ht="14.4" x14ac:dyDescent="0.3">
      <c r="A599" s="106" t="s">
        <v>961</v>
      </c>
      <c r="B599" s="105">
        <v>123847441.809999</v>
      </c>
      <c r="C599" s="105">
        <v>123847441.809999</v>
      </c>
      <c r="D599" s="105">
        <v>123847441.809999</v>
      </c>
      <c r="E599" s="105">
        <v>123847441.809999</v>
      </c>
      <c r="F599" s="105">
        <v>123847441.809999</v>
      </c>
      <c r="G599" s="105">
        <v>123847441.809999</v>
      </c>
      <c r="H599" s="105">
        <v>123847441.809999</v>
      </c>
      <c r="I599" s="105">
        <v>123847441.809999</v>
      </c>
      <c r="J599" s="105">
        <v>123847441.809999</v>
      </c>
      <c r="K599" s="105">
        <v>123847441.809999</v>
      </c>
      <c r="L599" s="105">
        <v>123847441.809999</v>
      </c>
      <c r="M599" s="105">
        <v>123847441.809999</v>
      </c>
      <c r="N599" s="105">
        <v>123847441.809999</v>
      </c>
      <c r="O599" s="105">
        <v>123847441.809999</v>
      </c>
      <c r="P599" s="105">
        <v>123847441.809999</v>
      </c>
      <c r="Q599" s="105">
        <v>123847441.809999</v>
      </c>
      <c r="R599" s="105">
        <v>123847441.809999</v>
      </c>
      <c r="S599" s="105">
        <v>123847441.809999</v>
      </c>
      <c r="T599" s="105">
        <v>123847441.809999</v>
      </c>
      <c r="U599" s="105">
        <v>123847441.809999</v>
      </c>
      <c r="V599" s="105">
        <v>123847441.809999</v>
      </c>
      <c r="W599" s="105">
        <v>123847441.809999</v>
      </c>
      <c r="X599" s="105">
        <v>123847441.809999</v>
      </c>
      <c r="Y599" s="105">
        <v>123847441.809999</v>
      </c>
      <c r="Z599" s="105">
        <v>123847441.809999</v>
      </c>
      <c r="AA599" s="105">
        <v>123847441.809999</v>
      </c>
      <c r="AB599" s="105">
        <v>123847441.809999</v>
      </c>
      <c r="AC599" s="105">
        <v>123847441.809999</v>
      </c>
      <c r="AD599" s="105">
        <v>123847441.809999</v>
      </c>
      <c r="AE599" s="105">
        <v>123847441.809999</v>
      </c>
      <c r="AF599" s="105">
        <v>123847441.809999</v>
      </c>
      <c r="AG599" s="105">
        <v>123847441.809999</v>
      </c>
      <c r="AH599" s="105">
        <v>123847441.809999</v>
      </c>
      <c r="AI599" s="105">
        <v>123847441.809999</v>
      </c>
      <c r="AJ599" s="105">
        <v>123847441.809999</v>
      </c>
      <c r="AK599" s="105">
        <v>123847441.809999</v>
      </c>
      <c r="AL599" s="105">
        <v>123847441.809999</v>
      </c>
      <c r="AM599" s="105">
        <v>123847441.809999</v>
      </c>
      <c r="AN599" s="105">
        <v>123847441.809999</v>
      </c>
      <c r="AO599" s="105">
        <v>123847441.809999</v>
      </c>
      <c r="AP599" s="105">
        <v>123847441.809999</v>
      </c>
      <c r="AQ599" s="105">
        <v>123847441.809999</v>
      </c>
      <c r="AR599" s="105">
        <v>123847441.809999</v>
      </c>
      <c r="AS599" s="105">
        <v>123847441.809999</v>
      </c>
      <c r="AT599" s="105">
        <v>123847441.809999</v>
      </c>
      <c r="AU599" s="105">
        <v>123847441.809999</v>
      </c>
      <c r="AV599" s="105">
        <v>123847441.809999</v>
      </c>
      <c r="AW599" s="105">
        <v>123847441.809999</v>
      </c>
      <c r="AX599" s="105">
        <v>123847441.809999</v>
      </c>
      <c r="AY599" s="105">
        <v>123847441.809999</v>
      </c>
      <c r="AZ599" s="105">
        <v>123847441.809999</v>
      </c>
      <c r="BA599" s="105">
        <v>123847441.809999</v>
      </c>
      <c r="BB599" s="105">
        <v>123847441.809999</v>
      </c>
      <c r="BE599" s="73"/>
      <c r="BF599" s="134">
        <f t="shared" si="36"/>
        <v>123847441.809999</v>
      </c>
      <c r="BG599" s="134">
        <f t="shared" si="37"/>
        <v>123847441.809999</v>
      </c>
      <c r="BH599" s="134">
        <f t="shared" si="38"/>
        <v>123847441.809999</v>
      </c>
      <c r="BI599" s="134">
        <f t="shared" si="35"/>
        <v>123847441.809999</v>
      </c>
    </row>
    <row r="600" spans="1:61" ht="14.4" x14ac:dyDescent="0.3">
      <c r="A600" s="106" t="s">
        <v>962</v>
      </c>
      <c r="B600" s="105">
        <v>0</v>
      </c>
      <c r="C600" s="105">
        <v>0</v>
      </c>
      <c r="D600" s="105">
        <v>0</v>
      </c>
      <c r="E600" s="105">
        <v>0</v>
      </c>
      <c r="F600" s="105">
        <v>0</v>
      </c>
      <c r="G600" s="105">
        <v>0</v>
      </c>
      <c r="H600" s="105">
        <v>0</v>
      </c>
      <c r="I600" s="105">
        <v>0</v>
      </c>
      <c r="J600" s="105">
        <v>0</v>
      </c>
      <c r="K600" s="105">
        <v>0</v>
      </c>
      <c r="L600" s="105">
        <v>0</v>
      </c>
      <c r="M600" s="105">
        <v>0</v>
      </c>
      <c r="N600" s="105">
        <v>0</v>
      </c>
      <c r="O600" s="105">
        <v>0</v>
      </c>
      <c r="P600" s="105">
        <v>0</v>
      </c>
      <c r="Q600" s="105">
        <v>0</v>
      </c>
      <c r="R600" s="105">
        <v>0</v>
      </c>
      <c r="S600" s="105">
        <v>0</v>
      </c>
      <c r="T600" s="105">
        <v>0</v>
      </c>
      <c r="U600" s="105">
        <v>0</v>
      </c>
      <c r="V600" s="105">
        <v>0</v>
      </c>
      <c r="W600" s="105">
        <v>0</v>
      </c>
      <c r="X600" s="105">
        <v>0</v>
      </c>
      <c r="Y600" s="105">
        <v>0</v>
      </c>
      <c r="Z600" s="105">
        <v>0</v>
      </c>
      <c r="AA600" s="105">
        <v>0</v>
      </c>
      <c r="AB600" s="105">
        <v>0</v>
      </c>
      <c r="AC600" s="105">
        <v>0</v>
      </c>
      <c r="AD600" s="105">
        <v>0</v>
      </c>
      <c r="AE600" s="105">
        <v>0</v>
      </c>
      <c r="AF600" s="105">
        <v>0</v>
      </c>
      <c r="AG600" s="105">
        <v>0</v>
      </c>
      <c r="AH600" s="105">
        <v>0</v>
      </c>
      <c r="AI600" s="105">
        <v>0</v>
      </c>
      <c r="AJ600" s="105">
        <v>0</v>
      </c>
      <c r="AK600" s="105">
        <v>0</v>
      </c>
      <c r="AL600" s="105">
        <v>0</v>
      </c>
      <c r="AM600" s="105">
        <v>0</v>
      </c>
      <c r="AN600" s="105">
        <v>0</v>
      </c>
      <c r="AO600" s="105">
        <v>0</v>
      </c>
      <c r="AP600" s="105">
        <v>0</v>
      </c>
      <c r="AQ600" s="105">
        <v>0</v>
      </c>
      <c r="AR600" s="105">
        <v>0</v>
      </c>
      <c r="AS600" s="105">
        <v>0</v>
      </c>
      <c r="AT600" s="105">
        <v>0</v>
      </c>
      <c r="AU600" s="105">
        <v>0</v>
      </c>
      <c r="AV600" s="105">
        <v>0</v>
      </c>
      <c r="AW600" s="105">
        <v>0</v>
      </c>
      <c r="AX600" s="105">
        <v>0</v>
      </c>
      <c r="AY600" s="105">
        <v>0</v>
      </c>
      <c r="AZ600" s="105">
        <v>0</v>
      </c>
      <c r="BA600" s="105">
        <v>0</v>
      </c>
      <c r="BB600" s="105">
        <v>0</v>
      </c>
      <c r="BE600" s="73"/>
      <c r="BF600" s="134">
        <f t="shared" si="36"/>
        <v>0</v>
      </c>
      <c r="BG600" s="134">
        <f t="shared" si="37"/>
        <v>0</v>
      </c>
      <c r="BH600" s="134">
        <f t="shared" si="38"/>
        <v>0</v>
      </c>
      <c r="BI600" s="134">
        <f t="shared" si="35"/>
        <v>0</v>
      </c>
    </row>
    <row r="601" spans="1:61" ht="14.4" x14ac:dyDescent="0.3">
      <c r="A601" s="106" t="s">
        <v>963</v>
      </c>
      <c r="B601" s="105">
        <v>0</v>
      </c>
      <c r="C601" s="105">
        <v>0</v>
      </c>
      <c r="D601" s="105">
        <v>0</v>
      </c>
      <c r="E601" s="105">
        <v>0</v>
      </c>
      <c r="F601" s="105">
        <v>0</v>
      </c>
      <c r="G601" s="105">
        <v>0</v>
      </c>
      <c r="H601" s="105">
        <v>0</v>
      </c>
      <c r="I601" s="105">
        <v>0</v>
      </c>
      <c r="J601" s="105">
        <v>0</v>
      </c>
      <c r="K601" s="105">
        <v>0</v>
      </c>
      <c r="L601" s="105">
        <v>0</v>
      </c>
      <c r="M601" s="105">
        <v>0</v>
      </c>
      <c r="N601" s="105">
        <v>0</v>
      </c>
      <c r="O601" s="105">
        <v>0</v>
      </c>
      <c r="P601" s="105">
        <v>0</v>
      </c>
      <c r="Q601" s="105">
        <v>0</v>
      </c>
      <c r="R601" s="105">
        <v>0</v>
      </c>
      <c r="S601" s="105">
        <v>0</v>
      </c>
      <c r="T601" s="105">
        <v>0</v>
      </c>
      <c r="U601" s="105">
        <v>0</v>
      </c>
      <c r="V601" s="105">
        <v>0</v>
      </c>
      <c r="W601" s="105">
        <v>0</v>
      </c>
      <c r="X601" s="105">
        <v>0</v>
      </c>
      <c r="Y601" s="105">
        <v>0</v>
      </c>
      <c r="Z601" s="105">
        <v>0</v>
      </c>
      <c r="AA601" s="105">
        <v>0</v>
      </c>
      <c r="AB601" s="105">
        <v>0</v>
      </c>
      <c r="AC601" s="105">
        <v>0</v>
      </c>
      <c r="AD601" s="105">
        <v>0</v>
      </c>
      <c r="AE601" s="105">
        <v>0</v>
      </c>
      <c r="AF601" s="105">
        <v>0</v>
      </c>
      <c r="AG601" s="105">
        <v>0</v>
      </c>
      <c r="AH601" s="105">
        <v>0</v>
      </c>
      <c r="AI601" s="105">
        <v>0</v>
      </c>
      <c r="AJ601" s="105">
        <v>0</v>
      </c>
      <c r="AK601" s="105">
        <v>0</v>
      </c>
      <c r="AL601" s="105">
        <v>0</v>
      </c>
      <c r="AM601" s="105">
        <v>0</v>
      </c>
      <c r="AN601" s="105">
        <v>0</v>
      </c>
      <c r="AO601" s="105">
        <v>0</v>
      </c>
      <c r="AP601" s="105">
        <v>0</v>
      </c>
      <c r="AQ601" s="105">
        <v>0</v>
      </c>
      <c r="AR601" s="105">
        <v>0</v>
      </c>
      <c r="AS601" s="105">
        <v>0</v>
      </c>
      <c r="AT601" s="105">
        <v>0</v>
      </c>
      <c r="AU601" s="105">
        <v>0</v>
      </c>
      <c r="AV601" s="105">
        <v>0</v>
      </c>
      <c r="AW601" s="105">
        <v>0</v>
      </c>
      <c r="AX601" s="105">
        <v>0</v>
      </c>
      <c r="AY601" s="105">
        <v>0</v>
      </c>
      <c r="AZ601" s="105">
        <v>0</v>
      </c>
      <c r="BA601" s="105">
        <v>0</v>
      </c>
      <c r="BB601" s="105">
        <v>0</v>
      </c>
      <c r="BE601" s="73"/>
      <c r="BF601" s="134">
        <f t="shared" si="36"/>
        <v>0</v>
      </c>
      <c r="BG601" s="134">
        <f t="shared" si="37"/>
        <v>0</v>
      </c>
      <c r="BH601" s="134">
        <f t="shared" si="38"/>
        <v>0</v>
      </c>
      <c r="BI601" s="134">
        <f t="shared" si="35"/>
        <v>0</v>
      </c>
    </row>
    <row r="602" spans="1:61" ht="14.4" x14ac:dyDescent="0.3">
      <c r="A602" s="106" t="s">
        <v>964</v>
      </c>
      <c r="B602" s="105">
        <v>0</v>
      </c>
      <c r="C602" s="105">
        <v>0</v>
      </c>
      <c r="D602" s="105">
        <v>0</v>
      </c>
      <c r="E602" s="105">
        <v>0</v>
      </c>
      <c r="F602" s="105">
        <v>0</v>
      </c>
      <c r="G602" s="105">
        <v>0</v>
      </c>
      <c r="H602" s="105">
        <v>0</v>
      </c>
      <c r="I602" s="105">
        <v>0</v>
      </c>
      <c r="J602" s="105">
        <v>0</v>
      </c>
      <c r="K602" s="105">
        <v>0</v>
      </c>
      <c r="L602" s="105">
        <v>0</v>
      </c>
      <c r="M602" s="105">
        <v>0</v>
      </c>
      <c r="N602" s="105">
        <v>0</v>
      </c>
      <c r="O602" s="105">
        <v>0</v>
      </c>
      <c r="P602" s="105">
        <v>0</v>
      </c>
      <c r="Q602" s="105">
        <v>0</v>
      </c>
      <c r="R602" s="105">
        <v>0</v>
      </c>
      <c r="S602" s="105">
        <v>0</v>
      </c>
      <c r="T602" s="105">
        <v>0</v>
      </c>
      <c r="U602" s="105">
        <v>0</v>
      </c>
      <c r="V602" s="105">
        <v>0</v>
      </c>
      <c r="W602" s="105">
        <v>0</v>
      </c>
      <c r="X602" s="105">
        <v>0</v>
      </c>
      <c r="Y602" s="105">
        <v>0</v>
      </c>
      <c r="Z602" s="105">
        <v>0</v>
      </c>
      <c r="AA602" s="105">
        <v>0</v>
      </c>
      <c r="AB602" s="105">
        <v>0</v>
      </c>
      <c r="AC602" s="105">
        <v>0</v>
      </c>
      <c r="AD602" s="105">
        <v>0</v>
      </c>
      <c r="AE602" s="105">
        <v>0</v>
      </c>
      <c r="AF602" s="105">
        <v>0</v>
      </c>
      <c r="AG602" s="105">
        <v>0</v>
      </c>
      <c r="AH602" s="105">
        <v>0</v>
      </c>
      <c r="AI602" s="105">
        <v>0</v>
      </c>
      <c r="AJ602" s="105">
        <v>0</v>
      </c>
      <c r="AK602" s="105">
        <v>0</v>
      </c>
      <c r="AL602" s="105">
        <v>0</v>
      </c>
      <c r="AM602" s="105">
        <v>0</v>
      </c>
      <c r="AN602" s="105">
        <v>0</v>
      </c>
      <c r="AO602" s="105">
        <v>0</v>
      </c>
      <c r="AP602" s="105">
        <v>0</v>
      </c>
      <c r="AQ602" s="105">
        <v>0</v>
      </c>
      <c r="AR602" s="105">
        <v>0</v>
      </c>
      <c r="AS602" s="105">
        <v>0</v>
      </c>
      <c r="AT602" s="105">
        <v>0</v>
      </c>
      <c r="AU602" s="105">
        <v>0</v>
      </c>
      <c r="AV602" s="105">
        <v>0</v>
      </c>
      <c r="AW602" s="105">
        <v>0</v>
      </c>
      <c r="AX602" s="105">
        <v>0</v>
      </c>
      <c r="AY602" s="105">
        <v>0</v>
      </c>
      <c r="AZ602" s="105">
        <v>0</v>
      </c>
      <c r="BA602" s="105">
        <v>0</v>
      </c>
      <c r="BB602" s="105">
        <v>0</v>
      </c>
      <c r="BE602" s="73"/>
      <c r="BF602" s="134">
        <f t="shared" si="36"/>
        <v>0</v>
      </c>
      <c r="BG602" s="134">
        <f t="shared" si="37"/>
        <v>0</v>
      </c>
      <c r="BH602" s="134">
        <f t="shared" si="38"/>
        <v>0</v>
      </c>
      <c r="BI602" s="134">
        <f t="shared" si="35"/>
        <v>0</v>
      </c>
    </row>
    <row r="603" spans="1:61" ht="14.4" x14ac:dyDescent="0.3">
      <c r="A603" s="106" t="s">
        <v>965</v>
      </c>
      <c r="B603" s="105">
        <v>-5348295.32</v>
      </c>
      <c r="C603" s="105">
        <v>-5348295.32</v>
      </c>
      <c r="D603" s="105">
        <v>-5348295.32</v>
      </c>
      <c r="E603" s="105">
        <v>-5348295.32</v>
      </c>
      <c r="F603" s="105">
        <v>-5348295.32</v>
      </c>
      <c r="G603" s="105">
        <v>-5348295.32</v>
      </c>
      <c r="H603" s="105">
        <v>-5348295.32</v>
      </c>
      <c r="I603" s="105">
        <v>-5348295.32</v>
      </c>
      <c r="J603" s="105">
        <v>-5348295.32</v>
      </c>
      <c r="K603" s="105">
        <v>-5348295.32</v>
      </c>
      <c r="L603" s="105">
        <v>-5348295.32</v>
      </c>
      <c r="M603" s="105">
        <v>-5348295.32</v>
      </c>
      <c r="N603" s="105">
        <v>-5348295.32</v>
      </c>
      <c r="O603" s="105">
        <v>-5348295.32</v>
      </c>
      <c r="P603" s="105">
        <v>-5348295.32</v>
      </c>
      <c r="Q603" s="105">
        <v>-5348295.32</v>
      </c>
      <c r="R603" s="105">
        <v>-5348295.32</v>
      </c>
      <c r="S603" s="105">
        <v>-5348295.32</v>
      </c>
      <c r="T603" s="105">
        <v>-5348295.32</v>
      </c>
      <c r="U603" s="105">
        <v>-5348295.32</v>
      </c>
      <c r="V603" s="105">
        <v>-5348295.32</v>
      </c>
      <c r="W603" s="105">
        <v>-5348295.32</v>
      </c>
      <c r="X603" s="105">
        <v>-5348295.32</v>
      </c>
      <c r="Y603" s="105">
        <v>-5348295.32</v>
      </c>
      <c r="Z603" s="105">
        <v>-5348295.32</v>
      </c>
      <c r="AA603" s="105">
        <v>-5348295.32</v>
      </c>
      <c r="AB603" s="105">
        <v>-5348295.32</v>
      </c>
      <c r="AC603" s="105">
        <v>-5348295.32</v>
      </c>
      <c r="AD603" s="105">
        <v>-5348295.32</v>
      </c>
      <c r="AE603" s="105">
        <v>-5348295.32</v>
      </c>
      <c r="AF603" s="105">
        <v>-5348295.32</v>
      </c>
      <c r="AG603" s="105">
        <v>-5348295.32</v>
      </c>
      <c r="AH603" s="105">
        <v>-5348295.32</v>
      </c>
      <c r="AI603" s="105">
        <v>-5348295.32</v>
      </c>
      <c r="AJ603" s="105">
        <v>-5348295.32</v>
      </c>
      <c r="AK603" s="105">
        <v>-5348295.32</v>
      </c>
      <c r="AL603" s="105">
        <v>-5348295.32</v>
      </c>
      <c r="AM603" s="105">
        <v>-5348295.32</v>
      </c>
      <c r="AN603" s="105">
        <v>-5348295.32</v>
      </c>
      <c r="AO603" s="105">
        <v>-5348295.32</v>
      </c>
      <c r="AP603" s="105">
        <v>-5348295.32</v>
      </c>
      <c r="AQ603" s="105">
        <v>-5348295.32</v>
      </c>
      <c r="AR603" s="105">
        <v>-5348295.32</v>
      </c>
      <c r="AS603" s="105">
        <v>-5348295.32</v>
      </c>
      <c r="AT603" s="105">
        <v>-5348295.32</v>
      </c>
      <c r="AU603" s="105">
        <v>-5348295.32</v>
      </c>
      <c r="AV603" s="105">
        <v>-5348295.32</v>
      </c>
      <c r="AW603" s="105">
        <v>-5348295.32</v>
      </c>
      <c r="AX603" s="105">
        <v>-5348295.32</v>
      </c>
      <c r="AY603" s="105">
        <v>-5348295.32</v>
      </c>
      <c r="AZ603" s="105">
        <v>-5348295.32</v>
      </c>
      <c r="BA603" s="105">
        <v>-5348295.32</v>
      </c>
      <c r="BB603" s="105">
        <v>-5348295.32</v>
      </c>
      <c r="BE603" s="73"/>
      <c r="BF603" s="134">
        <f t="shared" si="36"/>
        <v>-5348295.3199999994</v>
      </c>
      <c r="BG603" s="134">
        <f t="shared" si="37"/>
        <v>-5348295.3199999994</v>
      </c>
      <c r="BH603" s="134">
        <f t="shared" si="38"/>
        <v>-5348295.3199999994</v>
      </c>
      <c r="BI603" s="134">
        <f t="shared" si="35"/>
        <v>-5348295.3199999994</v>
      </c>
    </row>
    <row r="604" spans="1:61" ht="14.4" x14ac:dyDescent="0.3">
      <c r="A604" s="106" t="s">
        <v>966</v>
      </c>
      <c r="B604" s="105">
        <v>-1844745.18</v>
      </c>
      <c r="C604" s="105">
        <v>-1844745.18</v>
      </c>
      <c r="D604" s="105">
        <v>-1844745.18</v>
      </c>
      <c r="E604" s="105">
        <v>-1844745.18</v>
      </c>
      <c r="F604" s="105">
        <v>-1844745.18</v>
      </c>
      <c r="G604" s="105">
        <v>-1844745.18</v>
      </c>
      <c r="H604" s="105">
        <v>-1844745.18</v>
      </c>
      <c r="I604" s="105">
        <v>-1844745.18</v>
      </c>
      <c r="J604" s="105">
        <v>-1844745.18</v>
      </c>
      <c r="K604" s="105">
        <v>-1844745.18</v>
      </c>
      <c r="L604" s="105">
        <v>-1844745.18</v>
      </c>
      <c r="M604" s="105">
        <v>-1844745.18</v>
      </c>
      <c r="N604" s="105">
        <v>-1844745.18</v>
      </c>
      <c r="O604" s="105">
        <v>-1844745.18</v>
      </c>
      <c r="P604" s="105">
        <v>-1844745.18</v>
      </c>
      <c r="Q604" s="105">
        <v>-1844745.18</v>
      </c>
      <c r="R604" s="105">
        <v>-1844745.18</v>
      </c>
      <c r="S604" s="105">
        <v>-1844745.18</v>
      </c>
      <c r="T604" s="105">
        <v>-1844745.18</v>
      </c>
      <c r="U604" s="105">
        <v>-1844745.18</v>
      </c>
      <c r="V604" s="105">
        <v>-1844745.18</v>
      </c>
      <c r="W604" s="105">
        <v>-1844745.18</v>
      </c>
      <c r="X604" s="105">
        <v>-1844745.18</v>
      </c>
      <c r="Y604" s="105">
        <v>-1844745.18</v>
      </c>
      <c r="Z604" s="105">
        <v>-1844745.18</v>
      </c>
      <c r="AA604" s="105">
        <v>-1844745.18</v>
      </c>
      <c r="AB604" s="105">
        <v>-1844745.18</v>
      </c>
      <c r="AC604" s="105">
        <v>-1844745.18</v>
      </c>
      <c r="AD604" s="105">
        <v>-1844745.18</v>
      </c>
      <c r="AE604" s="105">
        <v>-1844745.18</v>
      </c>
      <c r="AF604" s="105">
        <v>-1844745.18</v>
      </c>
      <c r="AG604" s="105">
        <v>-1844745.18</v>
      </c>
      <c r="AH604" s="105">
        <v>-1844745.18</v>
      </c>
      <c r="AI604" s="105">
        <v>-1844745.18</v>
      </c>
      <c r="AJ604" s="105">
        <v>-1844745.18</v>
      </c>
      <c r="AK604" s="105">
        <v>-1844745.18</v>
      </c>
      <c r="AL604" s="105">
        <v>-1844745.18</v>
      </c>
      <c r="AM604" s="105">
        <v>-1844745.18</v>
      </c>
      <c r="AN604" s="105">
        <v>-1844745.18</v>
      </c>
      <c r="AO604" s="105">
        <v>-1844745.18</v>
      </c>
      <c r="AP604" s="105">
        <v>-1844745.18</v>
      </c>
      <c r="AQ604" s="105">
        <v>-1844745.18</v>
      </c>
      <c r="AR604" s="105">
        <v>-1844745.18</v>
      </c>
      <c r="AS604" s="105">
        <v>-1844745.18</v>
      </c>
      <c r="AT604" s="105">
        <v>-1844745.18</v>
      </c>
      <c r="AU604" s="105">
        <v>-1844745.18</v>
      </c>
      <c r="AV604" s="105">
        <v>-1844745.18</v>
      </c>
      <c r="AW604" s="105">
        <v>-1844745.18</v>
      </c>
      <c r="AX604" s="105">
        <v>-1844745.18</v>
      </c>
      <c r="AY604" s="105">
        <v>-1844745.18</v>
      </c>
      <c r="AZ604" s="105">
        <v>-1844745.18</v>
      </c>
      <c r="BA604" s="105">
        <v>-1844745.18</v>
      </c>
      <c r="BB604" s="105">
        <v>-1844745.18</v>
      </c>
      <c r="BE604" s="73"/>
      <c r="BF604" s="134">
        <f t="shared" si="36"/>
        <v>-1844745.18</v>
      </c>
      <c r="BG604" s="134">
        <f t="shared" si="37"/>
        <v>-1844745.18</v>
      </c>
      <c r="BH604" s="134">
        <f t="shared" si="38"/>
        <v>-1844745.18</v>
      </c>
      <c r="BI604" s="134">
        <f t="shared" si="35"/>
        <v>-1844745.18</v>
      </c>
    </row>
    <row r="605" spans="1:61" ht="14.4" x14ac:dyDescent="0.3">
      <c r="A605" s="106" t="s">
        <v>967</v>
      </c>
      <c r="B605" s="105">
        <v>-511267.24</v>
      </c>
      <c r="C605" s="105">
        <v>-511267.24</v>
      </c>
      <c r="D605" s="105">
        <v>-511267.24</v>
      </c>
      <c r="E605" s="105">
        <v>-511267.24</v>
      </c>
      <c r="F605" s="105">
        <v>-511267.24</v>
      </c>
      <c r="G605" s="105">
        <v>-511267.24</v>
      </c>
      <c r="H605" s="105">
        <v>-511267.24</v>
      </c>
      <c r="I605" s="105">
        <v>-511267.24</v>
      </c>
      <c r="J605" s="105">
        <v>-511267.24</v>
      </c>
      <c r="K605" s="105">
        <v>-511267.24</v>
      </c>
      <c r="L605" s="105">
        <v>-511267.24</v>
      </c>
      <c r="M605" s="105">
        <v>-511267.24</v>
      </c>
      <c r="N605" s="105">
        <v>-511267.24</v>
      </c>
      <c r="O605" s="105">
        <v>-511267.24</v>
      </c>
      <c r="P605" s="105">
        <v>-511267.24</v>
      </c>
      <c r="Q605" s="105">
        <v>-511267.24</v>
      </c>
      <c r="R605" s="105">
        <v>-511267.24</v>
      </c>
      <c r="S605" s="105">
        <v>-511267.24</v>
      </c>
      <c r="T605" s="105">
        <v>-511267.24</v>
      </c>
      <c r="U605" s="105">
        <v>-511267.24</v>
      </c>
      <c r="V605" s="105">
        <v>-511267.24</v>
      </c>
      <c r="W605" s="105">
        <v>-511267.24</v>
      </c>
      <c r="X605" s="105">
        <v>-511267.24</v>
      </c>
      <c r="Y605" s="105">
        <v>-511267.24</v>
      </c>
      <c r="Z605" s="105">
        <v>-511267.24</v>
      </c>
      <c r="AA605" s="105">
        <v>-511267.24</v>
      </c>
      <c r="AB605" s="105">
        <v>-511267.24</v>
      </c>
      <c r="AC605" s="105">
        <v>-511267.24</v>
      </c>
      <c r="AD605" s="105">
        <v>-511267.24</v>
      </c>
      <c r="AE605" s="105">
        <v>-511267.24</v>
      </c>
      <c r="AF605" s="105">
        <v>-511267.24</v>
      </c>
      <c r="AG605" s="105">
        <v>-511267.24</v>
      </c>
      <c r="AH605" s="105">
        <v>-511267.24</v>
      </c>
      <c r="AI605" s="105">
        <v>-511267.24</v>
      </c>
      <c r="AJ605" s="105">
        <v>-511267.24</v>
      </c>
      <c r="AK605" s="105">
        <v>-511267.24</v>
      </c>
      <c r="AL605" s="105">
        <v>-511267.24</v>
      </c>
      <c r="AM605" s="105">
        <v>-511267.24</v>
      </c>
      <c r="AN605" s="105">
        <v>-511267.24</v>
      </c>
      <c r="AO605" s="105">
        <v>-511267.24</v>
      </c>
      <c r="AP605" s="105">
        <v>-511267.24</v>
      </c>
      <c r="AQ605" s="105">
        <v>-511267.24</v>
      </c>
      <c r="AR605" s="105">
        <v>-511267.24</v>
      </c>
      <c r="AS605" s="105">
        <v>-511267.24</v>
      </c>
      <c r="AT605" s="105">
        <v>-511267.24</v>
      </c>
      <c r="AU605" s="105">
        <v>-511267.24</v>
      </c>
      <c r="AV605" s="105">
        <v>-511267.24</v>
      </c>
      <c r="AW605" s="105">
        <v>-511267.24</v>
      </c>
      <c r="AX605" s="105">
        <v>-511267.24</v>
      </c>
      <c r="AY605" s="105">
        <v>-511267.24</v>
      </c>
      <c r="AZ605" s="105">
        <v>-511267.24</v>
      </c>
      <c r="BA605" s="105">
        <v>-511267.24</v>
      </c>
      <c r="BB605" s="105">
        <v>-511267.24</v>
      </c>
      <c r="BE605" s="73"/>
      <c r="BF605" s="134">
        <f t="shared" si="36"/>
        <v>-511267.24000000017</v>
      </c>
      <c r="BG605" s="134">
        <f t="shared" si="37"/>
        <v>-511267.24000000017</v>
      </c>
      <c r="BH605" s="134">
        <f t="shared" si="38"/>
        <v>-511267.24000000017</v>
      </c>
      <c r="BI605" s="134">
        <f t="shared" si="35"/>
        <v>-511267.24000000017</v>
      </c>
    </row>
    <row r="606" spans="1:61" ht="14.4" x14ac:dyDescent="0.3">
      <c r="A606" s="106" t="s">
        <v>968</v>
      </c>
      <c r="B606" s="105">
        <v>73994043.010000005</v>
      </c>
      <c r="C606" s="105">
        <v>73994043.010000005</v>
      </c>
      <c r="D606" s="105">
        <v>73994043.010000005</v>
      </c>
      <c r="E606" s="105">
        <v>73994043.010000005</v>
      </c>
      <c r="F606" s="105">
        <v>73994043.010000005</v>
      </c>
      <c r="G606" s="105">
        <v>73994043.010000005</v>
      </c>
      <c r="H606" s="105">
        <v>73994043.010000005</v>
      </c>
      <c r="I606" s="105">
        <v>73994043.010000005</v>
      </c>
      <c r="J606" s="105">
        <v>73994043.010000005</v>
      </c>
      <c r="K606" s="105">
        <v>73994043.010000005</v>
      </c>
      <c r="L606" s="105">
        <v>73994043.010000005</v>
      </c>
      <c r="M606" s="105">
        <v>73994043.010000005</v>
      </c>
      <c r="N606" s="105">
        <v>73994043.010000005</v>
      </c>
      <c r="O606" s="105">
        <v>73994043.010000005</v>
      </c>
      <c r="P606" s="105">
        <v>73994043.010000005</v>
      </c>
      <c r="Q606" s="105">
        <v>73994043.010000005</v>
      </c>
      <c r="R606" s="105">
        <v>73994043.010000005</v>
      </c>
      <c r="S606" s="105">
        <v>73994043.010000005</v>
      </c>
      <c r="T606" s="105">
        <v>73994043.010000005</v>
      </c>
      <c r="U606" s="105">
        <v>73994043.010000005</v>
      </c>
      <c r="V606" s="105">
        <v>73994043.010000005</v>
      </c>
      <c r="W606" s="105">
        <v>73994043.010000005</v>
      </c>
      <c r="X606" s="105">
        <v>73994043.010000005</v>
      </c>
      <c r="Y606" s="105">
        <v>73994043.010000005</v>
      </c>
      <c r="Z606" s="105">
        <v>73994043.010000005</v>
      </c>
      <c r="AA606" s="105">
        <v>73994043.010000005</v>
      </c>
      <c r="AB606" s="105">
        <v>73994043.010000005</v>
      </c>
      <c r="AC606" s="105">
        <v>73994043.010000005</v>
      </c>
      <c r="AD606" s="105">
        <v>73994043.010000005</v>
      </c>
      <c r="AE606" s="105">
        <v>73994043.010000005</v>
      </c>
      <c r="AF606" s="105">
        <v>73994043.010000005</v>
      </c>
      <c r="AG606" s="105">
        <v>73994043.010000005</v>
      </c>
      <c r="AH606" s="105">
        <v>73994043.010000005</v>
      </c>
      <c r="AI606" s="105">
        <v>73994043.010000005</v>
      </c>
      <c r="AJ606" s="105">
        <v>73994043.010000005</v>
      </c>
      <c r="AK606" s="105">
        <v>73994043.010000005</v>
      </c>
      <c r="AL606" s="105">
        <v>73994043.010000005</v>
      </c>
      <c r="AM606" s="105">
        <v>73994043.010000005</v>
      </c>
      <c r="AN606" s="105">
        <v>73994043.010000005</v>
      </c>
      <c r="AO606" s="105">
        <v>73994043.010000005</v>
      </c>
      <c r="AP606" s="105">
        <v>73994043.010000005</v>
      </c>
      <c r="AQ606" s="105">
        <v>73994043.010000005</v>
      </c>
      <c r="AR606" s="105">
        <v>73994043.010000005</v>
      </c>
      <c r="AS606" s="105">
        <v>73994043.010000005</v>
      </c>
      <c r="AT606" s="105">
        <v>73994043.010000005</v>
      </c>
      <c r="AU606" s="105">
        <v>73994043.010000005</v>
      </c>
      <c r="AV606" s="105">
        <v>73994043.010000005</v>
      </c>
      <c r="AW606" s="105">
        <v>73994043.010000005</v>
      </c>
      <c r="AX606" s="105">
        <v>73994043.010000005</v>
      </c>
      <c r="AY606" s="105">
        <v>73994043.010000005</v>
      </c>
      <c r="AZ606" s="105">
        <v>73994043.010000005</v>
      </c>
      <c r="BA606" s="105">
        <v>73994043.010000005</v>
      </c>
      <c r="BB606" s="105">
        <v>73994043.010000005</v>
      </c>
      <c r="BE606" s="73"/>
      <c r="BF606" s="134">
        <f t="shared" si="36"/>
        <v>73994043.010000005</v>
      </c>
      <c r="BG606" s="134">
        <f t="shared" si="37"/>
        <v>73994043.010000005</v>
      </c>
      <c r="BH606" s="134">
        <f t="shared" si="38"/>
        <v>73994043.010000005</v>
      </c>
      <c r="BI606" s="134">
        <f t="shared" si="35"/>
        <v>73994043.010000005</v>
      </c>
    </row>
    <row r="607" spans="1:61" ht="14.4" x14ac:dyDescent="0.3">
      <c r="A607" s="106" t="s">
        <v>969</v>
      </c>
      <c r="B607" s="105">
        <v>77140922.719999999</v>
      </c>
      <c r="C607" s="105">
        <v>77140922.719999999</v>
      </c>
      <c r="D607" s="105">
        <v>77140922.719999999</v>
      </c>
      <c r="E607" s="105">
        <v>77140922.719999999</v>
      </c>
      <c r="F607" s="105">
        <v>77140922.719999999</v>
      </c>
      <c r="G607" s="105">
        <v>77140922.719999999</v>
      </c>
      <c r="H607" s="105">
        <v>77140922.719999999</v>
      </c>
      <c r="I607" s="105">
        <v>77140922.719999999</v>
      </c>
      <c r="J607" s="105">
        <v>77140922.719999999</v>
      </c>
      <c r="K607" s="105">
        <v>77140922.719999999</v>
      </c>
      <c r="L607" s="105">
        <v>77140922.719999999</v>
      </c>
      <c r="M607" s="105">
        <v>77140922.719999999</v>
      </c>
      <c r="N607" s="105">
        <v>77140922.719999999</v>
      </c>
      <c r="O607" s="105">
        <v>77140922.719999999</v>
      </c>
      <c r="P607" s="105">
        <v>77140922.719999999</v>
      </c>
      <c r="Q607" s="105">
        <v>77140922.719999999</v>
      </c>
      <c r="R607" s="105">
        <v>77140922.719999999</v>
      </c>
      <c r="S607" s="105">
        <v>77140922.719999999</v>
      </c>
      <c r="T607" s="105">
        <v>77140922.719999999</v>
      </c>
      <c r="U607" s="105">
        <v>77140922.719999999</v>
      </c>
      <c r="V607" s="105">
        <v>77140922.719999999</v>
      </c>
      <c r="W607" s="105">
        <v>77140922.719999999</v>
      </c>
      <c r="X607" s="105">
        <v>77140922.719999999</v>
      </c>
      <c r="Y607" s="105">
        <v>77140922.719999999</v>
      </c>
      <c r="Z607" s="105">
        <v>77140922.719999999</v>
      </c>
      <c r="AA607" s="105">
        <v>77140922.719999999</v>
      </c>
      <c r="AB607" s="105">
        <v>77140922.719999999</v>
      </c>
      <c r="AC607" s="105">
        <v>77140922.719999999</v>
      </c>
      <c r="AD607" s="105">
        <v>77140922.719999999</v>
      </c>
      <c r="AE607" s="105">
        <v>77140922.719999999</v>
      </c>
      <c r="AF607" s="105">
        <v>77140922.719999999</v>
      </c>
      <c r="AG607" s="105">
        <v>77140922.719999999</v>
      </c>
      <c r="AH607" s="105">
        <v>77140922.719999999</v>
      </c>
      <c r="AI607" s="105">
        <v>77140922.719999999</v>
      </c>
      <c r="AJ607" s="105">
        <v>77140922.719999999</v>
      </c>
      <c r="AK607" s="105">
        <v>77140922.719999999</v>
      </c>
      <c r="AL607" s="105">
        <v>77140922.719999999</v>
      </c>
      <c r="AM607" s="105">
        <v>77140922.719999999</v>
      </c>
      <c r="AN607" s="105">
        <v>77140922.719999999</v>
      </c>
      <c r="AO607" s="105">
        <v>77140922.719999999</v>
      </c>
      <c r="AP607" s="105">
        <v>77140922.719999999</v>
      </c>
      <c r="AQ607" s="105">
        <v>77140922.719999999</v>
      </c>
      <c r="AR607" s="105">
        <v>77140922.719999999</v>
      </c>
      <c r="AS607" s="105">
        <v>77140922.719999999</v>
      </c>
      <c r="AT607" s="105">
        <v>77140922.719999999</v>
      </c>
      <c r="AU607" s="105">
        <v>77140922.719999999</v>
      </c>
      <c r="AV607" s="105">
        <v>77140922.719999999</v>
      </c>
      <c r="AW607" s="105">
        <v>77140922.719999999</v>
      </c>
      <c r="AX607" s="105">
        <v>77140922.719999999</v>
      </c>
      <c r="AY607" s="105">
        <v>77140922.719999999</v>
      </c>
      <c r="AZ607" s="105">
        <v>77140922.719999999</v>
      </c>
      <c r="BA607" s="105">
        <v>77140922.719999999</v>
      </c>
      <c r="BB607" s="105">
        <v>77140922.719999999</v>
      </c>
      <c r="BE607" s="73"/>
      <c r="BF607" s="134">
        <f t="shared" si="36"/>
        <v>77140922.720000014</v>
      </c>
      <c r="BG607" s="134">
        <f t="shared" si="37"/>
        <v>77140922.720000014</v>
      </c>
      <c r="BH607" s="134">
        <f t="shared" si="38"/>
        <v>77140922.720000014</v>
      </c>
      <c r="BI607" s="134">
        <f t="shared" si="35"/>
        <v>77140922.720000014</v>
      </c>
    </row>
    <row r="608" spans="1:61" ht="14.4" x14ac:dyDescent="0.3">
      <c r="A608" s="106" t="s">
        <v>970</v>
      </c>
      <c r="B608" s="105">
        <v>0</v>
      </c>
      <c r="C608" s="105">
        <v>0</v>
      </c>
      <c r="D608" s="105">
        <v>0</v>
      </c>
      <c r="E608" s="105">
        <v>0</v>
      </c>
      <c r="F608" s="105">
        <v>0</v>
      </c>
      <c r="G608" s="105">
        <v>0</v>
      </c>
      <c r="H608" s="105">
        <v>0</v>
      </c>
      <c r="I608" s="105">
        <v>0</v>
      </c>
      <c r="J608" s="105">
        <v>0</v>
      </c>
      <c r="K608" s="105">
        <v>0</v>
      </c>
      <c r="L608" s="105">
        <v>0</v>
      </c>
      <c r="M608" s="105">
        <v>0</v>
      </c>
      <c r="N608" s="105">
        <v>0</v>
      </c>
      <c r="O608" s="105">
        <v>0</v>
      </c>
      <c r="P608" s="105">
        <v>0</v>
      </c>
      <c r="Q608" s="105">
        <v>0</v>
      </c>
      <c r="R608" s="105">
        <v>0</v>
      </c>
      <c r="S608" s="105">
        <v>0</v>
      </c>
      <c r="T608" s="105">
        <v>0</v>
      </c>
      <c r="U608" s="105">
        <v>0</v>
      </c>
      <c r="V608" s="105">
        <v>0</v>
      </c>
      <c r="W608" s="105">
        <v>0</v>
      </c>
      <c r="X608" s="105">
        <v>0</v>
      </c>
      <c r="Y608" s="105">
        <v>0</v>
      </c>
      <c r="Z608" s="105">
        <v>0</v>
      </c>
      <c r="AA608" s="105">
        <v>0</v>
      </c>
      <c r="AB608" s="105">
        <v>0</v>
      </c>
      <c r="AC608" s="105">
        <v>0</v>
      </c>
      <c r="AD608" s="105">
        <v>0</v>
      </c>
      <c r="AE608" s="105">
        <v>0</v>
      </c>
      <c r="AF608" s="105">
        <v>0</v>
      </c>
      <c r="AG608" s="105">
        <v>0</v>
      </c>
      <c r="AH608" s="105">
        <v>0</v>
      </c>
      <c r="AI608" s="105">
        <v>0</v>
      </c>
      <c r="AJ608" s="105">
        <v>0</v>
      </c>
      <c r="AK608" s="105">
        <v>0</v>
      </c>
      <c r="AL608" s="105">
        <v>0</v>
      </c>
      <c r="AM608" s="105">
        <v>0</v>
      </c>
      <c r="AN608" s="105">
        <v>0</v>
      </c>
      <c r="AO608" s="105">
        <v>0</v>
      </c>
      <c r="AP608" s="105">
        <v>0</v>
      </c>
      <c r="AQ608" s="105">
        <v>0</v>
      </c>
      <c r="AR608" s="105">
        <v>0</v>
      </c>
      <c r="AS608" s="105">
        <v>0</v>
      </c>
      <c r="AT608" s="105">
        <v>0</v>
      </c>
      <c r="AU608" s="105">
        <v>0</v>
      </c>
      <c r="AV608" s="105">
        <v>0</v>
      </c>
      <c r="AW608" s="105">
        <v>0</v>
      </c>
      <c r="AX608" s="105">
        <v>0</v>
      </c>
      <c r="AY608" s="105">
        <v>0</v>
      </c>
      <c r="AZ608" s="105">
        <v>0</v>
      </c>
      <c r="BA608" s="105">
        <v>0</v>
      </c>
      <c r="BB608" s="105">
        <v>0</v>
      </c>
      <c r="BE608" s="73"/>
      <c r="BF608" s="134">
        <f t="shared" si="36"/>
        <v>0</v>
      </c>
      <c r="BG608" s="134">
        <f t="shared" si="37"/>
        <v>0</v>
      </c>
      <c r="BH608" s="134">
        <f t="shared" si="38"/>
        <v>0</v>
      </c>
      <c r="BI608" s="134">
        <f t="shared" si="35"/>
        <v>0</v>
      </c>
    </row>
    <row r="609" spans="1:61" ht="14.4" x14ac:dyDescent="0.3">
      <c r="A609" s="106" t="s">
        <v>971</v>
      </c>
      <c r="B609" s="105">
        <v>0</v>
      </c>
      <c r="C609" s="105">
        <v>0</v>
      </c>
      <c r="D609" s="105">
        <v>0</v>
      </c>
      <c r="E609" s="105">
        <v>0</v>
      </c>
      <c r="F609" s="105">
        <v>0</v>
      </c>
      <c r="G609" s="105">
        <v>0</v>
      </c>
      <c r="H609" s="105">
        <v>0</v>
      </c>
      <c r="I609" s="105">
        <v>0</v>
      </c>
      <c r="J609" s="105">
        <v>0</v>
      </c>
      <c r="K609" s="105">
        <v>0</v>
      </c>
      <c r="L609" s="105">
        <v>0</v>
      </c>
      <c r="M609" s="105">
        <v>0</v>
      </c>
      <c r="N609" s="105">
        <v>0</v>
      </c>
      <c r="O609" s="105">
        <v>0</v>
      </c>
      <c r="P609" s="105">
        <v>0</v>
      </c>
      <c r="Q609" s="105">
        <v>0</v>
      </c>
      <c r="R609" s="105">
        <v>0</v>
      </c>
      <c r="S609" s="105">
        <v>0</v>
      </c>
      <c r="T609" s="105">
        <v>0</v>
      </c>
      <c r="U609" s="105">
        <v>0</v>
      </c>
      <c r="V609" s="105">
        <v>0</v>
      </c>
      <c r="W609" s="105">
        <v>0</v>
      </c>
      <c r="X609" s="105">
        <v>0</v>
      </c>
      <c r="Y609" s="105">
        <v>0</v>
      </c>
      <c r="Z609" s="105">
        <v>0</v>
      </c>
      <c r="AA609" s="105">
        <v>0</v>
      </c>
      <c r="AB609" s="105">
        <v>0</v>
      </c>
      <c r="AC609" s="105">
        <v>0</v>
      </c>
      <c r="AD609" s="105">
        <v>0</v>
      </c>
      <c r="AE609" s="105">
        <v>0</v>
      </c>
      <c r="AF609" s="105">
        <v>0</v>
      </c>
      <c r="AG609" s="105">
        <v>0</v>
      </c>
      <c r="AH609" s="105">
        <v>0</v>
      </c>
      <c r="AI609" s="105">
        <v>0</v>
      </c>
      <c r="AJ609" s="105">
        <v>0</v>
      </c>
      <c r="AK609" s="105">
        <v>0</v>
      </c>
      <c r="AL609" s="105">
        <v>0</v>
      </c>
      <c r="AM609" s="105">
        <v>0</v>
      </c>
      <c r="AN609" s="105">
        <v>0</v>
      </c>
      <c r="AO609" s="105">
        <v>0</v>
      </c>
      <c r="AP609" s="105">
        <v>0</v>
      </c>
      <c r="AQ609" s="105">
        <v>0</v>
      </c>
      <c r="AR609" s="105">
        <v>0</v>
      </c>
      <c r="AS609" s="105">
        <v>0</v>
      </c>
      <c r="AT609" s="105">
        <v>0</v>
      </c>
      <c r="AU609" s="105">
        <v>0</v>
      </c>
      <c r="AV609" s="105">
        <v>0</v>
      </c>
      <c r="AW609" s="105">
        <v>0</v>
      </c>
      <c r="AX609" s="105">
        <v>0</v>
      </c>
      <c r="AY609" s="105">
        <v>0</v>
      </c>
      <c r="AZ609" s="105">
        <v>0</v>
      </c>
      <c r="BA609" s="105">
        <v>0</v>
      </c>
      <c r="BB609" s="105">
        <v>0</v>
      </c>
      <c r="BE609" s="73"/>
      <c r="BF609" s="134">
        <f t="shared" si="36"/>
        <v>0</v>
      </c>
      <c r="BG609" s="134">
        <f t="shared" si="37"/>
        <v>0</v>
      </c>
      <c r="BH609" s="134">
        <f t="shared" si="38"/>
        <v>0</v>
      </c>
      <c r="BI609" s="134">
        <f t="shared" si="35"/>
        <v>0</v>
      </c>
    </row>
    <row r="610" spans="1:61" ht="14.4" x14ac:dyDescent="0.3">
      <c r="A610" s="233" t="s">
        <v>972</v>
      </c>
      <c r="B610" s="107">
        <v>976946816.63</v>
      </c>
      <c r="C610" s="107">
        <v>976946816.63</v>
      </c>
      <c r="D610" s="107">
        <v>976946816.63</v>
      </c>
      <c r="E610" s="107">
        <v>976946816.63</v>
      </c>
      <c r="F610" s="107">
        <v>976946816.63</v>
      </c>
      <c r="G610" s="107">
        <v>976946816.63</v>
      </c>
      <c r="H610" s="107">
        <v>976946816.63</v>
      </c>
      <c r="I610" s="107">
        <v>976946816.63</v>
      </c>
      <c r="J610" s="107">
        <v>976946816.63</v>
      </c>
      <c r="K610" s="107">
        <v>976946816.63</v>
      </c>
      <c r="L610" s="107">
        <v>976946816.63</v>
      </c>
      <c r="M610" s="107">
        <v>976946816.63</v>
      </c>
      <c r="N610" s="107">
        <v>976946816.63</v>
      </c>
      <c r="O610" s="107">
        <v>976946816.63</v>
      </c>
      <c r="P610" s="107">
        <v>976946816.63</v>
      </c>
      <c r="Q610" s="107">
        <v>976946816.63</v>
      </c>
      <c r="R610" s="107">
        <v>976946816.63</v>
      </c>
      <c r="S610" s="107">
        <v>976946816.63</v>
      </c>
      <c r="T610" s="107">
        <v>976946816.63</v>
      </c>
      <c r="U610" s="107">
        <v>976946816.63</v>
      </c>
      <c r="V610" s="107">
        <v>976946816.63</v>
      </c>
      <c r="W610" s="107">
        <v>976946816.63</v>
      </c>
      <c r="X610" s="107">
        <v>976946816.63</v>
      </c>
      <c r="Y610" s="107">
        <v>976946816.63</v>
      </c>
      <c r="Z610" s="107">
        <v>976946816.63</v>
      </c>
      <c r="AA610" s="107">
        <v>976946816.63</v>
      </c>
      <c r="AB610" s="107">
        <v>976946816.63</v>
      </c>
      <c r="AC610" s="107">
        <v>976946816.63</v>
      </c>
      <c r="AD610" s="107">
        <v>976946816.63</v>
      </c>
      <c r="AE610" s="107">
        <v>976946816.63</v>
      </c>
      <c r="AF610" s="107">
        <v>976946816.63</v>
      </c>
      <c r="AG610" s="107">
        <v>976946816.63</v>
      </c>
      <c r="AH610" s="107">
        <v>976946816.63</v>
      </c>
      <c r="AI610" s="107">
        <v>976946816.63</v>
      </c>
      <c r="AJ610" s="107">
        <v>976946816.63</v>
      </c>
      <c r="AK610" s="107">
        <v>976946816.63</v>
      </c>
      <c r="AL610" s="107">
        <v>976946816.63</v>
      </c>
      <c r="AM610" s="107">
        <v>976946816.63</v>
      </c>
      <c r="AN610" s="107">
        <v>976946816.63</v>
      </c>
      <c r="AO610" s="107">
        <v>976946816.63</v>
      </c>
      <c r="AP610" s="107">
        <v>976946816.63</v>
      </c>
      <c r="AQ610" s="107">
        <v>976946816.63</v>
      </c>
      <c r="AR610" s="107">
        <v>976946816.63</v>
      </c>
      <c r="AS610" s="107">
        <v>976946816.63</v>
      </c>
      <c r="AT610" s="107">
        <v>976946816.63</v>
      </c>
      <c r="AU610" s="107">
        <v>976946816.63</v>
      </c>
      <c r="AV610" s="107">
        <v>976946816.63</v>
      </c>
      <c r="AW610" s="107">
        <v>976946816.63</v>
      </c>
      <c r="AX610" s="107">
        <v>976946816.63</v>
      </c>
      <c r="AY610" s="107">
        <v>976946816.63</v>
      </c>
      <c r="AZ610" s="107">
        <v>976946816.63</v>
      </c>
      <c r="BA610" s="107">
        <v>976946816.63</v>
      </c>
      <c r="BB610" s="107">
        <v>976946816.63</v>
      </c>
      <c r="BE610" s="73"/>
    </row>
    <row r="611" spans="1:61" ht="14.4" x14ac:dyDescent="0.3">
      <c r="A611" s="106" t="s">
        <v>973</v>
      </c>
      <c r="BE611" s="73"/>
    </row>
    <row r="612" spans="1:61" ht="14.4" x14ac:dyDescent="0.3">
      <c r="A612" s="85" t="s">
        <v>29</v>
      </c>
      <c r="B612" s="108">
        <v>26868168584.414299</v>
      </c>
      <c r="C612" s="108">
        <v>27056686513.4258</v>
      </c>
      <c r="D612" s="108">
        <v>27081923520.9011</v>
      </c>
      <c r="E612" s="108">
        <v>27176974307.0364</v>
      </c>
      <c r="F612" s="108">
        <v>27263064395.3685</v>
      </c>
      <c r="G612" s="108">
        <v>27409990798.580101</v>
      </c>
      <c r="H612" s="108">
        <v>27519789779.594898</v>
      </c>
      <c r="I612" s="108">
        <v>27582028779.036598</v>
      </c>
      <c r="J612" s="108">
        <v>27811538281.606899</v>
      </c>
      <c r="K612" s="108">
        <v>27857030752.964901</v>
      </c>
      <c r="L612" s="108">
        <v>27955356309.863201</v>
      </c>
      <c r="M612" s="108">
        <v>27817448118.485802</v>
      </c>
      <c r="N612" s="108">
        <v>27729555999.8573</v>
      </c>
      <c r="O612" s="108">
        <v>27729555999.8573</v>
      </c>
      <c r="P612" s="108">
        <v>27902746164.4949</v>
      </c>
      <c r="Q612" s="108">
        <v>27973074065.616798</v>
      </c>
      <c r="R612" s="108">
        <v>28124965628.742901</v>
      </c>
      <c r="S612" s="108">
        <v>28278359547.530201</v>
      </c>
      <c r="T612" s="108">
        <v>28494470510.000099</v>
      </c>
      <c r="U612" s="108">
        <v>28914396005.4729</v>
      </c>
      <c r="V612" s="108">
        <v>29058785221.141499</v>
      </c>
      <c r="W612" s="108">
        <v>29302019042.944302</v>
      </c>
      <c r="X612" s="108">
        <v>29408392864.150101</v>
      </c>
      <c r="Y612" s="108">
        <v>29504087214.182201</v>
      </c>
      <c r="Z612" s="108">
        <v>29340409529.308701</v>
      </c>
      <c r="AA612" s="108">
        <v>29447930956.2747</v>
      </c>
      <c r="AB612" s="108">
        <v>29447930956.2747</v>
      </c>
      <c r="AC612" s="108">
        <v>29682808841.101398</v>
      </c>
      <c r="AD612" s="108">
        <v>29730767402.944901</v>
      </c>
      <c r="AE612" s="108">
        <v>29860506338.418999</v>
      </c>
      <c r="AF612" s="108">
        <v>29989966237.060902</v>
      </c>
      <c r="AG612" s="108">
        <v>30181760892.955799</v>
      </c>
      <c r="AH612" s="108">
        <v>30576473633.072601</v>
      </c>
      <c r="AI612" s="108">
        <v>30723174111.960701</v>
      </c>
      <c r="AJ612" s="108">
        <v>30970772361.584702</v>
      </c>
      <c r="AK612" s="108">
        <v>30990846222.213902</v>
      </c>
      <c r="AL612" s="108">
        <v>31086652732.390701</v>
      </c>
      <c r="AM612" s="108">
        <v>30896617033.900101</v>
      </c>
      <c r="AN612" s="108">
        <v>31029719838.198399</v>
      </c>
      <c r="AO612" s="108">
        <v>31029719838.198399</v>
      </c>
      <c r="AP612" s="108">
        <v>31258583709.383801</v>
      </c>
      <c r="AQ612" s="108">
        <v>31304586709.460499</v>
      </c>
      <c r="AR612" s="108">
        <v>31436669160.9259</v>
      </c>
      <c r="AS612" s="108">
        <v>31564198100.778801</v>
      </c>
      <c r="AT612" s="108">
        <v>31753803222.3652</v>
      </c>
      <c r="AU612" s="108">
        <v>31994875997.586601</v>
      </c>
      <c r="AV612" s="108">
        <v>32153287149.6507</v>
      </c>
      <c r="AW612" s="108">
        <v>32403996077.6395</v>
      </c>
      <c r="AX612" s="108">
        <v>32578464465.198399</v>
      </c>
      <c r="AY612" s="108">
        <v>32674956627.9613</v>
      </c>
      <c r="AZ612" s="108">
        <v>32468108253.601898</v>
      </c>
      <c r="BA612" s="108">
        <v>32546302004.829498</v>
      </c>
      <c r="BB612" s="108">
        <v>32546302004.829498</v>
      </c>
      <c r="BE612" s="73"/>
      <c r="BF612" s="134">
        <f t="shared" ref="BF612" si="39">AVERAGE(B612:N612)</f>
        <v>27471504318.548908</v>
      </c>
      <c r="BG612" s="134">
        <f t="shared" ref="BG612" si="40">AVERAGE(O612:AA612)</f>
        <v>28729168673.055122</v>
      </c>
      <c r="BH612" s="134">
        <f t="shared" ref="BH612" si="41">AVERAGE(AB612:AN612)</f>
        <v>30397538200.159832</v>
      </c>
      <c r="BI612" s="134">
        <f t="shared" ref="BI612" si="42">AVERAGE(AO612:BA612)</f>
        <v>31935965485.967735</v>
      </c>
    </row>
    <row r="613" spans="1:61" ht="14.4" x14ac:dyDescent="0.3">
      <c r="A613" s="106" t="s">
        <v>974</v>
      </c>
      <c r="BE613" s="73"/>
    </row>
    <row r="614" spans="1:61" ht="14.4" x14ac:dyDescent="0.3">
      <c r="A614" s="106" t="s">
        <v>975</v>
      </c>
      <c r="BE614" s="73"/>
    </row>
    <row r="615" spans="1:61" ht="14.4" x14ac:dyDescent="0.3">
      <c r="A615" s="158" t="s">
        <v>976</v>
      </c>
      <c r="BE615" s="73"/>
    </row>
    <row r="616" spans="1:61" ht="14.4" x14ac:dyDescent="0.3">
      <c r="A616" s="106" t="s">
        <v>977</v>
      </c>
      <c r="BE616" s="73"/>
    </row>
    <row r="617" spans="1:61" ht="14.4" x14ac:dyDescent="0.3">
      <c r="A617" s="158" t="s">
        <v>978</v>
      </c>
      <c r="BE617" s="73"/>
    </row>
    <row r="618" spans="1:61" ht="14.4" x14ac:dyDescent="0.3">
      <c r="A618" s="106" t="s">
        <v>979</v>
      </c>
      <c r="B618" s="105">
        <v>0</v>
      </c>
      <c r="C618" s="105">
        <v>0</v>
      </c>
      <c r="D618" s="105">
        <v>0</v>
      </c>
      <c r="E618" s="105">
        <v>0</v>
      </c>
      <c r="F618" s="105">
        <v>0</v>
      </c>
      <c r="G618" s="105">
        <v>0</v>
      </c>
      <c r="H618" s="105">
        <v>0</v>
      </c>
      <c r="I618" s="105">
        <v>0</v>
      </c>
      <c r="J618" s="105">
        <v>0</v>
      </c>
      <c r="K618" s="105">
        <v>0</v>
      </c>
      <c r="L618" s="105">
        <v>0</v>
      </c>
      <c r="M618" s="105">
        <v>0</v>
      </c>
      <c r="N618" s="105">
        <v>0</v>
      </c>
      <c r="O618" s="105">
        <v>0</v>
      </c>
      <c r="P618" s="105">
        <v>0</v>
      </c>
      <c r="Q618" s="105">
        <v>0</v>
      </c>
      <c r="R618" s="105">
        <v>0</v>
      </c>
      <c r="S618" s="105">
        <v>0</v>
      </c>
      <c r="T618" s="105">
        <v>0</v>
      </c>
      <c r="U618" s="105">
        <v>0</v>
      </c>
      <c r="V618" s="105">
        <v>0</v>
      </c>
      <c r="W618" s="105">
        <v>0</v>
      </c>
      <c r="X618" s="105">
        <v>0</v>
      </c>
      <c r="Y618" s="105">
        <v>0</v>
      </c>
      <c r="Z618" s="105">
        <v>0</v>
      </c>
      <c r="AA618" s="105">
        <v>0</v>
      </c>
      <c r="AB618" s="105">
        <v>0</v>
      </c>
      <c r="AC618" s="105">
        <v>0</v>
      </c>
      <c r="AD618" s="105">
        <v>0</v>
      </c>
      <c r="AE618" s="105">
        <v>0</v>
      </c>
      <c r="AF618" s="105">
        <v>0</v>
      </c>
      <c r="AG618" s="105">
        <v>0</v>
      </c>
      <c r="AH618" s="105">
        <v>0</v>
      </c>
      <c r="AI618" s="105">
        <v>0</v>
      </c>
      <c r="AJ618" s="105">
        <v>0</v>
      </c>
      <c r="AK618" s="105">
        <v>0</v>
      </c>
      <c r="AL618" s="105">
        <v>0</v>
      </c>
      <c r="AM618" s="105">
        <v>0</v>
      </c>
      <c r="AN618" s="105">
        <v>0</v>
      </c>
      <c r="AO618" s="105">
        <v>0</v>
      </c>
      <c r="AP618" s="105">
        <v>0</v>
      </c>
      <c r="AQ618" s="105">
        <v>0</v>
      </c>
      <c r="AR618" s="105">
        <v>0</v>
      </c>
      <c r="AS618" s="105">
        <v>0</v>
      </c>
      <c r="AT618" s="105">
        <v>0</v>
      </c>
      <c r="AU618" s="105">
        <v>0</v>
      </c>
      <c r="AV618" s="105">
        <v>0</v>
      </c>
      <c r="AW618" s="105">
        <v>0</v>
      </c>
      <c r="AX618" s="105">
        <v>0</v>
      </c>
      <c r="AY618" s="105">
        <v>0</v>
      </c>
      <c r="AZ618" s="105">
        <v>0</v>
      </c>
      <c r="BA618" s="105">
        <v>0</v>
      </c>
      <c r="BB618" s="105">
        <v>0</v>
      </c>
      <c r="BE618" s="73"/>
    </row>
    <row r="619" spans="1:61" ht="14.4" x14ac:dyDescent="0.3">
      <c r="A619" s="233" t="s">
        <v>980</v>
      </c>
      <c r="B619" s="107">
        <v>0</v>
      </c>
      <c r="C619" s="107">
        <v>0</v>
      </c>
      <c r="D619" s="107">
        <v>0</v>
      </c>
      <c r="E619" s="107">
        <v>0</v>
      </c>
      <c r="F619" s="107">
        <v>0</v>
      </c>
      <c r="G619" s="107">
        <v>0</v>
      </c>
      <c r="H619" s="107">
        <v>0</v>
      </c>
      <c r="I619" s="107">
        <v>0</v>
      </c>
      <c r="J619" s="107">
        <v>0</v>
      </c>
      <c r="K619" s="107">
        <v>0</v>
      </c>
      <c r="L619" s="107">
        <v>0</v>
      </c>
      <c r="M619" s="107">
        <v>0</v>
      </c>
      <c r="N619" s="107">
        <v>0</v>
      </c>
      <c r="O619" s="107">
        <v>0</v>
      </c>
      <c r="P619" s="107">
        <v>0</v>
      </c>
      <c r="Q619" s="107">
        <v>0</v>
      </c>
      <c r="R619" s="107">
        <v>0</v>
      </c>
      <c r="S619" s="107">
        <v>0</v>
      </c>
      <c r="T619" s="107">
        <v>0</v>
      </c>
      <c r="U619" s="107">
        <v>0</v>
      </c>
      <c r="V619" s="107">
        <v>0</v>
      </c>
      <c r="W619" s="107">
        <v>0</v>
      </c>
      <c r="X619" s="107">
        <v>0</v>
      </c>
      <c r="Y619" s="107">
        <v>0</v>
      </c>
      <c r="Z619" s="107">
        <v>0</v>
      </c>
      <c r="AA619" s="107">
        <v>0</v>
      </c>
      <c r="AB619" s="107">
        <v>0</v>
      </c>
      <c r="AC619" s="107">
        <v>0</v>
      </c>
      <c r="AD619" s="107">
        <v>0</v>
      </c>
      <c r="AE619" s="107">
        <v>0</v>
      </c>
      <c r="AF619" s="107">
        <v>0</v>
      </c>
      <c r="AG619" s="107">
        <v>0</v>
      </c>
      <c r="AH619" s="107">
        <v>0</v>
      </c>
      <c r="AI619" s="107">
        <v>0</v>
      </c>
      <c r="AJ619" s="107">
        <v>0</v>
      </c>
      <c r="AK619" s="107">
        <v>0</v>
      </c>
      <c r="AL619" s="107">
        <v>0</v>
      </c>
      <c r="AM619" s="107">
        <v>0</v>
      </c>
      <c r="AN619" s="107">
        <v>0</v>
      </c>
      <c r="AO619" s="107">
        <v>0</v>
      </c>
      <c r="AP619" s="107">
        <v>0</v>
      </c>
      <c r="AQ619" s="107">
        <v>0</v>
      </c>
      <c r="AR619" s="107">
        <v>0</v>
      </c>
      <c r="AS619" s="107">
        <v>0</v>
      </c>
      <c r="AT619" s="107">
        <v>0</v>
      </c>
      <c r="AU619" s="107">
        <v>0</v>
      </c>
      <c r="AV619" s="107">
        <v>0</v>
      </c>
      <c r="AW619" s="107">
        <v>0</v>
      </c>
      <c r="AX619" s="107">
        <v>0</v>
      </c>
      <c r="AY619" s="107">
        <v>0</v>
      </c>
      <c r="AZ619" s="107">
        <v>0</v>
      </c>
      <c r="BA619" s="107">
        <v>0</v>
      </c>
      <c r="BB619" s="107">
        <v>0</v>
      </c>
      <c r="BE619" s="73"/>
    </row>
    <row r="620" spans="1:61" ht="14.4" x14ac:dyDescent="0.3">
      <c r="A620" s="106" t="s">
        <v>981</v>
      </c>
      <c r="BE620" s="73"/>
    </row>
    <row r="621" spans="1:61" ht="14.4" x14ac:dyDescent="0.3">
      <c r="A621" s="158" t="s">
        <v>982</v>
      </c>
      <c r="BE621" s="73"/>
    </row>
    <row r="622" spans="1:61" ht="14.4" x14ac:dyDescent="0.3">
      <c r="A622" s="106" t="s">
        <v>983</v>
      </c>
      <c r="B622" s="105">
        <v>0</v>
      </c>
      <c r="C622" s="105">
        <v>0</v>
      </c>
      <c r="D622" s="105">
        <v>0</v>
      </c>
      <c r="E622" s="105">
        <v>0</v>
      </c>
      <c r="F622" s="105">
        <v>0</v>
      </c>
      <c r="G622" s="105">
        <v>0</v>
      </c>
      <c r="H622" s="105">
        <v>0</v>
      </c>
      <c r="I622" s="105">
        <v>0</v>
      </c>
      <c r="J622" s="105">
        <v>0</v>
      </c>
      <c r="K622" s="105">
        <v>0</v>
      </c>
      <c r="L622" s="105">
        <v>0</v>
      </c>
      <c r="M622" s="105">
        <v>0</v>
      </c>
      <c r="N622" s="105">
        <v>0</v>
      </c>
      <c r="O622" s="105">
        <v>0</v>
      </c>
      <c r="P622" s="105">
        <v>0</v>
      </c>
      <c r="Q622" s="105">
        <v>0</v>
      </c>
      <c r="R622" s="105">
        <v>0</v>
      </c>
      <c r="S622" s="105">
        <v>0</v>
      </c>
      <c r="T622" s="105">
        <v>0</v>
      </c>
      <c r="U622" s="105">
        <v>0</v>
      </c>
      <c r="V622" s="105">
        <v>0</v>
      </c>
      <c r="W622" s="105">
        <v>0</v>
      </c>
      <c r="X622" s="105">
        <v>0</v>
      </c>
      <c r="Y622" s="105">
        <v>0</v>
      </c>
      <c r="Z622" s="105">
        <v>0</v>
      </c>
      <c r="AA622" s="105">
        <v>0</v>
      </c>
      <c r="AB622" s="105">
        <v>0</v>
      </c>
      <c r="AC622" s="105">
        <v>0</v>
      </c>
      <c r="AD622" s="105">
        <v>0</v>
      </c>
      <c r="AE622" s="105">
        <v>0</v>
      </c>
      <c r="AF622" s="105">
        <v>0</v>
      </c>
      <c r="AG622" s="105">
        <v>0</v>
      </c>
      <c r="AH622" s="105">
        <v>0</v>
      </c>
      <c r="AI622" s="105">
        <v>0</v>
      </c>
      <c r="AJ622" s="105">
        <v>0</v>
      </c>
      <c r="AK622" s="105">
        <v>0</v>
      </c>
      <c r="AL622" s="105">
        <v>0</v>
      </c>
      <c r="AM622" s="105">
        <v>0</v>
      </c>
      <c r="AN622" s="105">
        <v>0</v>
      </c>
      <c r="AO622" s="105">
        <v>0</v>
      </c>
      <c r="AP622" s="105">
        <v>0</v>
      </c>
      <c r="AQ622" s="105">
        <v>0</v>
      </c>
      <c r="AR622" s="105">
        <v>0</v>
      </c>
      <c r="AS622" s="105">
        <v>0</v>
      </c>
      <c r="AT622" s="105">
        <v>0</v>
      </c>
      <c r="AU622" s="105">
        <v>0</v>
      </c>
      <c r="AV622" s="105">
        <v>0</v>
      </c>
      <c r="AW622" s="105">
        <v>0</v>
      </c>
      <c r="AX622" s="105">
        <v>0</v>
      </c>
      <c r="AY622" s="105">
        <v>0</v>
      </c>
      <c r="AZ622" s="105">
        <v>0</v>
      </c>
      <c r="BA622" s="105">
        <v>0</v>
      </c>
      <c r="BB622" s="105">
        <v>0</v>
      </c>
      <c r="BE622" s="73"/>
    </row>
    <row r="623" spans="1:61" ht="14.4" x14ac:dyDescent="0.3">
      <c r="A623" s="233" t="s">
        <v>984</v>
      </c>
      <c r="B623" s="107">
        <v>0</v>
      </c>
      <c r="C623" s="107">
        <v>0</v>
      </c>
      <c r="D623" s="107">
        <v>0</v>
      </c>
      <c r="E623" s="107">
        <v>0</v>
      </c>
      <c r="F623" s="107">
        <v>0</v>
      </c>
      <c r="G623" s="107">
        <v>0</v>
      </c>
      <c r="H623" s="107">
        <v>0</v>
      </c>
      <c r="I623" s="107">
        <v>0</v>
      </c>
      <c r="J623" s="107">
        <v>0</v>
      </c>
      <c r="K623" s="107">
        <v>0</v>
      </c>
      <c r="L623" s="107">
        <v>0</v>
      </c>
      <c r="M623" s="107">
        <v>0</v>
      </c>
      <c r="N623" s="107">
        <v>0</v>
      </c>
      <c r="O623" s="107">
        <v>0</v>
      </c>
      <c r="P623" s="107">
        <v>0</v>
      </c>
      <c r="Q623" s="107">
        <v>0</v>
      </c>
      <c r="R623" s="107">
        <v>0</v>
      </c>
      <c r="S623" s="107">
        <v>0</v>
      </c>
      <c r="T623" s="107">
        <v>0</v>
      </c>
      <c r="U623" s="107">
        <v>0</v>
      </c>
      <c r="V623" s="107">
        <v>0</v>
      </c>
      <c r="W623" s="107">
        <v>0</v>
      </c>
      <c r="X623" s="107">
        <v>0</v>
      </c>
      <c r="Y623" s="107">
        <v>0</v>
      </c>
      <c r="Z623" s="107">
        <v>0</v>
      </c>
      <c r="AA623" s="107">
        <v>0</v>
      </c>
      <c r="AB623" s="107">
        <v>0</v>
      </c>
      <c r="AC623" s="107">
        <v>0</v>
      </c>
      <c r="AD623" s="107">
        <v>0</v>
      </c>
      <c r="AE623" s="107">
        <v>0</v>
      </c>
      <c r="AF623" s="107">
        <v>0</v>
      </c>
      <c r="AG623" s="107">
        <v>0</v>
      </c>
      <c r="AH623" s="107">
        <v>0</v>
      </c>
      <c r="AI623" s="107">
        <v>0</v>
      </c>
      <c r="AJ623" s="107">
        <v>0</v>
      </c>
      <c r="AK623" s="107">
        <v>0</v>
      </c>
      <c r="AL623" s="107">
        <v>0</v>
      </c>
      <c r="AM623" s="107">
        <v>0</v>
      </c>
      <c r="AN623" s="107">
        <v>0</v>
      </c>
      <c r="AO623" s="107">
        <v>0</v>
      </c>
      <c r="AP623" s="107">
        <v>0</v>
      </c>
      <c r="AQ623" s="107">
        <v>0</v>
      </c>
      <c r="AR623" s="107">
        <v>0</v>
      </c>
      <c r="AS623" s="107">
        <v>0</v>
      </c>
      <c r="AT623" s="107">
        <v>0</v>
      </c>
      <c r="AU623" s="107">
        <v>0</v>
      </c>
      <c r="AV623" s="107">
        <v>0</v>
      </c>
      <c r="AW623" s="107">
        <v>0</v>
      </c>
      <c r="AX623" s="107">
        <v>0</v>
      </c>
      <c r="AY623" s="107">
        <v>0</v>
      </c>
      <c r="AZ623" s="107">
        <v>0</v>
      </c>
      <c r="BA623" s="107">
        <v>0</v>
      </c>
      <c r="BB623" s="107">
        <v>0</v>
      </c>
      <c r="BE623" s="73"/>
    </row>
    <row r="624" spans="1:61" ht="14.4" x14ac:dyDescent="0.3">
      <c r="A624" s="158" t="s">
        <v>985</v>
      </c>
      <c r="BE624" s="73"/>
    </row>
    <row r="625" spans="1:61" ht="14.4" x14ac:dyDescent="0.3">
      <c r="A625" s="158" t="s">
        <v>986</v>
      </c>
      <c r="BE625" s="73"/>
    </row>
    <row r="626" spans="1:61" ht="14.4" x14ac:dyDescent="0.3">
      <c r="A626" s="106" t="s">
        <v>987</v>
      </c>
      <c r="B626" s="105">
        <v>0</v>
      </c>
      <c r="C626" s="105">
        <v>0</v>
      </c>
      <c r="D626" s="105">
        <v>0</v>
      </c>
      <c r="E626" s="105">
        <v>0</v>
      </c>
      <c r="F626" s="105">
        <v>0</v>
      </c>
      <c r="G626" s="105">
        <v>0</v>
      </c>
      <c r="H626" s="105">
        <v>0</v>
      </c>
      <c r="I626" s="105">
        <v>0</v>
      </c>
      <c r="J626" s="105">
        <v>0</v>
      </c>
      <c r="K626" s="105">
        <v>0</v>
      </c>
      <c r="L626" s="105">
        <v>0</v>
      </c>
      <c r="M626" s="105">
        <v>0</v>
      </c>
      <c r="N626" s="105">
        <v>0</v>
      </c>
      <c r="O626" s="105">
        <v>0</v>
      </c>
      <c r="P626" s="105">
        <v>0</v>
      </c>
      <c r="Q626" s="105">
        <v>0</v>
      </c>
      <c r="R626" s="105">
        <v>0</v>
      </c>
      <c r="S626" s="105">
        <v>0</v>
      </c>
      <c r="T626" s="105">
        <v>0</v>
      </c>
      <c r="U626" s="105">
        <v>0</v>
      </c>
      <c r="V626" s="105">
        <v>0</v>
      </c>
      <c r="W626" s="105">
        <v>0</v>
      </c>
      <c r="X626" s="105">
        <v>0</v>
      </c>
      <c r="Y626" s="105">
        <v>0</v>
      </c>
      <c r="Z626" s="105">
        <v>0</v>
      </c>
      <c r="AA626" s="105">
        <v>0</v>
      </c>
      <c r="AB626" s="105">
        <v>0</v>
      </c>
      <c r="AC626" s="105">
        <v>0</v>
      </c>
      <c r="AD626" s="105">
        <v>0</v>
      </c>
      <c r="AE626" s="105">
        <v>0</v>
      </c>
      <c r="AF626" s="105">
        <v>0</v>
      </c>
      <c r="AG626" s="105">
        <v>0</v>
      </c>
      <c r="AH626" s="105">
        <v>0</v>
      </c>
      <c r="AI626" s="105">
        <v>0</v>
      </c>
      <c r="AJ626" s="105">
        <v>0</v>
      </c>
      <c r="AK626" s="105">
        <v>0</v>
      </c>
      <c r="AL626" s="105">
        <v>0</v>
      </c>
      <c r="AM626" s="105">
        <v>0</v>
      </c>
      <c r="AN626" s="105">
        <v>0</v>
      </c>
      <c r="AO626" s="105">
        <v>0</v>
      </c>
      <c r="AP626" s="105">
        <v>0</v>
      </c>
      <c r="AQ626" s="105">
        <v>0</v>
      </c>
      <c r="AR626" s="105">
        <v>0</v>
      </c>
      <c r="AS626" s="105">
        <v>0</v>
      </c>
      <c r="AT626" s="105">
        <v>0</v>
      </c>
      <c r="AU626" s="105">
        <v>0</v>
      </c>
      <c r="AV626" s="105">
        <v>0</v>
      </c>
      <c r="AW626" s="105">
        <v>0</v>
      </c>
      <c r="AX626" s="105">
        <v>0</v>
      </c>
      <c r="AY626" s="105">
        <v>0</v>
      </c>
      <c r="AZ626" s="105">
        <v>0</v>
      </c>
      <c r="BA626" s="105">
        <v>0</v>
      </c>
      <c r="BB626" s="105">
        <v>0</v>
      </c>
      <c r="BE626" s="73"/>
    </row>
    <row r="627" spans="1:61" ht="14.4" x14ac:dyDescent="0.3">
      <c r="A627" s="106" t="s">
        <v>988</v>
      </c>
      <c r="B627" s="105">
        <v>0</v>
      </c>
      <c r="C627" s="105">
        <v>0</v>
      </c>
      <c r="D627" s="105">
        <v>0</v>
      </c>
      <c r="E627" s="105">
        <v>0</v>
      </c>
      <c r="F627" s="105">
        <v>0</v>
      </c>
      <c r="G627" s="105">
        <v>0</v>
      </c>
      <c r="H627" s="105">
        <v>0</v>
      </c>
      <c r="I627" s="105">
        <v>0</v>
      </c>
      <c r="J627" s="105">
        <v>0</v>
      </c>
      <c r="K627" s="105">
        <v>0</v>
      </c>
      <c r="L627" s="105">
        <v>0</v>
      </c>
      <c r="M627" s="105">
        <v>0</v>
      </c>
      <c r="N627" s="105">
        <v>0</v>
      </c>
      <c r="O627" s="105">
        <v>0</v>
      </c>
      <c r="P627" s="105">
        <v>0</v>
      </c>
      <c r="Q627" s="105">
        <v>0</v>
      </c>
      <c r="R627" s="105">
        <v>0</v>
      </c>
      <c r="S627" s="105">
        <v>0</v>
      </c>
      <c r="T627" s="105">
        <v>0</v>
      </c>
      <c r="U627" s="105">
        <v>0</v>
      </c>
      <c r="V627" s="105">
        <v>0</v>
      </c>
      <c r="W627" s="105">
        <v>0</v>
      </c>
      <c r="X627" s="105">
        <v>0</v>
      </c>
      <c r="Y627" s="105">
        <v>0</v>
      </c>
      <c r="Z627" s="105">
        <v>0</v>
      </c>
      <c r="AA627" s="105">
        <v>0</v>
      </c>
      <c r="AB627" s="105">
        <v>0</v>
      </c>
      <c r="AC627" s="105">
        <v>0</v>
      </c>
      <c r="AD627" s="105">
        <v>0</v>
      </c>
      <c r="AE627" s="105">
        <v>0</v>
      </c>
      <c r="AF627" s="105">
        <v>0</v>
      </c>
      <c r="AG627" s="105">
        <v>0</v>
      </c>
      <c r="AH627" s="105">
        <v>0</v>
      </c>
      <c r="AI627" s="105">
        <v>0</v>
      </c>
      <c r="AJ627" s="105">
        <v>0</v>
      </c>
      <c r="AK627" s="105">
        <v>0</v>
      </c>
      <c r="AL627" s="105">
        <v>0</v>
      </c>
      <c r="AM627" s="105">
        <v>0</v>
      </c>
      <c r="AN627" s="105">
        <v>0</v>
      </c>
      <c r="AO627" s="105">
        <v>0</v>
      </c>
      <c r="AP627" s="105">
        <v>0</v>
      </c>
      <c r="AQ627" s="105">
        <v>0</v>
      </c>
      <c r="AR627" s="105">
        <v>0</v>
      </c>
      <c r="AS627" s="105">
        <v>0</v>
      </c>
      <c r="AT627" s="105">
        <v>0</v>
      </c>
      <c r="AU627" s="105">
        <v>0</v>
      </c>
      <c r="AV627" s="105">
        <v>0</v>
      </c>
      <c r="AW627" s="105">
        <v>0</v>
      </c>
      <c r="AX627" s="105">
        <v>0</v>
      </c>
      <c r="AY627" s="105">
        <v>0</v>
      </c>
      <c r="AZ627" s="105">
        <v>0</v>
      </c>
      <c r="BA627" s="105">
        <v>0</v>
      </c>
      <c r="BB627" s="105">
        <v>0</v>
      </c>
      <c r="BE627" s="73"/>
    </row>
    <row r="628" spans="1:61" ht="14.4" x14ac:dyDescent="0.3">
      <c r="A628" s="233" t="s">
        <v>989</v>
      </c>
      <c r="B628" s="107">
        <v>0</v>
      </c>
      <c r="C628" s="107">
        <v>0</v>
      </c>
      <c r="D628" s="107">
        <v>0</v>
      </c>
      <c r="E628" s="107">
        <v>0</v>
      </c>
      <c r="F628" s="107">
        <v>0</v>
      </c>
      <c r="G628" s="107">
        <v>0</v>
      </c>
      <c r="H628" s="107">
        <v>0</v>
      </c>
      <c r="I628" s="107">
        <v>0</v>
      </c>
      <c r="J628" s="107">
        <v>0</v>
      </c>
      <c r="K628" s="107">
        <v>0</v>
      </c>
      <c r="L628" s="107">
        <v>0</v>
      </c>
      <c r="M628" s="107">
        <v>0</v>
      </c>
      <c r="N628" s="107">
        <v>0</v>
      </c>
      <c r="O628" s="107">
        <v>0</v>
      </c>
      <c r="P628" s="107">
        <v>0</v>
      </c>
      <c r="Q628" s="107">
        <v>0</v>
      </c>
      <c r="R628" s="107">
        <v>0</v>
      </c>
      <c r="S628" s="107">
        <v>0</v>
      </c>
      <c r="T628" s="107">
        <v>0</v>
      </c>
      <c r="U628" s="107">
        <v>0</v>
      </c>
      <c r="V628" s="107">
        <v>0</v>
      </c>
      <c r="W628" s="107">
        <v>0</v>
      </c>
      <c r="X628" s="107">
        <v>0</v>
      </c>
      <c r="Y628" s="107">
        <v>0</v>
      </c>
      <c r="Z628" s="107">
        <v>0</v>
      </c>
      <c r="AA628" s="107">
        <v>0</v>
      </c>
      <c r="AB628" s="107">
        <v>0</v>
      </c>
      <c r="AC628" s="107">
        <v>0</v>
      </c>
      <c r="AD628" s="107">
        <v>0</v>
      </c>
      <c r="AE628" s="107">
        <v>0</v>
      </c>
      <c r="AF628" s="107">
        <v>0</v>
      </c>
      <c r="AG628" s="107">
        <v>0</v>
      </c>
      <c r="AH628" s="107">
        <v>0</v>
      </c>
      <c r="AI628" s="107">
        <v>0</v>
      </c>
      <c r="AJ628" s="107">
        <v>0</v>
      </c>
      <c r="AK628" s="107">
        <v>0</v>
      </c>
      <c r="AL628" s="107">
        <v>0</v>
      </c>
      <c r="AM628" s="107">
        <v>0</v>
      </c>
      <c r="AN628" s="107">
        <v>0</v>
      </c>
      <c r="AO628" s="107">
        <v>0</v>
      </c>
      <c r="AP628" s="107">
        <v>0</v>
      </c>
      <c r="AQ628" s="107">
        <v>0</v>
      </c>
      <c r="AR628" s="107">
        <v>0</v>
      </c>
      <c r="AS628" s="107">
        <v>0</v>
      </c>
      <c r="AT628" s="107">
        <v>0</v>
      </c>
      <c r="AU628" s="107">
        <v>0</v>
      </c>
      <c r="AV628" s="107">
        <v>0</v>
      </c>
      <c r="AW628" s="107">
        <v>0</v>
      </c>
      <c r="AX628" s="107">
        <v>0</v>
      </c>
      <c r="AY628" s="107">
        <v>0</v>
      </c>
      <c r="AZ628" s="107">
        <v>0</v>
      </c>
      <c r="BA628" s="107">
        <v>0</v>
      </c>
      <c r="BB628" s="107">
        <v>0</v>
      </c>
      <c r="BE628" s="73"/>
    </row>
    <row r="629" spans="1:61" ht="14.4" x14ac:dyDescent="0.3">
      <c r="A629" s="106" t="s">
        <v>990</v>
      </c>
      <c r="BE629" s="73"/>
    </row>
    <row r="630" spans="1:61" ht="14.4" x14ac:dyDescent="0.3">
      <c r="A630" s="158" t="s">
        <v>991</v>
      </c>
      <c r="BE630" s="73"/>
    </row>
    <row r="631" spans="1:61" ht="14.4" x14ac:dyDescent="0.3">
      <c r="A631" s="106" t="s">
        <v>992</v>
      </c>
      <c r="B631" s="105">
        <v>-1590290115.8900001</v>
      </c>
      <c r="C631" s="105">
        <v>-1590290115.8900001</v>
      </c>
      <c r="D631" s="105">
        <v>-1590290115.8900001</v>
      </c>
      <c r="E631" s="105">
        <v>-1590290115.8900001</v>
      </c>
      <c r="F631" s="105">
        <v>-1590290115.8900001</v>
      </c>
      <c r="G631" s="105">
        <v>-1590290115.8900001</v>
      </c>
      <c r="H631" s="105">
        <v>-1590290115.8900001</v>
      </c>
      <c r="I631" s="105">
        <v>-1590290115.8900001</v>
      </c>
      <c r="J631" s="105">
        <v>-1590290115.8900001</v>
      </c>
      <c r="K631" s="105">
        <v>-1590290115.8900001</v>
      </c>
      <c r="L631" s="105">
        <v>-1590290115.8900001</v>
      </c>
      <c r="M631" s="105">
        <v>-1590290115.8900001</v>
      </c>
      <c r="N631" s="105">
        <v>-1590290115.8900001</v>
      </c>
      <c r="O631" s="105">
        <v>-1590290115.8900001</v>
      </c>
      <c r="P631" s="105">
        <v>-1590290115.8900001</v>
      </c>
      <c r="Q631" s="105">
        <v>-1590290115.8900001</v>
      </c>
      <c r="R631" s="105">
        <v>-1590290115.8900001</v>
      </c>
      <c r="S631" s="105">
        <v>-1590290115.8900001</v>
      </c>
      <c r="T631" s="105">
        <v>-1590290115.8900001</v>
      </c>
      <c r="U631" s="105">
        <v>-1590290115.8900001</v>
      </c>
      <c r="V631" s="105">
        <v>-1590290115.8900001</v>
      </c>
      <c r="W631" s="105">
        <v>-1590290115.8900001</v>
      </c>
      <c r="X631" s="105">
        <v>-1590290115.8900001</v>
      </c>
      <c r="Y631" s="105">
        <v>-1590290115.8900001</v>
      </c>
      <c r="Z631" s="105">
        <v>-1590290115.8900001</v>
      </c>
      <c r="AA631" s="105">
        <v>-1590290115.8900001</v>
      </c>
      <c r="AB631" s="105">
        <v>-1590290115.8900001</v>
      </c>
      <c r="AC631" s="105">
        <v>-1590290115.8900001</v>
      </c>
      <c r="AD631" s="105">
        <v>-1590290115.8900001</v>
      </c>
      <c r="AE631" s="105">
        <v>-1590290115.8900001</v>
      </c>
      <c r="AF631" s="105">
        <v>-1590290115.8900001</v>
      </c>
      <c r="AG631" s="105">
        <v>-1590290115.8900001</v>
      </c>
      <c r="AH631" s="105">
        <v>-1590290115.8900001</v>
      </c>
      <c r="AI631" s="105">
        <v>-1590290115.8900001</v>
      </c>
      <c r="AJ631" s="105">
        <v>-1590290115.8900001</v>
      </c>
      <c r="AK631" s="105">
        <v>-1590290115.8900001</v>
      </c>
      <c r="AL631" s="105">
        <v>-1590290115.8900001</v>
      </c>
      <c r="AM631" s="105">
        <v>-1590290115.8900001</v>
      </c>
      <c r="AN631" s="105">
        <v>-1590290115.8900001</v>
      </c>
      <c r="AO631" s="105">
        <v>-1590290115.8900001</v>
      </c>
      <c r="AP631" s="105">
        <v>-1590290115.8900001</v>
      </c>
      <c r="AQ631" s="105">
        <v>-1590290115.8900001</v>
      </c>
      <c r="AR631" s="105">
        <v>-1590290115.8900001</v>
      </c>
      <c r="AS631" s="105">
        <v>-1590290115.8900001</v>
      </c>
      <c r="AT631" s="105">
        <v>-1590290115.8900001</v>
      </c>
      <c r="AU631" s="105">
        <v>-1590290115.8900001</v>
      </c>
      <c r="AV631" s="105">
        <v>-1590290115.8900001</v>
      </c>
      <c r="AW631" s="105">
        <v>-1590290115.8900001</v>
      </c>
      <c r="AX631" s="105">
        <v>-1590290115.8900001</v>
      </c>
      <c r="AY631" s="105">
        <v>-1590290115.8900001</v>
      </c>
      <c r="AZ631" s="105">
        <v>-1590290115.8900001</v>
      </c>
      <c r="BA631" s="105">
        <v>-1590290115.8900001</v>
      </c>
      <c r="BB631" s="105">
        <v>-1590290115.8900001</v>
      </c>
      <c r="BE631" s="73"/>
      <c r="BF631" s="134">
        <f t="shared" si="36"/>
        <v>-1590290115.8899996</v>
      </c>
      <c r="BG631" s="134">
        <f t="shared" si="37"/>
        <v>-1590290115.8899996</v>
      </c>
      <c r="BH631" s="134">
        <f t="shared" si="38"/>
        <v>-1590290115.8899996</v>
      </c>
      <c r="BI631" s="134">
        <f t="shared" si="35"/>
        <v>-1590290115.8899996</v>
      </c>
    </row>
    <row r="632" spans="1:61" ht="14.4" x14ac:dyDescent="0.3">
      <c r="A632" s="106" t="s">
        <v>993</v>
      </c>
      <c r="B632" s="105">
        <v>0</v>
      </c>
      <c r="C632" s="105">
        <v>0</v>
      </c>
      <c r="D632" s="105">
        <v>0</v>
      </c>
      <c r="E632" s="105">
        <v>0</v>
      </c>
      <c r="F632" s="105">
        <v>0</v>
      </c>
      <c r="G632" s="105">
        <v>0</v>
      </c>
      <c r="H632" s="105">
        <v>0</v>
      </c>
      <c r="I632" s="105">
        <v>0</v>
      </c>
      <c r="J632" s="105">
        <v>0</v>
      </c>
      <c r="K632" s="105">
        <v>0</v>
      </c>
      <c r="L632" s="105">
        <v>0</v>
      </c>
      <c r="M632" s="105">
        <v>0</v>
      </c>
      <c r="N632" s="105">
        <v>0</v>
      </c>
      <c r="O632" s="105">
        <v>0</v>
      </c>
      <c r="P632" s="105">
        <v>0</v>
      </c>
      <c r="Q632" s="105">
        <v>0</v>
      </c>
      <c r="R632" s="105">
        <v>0</v>
      </c>
      <c r="S632" s="105">
        <v>0</v>
      </c>
      <c r="T632" s="105">
        <v>0</v>
      </c>
      <c r="U632" s="105">
        <v>0</v>
      </c>
      <c r="V632" s="105">
        <v>0</v>
      </c>
      <c r="W632" s="105">
        <v>0</v>
      </c>
      <c r="X632" s="105">
        <v>0</v>
      </c>
      <c r="Y632" s="105">
        <v>0</v>
      </c>
      <c r="Z632" s="105">
        <v>0</v>
      </c>
      <c r="AA632" s="105">
        <v>0</v>
      </c>
      <c r="AB632" s="105">
        <v>0</v>
      </c>
      <c r="AC632" s="105">
        <v>0</v>
      </c>
      <c r="AD632" s="105">
        <v>0</v>
      </c>
      <c r="AE632" s="105">
        <v>0</v>
      </c>
      <c r="AF632" s="105">
        <v>0</v>
      </c>
      <c r="AG632" s="105">
        <v>0</v>
      </c>
      <c r="AH632" s="105">
        <v>0</v>
      </c>
      <c r="AI632" s="105">
        <v>0</v>
      </c>
      <c r="AJ632" s="105">
        <v>0</v>
      </c>
      <c r="AK632" s="105">
        <v>0</v>
      </c>
      <c r="AL632" s="105">
        <v>0</v>
      </c>
      <c r="AM632" s="105">
        <v>0</v>
      </c>
      <c r="AN632" s="105">
        <v>0</v>
      </c>
      <c r="AO632" s="105">
        <v>0</v>
      </c>
      <c r="AP632" s="105">
        <v>0</v>
      </c>
      <c r="AQ632" s="105">
        <v>0</v>
      </c>
      <c r="AR632" s="105">
        <v>0</v>
      </c>
      <c r="AS632" s="105">
        <v>0</v>
      </c>
      <c r="AT632" s="105">
        <v>0</v>
      </c>
      <c r="AU632" s="105">
        <v>0</v>
      </c>
      <c r="AV632" s="105">
        <v>0</v>
      </c>
      <c r="AW632" s="105">
        <v>0</v>
      </c>
      <c r="AX632" s="105">
        <v>0</v>
      </c>
      <c r="AY632" s="105">
        <v>0</v>
      </c>
      <c r="AZ632" s="105">
        <v>0</v>
      </c>
      <c r="BA632" s="105">
        <v>0</v>
      </c>
      <c r="BB632" s="105">
        <v>0</v>
      </c>
      <c r="BE632" s="73"/>
      <c r="BF632" s="134">
        <f t="shared" si="36"/>
        <v>0</v>
      </c>
      <c r="BG632" s="134">
        <f t="shared" si="37"/>
        <v>0</v>
      </c>
      <c r="BH632" s="134">
        <f t="shared" si="38"/>
        <v>0</v>
      </c>
      <c r="BI632" s="134">
        <f t="shared" si="35"/>
        <v>0</v>
      </c>
    </row>
    <row r="633" spans="1:61" ht="14.4" x14ac:dyDescent="0.3">
      <c r="A633" s="106" t="s">
        <v>994</v>
      </c>
      <c r="B633" s="105">
        <v>0</v>
      </c>
      <c r="C633" s="105">
        <v>0</v>
      </c>
      <c r="D633" s="105">
        <v>0</v>
      </c>
      <c r="E633" s="105">
        <v>0</v>
      </c>
      <c r="F633" s="105">
        <v>0</v>
      </c>
      <c r="G633" s="105">
        <v>0</v>
      </c>
      <c r="H633" s="105">
        <v>0</v>
      </c>
      <c r="I633" s="105">
        <v>0</v>
      </c>
      <c r="J633" s="105">
        <v>0</v>
      </c>
      <c r="K633" s="105">
        <v>0</v>
      </c>
      <c r="L633" s="105">
        <v>0</v>
      </c>
      <c r="M633" s="105">
        <v>0</v>
      </c>
      <c r="N633" s="105">
        <v>0</v>
      </c>
      <c r="O633" s="105">
        <v>0</v>
      </c>
      <c r="P633" s="105">
        <v>0</v>
      </c>
      <c r="Q633" s="105">
        <v>0</v>
      </c>
      <c r="R633" s="105">
        <v>0</v>
      </c>
      <c r="S633" s="105">
        <v>0</v>
      </c>
      <c r="T633" s="105">
        <v>0</v>
      </c>
      <c r="U633" s="105">
        <v>0</v>
      </c>
      <c r="V633" s="105">
        <v>0</v>
      </c>
      <c r="W633" s="105">
        <v>0</v>
      </c>
      <c r="X633" s="105">
        <v>0</v>
      </c>
      <c r="Y633" s="105">
        <v>0</v>
      </c>
      <c r="Z633" s="105">
        <v>0</v>
      </c>
      <c r="AA633" s="105">
        <v>0</v>
      </c>
      <c r="AB633" s="105">
        <v>0</v>
      </c>
      <c r="AC633" s="105">
        <v>0</v>
      </c>
      <c r="AD633" s="105">
        <v>0</v>
      </c>
      <c r="AE633" s="105">
        <v>0</v>
      </c>
      <c r="AF633" s="105">
        <v>0</v>
      </c>
      <c r="AG633" s="105">
        <v>0</v>
      </c>
      <c r="AH633" s="105">
        <v>0</v>
      </c>
      <c r="AI633" s="105">
        <v>0</v>
      </c>
      <c r="AJ633" s="105">
        <v>0</v>
      </c>
      <c r="AK633" s="105">
        <v>0</v>
      </c>
      <c r="AL633" s="105">
        <v>0</v>
      </c>
      <c r="AM633" s="105">
        <v>0</v>
      </c>
      <c r="AN633" s="105">
        <v>0</v>
      </c>
      <c r="AO633" s="105">
        <v>0</v>
      </c>
      <c r="AP633" s="105">
        <v>0</v>
      </c>
      <c r="AQ633" s="105">
        <v>0</v>
      </c>
      <c r="AR633" s="105">
        <v>0</v>
      </c>
      <c r="AS633" s="105">
        <v>0</v>
      </c>
      <c r="AT633" s="105">
        <v>0</v>
      </c>
      <c r="AU633" s="105">
        <v>0</v>
      </c>
      <c r="AV633" s="105">
        <v>0</v>
      </c>
      <c r="AW633" s="105">
        <v>0</v>
      </c>
      <c r="AX633" s="105">
        <v>0</v>
      </c>
      <c r="AY633" s="105">
        <v>0</v>
      </c>
      <c r="AZ633" s="105">
        <v>0</v>
      </c>
      <c r="BA633" s="105">
        <v>0</v>
      </c>
      <c r="BB633" s="105">
        <v>0</v>
      </c>
      <c r="BE633" s="73"/>
      <c r="BF633" s="134">
        <f t="shared" si="36"/>
        <v>0</v>
      </c>
      <c r="BG633" s="134">
        <f t="shared" si="37"/>
        <v>0</v>
      </c>
      <c r="BH633" s="134">
        <f t="shared" si="38"/>
        <v>0</v>
      </c>
      <c r="BI633" s="134">
        <f t="shared" si="35"/>
        <v>0</v>
      </c>
    </row>
    <row r="634" spans="1:61" ht="14.4" x14ac:dyDescent="0.3">
      <c r="A634" s="106" t="s">
        <v>995</v>
      </c>
      <c r="B634" s="105">
        <v>0</v>
      </c>
      <c r="C634" s="105">
        <v>0</v>
      </c>
      <c r="D634" s="105">
        <v>0</v>
      </c>
      <c r="E634" s="105">
        <v>0</v>
      </c>
      <c r="F634" s="105">
        <v>0</v>
      </c>
      <c r="G634" s="105">
        <v>0</v>
      </c>
      <c r="H634" s="105">
        <v>0</v>
      </c>
      <c r="I634" s="105">
        <v>0</v>
      </c>
      <c r="J634" s="105">
        <v>0</v>
      </c>
      <c r="K634" s="105">
        <v>0</v>
      </c>
      <c r="L634" s="105">
        <v>0</v>
      </c>
      <c r="M634" s="105">
        <v>0</v>
      </c>
      <c r="N634" s="105">
        <v>0</v>
      </c>
      <c r="O634" s="105">
        <v>0</v>
      </c>
      <c r="P634" s="105">
        <v>0</v>
      </c>
      <c r="Q634" s="105">
        <v>0</v>
      </c>
      <c r="R634" s="105">
        <v>0</v>
      </c>
      <c r="S634" s="105">
        <v>0</v>
      </c>
      <c r="T634" s="105">
        <v>0</v>
      </c>
      <c r="U634" s="105">
        <v>0</v>
      </c>
      <c r="V634" s="105">
        <v>0</v>
      </c>
      <c r="W634" s="105">
        <v>0</v>
      </c>
      <c r="X634" s="105">
        <v>0</v>
      </c>
      <c r="Y634" s="105">
        <v>0</v>
      </c>
      <c r="Z634" s="105">
        <v>0</v>
      </c>
      <c r="AA634" s="105">
        <v>0</v>
      </c>
      <c r="AB634" s="105">
        <v>0</v>
      </c>
      <c r="AC634" s="105">
        <v>0</v>
      </c>
      <c r="AD634" s="105">
        <v>0</v>
      </c>
      <c r="AE634" s="105">
        <v>0</v>
      </c>
      <c r="AF634" s="105">
        <v>0</v>
      </c>
      <c r="AG634" s="105">
        <v>0</v>
      </c>
      <c r="AH634" s="105">
        <v>0</v>
      </c>
      <c r="AI634" s="105">
        <v>0</v>
      </c>
      <c r="AJ634" s="105">
        <v>0</v>
      </c>
      <c r="AK634" s="105">
        <v>0</v>
      </c>
      <c r="AL634" s="105">
        <v>0</v>
      </c>
      <c r="AM634" s="105">
        <v>0</v>
      </c>
      <c r="AN634" s="105">
        <v>0</v>
      </c>
      <c r="AO634" s="105">
        <v>0</v>
      </c>
      <c r="AP634" s="105">
        <v>0</v>
      </c>
      <c r="AQ634" s="105">
        <v>0</v>
      </c>
      <c r="AR634" s="105">
        <v>0</v>
      </c>
      <c r="AS634" s="105">
        <v>0</v>
      </c>
      <c r="AT634" s="105">
        <v>0</v>
      </c>
      <c r="AU634" s="105">
        <v>0</v>
      </c>
      <c r="AV634" s="105">
        <v>0</v>
      </c>
      <c r="AW634" s="105">
        <v>0</v>
      </c>
      <c r="AX634" s="105">
        <v>0</v>
      </c>
      <c r="AY634" s="105">
        <v>0</v>
      </c>
      <c r="AZ634" s="105">
        <v>0</v>
      </c>
      <c r="BA634" s="105">
        <v>0</v>
      </c>
      <c r="BB634" s="105">
        <v>0</v>
      </c>
      <c r="BE634" s="73"/>
      <c r="BF634" s="134">
        <f t="shared" si="36"/>
        <v>0</v>
      </c>
      <c r="BG634" s="134">
        <f t="shared" si="37"/>
        <v>0</v>
      </c>
      <c r="BH634" s="134">
        <f t="shared" si="38"/>
        <v>0</v>
      </c>
      <c r="BI634" s="134">
        <f t="shared" si="35"/>
        <v>0</v>
      </c>
    </row>
    <row r="635" spans="1:61" ht="14.4" x14ac:dyDescent="0.3">
      <c r="A635" s="106" t="s">
        <v>996</v>
      </c>
      <c r="B635" s="105">
        <v>0</v>
      </c>
      <c r="C635" s="105">
        <v>0</v>
      </c>
      <c r="D635" s="105">
        <v>0</v>
      </c>
      <c r="E635" s="105">
        <v>0</v>
      </c>
      <c r="F635" s="105">
        <v>0</v>
      </c>
      <c r="G635" s="105">
        <v>0</v>
      </c>
      <c r="H635" s="105">
        <v>0</v>
      </c>
      <c r="I635" s="105">
        <v>0</v>
      </c>
      <c r="J635" s="105">
        <v>0</v>
      </c>
      <c r="K635" s="105">
        <v>0</v>
      </c>
      <c r="L635" s="105">
        <v>0</v>
      </c>
      <c r="M635" s="105">
        <v>0</v>
      </c>
      <c r="N635" s="105">
        <v>0</v>
      </c>
      <c r="O635" s="105">
        <v>0</v>
      </c>
      <c r="P635" s="105">
        <v>0</v>
      </c>
      <c r="Q635" s="105">
        <v>0</v>
      </c>
      <c r="R635" s="105">
        <v>0</v>
      </c>
      <c r="S635" s="105">
        <v>0</v>
      </c>
      <c r="T635" s="105">
        <v>0</v>
      </c>
      <c r="U635" s="105">
        <v>0</v>
      </c>
      <c r="V635" s="105">
        <v>0</v>
      </c>
      <c r="W635" s="105">
        <v>0</v>
      </c>
      <c r="X635" s="105">
        <v>0</v>
      </c>
      <c r="Y635" s="105">
        <v>0</v>
      </c>
      <c r="Z635" s="105">
        <v>0</v>
      </c>
      <c r="AA635" s="105">
        <v>0</v>
      </c>
      <c r="AB635" s="105">
        <v>0</v>
      </c>
      <c r="AC635" s="105">
        <v>0</v>
      </c>
      <c r="AD635" s="105">
        <v>0</v>
      </c>
      <c r="AE635" s="105">
        <v>0</v>
      </c>
      <c r="AF635" s="105">
        <v>0</v>
      </c>
      <c r="AG635" s="105">
        <v>0</v>
      </c>
      <c r="AH635" s="105">
        <v>0</v>
      </c>
      <c r="AI635" s="105">
        <v>0</v>
      </c>
      <c r="AJ635" s="105">
        <v>0</v>
      </c>
      <c r="AK635" s="105">
        <v>0</v>
      </c>
      <c r="AL635" s="105">
        <v>0</v>
      </c>
      <c r="AM635" s="105">
        <v>0</v>
      </c>
      <c r="AN635" s="105">
        <v>0</v>
      </c>
      <c r="AO635" s="105">
        <v>0</v>
      </c>
      <c r="AP635" s="105">
        <v>0</v>
      </c>
      <c r="AQ635" s="105">
        <v>0</v>
      </c>
      <c r="AR635" s="105">
        <v>0</v>
      </c>
      <c r="AS635" s="105">
        <v>0</v>
      </c>
      <c r="AT635" s="105">
        <v>0</v>
      </c>
      <c r="AU635" s="105">
        <v>0</v>
      </c>
      <c r="AV635" s="105">
        <v>0</v>
      </c>
      <c r="AW635" s="105">
        <v>0</v>
      </c>
      <c r="AX635" s="105">
        <v>0</v>
      </c>
      <c r="AY635" s="105">
        <v>0</v>
      </c>
      <c r="AZ635" s="105">
        <v>0</v>
      </c>
      <c r="BA635" s="105">
        <v>0</v>
      </c>
      <c r="BB635" s="105">
        <v>0</v>
      </c>
      <c r="BE635" s="73"/>
      <c r="BF635" s="134">
        <f t="shared" si="36"/>
        <v>0</v>
      </c>
      <c r="BG635" s="134">
        <f t="shared" si="37"/>
        <v>0</v>
      </c>
      <c r="BH635" s="134">
        <f t="shared" si="38"/>
        <v>0</v>
      </c>
      <c r="BI635" s="134">
        <f t="shared" si="35"/>
        <v>0</v>
      </c>
    </row>
    <row r="636" spans="1:61" ht="14.4" x14ac:dyDescent="0.3">
      <c r="A636" s="106" t="s">
        <v>997</v>
      </c>
      <c r="B636" s="105">
        <v>-419213.02</v>
      </c>
      <c r="C636" s="105">
        <v>-419213.02</v>
      </c>
      <c r="D636" s="105">
        <v>-419213.02</v>
      </c>
      <c r="E636" s="105">
        <v>-419213.02</v>
      </c>
      <c r="F636" s="105">
        <v>-419213.02</v>
      </c>
      <c r="G636" s="105">
        <v>-419213.02</v>
      </c>
      <c r="H636" s="105">
        <v>-419213.02</v>
      </c>
      <c r="I636" s="105">
        <v>-419213.02</v>
      </c>
      <c r="J636" s="105">
        <v>-419213.02</v>
      </c>
      <c r="K636" s="105">
        <v>-419213.02</v>
      </c>
      <c r="L636" s="105">
        <v>-419213.02</v>
      </c>
      <c r="M636" s="105">
        <v>-419213.02</v>
      </c>
      <c r="N636" s="105">
        <v>-419213.02</v>
      </c>
      <c r="O636" s="105">
        <v>-419213.02</v>
      </c>
      <c r="P636" s="105">
        <v>-419213.02</v>
      </c>
      <c r="Q636" s="105">
        <v>-419213.02</v>
      </c>
      <c r="R636" s="105">
        <v>-419213.02</v>
      </c>
      <c r="S636" s="105">
        <v>-419213.02</v>
      </c>
      <c r="T636" s="105">
        <v>-419213.02</v>
      </c>
      <c r="U636" s="105">
        <v>-419213.02</v>
      </c>
      <c r="V636" s="105">
        <v>-419213.02</v>
      </c>
      <c r="W636" s="105">
        <v>-419213.02</v>
      </c>
      <c r="X636" s="105">
        <v>-419213.02</v>
      </c>
      <c r="Y636" s="105">
        <v>-419213.02</v>
      </c>
      <c r="Z636" s="105">
        <v>-419213.02</v>
      </c>
      <c r="AA636" s="105">
        <v>-419213.02</v>
      </c>
      <c r="AB636" s="105">
        <v>-419213.02</v>
      </c>
      <c r="AC636" s="105">
        <v>-419213.02</v>
      </c>
      <c r="AD636" s="105">
        <v>-419213.02</v>
      </c>
      <c r="AE636" s="105">
        <v>-419213.02</v>
      </c>
      <c r="AF636" s="105">
        <v>-419213.02</v>
      </c>
      <c r="AG636" s="105">
        <v>-419213.02</v>
      </c>
      <c r="AH636" s="105">
        <v>-419213.02</v>
      </c>
      <c r="AI636" s="105">
        <v>-419213.02</v>
      </c>
      <c r="AJ636" s="105">
        <v>-419213.02</v>
      </c>
      <c r="AK636" s="105">
        <v>-419213.02</v>
      </c>
      <c r="AL636" s="105">
        <v>-419213.02</v>
      </c>
      <c r="AM636" s="105">
        <v>-419213.02</v>
      </c>
      <c r="AN636" s="105">
        <v>-419213.02</v>
      </c>
      <c r="AO636" s="105">
        <v>-419213.02</v>
      </c>
      <c r="AP636" s="105">
        <v>-419213.02</v>
      </c>
      <c r="AQ636" s="105">
        <v>-419213.02</v>
      </c>
      <c r="AR636" s="105">
        <v>-419213.02</v>
      </c>
      <c r="AS636" s="105">
        <v>-419213.02</v>
      </c>
      <c r="AT636" s="105">
        <v>-419213.02</v>
      </c>
      <c r="AU636" s="105">
        <v>-419213.02</v>
      </c>
      <c r="AV636" s="105">
        <v>-419213.02</v>
      </c>
      <c r="AW636" s="105">
        <v>-419213.02</v>
      </c>
      <c r="AX636" s="105">
        <v>-419213.02</v>
      </c>
      <c r="AY636" s="105">
        <v>-419213.02</v>
      </c>
      <c r="AZ636" s="105">
        <v>-419213.02</v>
      </c>
      <c r="BA636" s="105">
        <v>-419213.02</v>
      </c>
      <c r="BB636" s="105">
        <v>-419213.02</v>
      </c>
      <c r="BE636" s="73"/>
      <c r="BF636" s="134">
        <f t="shared" si="36"/>
        <v>-419213.01999999996</v>
      </c>
      <c r="BG636" s="134">
        <f t="shared" si="37"/>
        <v>-419213.01999999996</v>
      </c>
      <c r="BH636" s="134">
        <f t="shared" si="38"/>
        <v>-419213.01999999996</v>
      </c>
      <c r="BI636" s="134">
        <f t="shared" si="35"/>
        <v>-419213.01999999996</v>
      </c>
    </row>
    <row r="637" spans="1:61" ht="14.4" x14ac:dyDescent="0.3">
      <c r="A637" s="106" t="s">
        <v>998</v>
      </c>
      <c r="B637" s="105">
        <v>-326031.84000000003</v>
      </c>
      <c r="C637" s="105">
        <v>-326031.84000000003</v>
      </c>
      <c r="D637" s="105">
        <v>-326031.84000000003</v>
      </c>
      <c r="E637" s="105">
        <v>-326031.84000000003</v>
      </c>
      <c r="F637" s="105">
        <v>-326031.84000000003</v>
      </c>
      <c r="G637" s="105">
        <v>-326031.84000000003</v>
      </c>
      <c r="H637" s="105">
        <v>-326031.84000000003</v>
      </c>
      <c r="I637" s="105">
        <v>-326031.84000000003</v>
      </c>
      <c r="J637" s="105">
        <v>-326031.84000000003</v>
      </c>
      <c r="K637" s="105">
        <v>-326031.84000000003</v>
      </c>
      <c r="L637" s="105">
        <v>-326031.84000000003</v>
      </c>
      <c r="M637" s="105">
        <v>-326031.84000000003</v>
      </c>
      <c r="N637" s="105">
        <v>-326031.84000000003</v>
      </c>
      <c r="O637" s="105">
        <v>-326031.84000000003</v>
      </c>
      <c r="P637" s="105">
        <v>-326031.84000000003</v>
      </c>
      <c r="Q637" s="105">
        <v>-326031.84000000003</v>
      </c>
      <c r="R637" s="105">
        <v>-326031.84000000003</v>
      </c>
      <c r="S637" s="105">
        <v>-326031.84000000003</v>
      </c>
      <c r="T637" s="105">
        <v>-326031.84000000003</v>
      </c>
      <c r="U637" s="105">
        <v>-326031.84000000003</v>
      </c>
      <c r="V637" s="105">
        <v>-326031.84000000003</v>
      </c>
      <c r="W637" s="105">
        <v>-326031.84000000003</v>
      </c>
      <c r="X637" s="105">
        <v>-326031.84000000003</v>
      </c>
      <c r="Y637" s="105">
        <v>-326031.84000000003</v>
      </c>
      <c r="Z637" s="105">
        <v>-326031.84000000003</v>
      </c>
      <c r="AA637" s="105">
        <v>-326031.84000000003</v>
      </c>
      <c r="AB637" s="105">
        <v>-326031.84000000003</v>
      </c>
      <c r="AC637" s="105">
        <v>-326031.84000000003</v>
      </c>
      <c r="AD637" s="105">
        <v>-326031.84000000003</v>
      </c>
      <c r="AE637" s="105">
        <v>-326031.84000000003</v>
      </c>
      <c r="AF637" s="105">
        <v>-326031.84000000003</v>
      </c>
      <c r="AG637" s="105">
        <v>-326031.84000000003</v>
      </c>
      <c r="AH637" s="105">
        <v>-326031.84000000003</v>
      </c>
      <c r="AI637" s="105">
        <v>-326031.84000000003</v>
      </c>
      <c r="AJ637" s="105">
        <v>-326031.84000000003</v>
      </c>
      <c r="AK637" s="105">
        <v>-326031.84000000003</v>
      </c>
      <c r="AL637" s="105">
        <v>-326031.84000000003</v>
      </c>
      <c r="AM637" s="105">
        <v>-326031.84000000003</v>
      </c>
      <c r="AN637" s="105">
        <v>-326031.84000000003</v>
      </c>
      <c r="AO637" s="105">
        <v>-326031.84000000003</v>
      </c>
      <c r="AP637" s="105">
        <v>-326031.84000000003</v>
      </c>
      <c r="AQ637" s="105">
        <v>-326031.84000000003</v>
      </c>
      <c r="AR637" s="105">
        <v>-326031.84000000003</v>
      </c>
      <c r="AS637" s="105">
        <v>-326031.84000000003</v>
      </c>
      <c r="AT637" s="105">
        <v>-326031.84000000003</v>
      </c>
      <c r="AU637" s="105">
        <v>-326031.84000000003</v>
      </c>
      <c r="AV637" s="105">
        <v>-326031.84000000003</v>
      </c>
      <c r="AW637" s="105">
        <v>-326031.84000000003</v>
      </c>
      <c r="AX637" s="105">
        <v>-326031.84000000003</v>
      </c>
      <c r="AY637" s="105">
        <v>-326031.84000000003</v>
      </c>
      <c r="AZ637" s="105">
        <v>-326031.84000000003</v>
      </c>
      <c r="BA637" s="105">
        <v>-326031.84000000003</v>
      </c>
      <c r="BB637" s="105">
        <v>-326031.84000000003</v>
      </c>
      <c r="BE637" s="73"/>
      <c r="BF637" s="134">
        <f t="shared" si="36"/>
        <v>-326031.83999999997</v>
      </c>
      <c r="BG637" s="134">
        <f t="shared" si="37"/>
        <v>-326031.83999999997</v>
      </c>
      <c r="BH637" s="134">
        <f t="shared" si="38"/>
        <v>-326031.83999999997</v>
      </c>
      <c r="BI637" s="134">
        <f t="shared" si="35"/>
        <v>-326031.83999999997</v>
      </c>
    </row>
    <row r="638" spans="1:61" ht="14.4" x14ac:dyDescent="0.3">
      <c r="A638" s="233" t="s">
        <v>999</v>
      </c>
      <c r="B638" s="107">
        <v>-1591035360.75</v>
      </c>
      <c r="C638" s="107">
        <v>-1591035360.75</v>
      </c>
      <c r="D638" s="107">
        <v>-1591035360.75</v>
      </c>
      <c r="E638" s="107">
        <v>-1591035360.75</v>
      </c>
      <c r="F638" s="107">
        <v>-1591035360.75</v>
      </c>
      <c r="G638" s="107">
        <v>-1591035360.75</v>
      </c>
      <c r="H638" s="107">
        <v>-1591035360.75</v>
      </c>
      <c r="I638" s="107">
        <v>-1591035360.75</v>
      </c>
      <c r="J638" s="107">
        <v>-1591035360.75</v>
      </c>
      <c r="K638" s="107">
        <v>-1591035360.75</v>
      </c>
      <c r="L638" s="107">
        <v>-1591035360.75</v>
      </c>
      <c r="M638" s="107">
        <v>-1591035360.75</v>
      </c>
      <c r="N638" s="107">
        <v>-1591035360.75</v>
      </c>
      <c r="O638" s="107">
        <v>-1591035360.75</v>
      </c>
      <c r="P638" s="107">
        <v>-1591035360.75</v>
      </c>
      <c r="Q638" s="107">
        <v>-1591035360.75</v>
      </c>
      <c r="R638" s="107">
        <v>-1591035360.75</v>
      </c>
      <c r="S638" s="107">
        <v>-1591035360.75</v>
      </c>
      <c r="T638" s="107">
        <v>-1591035360.75</v>
      </c>
      <c r="U638" s="107">
        <v>-1591035360.75</v>
      </c>
      <c r="V638" s="107">
        <v>-1591035360.75</v>
      </c>
      <c r="W638" s="107">
        <v>-1591035360.75</v>
      </c>
      <c r="X638" s="107">
        <v>-1591035360.75</v>
      </c>
      <c r="Y638" s="107">
        <v>-1591035360.75</v>
      </c>
      <c r="Z638" s="107">
        <v>-1591035360.75</v>
      </c>
      <c r="AA638" s="107">
        <v>-1591035360.75</v>
      </c>
      <c r="AB638" s="107">
        <v>-1591035360.75</v>
      </c>
      <c r="AC638" s="107">
        <v>-1591035360.75</v>
      </c>
      <c r="AD638" s="107">
        <v>-1591035360.75</v>
      </c>
      <c r="AE638" s="107">
        <v>-1591035360.75</v>
      </c>
      <c r="AF638" s="107">
        <v>-1591035360.75</v>
      </c>
      <c r="AG638" s="107">
        <v>-1591035360.75</v>
      </c>
      <c r="AH638" s="107">
        <v>-1591035360.75</v>
      </c>
      <c r="AI638" s="107">
        <v>-1591035360.75</v>
      </c>
      <c r="AJ638" s="107">
        <v>-1591035360.75</v>
      </c>
      <c r="AK638" s="107">
        <v>-1591035360.75</v>
      </c>
      <c r="AL638" s="107">
        <v>-1591035360.75</v>
      </c>
      <c r="AM638" s="107">
        <v>-1591035360.75</v>
      </c>
      <c r="AN638" s="107">
        <v>-1591035360.75</v>
      </c>
      <c r="AO638" s="107">
        <v>-1591035360.75</v>
      </c>
      <c r="AP638" s="107">
        <v>-1591035360.75</v>
      </c>
      <c r="AQ638" s="107">
        <v>-1591035360.75</v>
      </c>
      <c r="AR638" s="107">
        <v>-1591035360.75</v>
      </c>
      <c r="AS638" s="107">
        <v>-1591035360.75</v>
      </c>
      <c r="AT638" s="107">
        <v>-1591035360.75</v>
      </c>
      <c r="AU638" s="107">
        <v>-1591035360.75</v>
      </c>
      <c r="AV638" s="107">
        <v>-1591035360.75</v>
      </c>
      <c r="AW638" s="107">
        <v>-1591035360.75</v>
      </c>
      <c r="AX638" s="107">
        <v>-1591035360.75</v>
      </c>
      <c r="AY638" s="107">
        <v>-1591035360.75</v>
      </c>
      <c r="AZ638" s="107">
        <v>-1591035360.75</v>
      </c>
      <c r="BA638" s="107">
        <v>-1591035360.75</v>
      </c>
      <c r="BB638" s="107">
        <v>-1591035360.75</v>
      </c>
      <c r="BE638" s="73"/>
    </row>
    <row r="639" spans="1:61" ht="14.4" x14ac:dyDescent="0.3">
      <c r="A639" s="106" t="s">
        <v>1000</v>
      </c>
      <c r="BE639" s="73"/>
    </row>
    <row r="640" spans="1:61" ht="14.4" x14ac:dyDescent="0.3">
      <c r="A640" s="158" t="s">
        <v>1001</v>
      </c>
      <c r="BE640" s="73"/>
    </row>
    <row r="641" spans="1:61" ht="14.4" x14ac:dyDescent="0.3">
      <c r="A641" s="233" t="s">
        <v>1002</v>
      </c>
      <c r="B641" s="105">
        <v>-186790</v>
      </c>
      <c r="C641" s="105">
        <v>-186790</v>
      </c>
      <c r="D641" s="105">
        <v>-186790</v>
      </c>
      <c r="E641" s="105">
        <v>-186790</v>
      </c>
      <c r="F641" s="105">
        <v>-186790</v>
      </c>
      <c r="G641" s="105">
        <v>-186790</v>
      </c>
      <c r="H641" s="105">
        <v>-186790</v>
      </c>
      <c r="I641" s="105">
        <v>-186790</v>
      </c>
      <c r="J641" s="105">
        <v>-186790</v>
      </c>
      <c r="K641" s="105">
        <v>-186790</v>
      </c>
      <c r="L641" s="105">
        <v>-186790</v>
      </c>
      <c r="M641" s="105">
        <v>-186790</v>
      </c>
      <c r="N641" s="105">
        <v>-186790</v>
      </c>
      <c r="O641" s="105">
        <v>-186790</v>
      </c>
      <c r="P641" s="105">
        <v>-186790</v>
      </c>
      <c r="Q641" s="105">
        <v>-186790</v>
      </c>
      <c r="R641" s="105">
        <v>-186790</v>
      </c>
      <c r="S641" s="105">
        <v>-186790</v>
      </c>
      <c r="T641" s="105">
        <v>-186790</v>
      </c>
      <c r="U641" s="105">
        <v>-186790</v>
      </c>
      <c r="V641" s="105">
        <v>-186790</v>
      </c>
      <c r="W641" s="105">
        <v>-186790</v>
      </c>
      <c r="X641" s="105">
        <v>-186790</v>
      </c>
      <c r="Y641" s="105">
        <v>-186790</v>
      </c>
      <c r="Z641" s="105">
        <v>-186790</v>
      </c>
      <c r="AA641" s="105">
        <v>-186790</v>
      </c>
      <c r="AB641" s="105">
        <v>-186790</v>
      </c>
      <c r="AC641" s="105">
        <v>-186790</v>
      </c>
      <c r="AD641" s="105">
        <v>-186790</v>
      </c>
      <c r="AE641" s="105">
        <v>-186790</v>
      </c>
      <c r="AF641" s="105">
        <v>-186790</v>
      </c>
      <c r="AG641" s="105">
        <v>-186790</v>
      </c>
      <c r="AH641" s="105">
        <v>-186790</v>
      </c>
      <c r="AI641" s="105">
        <v>-186790</v>
      </c>
      <c r="AJ641" s="105">
        <v>-186790</v>
      </c>
      <c r="AK641" s="105">
        <v>-186790</v>
      </c>
      <c r="AL641" s="105">
        <v>-186790</v>
      </c>
      <c r="AM641" s="105">
        <v>-186790</v>
      </c>
      <c r="AN641" s="105">
        <v>-186790</v>
      </c>
      <c r="AO641" s="105">
        <v>-186790</v>
      </c>
      <c r="AP641" s="105">
        <v>-186790</v>
      </c>
      <c r="AQ641" s="105">
        <v>-186790</v>
      </c>
      <c r="AR641" s="105">
        <v>-186790</v>
      </c>
      <c r="AS641" s="105">
        <v>-186790</v>
      </c>
      <c r="AT641" s="105">
        <v>-186790</v>
      </c>
      <c r="AU641" s="105">
        <v>-186790</v>
      </c>
      <c r="AV641" s="105">
        <v>-186790</v>
      </c>
      <c r="AW641" s="105">
        <v>-186790</v>
      </c>
      <c r="AX641" s="105">
        <v>-186790</v>
      </c>
      <c r="AY641" s="105">
        <v>-186790</v>
      </c>
      <c r="AZ641" s="105">
        <v>-186790</v>
      </c>
      <c r="BA641" s="105">
        <v>-186790</v>
      </c>
      <c r="BB641" s="105">
        <v>-186790</v>
      </c>
      <c r="BE641" s="73"/>
      <c r="BF641" s="134">
        <f t="shared" si="36"/>
        <v>-186790</v>
      </c>
      <c r="BG641" s="134">
        <f t="shared" si="37"/>
        <v>-186790</v>
      </c>
      <c r="BH641" s="134">
        <f t="shared" si="38"/>
        <v>-186790</v>
      </c>
      <c r="BI641" s="134">
        <f t="shared" si="35"/>
        <v>-186790</v>
      </c>
    </row>
    <row r="642" spans="1:61" ht="14.4" x14ac:dyDescent="0.3">
      <c r="A642" s="233" t="s">
        <v>1003</v>
      </c>
      <c r="B642" s="105">
        <v>0</v>
      </c>
      <c r="C642" s="105">
        <v>0</v>
      </c>
      <c r="D642" s="105">
        <v>0</v>
      </c>
      <c r="E642" s="105">
        <v>0</v>
      </c>
      <c r="F642" s="105">
        <v>0</v>
      </c>
      <c r="G642" s="105">
        <v>0</v>
      </c>
      <c r="H642" s="105">
        <v>0</v>
      </c>
      <c r="I642" s="105">
        <v>0</v>
      </c>
      <c r="J642" s="105">
        <v>0</v>
      </c>
      <c r="K642" s="105">
        <v>0</v>
      </c>
      <c r="L642" s="105">
        <v>0</v>
      </c>
      <c r="M642" s="105">
        <v>0</v>
      </c>
      <c r="N642" s="105">
        <v>0</v>
      </c>
      <c r="O642" s="105">
        <v>0</v>
      </c>
      <c r="P642" s="105">
        <v>0</v>
      </c>
      <c r="Q642" s="105">
        <v>0</v>
      </c>
      <c r="R642" s="105">
        <v>0</v>
      </c>
      <c r="S642" s="105">
        <v>0</v>
      </c>
      <c r="T642" s="105">
        <v>0</v>
      </c>
      <c r="U642" s="105">
        <v>0</v>
      </c>
      <c r="V642" s="105">
        <v>0</v>
      </c>
      <c r="W642" s="105">
        <v>0</v>
      </c>
      <c r="X642" s="105">
        <v>0</v>
      </c>
      <c r="Y642" s="105">
        <v>0</v>
      </c>
      <c r="Z642" s="105">
        <v>0</v>
      </c>
      <c r="AA642" s="105">
        <v>0</v>
      </c>
      <c r="AB642" s="105">
        <v>0</v>
      </c>
      <c r="AC642" s="105">
        <v>0</v>
      </c>
      <c r="AD642" s="105">
        <v>0</v>
      </c>
      <c r="AE642" s="105">
        <v>0</v>
      </c>
      <c r="AF642" s="105">
        <v>0</v>
      </c>
      <c r="AG642" s="105">
        <v>0</v>
      </c>
      <c r="AH642" s="105">
        <v>0</v>
      </c>
      <c r="AI642" s="105">
        <v>0</v>
      </c>
      <c r="AJ642" s="105">
        <v>0</v>
      </c>
      <c r="AK642" s="105">
        <v>0</v>
      </c>
      <c r="AL642" s="105">
        <v>0</v>
      </c>
      <c r="AM642" s="105">
        <v>0</v>
      </c>
      <c r="AN642" s="105">
        <v>0</v>
      </c>
      <c r="AO642" s="105">
        <v>0</v>
      </c>
      <c r="AP642" s="105">
        <v>0</v>
      </c>
      <c r="AQ642" s="105">
        <v>0</v>
      </c>
      <c r="AR642" s="105">
        <v>0</v>
      </c>
      <c r="AS642" s="105">
        <v>0</v>
      </c>
      <c r="AT642" s="105">
        <v>0</v>
      </c>
      <c r="AU642" s="105">
        <v>0</v>
      </c>
      <c r="AV642" s="105">
        <v>0</v>
      </c>
      <c r="AW642" s="105">
        <v>0</v>
      </c>
      <c r="AX642" s="105">
        <v>0</v>
      </c>
      <c r="AY642" s="105">
        <v>0</v>
      </c>
      <c r="AZ642" s="105">
        <v>0</v>
      </c>
      <c r="BA642" s="105">
        <v>0</v>
      </c>
      <c r="BB642" s="105">
        <v>0</v>
      </c>
      <c r="BE642" s="73"/>
      <c r="BF642" s="134">
        <f t="shared" si="36"/>
        <v>0</v>
      </c>
      <c r="BG642" s="134">
        <f t="shared" si="37"/>
        <v>0</v>
      </c>
      <c r="BH642" s="134">
        <f t="shared" si="38"/>
        <v>0</v>
      </c>
      <c r="BI642" s="134">
        <f t="shared" si="35"/>
        <v>0</v>
      </c>
    </row>
    <row r="643" spans="1:61" ht="14.4" x14ac:dyDescent="0.3">
      <c r="A643" s="233" t="s">
        <v>1004</v>
      </c>
      <c r="B643" s="105">
        <v>0</v>
      </c>
      <c r="C643" s="105">
        <v>0</v>
      </c>
      <c r="D643" s="105">
        <v>0</v>
      </c>
      <c r="E643" s="105">
        <v>0</v>
      </c>
      <c r="F643" s="105">
        <v>0</v>
      </c>
      <c r="G643" s="105">
        <v>0</v>
      </c>
      <c r="H643" s="105">
        <v>0</v>
      </c>
      <c r="I643" s="105">
        <v>0</v>
      </c>
      <c r="J643" s="105">
        <v>0</v>
      </c>
      <c r="K643" s="105">
        <v>0</v>
      </c>
      <c r="L643" s="105">
        <v>0</v>
      </c>
      <c r="M643" s="105">
        <v>0</v>
      </c>
      <c r="N643" s="105">
        <v>0</v>
      </c>
      <c r="O643" s="105">
        <v>0</v>
      </c>
      <c r="P643" s="105">
        <v>0</v>
      </c>
      <c r="Q643" s="105">
        <v>0</v>
      </c>
      <c r="R643" s="105">
        <v>0</v>
      </c>
      <c r="S643" s="105">
        <v>0</v>
      </c>
      <c r="T643" s="105">
        <v>0</v>
      </c>
      <c r="U643" s="105">
        <v>0</v>
      </c>
      <c r="V643" s="105">
        <v>0</v>
      </c>
      <c r="W643" s="105">
        <v>0</v>
      </c>
      <c r="X643" s="105">
        <v>0</v>
      </c>
      <c r="Y643" s="105">
        <v>0</v>
      </c>
      <c r="Z643" s="105">
        <v>0</v>
      </c>
      <c r="AA643" s="105">
        <v>0</v>
      </c>
      <c r="AB643" s="105">
        <v>0</v>
      </c>
      <c r="AC643" s="105">
        <v>0</v>
      </c>
      <c r="AD643" s="105">
        <v>0</v>
      </c>
      <c r="AE643" s="105">
        <v>0</v>
      </c>
      <c r="AF643" s="105">
        <v>0</v>
      </c>
      <c r="AG643" s="105">
        <v>0</v>
      </c>
      <c r="AH643" s="105">
        <v>0</v>
      </c>
      <c r="AI643" s="105">
        <v>0</v>
      </c>
      <c r="AJ643" s="105">
        <v>0</v>
      </c>
      <c r="AK643" s="105">
        <v>0</v>
      </c>
      <c r="AL643" s="105">
        <v>0</v>
      </c>
      <c r="AM643" s="105">
        <v>0</v>
      </c>
      <c r="AN643" s="105">
        <v>0</v>
      </c>
      <c r="AO643" s="105">
        <v>0</v>
      </c>
      <c r="AP643" s="105">
        <v>0</v>
      </c>
      <c r="AQ643" s="105">
        <v>0</v>
      </c>
      <c r="AR643" s="105">
        <v>0</v>
      </c>
      <c r="AS643" s="105">
        <v>0</v>
      </c>
      <c r="AT643" s="105">
        <v>0</v>
      </c>
      <c r="AU643" s="105">
        <v>0</v>
      </c>
      <c r="AV643" s="105">
        <v>0</v>
      </c>
      <c r="AW643" s="105">
        <v>0</v>
      </c>
      <c r="AX643" s="105">
        <v>0</v>
      </c>
      <c r="AY643" s="105">
        <v>0</v>
      </c>
      <c r="AZ643" s="105">
        <v>0</v>
      </c>
      <c r="BA643" s="105">
        <v>0</v>
      </c>
      <c r="BB643" s="105">
        <v>0</v>
      </c>
      <c r="BE643" s="73"/>
      <c r="BF643" s="134">
        <f t="shared" si="36"/>
        <v>0</v>
      </c>
      <c r="BG643" s="134">
        <f t="shared" si="37"/>
        <v>0</v>
      </c>
      <c r="BH643" s="134">
        <f t="shared" si="38"/>
        <v>0</v>
      </c>
      <c r="BI643" s="134">
        <f t="shared" si="35"/>
        <v>0</v>
      </c>
    </row>
    <row r="644" spans="1:61" ht="14.4" x14ac:dyDescent="0.3">
      <c r="A644" s="106" t="s">
        <v>1005</v>
      </c>
      <c r="B644" s="105">
        <v>-8387908332.3512402</v>
      </c>
      <c r="C644" s="105">
        <v>-8509865587.60536</v>
      </c>
      <c r="D644" s="105">
        <v>-8560752828.89048</v>
      </c>
      <c r="E644" s="105">
        <v>-8602960946.0455208</v>
      </c>
      <c r="F644" s="105">
        <v>-8651981891.0786591</v>
      </c>
      <c r="G644" s="105">
        <v>-8729868465.6367607</v>
      </c>
      <c r="H644" s="105">
        <v>-8834996392.1612396</v>
      </c>
      <c r="I644" s="105">
        <v>-8938814152.0749798</v>
      </c>
      <c r="J644" s="105">
        <v>-9091664564.0413895</v>
      </c>
      <c r="K644" s="105">
        <v>-9185756563.8934402</v>
      </c>
      <c r="L644" s="105">
        <v>-9254115035.6654797</v>
      </c>
      <c r="M644" s="105">
        <v>-9290866290.9989204</v>
      </c>
      <c r="N644" s="105">
        <v>-9358107503.6660995</v>
      </c>
      <c r="O644" s="105">
        <v>-9358107503.6660995</v>
      </c>
      <c r="P644" s="105">
        <v>-9474300019.3460999</v>
      </c>
      <c r="Q644" s="105">
        <v>-9514856092.6016006</v>
      </c>
      <c r="R644" s="105">
        <v>-9545001108.1935501</v>
      </c>
      <c r="S644" s="105">
        <v>-9588278021.4655704</v>
      </c>
      <c r="T644" s="105">
        <v>-9659740186.72575</v>
      </c>
      <c r="U644" s="105">
        <v>-9747637974.6563606</v>
      </c>
      <c r="V644" s="105">
        <v>-9845329972.9381409</v>
      </c>
      <c r="W644" s="105">
        <v>-9991452547.5991802</v>
      </c>
      <c r="X644" s="105">
        <v>-10070617285.102501</v>
      </c>
      <c r="Y644" s="105">
        <v>-10131414672.6038</v>
      </c>
      <c r="Z644" s="105">
        <v>-10158157175.052099</v>
      </c>
      <c r="AA644" s="105">
        <v>-10211113181.329901</v>
      </c>
      <c r="AB644" s="105">
        <v>-10211113181.329901</v>
      </c>
      <c r="AC644" s="105">
        <v>-10326397508.996599</v>
      </c>
      <c r="AD644" s="105">
        <v>-10366050645.637199</v>
      </c>
      <c r="AE644" s="105">
        <v>-10394619659.113001</v>
      </c>
      <c r="AF644" s="105">
        <v>-10436882511.6047</v>
      </c>
      <c r="AG644" s="105">
        <v>-10507827786.1276</v>
      </c>
      <c r="AH644" s="105">
        <v>-10546934359.4597</v>
      </c>
      <c r="AI644" s="105">
        <v>-10645671175.555099</v>
      </c>
      <c r="AJ644" s="105">
        <v>-10792827929.4007</v>
      </c>
      <c r="AK644" s="105">
        <v>-10872631898.070601</v>
      </c>
      <c r="AL644" s="105">
        <v>-10933854543.303101</v>
      </c>
      <c r="AM644" s="105">
        <v>-10960167838.248301</v>
      </c>
      <c r="AN644" s="105">
        <v>-11014704603.0186</v>
      </c>
      <c r="AO644" s="105">
        <v>-11014704603.0186</v>
      </c>
      <c r="AP644" s="105">
        <v>-11127333016.7227</v>
      </c>
      <c r="AQ644" s="105">
        <v>-11167045140.6817</v>
      </c>
      <c r="AR644" s="105">
        <v>-11194527309.7992</v>
      </c>
      <c r="AS644" s="105">
        <v>-11235285914.563299</v>
      </c>
      <c r="AT644" s="105">
        <v>-11305528232.555901</v>
      </c>
      <c r="AU644" s="105">
        <v>-11267496858.496201</v>
      </c>
      <c r="AV644" s="105">
        <v>-11363942964.4655</v>
      </c>
      <c r="AW644" s="105">
        <v>-11508897585.8459</v>
      </c>
      <c r="AX644" s="105">
        <v>-11587441310.053499</v>
      </c>
      <c r="AY644" s="105">
        <v>-11646846115.253</v>
      </c>
      <c r="AZ644" s="105">
        <v>-11670946927.676001</v>
      </c>
      <c r="BA644" s="105">
        <v>-11724306842.1381</v>
      </c>
      <c r="BB644" s="105">
        <v>-11724306842.1381</v>
      </c>
      <c r="BE644" s="73"/>
      <c r="BF644" s="134">
        <f t="shared" si="36"/>
        <v>-8876742965.7007351</v>
      </c>
      <c r="BG644" s="134">
        <f t="shared" si="37"/>
        <v>-9792000441.6369743</v>
      </c>
      <c r="BH644" s="134">
        <f t="shared" si="38"/>
        <v>-10616129510.758854</v>
      </c>
      <c r="BI644" s="134">
        <f t="shared" si="35"/>
        <v>-11370330986.251509</v>
      </c>
    </row>
    <row r="645" spans="1:61" ht="14.4" x14ac:dyDescent="0.3">
      <c r="A645" s="106" t="s">
        <v>1006</v>
      </c>
      <c r="B645" s="105">
        <v>0</v>
      </c>
      <c r="C645" s="105">
        <v>0</v>
      </c>
      <c r="D645" s="105">
        <v>0</v>
      </c>
      <c r="E645" s="105">
        <v>0</v>
      </c>
      <c r="F645" s="105">
        <v>0</v>
      </c>
      <c r="G645" s="105">
        <v>0</v>
      </c>
      <c r="H645" s="105">
        <v>0</v>
      </c>
      <c r="I645" s="105">
        <v>0</v>
      </c>
      <c r="J645" s="105">
        <v>0</v>
      </c>
      <c r="K645" s="105">
        <v>0</v>
      </c>
      <c r="L645" s="105">
        <v>0</v>
      </c>
      <c r="M645" s="105">
        <v>0</v>
      </c>
      <c r="N645" s="105">
        <v>0</v>
      </c>
      <c r="O645" s="105">
        <v>0</v>
      </c>
      <c r="P645" s="105">
        <v>0</v>
      </c>
      <c r="Q645" s="105">
        <v>0</v>
      </c>
      <c r="R645" s="105">
        <v>0</v>
      </c>
      <c r="S645" s="105">
        <v>0</v>
      </c>
      <c r="T645" s="105">
        <v>0</v>
      </c>
      <c r="U645" s="105">
        <v>0</v>
      </c>
      <c r="V645" s="105">
        <v>0</v>
      </c>
      <c r="W645" s="105">
        <v>0</v>
      </c>
      <c r="X645" s="105">
        <v>0</v>
      </c>
      <c r="Y645" s="105">
        <v>0</v>
      </c>
      <c r="Z645" s="105">
        <v>0</v>
      </c>
      <c r="AA645" s="105">
        <v>0</v>
      </c>
      <c r="AB645" s="105">
        <v>0</v>
      </c>
      <c r="AC645" s="105">
        <v>0</v>
      </c>
      <c r="AD645" s="105">
        <v>0</v>
      </c>
      <c r="AE645" s="105">
        <v>0</v>
      </c>
      <c r="AF645" s="105">
        <v>0</v>
      </c>
      <c r="AG645" s="105">
        <v>0</v>
      </c>
      <c r="AH645" s="105">
        <v>0</v>
      </c>
      <c r="AI645" s="105">
        <v>0</v>
      </c>
      <c r="AJ645" s="105">
        <v>0</v>
      </c>
      <c r="AK645" s="105">
        <v>0</v>
      </c>
      <c r="AL645" s="105">
        <v>0</v>
      </c>
      <c r="AM645" s="105">
        <v>0</v>
      </c>
      <c r="AN645" s="105">
        <v>0</v>
      </c>
      <c r="AO645" s="105">
        <v>0</v>
      </c>
      <c r="AP645" s="105">
        <v>0</v>
      </c>
      <c r="AQ645" s="105">
        <v>0</v>
      </c>
      <c r="AR645" s="105">
        <v>0</v>
      </c>
      <c r="AS645" s="105">
        <v>0</v>
      </c>
      <c r="AT645" s="105">
        <v>0</v>
      </c>
      <c r="AU645" s="105">
        <v>0</v>
      </c>
      <c r="AV645" s="105">
        <v>0</v>
      </c>
      <c r="AW645" s="105">
        <v>0</v>
      </c>
      <c r="AX645" s="105">
        <v>0</v>
      </c>
      <c r="AY645" s="105">
        <v>0</v>
      </c>
      <c r="AZ645" s="105">
        <v>0</v>
      </c>
      <c r="BA645" s="105">
        <v>0</v>
      </c>
      <c r="BB645" s="105">
        <v>0</v>
      </c>
      <c r="BE645" s="73"/>
      <c r="BF645" s="134">
        <f t="shared" si="36"/>
        <v>0</v>
      </c>
      <c r="BG645" s="134">
        <f t="shared" si="37"/>
        <v>0</v>
      </c>
      <c r="BH645" s="134">
        <f t="shared" si="38"/>
        <v>0</v>
      </c>
      <c r="BI645" s="134">
        <f t="shared" ref="BI645:BI708" si="43">AVERAGE(AO645:BA645)</f>
        <v>0</v>
      </c>
    </row>
    <row r="646" spans="1:61" ht="14.4" x14ac:dyDescent="0.3">
      <c r="A646" s="106" t="s">
        <v>1007</v>
      </c>
      <c r="B646" s="105">
        <v>736991</v>
      </c>
      <c r="C646" s="105">
        <v>736991</v>
      </c>
      <c r="D646" s="105">
        <v>736991</v>
      </c>
      <c r="E646" s="105">
        <v>736991</v>
      </c>
      <c r="F646" s="105">
        <v>736991</v>
      </c>
      <c r="G646" s="105">
        <v>736991</v>
      </c>
      <c r="H646" s="105">
        <v>736991</v>
      </c>
      <c r="I646" s="105">
        <v>736991</v>
      </c>
      <c r="J646" s="105">
        <v>736991</v>
      </c>
      <c r="K646" s="105">
        <v>736991</v>
      </c>
      <c r="L646" s="105">
        <v>736991</v>
      </c>
      <c r="M646" s="105">
        <v>736991</v>
      </c>
      <c r="N646" s="105">
        <v>736991</v>
      </c>
      <c r="O646" s="105">
        <v>736991</v>
      </c>
      <c r="P646" s="105">
        <v>736991</v>
      </c>
      <c r="Q646" s="105">
        <v>736991</v>
      </c>
      <c r="R646" s="105">
        <v>736991</v>
      </c>
      <c r="S646" s="105">
        <v>736991</v>
      </c>
      <c r="T646" s="105">
        <v>736991</v>
      </c>
      <c r="U646" s="105">
        <v>736991</v>
      </c>
      <c r="V646" s="105">
        <v>736991</v>
      </c>
      <c r="W646" s="105">
        <v>736991</v>
      </c>
      <c r="X646" s="105">
        <v>736991</v>
      </c>
      <c r="Y646" s="105">
        <v>736991</v>
      </c>
      <c r="Z646" s="105">
        <v>736991</v>
      </c>
      <c r="AA646" s="105">
        <v>736991</v>
      </c>
      <c r="AB646" s="105">
        <v>736991</v>
      </c>
      <c r="AC646" s="105">
        <v>736991</v>
      </c>
      <c r="AD646" s="105">
        <v>736991</v>
      </c>
      <c r="AE646" s="105">
        <v>736991</v>
      </c>
      <c r="AF646" s="105">
        <v>736991</v>
      </c>
      <c r="AG646" s="105">
        <v>736991</v>
      </c>
      <c r="AH646" s="105">
        <v>736991</v>
      </c>
      <c r="AI646" s="105">
        <v>736991</v>
      </c>
      <c r="AJ646" s="105">
        <v>736991</v>
      </c>
      <c r="AK646" s="105">
        <v>736991</v>
      </c>
      <c r="AL646" s="105">
        <v>736991</v>
      </c>
      <c r="AM646" s="105">
        <v>736991</v>
      </c>
      <c r="AN646" s="105">
        <v>736991</v>
      </c>
      <c r="AO646" s="105">
        <v>736991</v>
      </c>
      <c r="AP646" s="105">
        <v>736991</v>
      </c>
      <c r="AQ646" s="105">
        <v>736991</v>
      </c>
      <c r="AR646" s="105">
        <v>736991</v>
      </c>
      <c r="AS646" s="105">
        <v>736991</v>
      </c>
      <c r="AT646" s="105">
        <v>736991</v>
      </c>
      <c r="AU646" s="105">
        <v>736991</v>
      </c>
      <c r="AV646" s="105">
        <v>736991</v>
      </c>
      <c r="AW646" s="105">
        <v>736991</v>
      </c>
      <c r="AX646" s="105">
        <v>736991</v>
      </c>
      <c r="AY646" s="105">
        <v>736991</v>
      </c>
      <c r="AZ646" s="105">
        <v>736991</v>
      </c>
      <c r="BA646" s="105">
        <v>736991</v>
      </c>
      <c r="BB646" s="105">
        <v>736991</v>
      </c>
      <c r="BE646" s="73"/>
      <c r="BF646" s="134">
        <f t="shared" si="36"/>
        <v>736991</v>
      </c>
      <c r="BG646" s="134">
        <f t="shared" si="37"/>
        <v>736991</v>
      </c>
      <c r="BH646" s="134">
        <f t="shared" si="38"/>
        <v>736991</v>
      </c>
      <c r="BI646" s="134">
        <f t="shared" si="43"/>
        <v>736991</v>
      </c>
    </row>
    <row r="647" spans="1:61" ht="14.4" x14ac:dyDescent="0.3">
      <c r="A647" s="106" t="s">
        <v>1008</v>
      </c>
      <c r="B647" s="105">
        <v>-226299.899998935</v>
      </c>
      <c r="C647" s="105">
        <v>-226299.899998935</v>
      </c>
      <c r="D647" s="105">
        <v>-226299.899998935</v>
      </c>
      <c r="E647" s="105">
        <v>-226299.899998935</v>
      </c>
      <c r="F647" s="105">
        <v>-226299.899998935</v>
      </c>
      <c r="G647" s="105">
        <v>-226299.899998935</v>
      </c>
      <c r="H647" s="105">
        <v>-226299.899998935</v>
      </c>
      <c r="I647" s="105">
        <v>-226299.899998935</v>
      </c>
      <c r="J647" s="105">
        <v>-226299.899998935</v>
      </c>
      <c r="K647" s="105">
        <v>-226299.899998935</v>
      </c>
      <c r="L647" s="105">
        <v>-226299.899998935</v>
      </c>
      <c r="M647" s="105">
        <v>-226299.899998935</v>
      </c>
      <c r="N647" s="105">
        <v>-226299.899998935</v>
      </c>
      <c r="O647" s="105">
        <v>-226299.899998935</v>
      </c>
      <c r="P647" s="105">
        <v>-226299.899998935</v>
      </c>
      <c r="Q647" s="105">
        <v>-226299.899998935</v>
      </c>
      <c r="R647" s="105">
        <v>-226299.899998935</v>
      </c>
      <c r="S647" s="105">
        <v>-226299.899998935</v>
      </c>
      <c r="T647" s="105">
        <v>-226299.899998935</v>
      </c>
      <c r="U647" s="105">
        <v>-226299.899998935</v>
      </c>
      <c r="V647" s="105">
        <v>-226299.899998935</v>
      </c>
      <c r="W647" s="105">
        <v>-226299.899998935</v>
      </c>
      <c r="X647" s="105">
        <v>-226299.899998935</v>
      </c>
      <c r="Y647" s="105">
        <v>-226299.899998935</v>
      </c>
      <c r="Z647" s="105">
        <v>-226299.899998935</v>
      </c>
      <c r="AA647" s="105">
        <v>-226299.899998935</v>
      </c>
      <c r="AB647" s="105">
        <v>-226299.899998935</v>
      </c>
      <c r="AC647" s="105">
        <v>-226299.899998935</v>
      </c>
      <c r="AD647" s="105">
        <v>-226299.899998935</v>
      </c>
      <c r="AE647" s="105">
        <v>-226299.899998935</v>
      </c>
      <c r="AF647" s="105">
        <v>-226299.899998935</v>
      </c>
      <c r="AG647" s="105">
        <v>-226299.899998935</v>
      </c>
      <c r="AH647" s="105">
        <v>-226299.899998935</v>
      </c>
      <c r="AI647" s="105">
        <v>-226299.899998935</v>
      </c>
      <c r="AJ647" s="105">
        <v>-226299.899998935</v>
      </c>
      <c r="AK647" s="105">
        <v>-226299.899998935</v>
      </c>
      <c r="AL647" s="105">
        <v>-226299.899998935</v>
      </c>
      <c r="AM647" s="105">
        <v>-226299.899998935</v>
      </c>
      <c r="AN647" s="105">
        <v>-226299.899998935</v>
      </c>
      <c r="AO647" s="105">
        <v>-226299.899998935</v>
      </c>
      <c r="AP647" s="105">
        <v>-226299.899998935</v>
      </c>
      <c r="AQ647" s="105">
        <v>-226299.899998935</v>
      </c>
      <c r="AR647" s="105">
        <v>-226299.899998935</v>
      </c>
      <c r="AS647" s="105">
        <v>-226299.899998935</v>
      </c>
      <c r="AT647" s="105">
        <v>-226299.899998935</v>
      </c>
      <c r="AU647" s="105">
        <v>-226299.899998935</v>
      </c>
      <c r="AV647" s="105">
        <v>-226299.899998935</v>
      </c>
      <c r="AW647" s="105">
        <v>-226299.899998935</v>
      </c>
      <c r="AX647" s="105">
        <v>-226299.899998935</v>
      </c>
      <c r="AY647" s="105">
        <v>-226299.899998935</v>
      </c>
      <c r="AZ647" s="105">
        <v>-226299.899998935</v>
      </c>
      <c r="BA647" s="105">
        <v>-226299.899998935</v>
      </c>
      <c r="BB647" s="105">
        <v>-226299.899998935</v>
      </c>
      <c r="BE647" s="73"/>
      <c r="BF647" s="134">
        <f t="shared" si="36"/>
        <v>-226299.89999893497</v>
      </c>
      <c r="BG647" s="134">
        <f t="shared" si="37"/>
        <v>-226299.89999893497</v>
      </c>
      <c r="BH647" s="134">
        <f t="shared" si="38"/>
        <v>-226299.89999893497</v>
      </c>
      <c r="BI647" s="134">
        <f t="shared" si="43"/>
        <v>-226299.89999893497</v>
      </c>
    </row>
    <row r="648" spans="1:61" ht="14.4" x14ac:dyDescent="0.3">
      <c r="A648" s="106" t="s">
        <v>1009</v>
      </c>
      <c r="B648" s="105">
        <v>215889267.34</v>
      </c>
      <c r="C648" s="105">
        <v>215889267.34</v>
      </c>
      <c r="D648" s="105">
        <v>215889267.34</v>
      </c>
      <c r="E648" s="105">
        <v>215889267.34</v>
      </c>
      <c r="F648" s="105">
        <v>215889267.34</v>
      </c>
      <c r="G648" s="105">
        <v>215889267.34</v>
      </c>
      <c r="H648" s="105">
        <v>215889267.34</v>
      </c>
      <c r="I648" s="105">
        <v>215889267.34</v>
      </c>
      <c r="J648" s="105">
        <v>215889267.34</v>
      </c>
      <c r="K648" s="105">
        <v>215889267.34</v>
      </c>
      <c r="L648" s="105">
        <v>215889267.34</v>
      </c>
      <c r="M648" s="105">
        <v>215889267.34</v>
      </c>
      <c r="N648" s="105">
        <v>215889267.34</v>
      </c>
      <c r="O648" s="105">
        <v>215889267.34</v>
      </c>
      <c r="P648" s="105">
        <v>215889267.34</v>
      </c>
      <c r="Q648" s="105">
        <v>215889267.34</v>
      </c>
      <c r="R648" s="105">
        <v>215889267.34</v>
      </c>
      <c r="S648" s="105">
        <v>215889267.34</v>
      </c>
      <c r="T648" s="105">
        <v>215889267.34</v>
      </c>
      <c r="U648" s="105">
        <v>215889267.34</v>
      </c>
      <c r="V648" s="105">
        <v>215889267.34</v>
      </c>
      <c r="W648" s="105">
        <v>215889267.34</v>
      </c>
      <c r="X648" s="105">
        <v>215889267.34</v>
      </c>
      <c r="Y648" s="105">
        <v>215889267.34</v>
      </c>
      <c r="Z648" s="105">
        <v>215889267.34</v>
      </c>
      <c r="AA648" s="105">
        <v>215889267.34</v>
      </c>
      <c r="AB648" s="105">
        <v>215889267.34</v>
      </c>
      <c r="AC648" s="105">
        <v>215889267.34</v>
      </c>
      <c r="AD648" s="105">
        <v>215889267.34</v>
      </c>
      <c r="AE648" s="105">
        <v>215889267.34</v>
      </c>
      <c r="AF648" s="105">
        <v>215889267.34</v>
      </c>
      <c r="AG648" s="105">
        <v>215889267.34</v>
      </c>
      <c r="AH648" s="105">
        <v>215889267.34</v>
      </c>
      <c r="AI648" s="105">
        <v>215889267.34</v>
      </c>
      <c r="AJ648" s="105">
        <v>215889267.34</v>
      </c>
      <c r="AK648" s="105">
        <v>215889267.34</v>
      </c>
      <c r="AL648" s="105">
        <v>215889267.34</v>
      </c>
      <c r="AM648" s="105">
        <v>215889267.34</v>
      </c>
      <c r="AN648" s="105">
        <v>215889267.34</v>
      </c>
      <c r="AO648" s="105">
        <v>215889267.34</v>
      </c>
      <c r="AP648" s="105">
        <v>215889267.34</v>
      </c>
      <c r="AQ648" s="105">
        <v>215889267.34</v>
      </c>
      <c r="AR648" s="105">
        <v>215889267.34</v>
      </c>
      <c r="AS648" s="105">
        <v>215889267.34</v>
      </c>
      <c r="AT648" s="105">
        <v>215889267.34</v>
      </c>
      <c r="AU648" s="105">
        <v>215889267.34</v>
      </c>
      <c r="AV648" s="105">
        <v>215889267.34</v>
      </c>
      <c r="AW648" s="105">
        <v>215889267.34</v>
      </c>
      <c r="AX648" s="105">
        <v>215889267.34</v>
      </c>
      <c r="AY648" s="105">
        <v>215889267.34</v>
      </c>
      <c r="AZ648" s="105">
        <v>215889267.34</v>
      </c>
      <c r="BA648" s="105">
        <v>215889267.34</v>
      </c>
      <c r="BB648" s="105">
        <v>215889267.34</v>
      </c>
      <c r="BE648" s="73"/>
      <c r="BF648" s="134">
        <f t="shared" si="36"/>
        <v>215889267.34</v>
      </c>
      <c r="BG648" s="134">
        <f t="shared" si="37"/>
        <v>215889267.34</v>
      </c>
      <c r="BH648" s="134">
        <f t="shared" si="38"/>
        <v>215889267.34</v>
      </c>
      <c r="BI648" s="134">
        <f t="shared" si="43"/>
        <v>215889267.34</v>
      </c>
    </row>
    <row r="649" spans="1:61" ht="14.4" x14ac:dyDescent="0.3">
      <c r="A649" s="106" t="s">
        <v>1010</v>
      </c>
      <c r="B649" s="105">
        <v>-215889267.33000299</v>
      </c>
      <c r="C649" s="105">
        <v>-215889267.33000299</v>
      </c>
      <c r="D649" s="105">
        <v>-215889267.33000299</v>
      </c>
      <c r="E649" s="105">
        <v>-215889267.33000299</v>
      </c>
      <c r="F649" s="105">
        <v>-215889267.33000299</v>
      </c>
      <c r="G649" s="105">
        <v>-215889267.33000299</v>
      </c>
      <c r="H649" s="105">
        <v>-215889267.33000299</v>
      </c>
      <c r="I649" s="105">
        <v>-215889267.33000299</v>
      </c>
      <c r="J649" s="105">
        <v>-215889267.33000299</v>
      </c>
      <c r="K649" s="105">
        <v>-215889267.33000299</v>
      </c>
      <c r="L649" s="105">
        <v>-215889267.33000299</v>
      </c>
      <c r="M649" s="105">
        <v>-215889267.33000299</v>
      </c>
      <c r="N649" s="105">
        <v>-215889267.33000299</v>
      </c>
      <c r="O649" s="105">
        <v>-215889267.33000299</v>
      </c>
      <c r="P649" s="105">
        <v>-215889267.33000299</v>
      </c>
      <c r="Q649" s="105">
        <v>-215889267.33000299</v>
      </c>
      <c r="R649" s="105">
        <v>-215889267.33000299</v>
      </c>
      <c r="S649" s="105">
        <v>-215889267.33000299</v>
      </c>
      <c r="T649" s="105">
        <v>-215889267.33000299</v>
      </c>
      <c r="U649" s="105">
        <v>-215889267.33000299</v>
      </c>
      <c r="V649" s="105">
        <v>-215889267.33000299</v>
      </c>
      <c r="W649" s="105">
        <v>-215889267.33000299</v>
      </c>
      <c r="X649" s="105">
        <v>-215889267.33000299</v>
      </c>
      <c r="Y649" s="105">
        <v>-215889267.33000299</v>
      </c>
      <c r="Z649" s="105">
        <v>-215889267.33000299</v>
      </c>
      <c r="AA649" s="105">
        <v>-215889267.33000299</v>
      </c>
      <c r="AB649" s="105">
        <v>-215889267.33000299</v>
      </c>
      <c r="AC649" s="105">
        <v>-215889267.33000299</v>
      </c>
      <c r="AD649" s="105">
        <v>-215889267.33000299</v>
      </c>
      <c r="AE649" s="105">
        <v>-215889267.33000299</v>
      </c>
      <c r="AF649" s="105">
        <v>-215889267.33000299</v>
      </c>
      <c r="AG649" s="105">
        <v>-215889267.33000299</v>
      </c>
      <c r="AH649" s="105">
        <v>-215889267.33000299</v>
      </c>
      <c r="AI649" s="105">
        <v>-215889267.33000299</v>
      </c>
      <c r="AJ649" s="105">
        <v>-215889267.33000299</v>
      </c>
      <c r="AK649" s="105">
        <v>-215889267.33000299</v>
      </c>
      <c r="AL649" s="105">
        <v>-215889267.33000299</v>
      </c>
      <c r="AM649" s="105">
        <v>-215889267.33000299</v>
      </c>
      <c r="AN649" s="105">
        <v>-215889267.33000299</v>
      </c>
      <c r="AO649" s="105">
        <v>-215889267.33000299</v>
      </c>
      <c r="AP649" s="105">
        <v>-215889267.33000299</v>
      </c>
      <c r="AQ649" s="105">
        <v>-215889267.33000299</v>
      </c>
      <c r="AR649" s="105">
        <v>-215889267.33000299</v>
      </c>
      <c r="AS649" s="105">
        <v>-215889267.33000299</v>
      </c>
      <c r="AT649" s="105">
        <v>-215889267.33000299</v>
      </c>
      <c r="AU649" s="105">
        <v>-215889267.33000299</v>
      </c>
      <c r="AV649" s="105">
        <v>-215889267.33000299</v>
      </c>
      <c r="AW649" s="105">
        <v>-215889267.33000299</v>
      </c>
      <c r="AX649" s="105">
        <v>-215889267.33000299</v>
      </c>
      <c r="AY649" s="105">
        <v>-215889267.33000299</v>
      </c>
      <c r="AZ649" s="105">
        <v>-215889267.33000299</v>
      </c>
      <c r="BA649" s="105">
        <v>-215889267.33000299</v>
      </c>
      <c r="BB649" s="105">
        <v>-215889267.33000299</v>
      </c>
      <c r="BE649" s="73"/>
      <c r="BF649" s="134">
        <f t="shared" si="36"/>
        <v>-215889267.33000293</v>
      </c>
      <c r="BG649" s="134">
        <f t="shared" si="37"/>
        <v>-215889267.33000293</v>
      </c>
      <c r="BH649" s="134">
        <f t="shared" si="38"/>
        <v>-215889267.33000293</v>
      </c>
      <c r="BI649" s="134">
        <f t="shared" si="43"/>
        <v>-215889267.33000293</v>
      </c>
    </row>
    <row r="650" spans="1:61" ht="14.4" x14ac:dyDescent="0.3">
      <c r="A650" s="233" t="s">
        <v>1011</v>
      </c>
      <c r="B650" s="107">
        <v>-8387584431.2412395</v>
      </c>
      <c r="C650" s="107">
        <v>-8509541686.4953604</v>
      </c>
      <c r="D650" s="107">
        <v>-8560428927.7804804</v>
      </c>
      <c r="E650" s="107">
        <v>-8602637044.9355202</v>
      </c>
      <c r="F650" s="107">
        <v>-8651657989.9686604</v>
      </c>
      <c r="G650" s="107">
        <v>-8729544564.5267601</v>
      </c>
      <c r="H650" s="107">
        <v>-8834672491.0512409</v>
      </c>
      <c r="I650" s="107">
        <v>-8938490250.9649792</v>
      </c>
      <c r="J650" s="107">
        <v>-9091340662.9313908</v>
      </c>
      <c r="K650" s="107">
        <v>-9185432662.7834492</v>
      </c>
      <c r="L650" s="107">
        <v>-9253791134.555479</v>
      </c>
      <c r="M650" s="107">
        <v>-9290542389.8889294</v>
      </c>
      <c r="N650" s="107">
        <v>-9357783602.5561008</v>
      </c>
      <c r="O650" s="107">
        <v>-9357783602.5561008</v>
      </c>
      <c r="P650" s="107">
        <v>-9473976118.2360992</v>
      </c>
      <c r="Q650" s="107">
        <v>-9514532191.4916</v>
      </c>
      <c r="R650" s="107">
        <v>-9544677207.0835495</v>
      </c>
      <c r="S650" s="107">
        <v>-9587954120.3555698</v>
      </c>
      <c r="T650" s="107">
        <v>-9659416285.6157494</v>
      </c>
      <c r="U650" s="107">
        <v>-9747314073.54636</v>
      </c>
      <c r="V650" s="107">
        <v>-9845006071.8281403</v>
      </c>
      <c r="W650" s="107">
        <v>-9991128646.4891796</v>
      </c>
      <c r="X650" s="107">
        <v>-10070293383.9925</v>
      </c>
      <c r="Y650" s="107">
        <v>-10131090771.493799</v>
      </c>
      <c r="Z650" s="107">
        <v>-10157833273.942101</v>
      </c>
      <c r="AA650" s="107">
        <v>-10210789280.2199</v>
      </c>
      <c r="AB650" s="107">
        <v>-10210789280.2199</v>
      </c>
      <c r="AC650" s="107">
        <v>-10326073607.8866</v>
      </c>
      <c r="AD650" s="107">
        <v>-10365726744.527201</v>
      </c>
      <c r="AE650" s="107">
        <v>-10394295758.003</v>
      </c>
      <c r="AF650" s="107">
        <v>-10436558610.494699</v>
      </c>
      <c r="AG650" s="107">
        <v>-10507503885.017599</v>
      </c>
      <c r="AH650" s="107">
        <v>-10546610458.349701</v>
      </c>
      <c r="AI650" s="107">
        <v>-10645347274.445101</v>
      </c>
      <c r="AJ650" s="107">
        <v>-10792504028.290701</v>
      </c>
      <c r="AK650" s="107">
        <v>-10872307996.9606</v>
      </c>
      <c r="AL650" s="107">
        <v>-10933530642.1931</v>
      </c>
      <c r="AM650" s="107">
        <v>-10959843937.1383</v>
      </c>
      <c r="AN650" s="107">
        <v>-11014380701.9086</v>
      </c>
      <c r="AO650" s="107">
        <v>-11014380701.9086</v>
      </c>
      <c r="AP650" s="107">
        <v>-11127009115.6127</v>
      </c>
      <c r="AQ650" s="107">
        <v>-11166721239.571699</v>
      </c>
      <c r="AR650" s="107">
        <v>-11194203408.689199</v>
      </c>
      <c r="AS650" s="107">
        <v>-11234962013.4533</v>
      </c>
      <c r="AT650" s="107">
        <v>-11305204331.4459</v>
      </c>
      <c r="AU650" s="107">
        <v>-11267172957.3862</v>
      </c>
      <c r="AV650" s="107">
        <v>-11363619063.355499</v>
      </c>
      <c r="AW650" s="107">
        <v>-11508573684.735901</v>
      </c>
      <c r="AX650" s="107">
        <v>-11587117408.943501</v>
      </c>
      <c r="AY650" s="107">
        <v>-11646522214.143</v>
      </c>
      <c r="AZ650" s="107">
        <v>-11670623026.566</v>
      </c>
      <c r="BA650" s="107">
        <v>-11723982941.028099</v>
      </c>
      <c r="BB650" s="107">
        <v>-11723982941.028099</v>
      </c>
      <c r="BE650" s="73"/>
    </row>
    <row r="651" spans="1:61" ht="14.4" x14ac:dyDescent="0.3">
      <c r="A651" s="106" t="s">
        <v>1012</v>
      </c>
      <c r="BE651" s="73"/>
    </row>
    <row r="652" spans="1:61" ht="14.4" x14ac:dyDescent="0.3">
      <c r="A652" s="158" t="s">
        <v>1013</v>
      </c>
      <c r="BE652" s="73"/>
    </row>
    <row r="653" spans="1:61" ht="14.4" x14ac:dyDescent="0.3">
      <c r="A653" s="106" t="s">
        <v>1014</v>
      </c>
      <c r="B653" s="105">
        <v>0</v>
      </c>
      <c r="C653" s="105">
        <v>0</v>
      </c>
      <c r="D653" s="105">
        <v>0</v>
      </c>
      <c r="E653" s="105">
        <v>0</v>
      </c>
      <c r="F653" s="105">
        <v>0</v>
      </c>
      <c r="G653" s="105">
        <v>0</v>
      </c>
      <c r="H653" s="105">
        <v>0</v>
      </c>
      <c r="I653" s="105">
        <v>0</v>
      </c>
      <c r="J653" s="105">
        <v>0</v>
      </c>
      <c r="K653" s="105">
        <v>0</v>
      </c>
      <c r="L653" s="105">
        <v>0</v>
      </c>
      <c r="M653" s="105">
        <v>0</v>
      </c>
      <c r="N653" s="105">
        <v>0</v>
      </c>
      <c r="O653" s="105">
        <v>0</v>
      </c>
      <c r="P653" s="105">
        <v>0</v>
      </c>
      <c r="Q653" s="105">
        <v>0</v>
      </c>
      <c r="R653" s="105">
        <v>0</v>
      </c>
      <c r="S653" s="105">
        <v>0</v>
      </c>
      <c r="T653" s="105">
        <v>0</v>
      </c>
      <c r="U653" s="105">
        <v>0</v>
      </c>
      <c r="V653" s="105">
        <v>0</v>
      </c>
      <c r="W653" s="105">
        <v>0</v>
      </c>
      <c r="X653" s="105">
        <v>0</v>
      </c>
      <c r="Y653" s="105">
        <v>0</v>
      </c>
      <c r="Z653" s="105">
        <v>0</v>
      </c>
      <c r="AA653" s="105">
        <v>0</v>
      </c>
      <c r="AB653" s="105">
        <v>0</v>
      </c>
      <c r="AC653" s="105">
        <v>0</v>
      </c>
      <c r="AD653" s="105">
        <v>0</v>
      </c>
      <c r="AE653" s="105">
        <v>0</v>
      </c>
      <c r="AF653" s="105">
        <v>0</v>
      </c>
      <c r="AG653" s="105">
        <v>0</v>
      </c>
      <c r="AH653" s="105">
        <v>0</v>
      </c>
      <c r="AI653" s="105">
        <v>0</v>
      </c>
      <c r="AJ653" s="105">
        <v>0</v>
      </c>
      <c r="AK653" s="105">
        <v>0</v>
      </c>
      <c r="AL653" s="105">
        <v>0</v>
      </c>
      <c r="AM653" s="105">
        <v>0</v>
      </c>
      <c r="AN653" s="105">
        <v>0</v>
      </c>
      <c r="AO653" s="105">
        <v>0</v>
      </c>
      <c r="AP653" s="105">
        <v>0</v>
      </c>
      <c r="AQ653" s="105">
        <v>0</v>
      </c>
      <c r="AR653" s="105">
        <v>0</v>
      </c>
      <c r="AS653" s="105">
        <v>0</v>
      </c>
      <c r="AT653" s="105">
        <v>0</v>
      </c>
      <c r="AU653" s="105">
        <v>0</v>
      </c>
      <c r="AV653" s="105">
        <v>0</v>
      </c>
      <c r="AW653" s="105">
        <v>0</v>
      </c>
      <c r="AX653" s="105">
        <v>0</v>
      </c>
      <c r="AY653" s="105">
        <v>0</v>
      </c>
      <c r="AZ653" s="105">
        <v>0</v>
      </c>
      <c r="BA653" s="105">
        <v>0</v>
      </c>
      <c r="BB653" s="105">
        <v>0</v>
      </c>
      <c r="BE653" s="73"/>
      <c r="BF653" s="134">
        <f t="shared" ref="BF653:BF714" si="44">AVERAGE(B653:N653)</f>
        <v>0</v>
      </c>
      <c r="BG653" s="134">
        <f t="shared" ref="BG653:BG714" si="45">AVERAGE(O653:AA653)</f>
        <v>0</v>
      </c>
      <c r="BH653" s="134">
        <f t="shared" ref="BH653:BH714" si="46">AVERAGE(AB653:AN653)</f>
        <v>0</v>
      </c>
      <c r="BI653" s="134">
        <f t="shared" si="43"/>
        <v>0</v>
      </c>
    </row>
    <row r="654" spans="1:61" ht="14.4" x14ac:dyDescent="0.3">
      <c r="A654" s="106" t="s">
        <v>1015</v>
      </c>
      <c r="B654" s="105">
        <v>0</v>
      </c>
      <c r="C654" s="105">
        <v>0</v>
      </c>
      <c r="D654" s="105">
        <v>0</v>
      </c>
      <c r="E654" s="105">
        <v>0</v>
      </c>
      <c r="F654" s="105">
        <v>0</v>
      </c>
      <c r="G654" s="105">
        <v>0</v>
      </c>
      <c r="H654" s="105">
        <v>0</v>
      </c>
      <c r="I654" s="105">
        <v>0</v>
      </c>
      <c r="J654" s="105">
        <v>0</v>
      </c>
      <c r="K654" s="105">
        <v>0</v>
      </c>
      <c r="L654" s="105">
        <v>0</v>
      </c>
      <c r="M654" s="105">
        <v>0</v>
      </c>
      <c r="N654" s="105">
        <v>0</v>
      </c>
      <c r="O654" s="105">
        <v>0</v>
      </c>
      <c r="P654" s="105">
        <v>0</v>
      </c>
      <c r="Q654" s="105">
        <v>0</v>
      </c>
      <c r="R654" s="105">
        <v>0</v>
      </c>
      <c r="S654" s="105">
        <v>0</v>
      </c>
      <c r="T654" s="105">
        <v>0</v>
      </c>
      <c r="U654" s="105">
        <v>0</v>
      </c>
      <c r="V654" s="105">
        <v>0</v>
      </c>
      <c r="W654" s="105">
        <v>0</v>
      </c>
      <c r="X654" s="105">
        <v>0</v>
      </c>
      <c r="Y654" s="105">
        <v>0</v>
      </c>
      <c r="Z654" s="105">
        <v>0</v>
      </c>
      <c r="AA654" s="105">
        <v>0</v>
      </c>
      <c r="AB654" s="105">
        <v>0</v>
      </c>
      <c r="AC654" s="105">
        <v>0</v>
      </c>
      <c r="AD654" s="105">
        <v>0</v>
      </c>
      <c r="AE654" s="105">
        <v>0</v>
      </c>
      <c r="AF654" s="105">
        <v>0</v>
      </c>
      <c r="AG654" s="105">
        <v>0</v>
      </c>
      <c r="AH654" s="105">
        <v>0</v>
      </c>
      <c r="AI654" s="105">
        <v>0</v>
      </c>
      <c r="AJ654" s="105">
        <v>0</v>
      </c>
      <c r="AK654" s="105">
        <v>0</v>
      </c>
      <c r="AL654" s="105">
        <v>0</v>
      </c>
      <c r="AM654" s="105">
        <v>0</v>
      </c>
      <c r="AN654" s="105">
        <v>0</v>
      </c>
      <c r="AO654" s="105">
        <v>0</v>
      </c>
      <c r="AP654" s="105">
        <v>0</v>
      </c>
      <c r="AQ654" s="105">
        <v>0</v>
      </c>
      <c r="AR654" s="105">
        <v>0</v>
      </c>
      <c r="AS654" s="105">
        <v>0</v>
      </c>
      <c r="AT654" s="105">
        <v>0</v>
      </c>
      <c r="AU654" s="105">
        <v>0</v>
      </c>
      <c r="AV654" s="105">
        <v>0</v>
      </c>
      <c r="AW654" s="105">
        <v>0</v>
      </c>
      <c r="AX654" s="105">
        <v>0</v>
      </c>
      <c r="AY654" s="105">
        <v>0</v>
      </c>
      <c r="AZ654" s="105">
        <v>0</v>
      </c>
      <c r="BA654" s="105">
        <v>0</v>
      </c>
      <c r="BB654" s="105">
        <v>0</v>
      </c>
      <c r="BE654" s="73"/>
      <c r="BF654" s="134">
        <f t="shared" si="44"/>
        <v>0</v>
      </c>
      <c r="BG654" s="134">
        <f t="shared" si="45"/>
        <v>0</v>
      </c>
      <c r="BH654" s="134">
        <f t="shared" si="46"/>
        <v>0</v>
      </c>
      <c r="BI654" s="134">
        <f t="shared" si="43"/>
        <v>0</v>
      </c>
    </row>
    <row r="655" spans="1:61" ht="14.4" x14ac:dyDescent="0.3">
      <c r="A655" s="106" t="s">
        <v>1016</v>
      </c>
      <c r="B655" s="105">
        <v>0</v>
      </c>
      <c r="C655" s="105">
        <v>0</v>
      </c>
      <c r="D655" s="105">
        <v>0</v>
      </c>
      <c r="E655" s="105">
        <v>0</v>
      </c>
      <c r="F655" s="105">
        <v>0</v>
      </c>
      <c r="G655" s="105">
        <v>0</v>
      </c>
      <c r="H655" s="105">
        <v>0</v>
      </c>
      <c r="I655" s="105">
        <v>0</v>
      </c>
      <c r="J655" s="105">
        <v>0</v>
      </c>
      <c r="K655" s="105">
        <v>0</v>
      </c>
      <c r="L655" s="105">
        <v>0</v>
      </c>
      <c r="M655" s="105">
        <v>0</v>
      </c>
      <c r="N655" s="105">
        <v>0</v>
      </c>
      <c r="O655" s="105">
        <v>0</v>
      </c>
      <c r="P655" s="105">
        <v>0</v>
      </c>
      <c r="Q655" s="105">
        <v>0</v>
      </c>
      <c r="R655" s="105">
        <v>0</v>
      </c>
      <c r="S655" s="105">
        <v>0</v>
      </c>
      <c r="T655" s="105">
        <v>0</v>
      </c>
      <c r="U655" s="105">
        <v>0</v>
      </c>
      <c r="V655" s="105">
        <v>0</v>
      </c>
      <c r="W655" s="105">
        <v>0</v>
      </c>
      <c r="X655" s="105">
        <v>0</v>
      </c>
      <c r="Y655" s="105">
        <v>0</v>
      </c>
      <c r="Z655" s="105">
        <v>0</v>
      </c>
      <c r="AA655" s="105">
        <v>0</v>
      </c>
      <c r="AB655" s="105">
        <v>0</v>
      </c>
      <c r="AC655" s="105">
        <v>0</v>
      </c>
      <c r="AD655" s="105">
        <v>0</v>
      </c>
      <c r="AE655" s="105">
        <v>0</v>
      </c>
      <c r="AF655" s="105">
        <v>0</v>
      </c>
      <c r="AG655" s="105">
        <v>0</v>
      </c>
      <c r="AH655" s="105">
        <v>0</v>
      </c>
      <c r="AI655" s="105">
        <v>0</v>
      </c>
      <c r="AJ655" s="105">
        <v>0</v>
      </c>
      <c r="AK655" s="105">
        <v>0</v>
      </c>
      <c r="AL655" s="105">
        <v>0</v>
      </c>
      <c r="AM655" s="105">
        <v>0</v>
      </c>
      <c r="AN655" s="105">
        <v>0</v>
      </c>
      <c r="AO655" s="105">
        <v>0</v>
      </c>
      <c r="AP655" s="105">
        <v>0</v>
      </c>
      <c r="AQ655" s="105">
        <v>0</v>
      </c>
      <c r="AR655" s="105">
        <v>0</v>
      </c>
      <c r="AS655" s="105">
        <v>0</v>
      </c>
      <c r="AT655" s="105">
        <v>0</v>
      </c>
      <c r="AU655" s="105">
        <v>0</v>
      </c>
      <c r="AV655" s="105">
        <v>0</v>
      </c>
      <c r="AW655" s="105">
        <v>0</v>
      </c>
      <c r="AX655" s="105">
        <v>0</v>
      </c>
      <c r="AY655" s="105">
        <v>0</v>
      </c>
      <c r="AZ655" s="105">
        <v>0</v>
      </c>
      <c r="BA655" s="105">
        <v>0</v>
      </c>
      <c r="BB655" s="105">
        <v>0</v>
      </c>
      <c r="BE655" s="73"/>
      <c r="BF655" s="134">
        <f t="shared" si="44"/>
        <v>0</v>
      </c>
      <c r="BG655" s="134">
        <f t="shared" si="45"/>
        <v>0</v>
      </c>
      <c r="BH655" s="134">
        <f t="shared" si="46"/>
        <v>0</v>
      </c>
      <c r="BI655" s="134">
        <f t="shared" si="43"/>
        <v>0</v>
      </c>
    </row>
    <row r="656" spans="1:61" ht="14.4" x14ac:dyDescent="0.3">
      <c r="A656" s="106" t="s">
        <v>1017</v>
      </c>
      <c r="B656" s="105">
        <v>0</v>
      </c>
      <c r="C656" s="105">
        <v>0</v>
      </c>
      <c r="D656" s="105">
        <v>0</v>
      </c>
      <c r="E656" s="105">
        <v>0</v>
      </c>
      <c r="F656" s="105">
        <v>0</v>
      </c>
      <c r="G656" s="105">
        <v>0</v>
      </c>
      <c r="H656" s="105">
        <v>0</v>
      </c>
      <c r="I656" s="105">
        <v>0</v>
      </c>
      <c r="J656" s="105">
        <v>0</v>
      </c>
      <c r="K656" s="105">
        <v>0</v>
      </c>
      <c r="L656" s="105">
        <v>0</v>
      </c>
      <c r="M656" s="105">
        <v>0</v>
      </c>
      <c r="N656" s="105">
        <v>0</v>
      </c>
      <c r="O656" s="105">
        <v>0</v>
      </c>
      <c r="P656" s="105">
        <v>0</v>
      </c>
      <c r="Q656" s="105">
        <v>0</v>
      </c>
      <c r="R656" s="105">
        <v>0</v>
      </c>
      <c r="S656" s="105">
        <v>0</v>
      </c>
      <c r="T656" s="105">
        <v>0</v>
      </c>
      <c r="U656" s="105">
        <v>0</v>
      </c>
      <c r="V656" s="105">
        <v>0</v>
      </c>
      <c r="W656" s="105">
        <v>0</v>
      </c>
      <c r="X656" s="105">
        <v>0</v>
      </c>
      <c r="Y656" s="105">
        <v>0</v>
      </c>
      <c r="Z656" s="105">
        <v>0</v>
      </c>
      <c r="AA656" s="105">
        <v>0</v>
      </c>
      <c r="AB656" s="105">
        <v>0</v>
      </c>
      <c r="AC656" s="105">
        <v>0</v>
      </c>
      <c r="AD656" s="105">
        <v>0</v>
      </c>
      <c r="AE656" s="105">
        <v>0</v>
      </c>
      <c r="AF656" s="105">
        <v>0</v>
      </c>
      <c r="AG656" s="105">
        <v>0</v>
      </c>
      <c r="AH656" s="105">
        <v>0</v>
      </c>
      <c r="AI656" s="105">
        <v>0</v>
      </c>
      <c r="AJ656" s="105">
        <v>0</v>
      </c>
      <c r="AK656" s="105">
        <v>0</v>
      </c>
      <c r="AL656" s="105">
        <v>0</v>
      </c>
      <c r="AM656" s="105">
        <v>0</v>
      </c>
      <c r="AN656" s="105">
        <v>0</v>
      </c>
      <c r="AO656" s="105">
        <v>0</v>
      </c>
      <c r="AP656" s="105">
        <v>0</v>
      </c>
      <c r="AQ656" s="105">
        <v>0</v>
      </c>
      <c r="AR656" s="105">
        <v>0</v>
      </c>
      <c r="AS656" s="105">
        <v>0</v>
      </c>
      <c r="AT656" s="105">
        <v>0</v>
      </c>
      <c r="AU656" s="105">
        <v>0</v>
      </c>
      <c r="AV656" s="105">
        <v>0</v>
      </c>
      <c r="AW656" s="105">
        <v>0</v>
      </c>
      <c r="AX656" s="105">
        <v>0</v>
      </c>
      <c r="AY656" s="105">
        <v>0</v>
      </c>
      <c r="AZ656" s="105">
        <v>0</v>
      </c>
      <c r="BA656" s="105">
        <v>0</v>
      </c>
      <c r="BB656" s="105">
        <v>0</v>
      </c>
      <c r="BE656" s="73"/>
      <c r="BF656" s="134">
        <f t="shared" si="44"/>
        <v>0</v>
      </c>
      <c r="BG656" s="134">
        <f t="shared" si="45"/>
        <v>0</v>
      </c>
      <c r="BH656" s="134">
        <f t="shared" si="46"/>
        <v>0</v>
      </c>
      <c r="BI656" s="134">
        <f t="shared" si="43"/>
        <v>0</v>
      </c>
    </row>
    <row r="657" spans="1:61" ht="14.4" x14ac:dyDescent="0.3">
      <c r="A657" s="106" t="s">
        <v>1018</v>
      </c>
      <c r="B657" s="105">
        <v>0</v>
      </c>
      <c r="C657" s="105">
        <v>0</v>
      </c>
      <c r="D657" s="105">
        <v>0</v>
      </c>
      <c r="E657" s="105">
        <v>0</v>
      </c>
      <c r="F657" s="105">
        <v>0</v>
      </c>
      <c r="G657" s="105">
        <v>0</v>
      </c>
      <c r="H657" s="105">
        <v>0</v>
      </c>
      <c r="I657" s="105">
        <v>0</v>
      </c>
      <c r="J657" s="105">
        <v>0</v>
      </c>
      <c r="K657" s="105">
        <v>0</v>
      </c>
      <c r="L657" s="105">
        <v>0</v>
      </c>
      <c r="M657" s="105">
        <v>0</v>
      </c>
      <c r="N657" s="105">
        <v>0</v>
      </c>
      <c r="O657" s="105">
        <v>0</v>
      </c>
      <c r="P657" s="105">
        <v>0</v>
      </c>
      <c r="Q657" s="105">
        <v>0</v>
      </c>
      <c r="R657" s="105">
        <v>0</v>
      </c>
      <c r="S657" s="105">
        <v>0</v>
      </c>
      <c r="T657" s="105">
        <v>0</v>
      </c>
      <c r="U657" s="105">
        <v>0</v>
      </c>
      <c r="V657" s="105">
        <v>0</v>
      </c>
      <c r="W657" s="105">
        <v>0</v>
      </c>
      <c r="X657" s="105">
        <v>0</v>
      </c>
      <c r="Y657" s="105">
        <v>0</v>
      </c>
      <c r="Z657" s="105">
        <v>0</v>
      </c>
      <c r="AA657" s="105">
        <v>0</v>
      </c>
      <c r="AB657" s="105">
        <v>0</v>
      </c>
      <c r="AC657" s="105">
        <v>0</v>
      </c>
      <c r="AD657" s="105">
        <v>0</v>
      </c>
      <c r="AE657" s="105">
        <v>0</v>
      </c>
      <c r="AF657" s="105">
        <v>0</v>
      </c>
      <c r="AG657" s="105">
        <v>0</v>
      </c>
      <c r="AH657" s="105">
        <v>0</v>
      </c>
      <c r="AI657" s="105">
        <v>0</v>
      </c>
      <c r="AJ657" s="105">
        <v>0</v>
      </c>
      <c r="AK657" s="105">
        <v>0</v>
      </c>
      <c r="AL657" s="105">
        <v>0</v>
      </c>
      <c r="AM657" s="105">
        <v>0</v>
      </c>
      <c r="AN657" s="105">
        <v>0</v>
      </c>
      <c r="AO657" s="105">
        <v>0</v>
      </c>
      <c r="AP657" s="105">
        <v>0</v>
      </c>
      <c r="AQ657" s="105">
        <v>0</v>
      </c>
      <c r="AR657" s="105">
        <v>0</v>
      </c>
      <c r="AS657" s="105">
        <v>0</v>
      </c>
      <c r="AT657" s="105">
        <v>0</v>
      </c>
      <c r="AU657" s="105">
        <v>0</v>
      </c>
      <c r="AV657" s="105">
        <v>0</v>
      </c>
      <c r="AW657" s="105">
        <v>0</v>
      </c>
      <c r="AX657" s="105">
        <v>0</v>
      </c>
      <c r="AY657" s="105">
        <v>0</v>
      </c>
      <c r="AZ657" s="105">
        <v>0</v>
      </c>
      <c r="BA657" s="105">
        <v>0</v>
      </c>
      <c r="BB657" s="105">
        <v>0</v>
      </c>
      <c r="BE657" s="73"/>
      <c r="BF657" s="134">
        <f t="shared" si="44"/>
        <v>0</v>
      </c>
      <c r="BG657" s="134">
        <f t="shared" si="45"/>
        <v>0</v>
      </c>
      <c r="BH657" s="134">
        <f t="shared" si="46"/>
        <v>0</v>
      </c>
      <c r="BI657" s="134">
        <f t="shared" si="43"/>
        <v>0</v>
      </c>
    </row>
    <row r="658" spans="1:61" ht="14.4" x14ac:dyDescent="0.3">
      <c r="A658" s="106" t="s">
        <v>1019</v>
      </c>
      <c r="B658" s="105">
        <v>0</v>
      </c>
      <c r="C658" s="105">
        <v>0</v>
      </c>
      <c r="D658" s="105">
        <v>0</v>
      </c>
      <c r="E658" s="105">
        <v>0</v>
      </c>
      <c r="F658" s="105">
        <v>0</v>
      </c>
      <c r="G658" s="105">
        <v>0</v>
      </c>
      <c r="H658" s="105">
        <v>0</v>
      </c>
      <c r="I658" s="105">
        <v>0</v>
      </c>
      <c r="J658" s="105">
        <v>0</v>
      </c>
      <c r="K658" s="105">
        <v>0</v>
      </c>
      <c r="L658" s="105">
        <v>0</v>
      </c>
      <c r="M658" s="105">
        <v>0</v>
      </c>
      <c r="N658" s="105">
        <v>0</v>
      </c>
      <c r="O658" s="105">
        <v>0</v>
      </c>
      <c r="P658" s="105">
        <v>0</v>
      </c>
      <c r="Q658" s="105">
        <v>0</v>
      </c>
      <c r="R658" s="105">
        <v>0</v>
      </c>
      <c r="S658" s="105">
        <v>0</v>
      </c>
      <c r="T658" s="105">
        <v>0</v>
      </c>
      <c r="U658" s="105">
        <v>0</v>
      </c>
      <c r="V658" s="105">
        <v>0</v>
      </c>
      <c r="W658" s="105">
        <v>0</v>
      </c>
      <c r="X658" s="105">
        <v>0</v>
      </c>
      <c r="Y658" s="105">
        <v>0</v>
      </c>
      <c r="Z658" s="105">
        <v>0</v>
      </c>
      <c r="AA658" s="105">
        <v>0</v>
      </c>
      <c r="AB658" s="105">
        <v>0</v>
      </c>
      <c r="AC658" s="105">
        <v>0</v>
      </c>
      <c r="AD658" s="105">
        <v>0</v>
      </c>
      <c r="AE658" s="105">
        <v>0</v>
      </c>
      <c r="AF658" s="105">
        <v>0</v>
      </c>
      <c r="AG658" s="105">
        <v>0</v>
      </c>
      <c r="AH658" s="105">
        <v>0</v>
      </c>
      <c r="AI658" s="105">
        <v>0</v>
      </c>
      <c r="AJ658" s="105">
        <v>0</v>
      </c>
      <c r="AK658" s="105">
        <v>0</v>
      </c>
      <c r="AL658" s="105">
        <v>0</v>
      </c>
      <c r="AM658" s="105">
        <v>0</v>
      </c>
      <c r="AN658" s="105">
        <v>0</v>
      </c>
      <c r="AO658" s="105">
        <v>0</v>
      </c>
      <c r="AP658" s="105">
        <v>0</v>
      </c>
      <c r="AQ658" s="105">
        <v>0</v>
      </c>
      <c r="AR658" s="105">
        <v>0</v>
      </c>
      <c r="AS658" s="105">
        <v>0</v>
      </c>
      <c r="AT658" s="105">
        <v>0</v>
      </c>
      <c r="AU658" s="105">
        <v>0</v>
      </c>
      <c r="AV658" s="105">
        <v>0</v>
      </c>
      <c r="AW658" s="105">
        <v>0</v>
      </c>
      <c r="AX658" s="105">
        <v>0</v>
      </c>
      <c r="AY658" s="105">
        <v>0</v>
      </c>
      <c r="AZ658" s="105">
        <v>0</v>
      </c>
      <c r="BA658" s="105">
        <v>0</v>
      </c>
      <c r="BB658" s="105">
        <v>0</v>
      </c>
      <c r="BE658" s="73"/>
      <c r="BF658" s="134">
        <f t="shared" si="44"/>
        <v>0</v>
      </c>
      <c r="BG658" s="134">
        <f t="shared" si="45"/>
        <v>0</v>
      </c>
      <c r="BH658" s="134">
        <f t="shared" si="46"/>
        <v>0</v>
      </c>
      <c r="BI658" s="134">
        <f t="shared" si="43"/>
        <v>0</v>
      </c>
    </row>
    <row r="659" spans="1:61" ht="14.4" x14ac:dyDescent="0.3">
      <c r="A659" s="106" t="s">
        <v>1020</v>
      </c>
      <c r="B659" s="105">
        <v>0</v>
      </c>
      <c r="C659" s="105">
        <v>0</v>
      </c>
      <c r="D659" s="105">
        <v>0</v>
      </c>
      <c r="E659" s="105">
        <v>0</v>
      </c>
      <c r="F659" s="105">
        <v>0</v>
      </c>
      <c r="G659" s="105">
        <v>0</v>
      </c>
      <c r="H659" s="105">
        <v>0</v>
      </c>
      <c r="I659" s="105">
        <v>0</v>
      </c>
      <c r="J659" s="105">
        <v>0</v>
      </c>
      <c r="K659" s="105">
        <v>0</v>
      </c>
      <c r="L659" s="105">
        <v>0</v>
      </c>
      <c r="M659" s="105">
        <v>0</v>
      </c>
      <c r="N659" s="105">
        <v>0</v>
      </c>
      <c r="O659" s="105">
        <v>0</v>
      </c>
      <c r="P659" s="105">
        <v>0</v>
      </c>
      <c r="Q659" s="105">
        <v>0</v>
      </c>
      <c r="R659" s="105">
        <v>0</v>
      </c>
      <c r="S659" s="105">
        <v>0</v>
      </c>
      <c r="T659" s="105">
        <v>0</v>
      </c>
      <c r="U659" s="105">
        <v>0</v>
      </c>
      <c r="V659" s="105">
        <v>0</v>
      </c>
      <c r="W659" s="105">
        <v>0</v>
      </c>
      <c r="X659" s="105">
        <v>0</v>
      </c>
      <c r="Y659" s="105">
        <v>0</v>
      </c>
      <c r="Z659" s="105">
        <v>0</v>
      </c>
      <c r="AA659" s="105">
        <v>0</v>
      </c>
      <c r="AB659" s="105">
        <v>0</v>
      </c>
      <c r="AC659" s="105">
        <v>0</v>
      </c>
      <c r="AD659" s="105">
        <v>0</v>
      </c>
      <c r="AE659" s="105">
        <v>0</v>
      </c>
      <c r="AF659" s="105">
        <v>0</v>
      </c>
      <c r="AG659" s="105">
        <v>0</v>
      </c>
      <c r="AH659" s="105">
        <v>0</v>
      </c>
      <c r="AI659" s="105">
        <v>0</v>
      </c>
      <c r="AJ659" s="105">
        <v>0</v>
      </c>
      <c r="AK659" s="105">
        <v>0</v>
      </c>
      <c r="AL659" s="105">
        <v>0</v>
      </c>
      <c r="AM659" s="105">
        <v>0</v>
      </c>
      <c r="AN659" s="105">
        <v>0</v>
      </c>
      <c r="AO659" s="105">
        <v>0</v>
      </c>
      <c r="AP659" s="105">
        <v>0</v>
      </c>
      <c r="AQ659" s="105">
        <v>0</v>
      </c>
      <c r="AR659" s="105">
        <v>0</v>
      </c>
      <c r="AS659" s="105">
        <v>0</v>
      </c>
      <c r="AT659" s="105">
        <v>0</v>
      </c>
      <c r="AU659" s="105">
        <v>0</v>
      </c>
      <c r="AV659" s="105">
        <v>0</v>
      </c>
      <c r="AW659" s="105">
        <v>0</v>
      </c>
      <c r="AX659" s="105">
        <v>0</v>
      </c>
      <c r="AY659" s="105">
        <v>0</v>
      </c>
      <c r="AZ659" s="105">
        <v>0</v>
      </c>
      <c r="BA659" s="105">
        <v>0</v>
      </c>
      <c r="BB659" s="105">
        <v>0</v>
      </c>
      <c r="BE659" s="73"/>
      <c r="BF659" s="134">
        <f t="shared" si="44"/>
        <v>0</v>
      </c>
      <c r="BG659" s="134">
        <f t="shared" si="45"/>
        <v>0</v>
      </c>
      <c r="BH659" s="134">
        <f t="shared" si="46"/>
        <v>0</v>
      </c>
      <c r="BI659" s="134">
        <f t="shared" si="43"/>
        <v>0</v>
      </c>
    </row>
    <row r="660" spans="1:61" ht="14.4" x14ac:dyDescent="0.3">
      <c r="A660" s="106" t="s">
        <v>1021</v>
      </c>
      <c r="B660" s="105">
        <v>-641602</v>
      </c>
      <c r="C660" s="105">
        <v>-641602</v>
      </c>
      <c r="D660" s="105">
        <v>-641602</v>
      </c>
      <c r="E660" s="105">
        <v>-641602</v>
      </c>
      <c r="F660" s="105">
        <v>-641602</v>
      </c>
      <c r="G660" s="105">
        <v>-641602</v>
      </c>
      <c r="H660" s="105">
        <v>-641602</v>
      </c>
      <c r="I660" s="105">
        <v>-641602</v>
      </c>
      <c r="J660" s="105">
        <v>-641602</v>
      </c>
      <c r="K660" s="105">
        <v>-641602</v>
      </c>
      <c r="L660" s="105">
        <v>-641602</v>
      </c>
      <c r="M660" s="105">
        <v>-641602</v>
      </c>
      <c r="N660" s="105">
        <v>-641602</v>
      </c>
      <c r="O660" s="105">
        <v>-641602</v>
      </c>
      <c r="P660" s="105">
        <v>-641602</v>
      </c>
      <c r="Q660" s="105">
        <v>-641602</v>
      </c>
      <c r="R660" s="105">
        <v>-641602</v>
      </c>
      <c r="S660" s="105">
        <v>-641602</v>
      </c>
      <c r="T660" s="105">
        <v>-641602</v>
      </c>
      <c r="U660" s="105">
        <v>-641602</v>
      </c>
      <c r="V660" s="105">
        <v>-641602</v>
      </c>
      <c r="W660" s="105">
        <v>-641602</v>
      </c>
      <c r="X660" s="105">
        <v>-641602</v>
      </c>
      <c r="Y660" s="105">
        <v>-641602</v>
      </c>
      <c r="Z660" s="105">
        <v>-641602</v>
      </c>
      <c r="AA660" s="105">
        <v>-641602</v>
      </c>
      <c r="AB660" s="105">
        <v>-641602</v>
      </c>
      <c r="AC660" s="105">
        <v>-641602</v>
      </c>
      <c r="AD660" s="105">
        <v>-641602</v>
      </c>
      <c r="AE660" s="105">
        <v>-641602</v>
      </c>
      <c r="AF660" s="105">
        <v>-641602</v>
      </c>
      <c r="AG660" s="105">
        <v>-641602</v>
      </c>
      <c r="AH660" s="105">
        <v>-641602</v>
      </c>
      <c r="AI660" s="105">
        <v>-641602</v>
      </c>
      <c r="AJ660" s="105">
        <v>-641602</v>
      </c>
      <c r="AK660" s="105">
        <v>-641602</v>
      </c>
      <c r="AL660" s="105">
        <v>-641602</v>
      </c>
      <c r="AM660" s="105">
        <v>-641602</v>
      </c>
      <c r="AN660" s="105">
        <v>-641602</v>
      </c>
      <c r="AO660" s="105">
        <v>-641602</v>
      </c>
      <c r="AP660" s="105">
        <v>-641602</v>
      </c>
      <c r="AQ660" s="105">
        <v>-641602</v>
      </c>
      <c r="AR660" s="105">
        <v>-641602</v>
      </c>
      <c r="AS660" s="105">
        <v>-641602</v>
      </c>
      <c r="AT660" s="105">
        <v>-641602</v>
      </c>
      <c r="AU660" s="105">
        <v>-641602</v>
      </c>
      <c r="AV660" s="105">
        <v>-641602</v>
      </c>
      <c r="AW660" s="105">
        <v>-641602</v>
      </c>
      <c r="AX660" s="105">
        <v>-641602</v>
      </c>
      <c r="AY660" s="105">
        <v>-641602</v>
      </c>
      <c r="AZ660" s="105">
        <v>-641602</v>
      </c>
      <c r="BA660" s="105">
        <v>-641602</v>
      </c>
      <c r="BB660" s="105">
        <v>-641602</v>
      </c>
      <c r="BE660" s="73"/>
      <c r="BF660" s="134">
        <f t="shared" si="44"/>
        <v>-641602</v>
      </c>
      <c r="BG660" s="134">
        <f t="shared" si="45"/>
        <v>-641602</v>
      </c>
      <c r="BH660" s="134">
        <f t="shared" si="46"/>
        <v>-641602</v>
      </c>
      <c r="BI660" s="134">
        <f t="shared" si="43"/>
        <v>-641602</v>
      </c>
    </row>
    <row r="661" spans="1:61" ht="14.4" x14ac:dyDescent="0.3">
      <c r="A661" s="106" t="s">
        <v>1022</v>
      </c>
      <c r="B661" s="105">
        <v>0</v>
      </c>
      <c r="C661" s="105">
        <v>0</v>
      </c>
      <c r="D661" s="105">
        <v>0</v>
      </c>
      <c r="E661" s="105">
        <v>0</v>
      </c>
      <c r="F661" s="105">
        <v>0</v>
      </c>
      <c r="G661" s="105">
        <v>0</v>
      </c>
      <c r="H661" s="105">
        <v>0</v>
      </c>
      <c r="I661" s="105">
        <v>0</v>
      </c>
      <c r="J661" s="105">
        <v>0</v>
      </c>
      <c r="K661" s="105">
        <v>0</v>
      </c>
      <c r="L661" s="105">
        <v>0</v>
      </c>
      <c r="M661" s="105">
        <v>0</v>
      </c>
      <c r="N661" s="105">
        <v>0</v>
      </c>
      <c r="O661" s="105">
        <v>0</v>
      </c>
      <c r="P661" s="105">
        <v>0</v>
      </c>
      <c r="Q661" s="105">
        <v>0</v>
      </c>
      <c r="R661" s="105">
        <v>0</v>
      </c>
      <c r="S661" s="105">
        <v>0</v>
      </c>
      <c r="T661" s="105">
        <v>0</v>
      </c>
      <c r="U661" s="105">
        <v>0</v>
      </c>
      <c r="V661" s="105">
        <v>0</v>
      </c>
      <c r="W661" s="105">
        <v>0</v>
      </c>
      <c r="X661" s="105">
        <v>0</v>
      </c>
      <c r="Y661" s="105">
        <v>0</v>
      </c>
      <c r="Z661" s="105">
        <v>0</v>
      </c>
      <c r="AA661" s="105">
        <v>0</v>
      </c>
      <c r="AB661" s="105">
        <v>0</v>
      </c>
      <c r="AC661" s="105">
        <v>0</v>
      </c>
      <c r="AD661" s="105">
        <v>0</v>
      </c>
      <c r="AE661" s="105">
        <v>0</v>
      </c>
      <c r="AF661" s="105">
        <v>0</v>
      </c>
      <c r="AG661" s="105">
        <v>0</v>
      </c>
      <c r="AH661" s="105">
        <v>0</v>
      </c>
      <c r="AI661" s="105">
        <v>0</v>
      </c>
      <c r="AJ661" s="105">
        <v>0</v>
      </c>
      <c r="AK661" s="105">
        <v>0</v>
      </c>
      <c r="AL661" s="105">
        <v>0</v>
      </c>
      <c r="AM661" s="105">
        <v>0</v>
      </c>
      <c r="AN661" s="105">
        <v>0</v>
      </c>
      <c r="AO661" s="105">
        <v>0</v>
      </c>
      <c r="AP661" s="105">
        <v>0</v>
      </c>
      <c r="AQ661" s="105">
        <v>0</v>
      </c>
      <c r="AR661" s="105">
        <v>0</v>
      </c>
      <c r="AS661" s="105">
        <v>0</v>
      </c>
      <c r="AT661" s="105">
        <v>0</v>
      </c>
      <c r="AU661" s="105">
        <v>0</v>
      </c>
      <c r="AV661" s="105">
        <v>0</v>
      </c>
      <c r="AW661" s="105">
        <v>0</v>
      </c>
      <c r="AX661" s="105">
        <v>0</v>
      </c>
      <c r="AY661" s="105">
        <v>0</v>
      </c>
      <c r="AZ661" s="105">
        <v>0</v>
      </c>
      <c r="BA661" s="105">
        <v>0</v>
      </c>
      <c r="BB661" s="105">
        <v>0</v>
      </c>
      <c r="BE661" s="73"/>
      <c r="BF661" s="134">
        <f t="shared" si="44"/>
        <v>0</v>
      </c>
      <c r="BG661" s="134">
        <f t="shared" si="45"/>
        <v>0</v>
      </c>
      <c r="BH661" s="134">
        <f t="shared" si="46"/>
        <v>0</v>
      </c>
      <c r="BI661" s="134">
        <f t="shared" si="43"/>
        <v>0</v>
      </c>
    </row>
    <row r="662" spans="1:61" ht="14.4" x14ac:dyDescent="0.3">
      <c r="A662" s="106" t="s">
        <v>1023</v>
      </c>
      <c r="B662" s="105">
        <v>0</v>
      </c>
      <c r="C662" s="105">
        <v>0</v>
      </c>
      <c r="D662" s="105">
        <v>0</v>
      </c>
      <c r="E662" s="105">
        <v>0</v>
      </c>
      <c r="F662" s="105">
        <v>0</v>
      </c>
      <c r="G662" s="105">
        <v>0</v>
      </c>
      <c r="H662" s="105">
        <v>0</v>
      </c>
      <c r="I662" s="105">
        <v>0</v>
      </c>
      <c r="J662" s="105">
        <v>0</v>
      </c>
      <c r="K662" s="105">
        <v>0</v>
      </c>
      <c r="L662" s="105">
        <v>0</v>
      </c>
      <c r="M662" s="105">
        <v>0</v>
      </c>
      <c r="N662" s="105">
        <v>0</v>
      </c>
      <c r="O662" s="105">
        <v>0</v>
      </c>
      <c r="P662" s="105">
        <v>0</v>
      </c>
      <c r="Q662" s="105">
        <v>0</v>
      </c>
      <c r="R662" s="105">
        <v>0</v>
      </c>
      <c r="S662" s="105">
        <v>0</v>
      </c>
      <c r="T662" s="105">
        <v>0</v>
      </c>
      <c r="U662" s="105">
        <v>0</v>
      </c>
      <c r="V662" s="105">
        <v>0</v>
      </c>
      <c r="W662" s="105">
        <v>0</v>
      </c>
      <c r="X662" s="105">
        <v>0</v>
      </c>
      <c r="Y662" s="105">
        <v>0</v>
      </c>
      <c r="Z662" s="105">
        <v>0</v>
      </c>
      <c r="AA662" s="105">
        <v>0</v>
      </c>
      <c r="AB662" s="105">
        <v>0</v>
      </c>
      <c r="AC662" s="105">
        <v>0</v>
      </c>
      <c r="AD662" s="105">
        <v>0</v>
      </c>
      <c r="AE662" s="105">
        <v>0</v>
      </c>
      <c r="AF662" s="105">
        <v>0</v>
      </c>
      <c r="AG662" s="105">
        <v>0</v>
      </c>
      <c r="AH662" s="105">
        <v>0</v>
      </c>
      <c r="AI662" s="105">
        <v>0</v>
      </c>
      <c r="AJ662" s="105">
        <v>0</v>
      </c>
      <c r="AK662" s="105">
        <v>0</v>
      </c>
      <c r="AL662" s="105">
        <v>0</v>
      </c>
      <c r="AM662" s="105">
        <v>0</v>
      </c>
      <c r="AN662" s="105">
        <v>0</v>
      </c>
      <c r="AO662" s="105">
        <v>0</v>
      </c>
      <c r="AP662" s="105">
        <v>0</v>
      </c>
      <c r="AQ662" s="105">
        <v>0</v>
      </c>
      <c r="AR662" s="105">
        <v>0</v>
      </c>
      <c r="AS662" s="105">
        <v>0</v>
      </c>
      <c r="AT662" s="105">
        <v>0</v>
      </c>
      <c r="AU662" s="105">
        <v>0</v>
      </c>
      <c r="AV662" s="105">
        <v>0</v>
      </c>
      <c r="AW662" s="105">
        <v>0</v>
      </c>
      <c r="AX662" s="105">
        <v>0</v>
      </c>
      <c r="AY662" s="105">
        <v>0</v>
      </c>
      <c r="AZ662" s="105">
        <v>0</v>
      </c>
      <c r="BA662" s="105">
        <v>0</v>
      </c>
      <c r="BB662" s="105">
        <v>0</v>
      </c>
      <c r="BE662" s="73"/>
      <c r="BF662" s="134">
        <f t="shared" si="44"/>
        <v>0</v>
      </c>
      <c r="BG662" s="134">
        <f t="shared" si="45"/>
        <v>0</v>
      </c>
      <c r="BH662" s="134">
        <f t="shared" si="46"/>
        <v>0</v>
      </c>
      <c r="BI662" s="134">
        <f t="shared" si="43"/>
        <v>0</v>
      </c>
    </row>
    <row r="663" spans="1:61" ht="14.4" x14ac:dyDescent="0.3">
      <c r="A663" s="106" t="s">
        <v>1024</v>
      </c>
      <c r="B663" s="105">
        <v>2748575.88</v>
      </c>
      <c r="C663" s="105">
        <v>2748575.88</v>
      </c>
      <c r="D663" s="105">
        <v>2748575.88</v>
      </c>
      <c r="E663" s="105">
        <v>2748575.88</v>
      </c>
      <c r="F663" s="105">
        <v>2748575.88</v>
      </c>
      <c r="G663" s="105">
        <v>2748575.88</v>
      </c>
      <c r="H663" s="105">
        <v>2748575.88</v>
      </c>
      <c r="I663" s="105">
        <v>2748575.88</v>
      </c>
      <c r="J663" s="105">
        <v>2748575.88</v>
      </c>
      <c r="K663" s="105">
        <v>2748575.88</v>
      </c>
      <c r="L663" s="105">
        <v>2748575.88</v>
      </c>
      <c r="M663" s="105">
        <v>2748575.88</v>
      </c>
      <c r="N663" s="105">
        <v>2748575.88</v>
      </c>
      <c r="O663" s="105">
        <v>2748575.88</v>
      </c>
      <c r="P663" s="105">
        <v>2748575.88</v>
      </c>
      <c r="Q663" s="105">
        <v>2748575.88</v>
      </c>
      <c r="R663" s="105">
        <v>2748575.88</v>
      </c>
      <c r="S663" s="105">
        <v>2748575.88</v>
      </c>
      <c r="T663" s="105">
        <v>2748575.88</v>
      </c>
      <c r="U663" s="105">
        <v>2748575.88</v>
      </c>
      <c r="V663" s="105">
        <v>2748575.88</v>
      </c>
      <c r="W663" s="105">
        <v>2748575.88</v>
      </c>
      <c r="X663" s="105">
        <v>2748575.88</v>
      </c>
      <c r="Y663" s="105">
        <v>2748575.88</v>
      </c>
      <c r="Z663" s="105">
        <v>2748575.88</v>
      </c>
      <c r="AA663" s="105">
        <v>2748575.88</v>
      </c>
      <c r="AB663" s="105">
        <v>2748575.88</v>
      </c>
      <c r="AC663" s="105">
        <v>2748575.88</v>
      </c>
      <c r="AD663" s="105">
        <v>2748575.88</v>
      </c>
      <c r="AE663" s="105">
        <v>2748575.88</v>
      </c>
      <c r="AF663" s="105">
        <v>2748575.88</v>
      </c>
      <c r="AG663" s="105">
        <v>2748575.88</v>
      </c>
      <c r="AH663" s="105">
        <v>2748575.88</v>
      </c>
      <c r="AI663" s="105">
        <v>2748575.88</v>
      </c>
      <c r="AJ663" s="105">
        <v>2748575.88</v>
      </c>
      <c r="AK663" s="105">
        <v>2748575.88</v>
      </c>
      <c r="AL663" s="105">
        <v>2748575.88</v>
      </c>
      <c r="AM663" s="105">
        <v>2748575.88</v>
      </c>
      <c r="AN663" s="105">
        <v>2748575.88</v>
      </c>
      <c r="AO663" s="105">
        <v>2748575.88</v>
      </c>
      <c r="AP663" s="105">
        <v>2748575.88</v>
      </c>
      <c r="AQ663" s="105">
        <v>2748575.88</v>
      </c>
      <c r="AR663" s="105">
        <v>2748575.88</v>
      </c>
      <c r="AS663" s="105">
        <v>2748575.88</v>
      </c>
      <c r="AT663" s="105">
        <v>2748575.88</v>
      </c>
      <c r="AU663" s="105">
        <v>2748575.88</v>
      </c>
      <c r="AV663" s="105">
        <v>2748575.88</v>
      </c>
      <c r="AW663" s="105">
        <v>2748575.88</v>
      </c>
      <c r="AX663" s="105">
        <v>2748575.88</v>
      </c>
      <c r="AY663" s="105">
        <v>2748575.88</v>
      </c>
      <c r="AZ663" s="105">
        <v>2748575.88</v>
      </c>
      <c r="BA663" s="105">
        <v>2748575.88</v>
      </c>
      <c r="BB663" s="105">
        <v>2748575.88</v>
      </c>
      <c r="BE663" s="73"/>
      <c r="BF663" s="134">
        <f t="shared" si="44"/>
        <v>2748575.8799999994</v>
      </c>
      <c r="BG663" s="134">
        <f t="shared" si="45"/>
        <v>2748575.8799999994</v>
      </c>
      <c r="BH663" s="134">
        <f t="shared" si="46"/>
        <v>2748575.8799999994</v>
      </c>
      <c r="BI663" s="134">
        <f t="shared" si="43"/>
        <v>2748575.8799999994</v>
      </c>
    </row>
    <row r="664" spans="1:61" ht="14.4" x14ac:dyDescent="0.3">
      <c r="A664" s="233" t="s">
        <v>1025</v>
      </c>
      <c r="B664" s="107">
        <v>2106973.88</v>
      </c>
      <c r="C664" s="107">
        <v>2106973.88</v>
      </c>
      <c r="D664" s="107">
        <v>2106973.88</v>
      </c>
      <c r="E664" s="107">
        <v>2106973.88</v>
      </c>
      <c r="F664" s="107">
        <v>2106973.88</v>
      </c>
      <c r="G664" s="107">
        <v>2106973.88</v>
      </c>
      <c r="H664" s="107">
        <v>2106973.88</v>
      </c>
      <c r="I664" s="107">
        <v>2106973.88</v>
      </c>
      <c r="J664" s="107">
        <v>2106973.88</v>
      </c>
      <c r="K664" s="107">
        <v>2106973.88</v>
      </c>
      <c r="L664" s="107">
        <v>2106973.88</v>
      </c>
      <c r="M664" s="107">
        <v>2106973.88</v>
      </c>
      <c r="N664" s="107">
        <v>2106973.88</v>
      </c>
      <c r="O664" s="107">
        <v>2106973.88</v>
      </c>
      <c r="P664" s="107">
        <v>2106973.88</v>
      </c>
      <c r="Q664" s="107">
        <v>2106973.88</v>
      </c>
      <c r="R664" s="107">
        <v>2106973.88</v>
      </c>
      <c r="S664" s="107">
        <v>2106973.88</v>
      </c>
      <c r="T664" s="107">
        <v>2106973.88</v>
      </c>
      <c r="U664" s="107">
        <v>2106973.88</v>
      </c>
      <c r="V664" s="107">
        <v>2106973.88</v>
      </c>
      <c r="W664" s="107">
        <v>2106973.88</v>
      </c>
      <c r="X664" s="107">
        <v>2106973.88</v>
      </c>
      <c r="Y664" s="107">
        <v>2106973.88</v>
      </c>
      <c r="Z664" s="107">
        <v>2106973.88</v>
      </c>
      <c r="AA664" s="107">
        <v>2106973.88</v>
      </c>
      <c r="AB664" s="107">
        <v>2106973.88</v>
      </c>
      <c r="AC664" s="107">
        <v>2106973.88</v>
      </c>
      <c r="AD664" s="107">
        <v>2106973.88</v>
      </c>
      <c r="AE664" s="107">
        <v>2106973.88</v>
      </c>
      <c r="AF664" s="107">
        <v>2106973.88</v>
      </c>
      <c r="AG664" s="107">
        <v>2106973.88</v>
      </c>
      <c r="AH664" s="107">
        <v>2106973.88</v>
      </c>
      <c r="AI664" s="107">
        <v>2106973.88</v>
      </c>
      <c r="AJ664" s="107">
        <v>2106973.88</v>
      </c>
      <c r="AK664" s="107">
        <v>2106973.88</v>
      </c>
      <c r="AL664" s="107">
        <v>2106973.88</v>
      </c>
      <c r="AM664" s="107">
        <v>2106973.88</v>
      </c>
      <c r="AN664" s="107">
        <v>2106973.88</v>
      </c>
      <c r="AO664" s="107">
        <v>2106973.88</v>
      </c>
      <c r="AP664" s="107">
        <v>2106973.88</v>
      </c>
      <c r="AQ664" s="107">
        <v>2106973.88</v>
      </c>
      <c r="AR664" s="107">
        <v>2106973.88</v>
      </c>
      <c r="AS664" s="107">
        <v>2106973.88</v>
      </c>
      <c r="AT664" s="107">
        <v>2106973.88</v>
      </c>
      <c r="AU664" s="107">
        <v>2106973.88</v>
      </c>
      <c r="AV664" s="107">
        <v>2106973.88</v>
      </c>
      <c r="AW664" s="107">
        <v>2106973.88</v>
      </c>
      <c r="AX664" s="107">
        <v>2106973.88</v>
      </c>
      <c r="AY664" s="107">
        <v>2106973.88</v>
      </c>
      <c r="AZ664" s="107">
        <v>2106973.88</v>
      </c>
      <c r="BA664" s="107">
        <v>2106973.88</v>
      </c>
      <c r="BB664" s="107">
        <v>2106973.88</v>
      </c>
      <c r="BE664" s="73"/>
    </row>
    <row r="665" spans="1:61" ht="14.4" x14ac:dyDescent="0.3">
      <c r="A665" s="106" t="s">
        <v>1026</v>
      </c>
      <c r="BE665" s="73"/>
    </row>
    <row r="666" spans="1:61" ht="14.4" x14ac:dyDescent="0.3">
      <c r="A666" s="158" t="s">
        <v>1027</v>
      </c>
      <c r="BE666" s="73"/>
    </row>
    <row r="667" spans="1:61" ht="14.4" x14ac:dyDescent="0.3">
      <c r="A667" s="106" t="s">
        <v>1028</v>
      </c>
      <c r="B667" s="105">
        <v>-650000000</v>
      </c>
      <c r="C667" s="105">
        <v>-650000000</v>
      </c>
      <c r="D667" s="105">
        <v>-650000000</v>
      </c>
      <c r="E667" s="105">
        <v>-650000000</v>
      </c>
      <c r="F667" s="105">
        <v>150000000</v>
      </c>
      <c r="G667" s="105">
        <v>150000000</v>
      </c>
      <c r="H667" s="105">
        <v>150000000</v>
      </c>
      <c r="I667" s="105">
        <v>150000000</v>
      </c>
      <c r="J667" s="105">
        <v>-850000000</v>
      </c>
      <c r="K667" s="105">
        <v>-850000000</v>
      </c>
      <c r="L667" s="105">
        <v>-850000000</v>
      </c>
      <c r="M667" s="105">
        <v>-850000000</v>
      </c>
      <c r="N667" s="105">
        <v>-850000000</v>
      </c>
      <c r="O667" s="105">
        <v>-850000000</v>
      </c>
      <c r="P667" s="105">
        <v>-850000000</v>
      </c>
      <c r="Q667" s="105">
        <v>-850000000</v>
      </c>
      <c r="R667" s="105">
        <v>-850000000</v>
      </c>
      <c r="S667" s="105">
        <v>-850000000</v>
      </c>
      <c r="T667" s="105">
        <v>-850000000</v>
      </c>
      <c r="U667" s="105">
        <v>-1550000000</v>
      </c>
      <c r="V667" s="105">
        <v>-1550000000</v>
      </c>
      <c r="W667" s="105">
        <v>-1550000000</v>
      </c>
      <c r="X667" s="105">
        <v>-1550000000</v>
      </c>
      <c r="Y667" s="105">
        <v>-1550000000</v>
      </c>
      <c r="Z667" s="105">
        <v>-1550000000</v>
      </c>
      <c r="AA667" s="105">
        <v>-1550000000</v>
      </c>
      <c r="AB667" s="105">
        <v>-1550000000</v>
      </c>
      <c r="AC667" s="105">
        <v>-1550001620.1958699</v>
      </c>
      <c r="AD667" s="105">
        <v>-1550004860.58762</v>
      </c>
      <c r="AE667" s="105">
        <v>-1550008100.9793799</v>
      </c>
      <c r="AF667" s="105">
        <v>-1550011341.37113</v>
      </c>
      <c r="AG667" s="105">
        <v>-1550014581.7628801</v>
      </c>
      <c r="AH667" s="105">
        <v>-2200017822.1546302</v>
      </c>
      <c r="AI667" s="105">
        <v>-2200021062.5463901</v>
      </c>
      <c r="AJ667" s="105">
        <v>-2200024302.9381399</v>
      </c>
      <c r="AK667" s="105">
        <v>-2200027543.3298898</v>
      </c>
      <c r="AL667" s="105">
        <v>-2200030783.7216501</v>
      </c>
      <c r="AM667" s="105">
        <v>-2200034024.1134</v>
      </c>
      <c r="AN667" s="105">
        <v>-2200037264.5051498</v>
      </c>
      <c r="AO667" s="105">
        <v>-2200037264.5051498</v>
      </c>
      <c r="AP667" s="105">
        <v>-1550038884.70103</v>
      </c>
      <c r="AQ667" s="105">
        <v>-1550040098.6354499</v>
      </c>
      <c r="AR667" s="105">
        <v>-1550041312.56988</v>
      </c>
      <c r="AS667" s="105">
        <v>-1550042526.5043099</v>
      </c>
      <c r="AT667" s="105">
        <v>-1550043740.43873</v>
      </c>
      <c r="AU667" s="105">
        <v>-2800044954.3731599</v>
      </c>
      <c r="AV667" s="105">
        <v>-2800050760.9541998</v>
      </c>
      <c r="AW667" s="105">
        <v>-2800061160.18186</v>
      </c>
      <c r="AX667" s="105">
        <v>-2800071559.4095201</v>
      </c>
      <c r="AY667" s="105">
        <v>-2800081958.6371799</v>
      </c>
      <c r="AZ667" s="105">
        <v>-2800092357.86484</v>
      </c>
      <c r="BA667" s="105">
        <v>-2800102757.0925002</v>
      </c>
      <c r="BB667" s="105">
        <v>-2800102757.0925002</v>
      </c>
      <c r="BE667" s="73"/>
      <c r="BF667" s="134">
        <f t="shared" si="44"/>
        <v>-480769230.76923078</v>
      </c>
      <c r="BG667" s="134">
        <f t="shared" si="45"/>
        <v>-1226923076.9230769</v>
      </c>
      <c r="BH667" s="134">
        <f t="shared" si="46"/>
        <v>-1900017946.7850871</v>
      </c>
      <c r="BI667" s="134">
        <f t="shared" si="43"/>
        <v>-2273134564.297524</v>
      </c>
    </row>
    <row r="668" spans="1:61" ht="14.4" x14ac:dyDescent="0.3">
      <c r="A668" s="106" t="s">
        <v>1029</v>
      </c>
      <c r="B668" s="105">
        <v>-650000000</v>
      </c>
      <c r="C668" s="105">
        <v>-650000000</v>
      </c>
      <c r="D668" s="105">
        <v>-650000000</v>
      </c>
      <c r="E668" s="105">
        <v>-650000000</v>
      </c>
      <c r="F668" s="105">
        <v>-650000000</v>
      </c>
      <c r="G668" s="105">
        <v>-650000000</v>
      </c>
      <c r="H668" s="105">
        <v>-650000000</v>
      </c>
      <c r="I668" s="105">
        <v>-650000000</v>
      </c>
      <c r="J668" s="105">
        <v>-650000000</v>
      </c>
      <c r="K668" s="105">
        <v>-650000000</v>
      </c>
      <c r="L668" s="105">
        <v>-650000000</v>
      </c>
      <c r="M668" s="105">
        <v>-650000000</v>
      </c>
      <c r="N668" s="105">
        <v>-650000000</v>
      </c>
      <c r="O668" s="105">
        <v>-650000000</v>
      </c>
      <c r="P668" s="105">
        <v>-650000000</v>
      </c>
      <c r="Q668" s="105">
        <v>-650000000</v>
      </c>
      <c r="R668" s="105">
        <v>-650000000</v>
      </c>
      <c r="S668" s="105">
        <v>-650000000</v>
      </c>
      <c r="T668" s="105">
        <v>-650000000</v>
      </c>
      <c r="U668" s="105">
        <v>-650000000</v>
      </c>
      <c r="V668" s="105">
        <v>-650000000</v>
      </c>
      <c r="W668" s="105">
        <v>-650000000</v>
      </c>
      <c r="X668" s="105">
        <v>-650000000</v>
      </c>
      <c r="Y668" s="105">
        <v>-650000000</v>
      </c>
      <c r="Z668" s="105">
        <v>-650000000</v>
      </c>
      <c r="AA668" s="105">
        <v>-650000000</v>
      </c>
      <c r="AB668" s="105">
        <v>-650000000</v>
      </c>
      <c r="AC668" s="105">
        <v>-650000000</v>
      </c>
      <c r="AD668" s="105">
        <v>-650000000</v>
      </c>
      <c r="AE668" s="105">
        <v>-650000000</v>
      </c>
      <c r="AF668" s="105">
        <v>-650000000</v>
      </c>
      <c r="AG668" s="105">
        <v>-650000000</v>
      </c>
      <c r="AH668" s="105">
        <v>-650000000</v>
      </c>
      <c r="AI668" s="105">
        <v>-650000000</v>
      </c>
      <c r="AJ668" s="105">
        <v>-650000000</v>
      </c>
      <c r="AK668" s="105">
        <v>-650000000</v>
      </c>
      <c r="AL668" s="105">
        <v>-650000000</v>
      </c>
      <c r="AM668" s="105">
        <v>-650000000</v>
      </c>
      <c r="AN668" s="105">
        <v>-650000000</v>
      </c>
      <c r="AO668" s="105">
        <v>-650000000</v>
      </c>
      <c r="AP668" s="105">
        <v>-650000000</v>
      </c>
      <c r="AQ668" s="105">
        <v>-650000000</v>
      </c>
      <c r="AR668" s="105">
        <v>-650000000</v>
      </c>
      <c r="AS668" s="105">
        <v>-650000000</v>
      </c>
      <c r="AT668" s="105">
        <v>-650000000</v>
      </c>
      <c r="AU668" s="105">
        <v>-650000000</v>
      </c>
      <c r="AV668" s="105">
        <v>-650000000</v>
      </c>
      <c r="AW668" s="105">
        <v>-650000000</v>
      </c>
      <c r="AX668" s="105">
        <v>-650000000</v>
      </c>
      <c r="AY668" s="105">
        <v>-650000000</v>
      </c>
      <c r="AZ668" s="105">
        <v>-650000000</v>
      </c>
      <c r="BA668" s="105">
        <v>-650000000</v>
      </c>
      <c r="BB668" s="105">
        <v>-650000000</v>
      </c>
      <c r="BE668" s="73"/>
      <c r="BF668" s="134">
        <f t="shared" si="44"/>
        <v>-650000000</v>
      </c>
      <c r="BG668" s="134">
        <f t="shared" si="45"/>
        <v>-650000000</v>
      </c>
      <c r="BH668" s="134">
        <f t="shared" si="46"/>
        <v>-650000000</v>
      </c>
      <c r="BI668" s="134">
        <f t="shared" si="43"/>
        <v>-650000000</v>
      </c>
    </row>
    <row r="669" spans="1:61" ht="14.4" x14ac:dyDescent="0.3">
      <c r="A669" s="106" t="s">
        <v>1030</v>
      </c>
      <c r="B669" s="105">
        <v>-500000000</v>
      </c>
      <c r="C669" s="105">
        <v>-500000000</v>
      </c>
      <c r="D669" s="105">
        <v>-500000000</v>
      </c>
      <c r="E669" s="105">
        <v>-500000000</v>
      </c>
      <c r="F669" s="105">
        <v>-500000000</v>
      </c>
      <c r="G669" s="105">
        <v>-500000000</v>
      </c>
      <c r="H669" s="105">
        <v>-500000000</v>
      </c>
      <c r="I669" s="105">
        <v>-500000000</v>
      </c>
      <c r="J669" s="105">
        <v>-500000000</v>
      </c>
      <c r="K669" s="105">
        <v>-500000000</v>
      </c>
      <c r="L669" s="105">
        <v>-500000000</v>
      </c>
      <c r="M669" s="105">
        <v>-500000000</v>
      </c>
      <c r="N669" s="105">
        <v>-500000000</v>
      </c>
      <c r="O669" s="105">
        <v>-500000000</v>
      </c>
      <c r="P669" s="105">
        <v>-500000000</v>
      </c>
      <c r="Q669" s="105">
        <v>-500000000</v>
      </c>
      <c r="R669" s="105">
        <v>-500000000</v>
      </c>
      <c r="S669" s="105">
        <v>-500000000</v>
      </c>
      <c r="T669" s="105">
        <v>-500000000</v>
      </c>
      <c r="U669" s="105">
        <v>-500000000</v>
      </c>
      <c r="V669" s="105">
        <v>-500000000</v>
      </c>
      <c r="W669" s="105">
        <v>-500000000</v>
      </c>
      <c r="X669" s="105">
        <v>-500000000</v>
      </c>
      <c r="Y669" s="105">
        <v>-500000000</v>
      </c>
      <c r="Z669" s="105">
        <v>-500000000</v>
      </c>
      <c r="AA669" s="105">
        <v>-500000000</v>
      </c>
      <c r="AB669" s="105">
        <v>-500000000</v>
      </c>
      <c r="AC669" s="105">
        <v>-500000000</v>
      </c>
      <c r="AD669" s="105">
        <v>-500000000</v>
      </c>
      <c r="AE669" s="105">
        <v>-500000000</v>
      </c>
      <c r="AF669" s="105">
        <v>-500000000</v>
      </c>
      <c r="AG669" s="105">
        <v>-500000000</v>
      </c>
      <c r="AH669" s="105">
        <v>-500000000</v>
      </c>
      <c r="AI669" s="105">
        <v>-500000000</v>
      </c>
      <c r="AJ669" s="105">
        <v>-500000000</v>
      </c>
      <c r="AK669" s="105">
        <v>-500000000</v>
      </c>
      <c r="AL669" s="105">
        <v>-500000000</v>
      </c>
      <c r="AM669" s="105">
        <v>-500000000</v>
      </c>
      <c r="AN669" s="105">
        <v>-500000000</v>
      </c>
      <c r="AO669" s="105">
        <v>-500000000</v>
      </c>
      <c r="AP669" s="105">
        <v>-500000000</v>
      </c>
      <c r="AQ669" s="105">
        <v>-500000000</v>
      </c>
      <c r="AR669" s="105">
        <v>-500000000</v>
      </c>
      <c r="AS669" s="105">
        <v>-500000000</v>
      </c>
      <c r="AT669" s="105">
        <v>-500000000</v>
      </c>
      <c r="AU669" s="105">
        <v>-500000000</v>
      </c>
      <c r="AV669" s="105">
        <v>-500000000</v>
      </c>
      <c r="AW669" s="105">
        <v>-500000000</v>
      </c>
      <c r="AX669" s="105">
        <v>-500000000</v>
      </c>
      <c r="AY669" s="105">
        <v>-500000000</v>
      </c>
      <c r="AZ669" s="105">
        <v>-500000000</v>
      </c>
      <c r="BA669" s="105">
        <v>-500000000</v>
      </c>
      <c r="BB669" s="105">
        <v>-500000000</v>
      </c>
      <c r="BE669" s="73"/>
      <c r="BF669" s="134">
        <f t="shared" si="44"/>
        <v>-500000000</v>
      </c>
      <c r="BG669" s="134">
        <f t="shared" si="45"/>
        <v>-500000000</v>
      </c>
      <c r="BH669" s="134">
        <f t="shared" si="46"/>
        <v>-500000000</v>
      </c>
      <c r="BI669" s="134">
        <f t="shared" si="43"/>
        <v>-500000000</v>
      </c>
    </row>
    <row r="670" spans="1:61" ht="14.4" x14ac:dyDescent="0.3">
      <c r="A670" s="106" t="s">
        <v>1031</v>
      </c>
      <c r="B670" s="105">
        <v>-600000000</v>
      </c>
      <c r="C670" s="105">
        <v>-600000000</v>
      </c>
      <c r="D670" s="105">
        <v>-600000000</v>
      </c>
      <c r="E670" s="105">
        <v>-600000000</v>
      </c>
      <c r="F670" s="105">
        <v>-600000000</v>
      </c>
      <c r="G670" s="105">
        <v>-600000000</v>
      </c>
      <c r="H670" s="105">
        <v>-600000000</v>
      </c>
      <c r="I670" s="105">
        <v>-600000000</v>
      </c>
      <c r="J670" s="105">
        <v>-600000000</v>
      </c>
      <c r="K670" s="105">
        <v>-600000000</v>
      </c>
      <c r="L670" s="105">
        <v>-600000000</v>
      </c>
      <c r="M670" s="105">
        <v>-600000000</v>
      </c>
      <c r="N670" s="105">
        <v>-600000000</v>
      </c>
      <c r="O670" s="105">
        <v>-600000000</v>
      </c>
      <c r="P670" s="105">
        <v>-600000000</v>
      </c>
      <c r="Q670" s="105">
        <v>-600000000</v>
      </c>
      <c r="R670" s="105">
        <v>-600000000</v>
      </c>
      <c r="S670" s="105">
        <v>-600000000</v>
      </c>
      <c r="T670" s="105">
        <v>-600000000</v>
      </c>
      <c r="U670" s="105">
        <v>-600000000</v>
      </c>
      <c r="V670" s="105">
        <v>-600000000</v>
      </c>
      <c r="W670" s="105">
        <v>-600000000</v>
      </c>
      <c r="X670" s="105">
        <v>-600000000</v>
      </c>
      <c r="Y670" s="105">
        <v>-600000000</v>
      </c>
      <c r="Z670" s="105">
        <v>-600000000</v>
      </c>
      <c r="AA670" s="105">
        <v>-600000000</v>
      </c>
      <c r="AB670" s="105">
        <v>-600000000</v>
      </c>
      <c r="AC670" s="105">
        <v>-600000000</v>
      </c>
      <c r="AD670" s="105">
        <v>-600000000</v>
      </c>
      <c r="AE670" s="105">
        <v>-600000000</v>
      </c>
      <c r="AF670" s="105">
        <v>-600000000</v>
      </c>
      <c r="AG670" s="105">
        <v>-600000000</v>
      </c>
      <c r="AH670" s="105">
        <v>-600000000</v>
      </c>
      <c r="AI670" s="105">
        <v>-600000000</v>
      </c>
      <c r="AJ670" s="105">
        <v>-600000000</v>
      </c>
      <c r="AK670" s="105">
        <v>-600000000</v>
      </c>
      <c r="AL670" s="105">
        <v>-600000000</v>
      </c>
      <c r="AM670" s="105">
        <v>-600000000</v>
      </c>
      <c r="AN670" s="105">
        <v>-600000000</v>
      </c>
      <c r="AO670" s="105">
        <v>-600000000</v>
      </c>
      <c r="AP670" s="105">
        <v>-600000000</v>
      </c>
      <c r="AQ670" s="105">
        <v>-600000000</v>
      </c>
      <c r="AR670" s="105">
        <v>-600000000</v>
      </c>
      <c r="AS670" s="105">
        <v>-600000000</v>
      </c>
      <c r="AT670" s="105">
        <v>-600000000</v>
      </c>
      <c r="AU670" s="105">
        <v>-600000000</v>
      </c>
      <c r="AV670" s="105">
        <v>-600000000</v>
      </c>
      <c r="AW670" s="105">
        <v>-600000000</v>
      </c>
      <c r="AX670" s="105">
        <v>-600000000</v>
      </c>
      <c r="AY670" s="105">
        <v>-600000000</v>
      </c>
      <c r="AZ670" s="105">
        <v>-600000000</v>
      </c>
      <c r="BA670" s="105">
        <v>-600000000</v>
      </c>
      <c r="BB670" s="105">
        <v>-600000000</v>
      </c>
      <c r="BE670" s="73"/>
      <c r="BF670" s="134">
        <f t="shared" si="44"/>
        <v>-600000000</v>
      </c>
      <c r="BG670" s="134">
        <f t="shared" si="45"/>
        <v>-600000000</v>
      </c>
      <c r="BH670" s="134">
        <f t="shared" si="46"/>
        <v>-600000000</v>
      </c>
      <c r="BI670" s="134">
        <f t="shared" si="43"/>
        <v>-600000000</v>
      </c>
    </row>
    <row r="671" spans="1:61" ht="14.4" x14ac:dyDescent="0.3">
      <c r="A671" s="106" t="s">
        <v>1032</v>
      </c>
      <c r="B671" s="105">
        <v>-400000000</v>
      </c>
      <c r="C671" s="105">
        <v>-400000000</v>
      </c>
      <c r="D671" s="105">
        <v>-400000000</v>
      </c>
      <c r="E671" s="105">
        <v>-400000000</v>
      </c>
      <c r="F671" s="105">
        <v>-400000000</v>
      </c>
      <c r="G671" s="105">
        <v>-400000000</v>
      </c>
      <c r="H671" s="105">
        <v>-400000000</v>
      </c>
      <c r="I671" s="105">
        <v>-400000000</v>
      </c>
      <c r="J671" s="105">
        <v>-400000000</v>
      </c>
      <c r="K671" s="105">
        <v>-400000000</v>
      </c>
      <c r="L671" s="105">
        <v>-400000000</v>
      </c>
      <c r="M671" s="105">
        <v>-400000000</v>
      </c>
      <c r="N671" s="105">
        <v>-400000000</v>
      </c>
      <c r="O671" s="105">
        <v>-400000000</v>
      </c>
      <c r="P671" s="105">
        <v>-400000000</v>
      </c>
      <c r="Q671" s="105">
        <v>-400000000</v>
      </c>
      <c r="R671" s="105">
        <v>-400000000</v>
      </c>
      <c r="S671" s="105">
        <v>-400000000</v>
      </c>
      <c r="T671" s="105">
        <v>-400000000</v>
      </c>
      <c r="U671" s="105">
        <v>-400000000</v>
      </c>
      <c r="V671" s="105">
        <v>-400000000</v>
      </c>
      <c r="W671" s="105">
        <v>-400000000</v>
      </c>
      <c r="X671" s="105">
        <v>-400000000</v>
      </c>
      <c r="Y671" s="105">
        <v>-400000000</v>
      </c>
      <c r="Z671" s="105">
        <v>-400000000</v>
      </c>
      <c r="AA671" s="105">
        <v>-400000000</v>
      </c>
      <c r="AB671" s="105">
        <v>-400000000</v>
      </c>
      <c r="AC671" s="105">
        <v>-400000000</v>
      </c>
      <c r="AD671" s="105">
        <v>-400000000</v>
      </c>
      <c r="AE671" s="105">
        <v>-400000000</v>
      </c>
      <c r="AF671" s="105">
        <v>-400000000</v>
      </c>
      <c r="AG671" s="105">
        <v>-400000000</v>
      </c>
      <c r="AH671" s="105">
        <v>-400000000</v>
      </c>
      <c r="AI671" s="105">
        <v>-400000000</v>
      </c>
      <c r="AJ671" s="105">
        <v>-400000000</v>
      </c>
      <c r="AK671" s="105">
        <v>-400000000</v>
      </c>
      <c r="AL671" s="105">
        <v>-400000000</v>
      </c>
      <c r="AM671" s="105">
        <v>-400000000</v>
      </c>
      <c r="AN671" s="105">
        <v>-400000000</v>
      </c>
      <c r="AO671" s="105">
        <v>-400000000</v>
      </c>
      <c r="AP671" s="105">
        <v>-400000000</v>
      </c>
      <c r="AQ671" s="105">
        <v>-400000000</v>
      </c>
      <c r="AR671" s="105">
        <v>-400000000</v>
      </c>
      <c r="AS671" s="105">
        <v>-400000000</v>
      </c>
      <c r="AT671" s="105">
        <v>-400000000</v>
      </c>
      <c r="AU671" s="105">
        <v>-400000000</v>
      </c>
      <c r="AV671" s="105">
        <v>-400000000</v>
      </c>
      <c r="AW671" s="105">
        <v>-400000000</v>
      </c>
      <c r="AX671" s="105">
        <v>-400000000</v>
      </c>
      <c r="AY671" s="105">
        <v>-400000000</v>
      </c>
      <c r="AZ671" s="105">
        <v>-400000000</v>
      </c>
      <c r="BA671" s="105">
        <v>-400000000</v>
      </c>
      <c r="BB671" s="105">
        <v>-400000000</v>
      </c>
      <c r="BE671" s="73"/>
      <c r="BF671" s="134">
        <f t="shared" si="44"/>
        <v>-400000000</v>
      </c>
      <c r="BG671" s="134">
        <f t="shared" si="45"/>
        <v>-400000000</v>
      </c>
      <c r="BH671" s="134">
        <f t="shared" si="46"/>
        <v>-400000000</v>
      </c>
      <c r="BI671" s="134">
        <f t="shared" si="43"/>
        <v>-400000000</v>
      </c>
    </row>
    <row r="672" spans="1:61" ht="14.4" x14ac:dyDescent="0.3">
      <c r="A672" s="106" t="s">
        <v>1033</v>
      </c>
      <c r="B672" s="105">
        <v>-500000000</v>
      </c>
      <c r="C672" s="105">
        <v>-500000000</v>
      </c>
      <c r="D672" s="105">
        <v>-500000000</v>
      </c>
      <c r="E672" s="105">
        <v>-500000000</v>
      </c>
      <c r="F672" s="105">
        <v>-500000000</v>
      </c>
      <c r="G672" s="105">
        <v>-500000000</v>
      </c>
      <c r="H672" s="105">
        <v>-500000000</v>
      </c>
      <c r="I672" s="105">
        <v>-500000000</v>
      </c>
      <c r="J672" s="105">
        <v>-500000000</v>
      </c>
      <c r="K672" s="105">
        <v>-500000000</v>
      </c>
      <c r="L672" s="105">
        <v>-500000000</v>
      </c>
      <c r="M672" s="105">
        <v>-500000000</v>
      </c>
      <c r="N672" s="105">
        <v>-500000000</v>
      </c>
      <c r="O672" s="105">
        <v>-500000000</v>
      </c>
      <c r="P672" s="105">
        <v>-500000000</v>
      </c>
      <c r="Q672" s="105">
        <v>-500000000</v>
      </c>
      <c r="R672" s="105">
        <v>-500000000</v>
      </c>
      <c r="S672" s="105">
        <v>-500000000</v>
      </c>
      <c r="T672" s="105">
        <v>-500000000</v>
      </c>
      <c r="U672" s="105">
        <v>-500000000</v>
      </c>
      <c r="V672" s="105">
        <v>-500000000</v>
      </c>
      <c r="W672" s="105">
        <v>-500000000</v>
      </c>
      <c r="X672" s="105">
        <v>-500000000</v>
      </c>
      <c r="Y672" s="105">
        <v>-500000000</v>
      </c>
      <c r="Z672" s="105">
        <v>-500000000</v>
      </c>
      <c r="AA672" s="105">
        <v>-500000000</v>
      </c>
      <c r="AB672" s="105">
        <v>-500000000</v>
      </c>
      <c r="AC672" s="105">
        <v>-500000000</v>
      </c>
      <c r="AD672" s="105">
        <v>-500000000</v>
      </c>
      <c r="AE672" s="105">
        <v>-500000000</v>
      </c>
      <c r="AF672" s="105">
        <v>-500000000</v>
      </c>
      <c r="AG672" s="105">
        <v>-500000000</v>
      </c>
      <c r="AH672" s="105">
        <v>-500000000</v>
      </c>
      <c r="AI672" s="105">
        <v>-500000000</v>
      </c>
      <c r="AJ672" s="105">
        <v>-500000000</v>
      </c>
      <c r="AK672" s="105">
        <v>-500000000</v>
      </c>
      <c r="AL672" s="105">
        <v>-500000000</v>
      </c>
      <c r="AM672" s="105">
        <v>-500000000</v>
      </c>
      <c r="AN672" s="105">
        <v>-500000000</v>
      </c>
      <c r="AO672" s="105">
        <v>-500000000</v>
      </c>
      <c r="AP672" s="105">
        <v>-500000000</v>
      </c>
      <c r="AQ672" s="105">
        <v>-500000000</v>
      </c>
      <c r="AR672" s="105">
        <v>-500000000</v>
      </c>
      <c r="AS672" s="105">
        <v>-500000000</v>
      </c>
      <c r="AT672" s="105">
        <v>-500000000</v>
      </c>
      <c r="AU672" s="105">
        <v>-500000000</v>
      </c>
      <c r="AV672" s="105">
        <v>-500000000</v>
      </c>
      <c r="AW672" s="105">
        <v>-500000000</v>
      </c>
      <c r="AX672" s="105">
        <v>-500000000</v>
      </c>
      <c r="AY672" s="105">
        <v>-500000000</v>
      </c>
      <c r="AZ672" s="105">
        <v>-500000000</v>
      </c>
      <c r="BA672" s="105">
        <v>-500000000</v>
      </c>
      <c r="BB672" s="105">
        <v>-500000000</v>
      </c>
      <c r="BE672" s="73"/>
      <c r="BF672" s="134">
        <f t="shared" si="44"/>
        <v>-500000000</v>
      </c>
      <c r="BG672" s="134">
        <f t="shared" si="45"/>
        <v>-500000000</v>
      </c>
      <c r="BH672" s="134">
        <f t="shared" si="46"/>
        <v>-500000000</v>
      </c>
      <c r="BI672" s="134">
        <f t="shared" si="43"/>
        <v>-500000000</v>
      </c>
    </row>
    <row r="673" spans="1:61" ht="14.4" x14ac:dyDescent="0.3">
      <c r="A673" s="106" t="s">
        <v>1034</v>
      </c>
      <c r="B673" s="105">
        <v>-500000000</v>
      </c>
      <c r="C673" s="105">
        <v>-500000000</v>
      </c>
      <c r="D673" s="105">
        <v>-500000000</v>
      </c>
      <c r="E673" s="105">
        <v>-500000000</v>
      </c>
      <c r="F673" s="105">
        <v>-500000000</v>
      </c>
      <c r="G673" s="105">
        <v>-500000000</v>
      </c>
      <c r="H673" s="105">
        <v>-500000000</v>
      </c>
      <c r="I673" s="105">
        <v>-500000000</v>
      </c>
      <c r="J673" s="105">
        <v>-500000000</v>
      </c>
      <c r="K673" s="105">
        <v>-500000000</v>
      </c>
      <c r="L673" s="105">
        <v>-500000000</v>
      </c>
      <c r="M673" s="105">
        <v>-500000000</v>
      </c>
      <c r="N673" s="105">
        <v>-500000000</v>
      </c>
      <c r="O673" s="105">
        <v>-500000000</v>
      </c>
      <c r="P673" s="105">
        <v>-500000000</v>
      </c>
      <c r="Q673" s="105">
        <v>-500000000</v>
      </c>
      <c r="R673" s="105">
        <v>-500000000</v>
      </c>
      <c r="S673" s="105">
        <v>-500000000</v>
      </c>
      <c r="T673" s="105">
        <v>-500000000</v>
      </c>
      <c r="U673" s="105">
        <v>-500000000</v>
      </c>
      <c r="V673" s="105">
        <v>-500000000</v>
      </c>
      <c r="W673" s="105">
        <v>-500000000</v>
      </c>
      <c r="X673" s="105">
        <v>-500000000</v>
      </c>
      <c r="Y673" s="105">
        <v>-500000000</v>
      </c>
      <c r="Z673" s="105">
        <v>-500000000</v>
      </c>
      <c r="AA673" s="105">
        <v>-500000000</v>
      </c>
      <c r="AB673" s="105">
        <v>-500000000</v>
      </c>
      <c r="AC673" s="105">
        <v>-500000000</v>
      </c>
      <c r="AD673" s="105">
        <v>-500000000</v>
      </c>
      <c r="AE673" s="105">
        <v>-500000000</v>
      </c>
      <c r="AF673" s="105">
        <v>-500000000</v>
      </c>
      <c r="AG673" s="105">
        <v>-500000000</v>
      </c>
      <c r="AH673" s="105">
        <v>-500000000</v>
      </c>
      <c r="AI673" s="105">
        <v>-500000000</v>
      </c>
      <c r="AJ673" s="105">
        <v>-500000000</v>
      </c>
      <c r="AK673" s="105">
        <v>-500000000</v>
      </c>
      <c r="AL673" s="105">
        <v>-500000000</v>
      </c>
      <c r="AM673" s="105">
        <v>-500000000</v>
      </c>
      <c r="AN673" s="105">
        <v>-500000000</v>
      </c>
      <c r="AO673" s="105">
        <v>-500000000</v>
      </c>
      <c r="AP673" s="105">
        <v>-500000000</v>
      </c>
      <c r="AQ673" s="105">
        <v>-500000000</v>
      </c>
      <c r="AR673" s="105">
        <v>-500000000</v>
      </c>
      <c r="AS673" s="105">
        <v>-500000000</v>
      </c>
      <c r="AT673" s="105">
        <v>-500000000</v>
      </c>
      <c r="AU673" s="105">
        <v>-500000000</v>
      </c>
      <c r="AV673" s="105">
        <v>-500000000</v>
      </c>
      <c r="AW673" s="105">
        <v>-500000000</v>
      </c>
      <c r="AX673" s="105">
        <v>-500000000</v>
      </c>
      <c r="AY673" s="105">
        <v>-500000000</v>
      </c>
      <c r="AZ673" s="105">
        <v>-500000000</v>
      </c>
      <c r="BA673" s="105">
        <v>-500000000</v>
      </c>
      <c r="BB673" s="105">
        <v>-500000000</v>
      </c>
      <c r="BE673" s="73"/>
      <c r="BF673" s="134">
        <f t="shared" si="44"/>
        <v>-500000000</v>
      </c>
      <c r="BG673" s="134">
        <f t="shared" si="45"/>
        <v>-500000000</v>
      </c>
      <c r="BH673" s="134">
        <f t="shared" si="46"/>
        <v>-500000000</v>
      </c>
      <c r="BI673" s="134">
        <f t="shared" si="43"/>
        <v>-500000000</v>
      </c>
    </row>
    <row r="674" spans="1:61" ht="14.4" x14ac:dyDescent="0.3">
      <c r="A674" s="106" t="s">
        <v>1035</v>
      </c>
      <c r="B674" s="105">
        <v>-600000000</v>
      </c>
      <c r="C674" s="105">
        <v>-600000000</v>
      </c>
      <c r="D674" s="105">
        <v>-600000000</v>
      </c>
      <c r="E674" s="105">
        <v>-600000000</v>
      </c>
      <c r="F674" s="105">
        <v>-600000000</v>
      </c>
      <c r="G674" s="105">
        <v>-600000000</v>
      </c>
      <c r="H674" s="105">
        <v>-600000000</v>
      </c>
      <c r="I674" s="105">
        <v>-600000000</v>
      </c>
      <c r="J674" s="105">
        <v>-600000000</v>
      </c>
      <c r="K674" s="105">
        <v>-600000000</v>
      </c>
      <c r="L674" s="105">
        <v>-600000000</v>
      </c>
      <c r="M674" s="105">
        <v>-600000000</v>
      </c>
      <c r="N674" s="105">
        <v>-600000000</v>
      </c>
      <c r="O674" s="105">
        <v>-600000000</v>
      </c>
      <c r="P674" s="105">
        <v>-600000000</v>
      </c>
      <c r="Q674" s="105">
        <v>-600000000</v>
      </c>
      <c r="R674" s="105">
        <v>-600000000</v>
      </c>
      <c r="S674" s="105">
        <v>-600000000</v>
      </c>
      <c r="T674" s="105">
        <v>-600000000</v>
      </c>
      <c r="U674" s="105">
        <v>-600000000</v>
      </c>
      <c r="V674" s="105">
        <v>-600000000</v>
      </c>
      <c r="W674" s="105">
        <v>-600000000</v>
      </c>
      <c r="X674" s="105">
        <v>-600000000</v>
      </c>
      <c r="Y674" s="105">
        <v>-600000000</v>
      </c>
      <c r="Z674" s="105">
        <v>-600000000</v>
      </c>
      <c r="AA674" s="105">
        <v>-600000000</v>
      </c>
      <c r="AB674" s="105">
        <v>-600000000</v>
      </c>
      <c r="AC674" s="105">
        <v>-600000000</v>
      </c>
      <c r="AD674" s="105">
        <v>-600000000</v>
      </c>
      <c r="AE674" s="105">
        <v>-600000000</v>
      </c>
      <c r="AF674" s="105">
        <v>-600000000</v>
      </c>
      <c r="AG674" s="105">
        <v>-600000000</v>
      </c>
      <c r="AH674" s="105">
        <v>-600000000</v>
      </c>
      <c r="AI674" s="105">
        <v>-600000000</v>
      </c>
      <c r="AJ674" s="105">
        <v>-600000000</v>
      </c>
      <c r="AK674" s="105">
        <v>-600000000</v>
      </c>
      <c r="AL674" s="105">
        <v>-600000000</v>
      </c>
      <c r="AM674" s="105">
        <v>-600000000</v>
      </c>
      <c r="AN674" s="105">
        <v>-600000000</v>
      </c>
      <c r="AO674" s="105">
        <v>-600000000</v>
      </c>
      <c r="AP674" s="105">
        <v>-600000000</v>
      </c>
      <c r="AQ674" s="105">
        <v>-600000000</v>
      </c>
      <c r="AR674" s="105">
        <v>-600000000</v>
      </c>
      <c r="AS674" s="105">
        <v>-600000000</v>
      </c>
      <c r="AT674" s="105">
        <v>-600000000</v>
      </c>
      <c r="AU674" s="105">
        <v>-600000000</v>
      </c>
      <c r="AV674" s="105">
        <v>-600000000</v>
      </c>
      <c r="AW674" s="105">
        <v>-600000000</v>
      </c>
      <c r="AX674" s="105">
        <v>-600000000</v>
      </c>
      <c r="AY674" s="105">
        <v>-600000000</v>
      </c>
      <c r="AZ674" s="105">
        <v>-600000000</v>
      </c>
      <c r="BA674" s="105">
        <v>-600000000</v>
      </c>
      <c r="BB674" s="105">
        <v>-600000000</v>
      </c>
      <c r="BE674" s="73"/>
      <c r="BF674" s="134">
        <f t="shared" si="44"/>
        <v>-600000000</v>
      </c>
      <c r="BG674" s="134">
        <f t="shared" si="45"/>
        <v>-600000000</v>
      </c>
      <c r="BH674" s="134">
        <f t="shared" si="46"/>
        <v>-600000000</v>
      </c>
      <c r="BI674" s="134">
        <f t="shared" si="43"/>
        <v>-600000000</v>
      </c>
    </row>
    <row r="675" spans="1:61" ht="14.4" x14ac:dyDescent="0.3">
      <c r="A675" s="106" t="s">
        <v>1036</v>
      </c>
      <c r="B675" s="105">
        <v>0</v>
      </c>
      <c r="C675" s="105">
        <v>0</v>
      </c>
      <c r="D675" s="105">
        <v>0</v>
      </c>
      <c r="E675" s="105">
        <v>0</v>
      </c>
      <c r="F675" s="105">
        <v>0</v>
      </c>
      <c r="G675" s="105">
        <v>0</v>
      </c>
      <c r="H675" s="105">
        <v>0</v>
      </c>
      <c r="I675" s="105">
        <v>0</v>
      </c>
      <c r="J675" s="105">
        <v>0</v>
      </c>
      <c r="K675" s="105">
        <v>0</v>
      </c>
      <c r="L675" s="105">
        <v>0</v>
      </c>
      <c r="M675" s="105">
        <v>0</v>
      </c>
      <c r="N675" s="105">
        <v>0</v>
      </c>
      <c r="O675" s="105">
        <v>0</v>
      </c>
      <c r="P675" s="105">
        <v>0</v>
      </c>
      <c r="Q675" s="105">
        <v>0</v>
      </c>
      <c r="R675" s="105">
        <v>0</v>
      </c>
      <c r="S675" s="105">
        <v>0</v>
      </c>
      <c r="T675" s="105">
        <v>0</v>
      </c>
      <c r="U675" s="105">
        <v>0</v>
      </c>
      <c r="V675" s="105">
        <v>0</v>
      </c>
      <c r="W675" s="105">
        <v>0</v>
      </c>
      <c r="X675" s="105">
        <v>0</v>
      </c>
      <c r="Y675" s="105">
        <v>0</v>
      </c>
      <c r="Z675" s="105">
        <v>0</v>
      </c>
      <c r="AA675" s="105">
        <v>0</v>
      </c>
      <c r="AB675" s="105">
        <v>0</v>
      </c>
      <c r="AC675" s="105">
        <v>0</v>
      </c>
      <c r="AD675" s="105">
        <v>0</v>
      </c>
      <c r="AE675" s="105">
        <v>0</v>
      </c>
      <c r="AF675" s="105">
        <v>0</v>
      </c>
      <c r="AG675" s="105">
        <v>0</v>
      </c>
      <c r="AH675" s="105">
        <v>0</v>
      </c>
      <c r="AI675" s="105">
        <v>0</v>
      </c>
      <c r="AJ675" s="105">
        <v>0</v>
      </c>
      <c r="AK675" s="105">
        <v>0</v>
      </c>
      <c r="AL675" s="105">
        <v>0</v>
      </c>
      <c r="AM675" s="105">
        <v>0</v>
      </c>
      <c r="AN675" s="105">
        <v>0</v>
      </c>
      <c r="AO675" s="105">
        <v>0</v>
      </c>
      <c r="AP675" s="105">
        <v>0</v>
      </c>
      <c r="AQ675" s="105">
        <v>0</v>
      </c>
      <c r="AR675" s="105">
        <v>0</v>
      </c>
      <c r="AS675" s="105">
        <v>0</v>
      </c>
      <c r="AT675" s="105">
        <v>0</v>
      </c>
      <c r="AU675" s="105">
        <v>0</v>
      </c>
      <c r="AV675" s="105">
        <v>0</v>
      </c>
      <c r="AW675" s="105">
        <v>0</v>
      </c>
      <c r="AX675" s="105">
        <v>0</v>
      </c>
      <c r="AY675" s="105">
        <v>0</v>
      </c>
      <c r="AZ675" s="105">
        <v>0</v>
      </c>
      <c r="BA675" s="105">
        <v>0</v>
      </c>
      <c r="BB675" s="105">
        <v>0</v>
      </c>
      <c r="BE675" s="73"/>
      <c r="BF675" s="134">
        <f t="shared" si="44"/>
        <v>0</v>
      </c>
      <c r="BG675" s="134">
        <f t="shared" si="45"/>
        <v>0</v>
      </c>
      <c r="BH675" s="134">
        <f t="shared" si="46"/>
        <v>0</v>
      </c>
      <c r="BI675" s="134">
        <f t="shared" si="43"/>
        <v>0</v>
      </c>
    </row>
    <row r="676" spans="1:61" ht="14.4" x14ac:dyDescent="0.3">
      <c r="A676" s="106" t="s">
        <v>1037</v>
      </c>
      <c r="B676" s="105">
        <v>-650000000</v>
      </c>
      <c r="C676" s="105">
        <v>-650000000</v>
      </c>
      <c r="D676" s="105">
        <v>-650000000</v>
      </c>
      <c r="E676" s="105">
        <v>-650000000</v>
      </c>
      <c r="F676" s="105">
        <v>-650000000</v>
      </c>
      <c r="G676" s="105">
        <v>-650000000</v>
      </c>
      <c r="H676" s="105">
        <v>-650000000</v>
      </c>
      <c r="I676" s="105">
        <v>-650000000</v>
      </c>
      <c r="J676" s="105">
        <v>-650000000</v>
      </c>
      <c r="K676" s="105">
        <v>-650000000</v>
      </c>
      <c r="L676" s="105">
        <v>-650000000</v>
      </c>
      <c r="M676" s="105">
        <v>-650000000</v>
      </c>
      <c r="N676" s="105">
        <v>-650000000</v>
      </c>
      <c r="O676" s="105">
        <v>-650000000</v>
      </c>
      <c r="P676" s="105">
        <v>-650000000</v>
      </c>
      <c r="Q676" s="105">
        <v>-650000000</v>
      </c>
      <c r="R676" s="105">
        <v>-650000000</v>
      </c>
      <c r="S676" s="105">
        <v>-650000000</v>
      </c>
      <c r="T676" s="105">
        <v>-650000000</v>
      </c>
      <c r="U676" s="105">
        <v>-650000000</v>
      </c>
      <c r="V676" s="105">
        <v>-650000000</v>
      </c>
      <c r="W676" s="105">
        <v>-650000000</v>
      </c>
      <c r="X676" s="105">
        <v>-650000000</v>
      </c>
      <c r="Y676" s="105">
        <v>-650000000</v>
      </c>
      <c r="Z676" s="105">
        <v>-650000000</v>
      </c>
      <c r="AA676" s="105">
        <v>-650000000</v>
      </c>
      <c r="AB676" s="105">
        <v>-650000000</v>
      </c>
      <c r="AC676" s="105">
        <v>-650000000</v>
      </c>
      <c r="AD676" s="105">
        <v>-650000000</v>
      </c>
      <c r="AE676" s="105">
        <v>-650000000</v>
      </c>
      <c r="AF676" s="105">
        <v>-650000000</v>
      </c>
      <c r="AG676" s="105">
        <v>-650000000</v>
      </c>
      <c r="AH676" s="105">
        <v>-650000000</v>
      </c>
      <c r="AI676" s="105">
        <v>-650000000</v>
      </c>
      <c r="AJ676" s="105">
        <v>-650000000</v>
      </c>
      <c r="AK676" s="105">
        <v>-650000000</v>
      </c>
      <c r="AL676" s="105">
        <v>-650000000</v>
      </c>
      <c r="AM676" s="105">
        <v>-650000000</v>
      </c>
      <c r="AN676" s="105">
        <v>-650000000</v>
      </c>
      <c r="AO676" s="105">
        <v>-650000000</v>
      </c>
      <c r="AP676" s="105">
        <v>-650000000</v>
      </c>
      <c r="AQ676" s="105">
        <v>-650000000</v>
      </c>
      <c r="AR676" s="105">
        <v>-650000000</v>
      </c>
      <c r="AS676" s="105">
        <v>-650000000</v>
      </c>
      <c r="AT676" s="105">
        <v>-650000000</v>
      </c>
      <c r="AU676" s="105">
        <v>-650000000</v>
      </c>
      <c r="AV676" s="105">
        <v>-650000000</v>
      </c>
      <c r="AW676" s="105">
        <v>-650000000</v>
      </c>
      <c r="AX676" s="105">
        <v>-650000000</v>
      </c>
      <c r="AY676" s="105">
        <v>-650000000</v>
      </c>
      <c r="AZ676" s="105">
        <v>-650000000</v>
      </c>
      <c r="BA676" s="105">
        <v>-650000000</v>
      </c>
      <c r="BB676" s="105">
        <v>-650000000</v>
      </c>
      <c r="BE676" s="73"/>
      <c r="BF676" s="134">
        <f t="shared" si="44"/>
        <v>-650000000</v>
      </c>
      <c r="BG676" s="134">
        <f t="shared" si="45"/>
        <v>-650000000</v>
      </c>
      <c r="BH676" s="134">
        <f t="shared" si="46"/>
        <v>-650000000</v>
      </c>
      <c r="BI676" s="134">
        <f t="shared" si="43"/>
        <v>-650000000</v>
      </c>
    </row>
    <row r="677" spans="1:61" ht="14.4" x14ac:dyDescent="0.3">
      <c r="A677" s="106" t="s">
        <v>1038</v>
      </c>
      <c r="B677" s="105">
        <v>-700000000</v>
      </c>
      <c r="C677" s="105">
        <v>-700000000</v>
      </c>
      <c r="D677" s="105">
        <v>-700000000</v>
      </c>
      <c r="E677" s="105">
        <v>-700000000</v>
      </c>
      <c r="F677" s="105">
        <v>-700000000</v>
      </c>
      <c r="G677" s="105">
        <v>-700000000</v>
      </c>
      <c r="H677" s="105">
        <v>-700000000</v>
      </c>
      <c r="I677" s="105">
        <v>-700000000</v>
      </c>
      <c r="J677" s="105">
        <v>-700000000</v>
      </c>
      <c r="K677" s="105">
        <v>-700000000</v>
      </c>
      <c r="L677" s="105">
        <v>-700000000</v>
      </c>
      <c r="M677" s="105">
        <v>-700000000</v>
      </c>
      <c r="N677" s="105">
        <v>-700000000</v>
      </c>
      <c r="O677" s="105">
        <v>-700000000</v>
      </c>
      <c r="P677" s="105">
        <v>-700000000</v>
      </c>
      <c r="Q677" s="105">
        <v>-700000000</v>
      </c>
      <c r="R677" s="105">
        <v>-700000000</v>
      </c>
      <c r="S677" s="105">
        <v>-700000000</v>
      </c>
      <c r="T677" s="105">
        <v>-700000000</v>
      </c>
      <c r="U677" s="105">
        <v>-700000000</v>
      </c>
      <c r="V677" s="105">
        <v>-700000000</v>
      </c>
      <c r="W677" s="105">
        <v>-700000000</v>
      </c>
      <c r="X677" s="105">
        <v>-700000000</v>
      </c>
      <c r="Y677" s="105">
        <v>-700000000</v>
      </c>
      <c r="Z677" s="105">
        <v>-700000000</v>
      </c>
      <c r="AA677" s="105">
        <v>-700000000</v>
      </c>
      <c r="AB677" s="105">
        <v>-700000000</v>
      </c>
      <c r="AC677" s="105">
        <v>-700000000</v>
      </c>
      <c r="AD677" s="105">
        <v>-700000000</v>
      </c>
      <c r="AE677" s="105">
        <v>-700000000</v>
      </c>
      <c r="AF677" s="105">
        <v>-700000000</v>
      </c>
      <c r="AG677" s="105">
        <v>-700000000</v>
      </c>
      <c r="AH677" s="105">
        <v>-700000000</v>
      </c>
      <c r="AI677" s="105">
        <v>-700000000</v>
      </c>
      <c r="AJ677" s="105">
        <v>-700000000</v>
      </c>
      <c r="AK677" s="105">
        <v>-700000000</v>
      </c>
      <c r="AL677" s="105">
        <v>-700000000</v>
      </c>
      <c r="AM677" s="105">
        <v>-700000000</v>
      </c>
      <c r="AN677" s="105">
        <v>-700000000</v>
      </c>
      <c r="AO677" s="105">
        <v>-700000000</v>
      </c>
      <c r="AP677" s="105">
        <v>-700000000</v>
      </c>
      <c r="AQ677" s="105">
        <v>-700000000</v>
      </c>
      <c r="AR677" s="105">
        <v>-700000000</v>
      </c>
      <c r="AS677" s="105">
        <v>-700000000</v>
      </c>
      <c r="AT677" s="105">
        <v>-700000000</v>
      </c>
      <c r="AU677" s="105">
        <v>-700000000</v>
      </c>
      <c r="AV677" s="105">
        <v>-700000000</v>
      </c>
      <c r="AW677" s="105">
        <v>-700000000</v>
      </c>
      <c r="AX677" s="105">
        <v>-700000000</v>
      </c>
      <c r="AY677" s="105">
        <v>-700000000</v>
      </c>
      <c r="AZ677" s="105">
        <v>-700000000</v>
      </c>
      <c r="BA677" s="105">
        <v>-700000000</v>
      </c>
      <c r="BB677" s="105">
        <v>-700000000</v>
      </c>
      <c r="BE677" s="73"/>
      <c r="BF677" s="134">
        <f t="shared" si="44"/>
        <v>-700000000</v>
      </c>
      <c r="BG677" s="134">
        <f t="shared" si="45"/>
        <v>-700000000</v>
      </c>
      <c r="BH677" s="134">
        <f t="shared" si="46"/>
        <v>-700000000</v>
      </c>
      <c r="BI677" s="134">
        <f t="shared" si="43"/>
        <v>-700000000</v>
      </c>
    </row>
    <row r="678" spans="1:61" ht="14.4" x14ac:dyDescent="0.3">
      <c r="A678" s="106" t="s">
        <v>1039</v>
      </c>
      <c r="B678" s="105">
        <v>0</v>
      </c>
      <c r="C678" s="105">
        <v>0</v>
      </c>
      <c r="D678" s="105">
        <v>0</v>
      </c>
      <c r="E678" s="105">
        <v>0</v>
      </c>
      <c r="F678" s="105">
        <v>0</v>
      </c>
      <c r="G678" s="105">
        <v>0</v>
      </c>
      <c r="H678" s="105">
        <v>0</v>
      </c>
      <c r="I678" s="105">
        <v>0</v>
      </c>
      <c r="J678" s="105">
        <v>0</v>
      </c>
      <c r="K678" s="105">
        <v>0</v>
      </c>
      <c r="L678" s="105">
        <v>0</v>
      </c>
      <c r="M678" s="105">
        <v>0</v>
      </c>
      <c r="N678" s="105">
        <v>0</v>
      </c>
      <c r="O678" s="105">
        <v>0</v>
      </c>
      <c r="P678" s="105">
        <v>0</v>
      </c>
      <c r="Q678" s="105">
        <v>0</v>
      </c>
      <c r="R678" s="105">
        <v>0</v>
      </c>
      <c r="S678" s="105">
        <v>0</v>
      </c>
      <c r="T678" s="105">
        <v>0</v>
      </c>
      <c r="U678" s="105">
        <v>0</v>
      </c>
      <c r="V678" s="105">
        <v>0</v>
      </c>
      <c r="W678" s="105">
        <v>0</v>
      </c>
      <c r="X678" s="105">
        <v>0</v>
      </c>
      <c r="Y678" s="105">
        <v>0</v>
      </c>
      <c r="Z678" s="105">
        <v>0</v>
      </c>
      <c r="AA678" s="105">
        <v>0</v>
      </c>
      <c r="AB678" s="105">
        <v>0</v>
      </c>
      <c r="AC678" s="105">
        <v>0</v>
      </c>
      <c r="AD678" s="105">
        <v>0</v>
      </c>
      <c r="AE678" s="105">
        <v>0</v>
      </c>
      <c r="AF678" s="105">
        <v>0</v>
      </c>
      <c r="AG678" s="105">
        <v>0</v>
      </c>
      <c r="AH678" s="105">
        <v>0</v>
      </c>
      <c r="AI678" s="105">
        <v>0</v>
      </c>
      <c r="AJ678" s="105">
        <v>0</v>
      </c>
      <c r="AK678" s="105">
        <v>0</v>
      </c>
      <c r="AL678" s="105">
        <v>0</v>
      </c>
      <c r="AM678" s="105">
        <v>0</v>
      </c>
      <c r="AN678" s="105">
        <v>0</v>
      </c>
      <c r="AO678" s="105">
        <v>0</v>
      </c>
      <c r="AP678" s="105">
        <v>0</v>
      </c>
      <c r="AQ678" s="105">
        <v>0</v>
      </c>
      <c r="AR678" s="105">
        <v>0</v>
      </c>
      <c r="AS678" s="105">
        <v>0</v>
      </c>
      <c r="AT678" s="105">
        <v>0</v>
      </c>
      <c r="AU678" s="105">
        <v>0</v>
      </c>
      <c r="AV678" s="105">
        <v>0</v>
      </c>
      <c r="AW678" s="105">
        <v>0</v>
      </c>
      <c r="AX678" s="105">
        <v>0</v>
      </c>
      <c r="AY678" s="105">
        <v>0</v>
      </c>
      <c r="AZ678" s="105">
        <v>0</v>
      </c>
      <c r="BA678" s="105">
        <v>0</v>
      </c>
      <c r="BB678" s="105">
        <v>0</v>
      </c>
      <c r="BE678" s="73"/>
      <c r="BF678" s="134">
        <f t="shared" si="44"/>
        <v>0</v>
      </c>
      <c r="BG678" s="134">
        <f t="shared" si="45"/>
        <v>0</v>
      </c>
      <c r="BH678" s="134">
        <f t="shared" si="46"/>
        <v>0</v>
      </c>
      <c r="BI678" s="134">
        <f t="shared" si="43"/>
        <v>0</v>
      </c>
    </row>
    <row r="679" spans="1:61" ht="14.4" x14ac:dyDescent="0.3">
      <c r="A679" s="106" t="s">
        <v>1040</v>
      </c>
      <c r="B679" s="105">
        <v>0</v>
      </c>
      <c r="C679" s="105">
        <v>0</v>
      </c>
      <c r="D679" s="105">
        <v>0</v>
      </c>
      <c r="E679" s="105">
        <v>0</v>
      </c>
      <c r="F679" s="105">
        <v>0</v>
      </c>
      <c r="G679" s="105">
        <v>0</v>
      </c>
      <c r="H679" s="105">
        <v>0</v>
      </c>
      <c r="I679" s="105">
        <v>0</v>
      </c>
      <c r="J679" s="105">
        <v>0</v>
      </c>
      <c r="K679" s="105">
        <v>0</v>
      </c>
      <c r="L679" s="105">
        <v>0</v>
      </c>
      <c r="M679" s="105">
        <v>0</v>
      </c>
      <c r="N679" s="105">
        <v>0</v>
      </c>
      <c r="O679" s="105">
        <v>0</v>
      </c>
      <c r="P679" s="105">
        <v>0</v>
      </c>
      <c r="Q679" s="105">
        <v>0</v>
      </c>
      <c r="R679" s="105">
        <v>0</v>
      </c>
      <c r="S679" s="105">
        <v>0</v>
      </c>
      <c r="T679" s="105">
        <v>0</v>
      </c>
      <c r="U679" s="105">
        <v>0</v>
      </c>
      <c r="V679" s="105">
        <v>0</v>
      </c>
      <c r="W679" s="105">
        <v>0</v>
      </c>
      <c r="X679" s="105">
        <v>0</v>
      </c>
      <c r="Y679" s="105">
        <v>0</v>
      </c>
      <c r="Z679" s="105">
        <v>0</v>
      </c>
      <c r="AA679" s="105">
        <v>0</v>
      </c>
      <c r="AB679" s="105">
        <v>0</v>
      </c>
      <c r="AC679" s="105">
        <v>0</v>
      </c>
      <c r="AD679" s="105">
        <v>0</v>
      </c>
      <c r="AE679" s="105">
        <v>0</v>
      </c>
      <c r="AF679" s="105">
        <v>0</v>
      </c>
      <c r="AG679" s="105">
        <v>0</v>
      </c>
      <c r="AH679" s="105">
        <v>0</v>
      </c>
      <c r="AI679" s="105">
        <v>0</v>
      </c>
      <c r="AJ679" s="105">
        <v>0</v>
      </c>
      <c r="AK679" s="105">
        <v>0</v>
      </c>
      <c r="AL679" s="105">
        <v>0</v>
      </c>
      <c r="AM679" s="105">
        <v>0</v>
      </c>
      <c r="AN679" s="105">
        <v>0</v>
      </c>
      <c r="AO679" s="105">
        <v>0</v>
      </c>
      <c r="AP679" s="105">
        <v>0</v>
      </c>
      <c r="AQ679" s="105">
        <v>0</v>
      </c>
      <c r="AR679" s="105">
        <v>0</v>
      </c>
      <c r="AS679" s="105">
        <v>0</v>
      </c>
      <c r="AT679" s="105">
        <v>0</v>
      </c>
      <c r="AU679" s="105">
        <v>0</v>
      </c>
      <c r="AV679" s="105">
        <v>0</v>
      </c>
      <c r="AW679" s="105">
        <v>0</v>
      </c>
      <c r="AX679" s="105">
        <v>0</v>
      </c>
      <c r="AY679" s="105">
        <v>0</v>
      </c>
      <c r="AZ679" s="105">
        <v>0</v>
      </c>
      <c r="BA679" s="105">
        <v>0</v>
      </c>
      <c r="BB679" s="105">
        <v>0</v>
      </c>
      <c r="BE679" s="73"/>
      <c r="BF679" s="134">
        <f t="shared" si="44"/>
        <v>0</v>
      </c>
      <c r="BG679" s="134">
        <f t="shared" si="45"/>
        <v>0</v>
      </c>
      <c r="BH679" s="134">
        <f t="shared" si="46"/>
        <v>0</v>
      </c>
      <c r="BI679" s="134">
        <f t="shared" si="43"/>
        <v>0</v>
      </c>
    </row>
    <row r="680" spans="1:61" ht="14.4" x14ac:dyDescent="0.3">
      <c r="A680" s="106" t="s">
        <v>1041</v>
      </c>
      <c r="B680" s="105">
        <v>0</v>
      </c>
      <c r="C680" s="105">
        <v>0</v>
      </c>
      <c r="D680" s="105">
        <v>0</v>
      </c>
      <c r="E680" s="105">
        <v>0</v>
      </c>
      <c r="F680" s="105">
        <v>0</v>
      </c>
      <c r="G680" s="105">
        <v>0</v>
      </c>
      <c r="H680" s="105">
        <v>0</v>
      </c>
      <c r="I680" s="105">
        <v>0</v>
      </c>
      <c r="J680" s="105">
        <v>0</v>
      </c>
      <c r="K680" s="105">
        <v>0</v>
      </c>
      <c r="L680" s="105">
        <v>0</v>
      </c>
      <c r="M680" s="105">
        <v>0</v>
      </c>
      <c r="N680" s="105">
        <v>0</v>
      </c>
      <c r="O680" s="105">
        <v>0</v>
      </c>
      <c r="P680" s="105">
        <v>0</v>
      </c>
      <c r="Q680" s="105">
        <v>0</v>
      </c>
      <c r="R680" s="105">
        <v>0</v>
      </c>
      <c r="S680" s="105">
        <v>0</v>
      </c>
      <c r="T680" s="105">
        <v>0</v>
      </c>
      <c r="U680" s="105">
        <v>0</v>
      </c>
      <c r="V680" s="105">
        <v>0</v>
      </c>
      <c r="W680" s="105">
        <v>0</v>
      </c>
      <c r="X680" s="105">
        <v>0</v>
      </c>
      <c r="Y680" s="105">
        <v>0</v>
      </c>
      <c r="Z680" s="105">
        <v>0</v>
      </c>
      <c r="AA680" s="105">
        <v>0</v>
      </c>
      <c r="AB680" s="105">
        <v>0</v>
      </c>
      <c r="AC680" s="105">
        <v>0</v>
      </c>
      <c r="AD680" s="105">
        <v>0</v>
      </c>
      <c r="AE680" s="105">
        <v>0</v>
      </c>
      <c r="AF680" s="105">
        <v>0</v>
      </c>
      <c r="AG680" s="105">
        <v>0</v>
      </c>
      <c r="AH680" s="105">
        <v>0</v>
      </c>
      <c r="AI680" s="105">
        <v>0</v>
      </c>
      <c r="AJ680" s="105">
        <v>0</v>
      </c>
      <c r="AK680" s="105">
        <v>0</v>
      </c>
      <c r="AL680" s="105">
        <v>0</v>
      </c>
      <c r="AM680" s="105">
        <v>0</v>
      </c>
      <c r="AN680" s="105">
        <v>0</v>
      </c>
      <c r="AO680" s="105">
        <v>0</v>
      </c>
      <c r="AP680" s="105">
        <v>0</v>
      </c>
      <c r="AQ680" s="105">
        <v>0</v>
      </c>
      <c r="AR680" s="105">
        <v>0</v>
      </c>
      <c r="AS680" s="105">
        <v>0</v>
      </c>
      <c r="AT680" s="105">
        <v>0</v>
      </c>
      <c r="AU680" s="105">
        <v>0</v>
      </c>
      <c r="AV680" s="105">
        <v>0</v>
      </c>
      <c r="AW680" s="105">
        <v>0</v>
      </c>
      <c r="AX680" s="105">
        <v>0</v>
      </c>
      <c r="AY680" s="105">
        <v>0</v>
      </c>
      <c r="AZ680" s="105">
        <v>0</v>
      </c>
      <c r="BA680" s="105">
        <v>0</v>
      </c>
      <c r="BB680" s="105">
        <v>0</v>
      </c>
      <c r="BE680" s="73"/>
      <c r="BF680" s="134">
        <f t="shared" si="44"/>
        <v>0</v>
      </c>
      <c r="BG680" s="134">
        <f t="shared" si="45"/>
        <v>0</v>
      </c>
      <c r="BH680" s="134">
        <f t="shared" si="46"/>
        <v>0</v>
      </c>
      <c r="BI680" s="134">
        <f t="shared" si="43"/>
        <v>0</v>
      </c>
    </row>
    <row r="681" spans="1:61" ht="14.4" x14ac:dyDescent="0.3">
      <c r="A681" s="106" t="s">
        <v>1042</v>
      </c>
      <c r="B681" s="105">
        <v>0</v>
      </c>
      <c r="C681" s="105">
        <v>0</v>
      </c>
      <c r="D681" s="105">
        <v>0</v>
      </c>
      <c r="E681" s="105">
        <v>0</v>
      </c>
      <c r="F681" s="105">
        <v>0</v>
      </c>
      <c r="G681" s="105">
        <v>0</v>
      </c>
      <c r="H681" s="105">
        <v>0</v>
      </c>
      <c r="I681" s="105">
        <v>0</v>
      </c>
      <c r="J681" s="105">
        <v>0</v>
      </c>
      <c r="K681" s="105">
        <v>0</v>
      </c>
      <c r="L681" s="105">
        <v>0</v>
      </c>
      <c r="M681" s="105">
        <v>0</v>
      </c>
      <c r="N681" s="105">
        <v>0</v>
      </c>
      <c r="O681" s="105">
        <v>0</v>
      </c>
      <c r="P681" s="105">
        <v>0</v>
      </c>
      <c r="Q681" s="105">
        <v>0</v>
      </c>
      <c r="R681" s="105">
        <v>0</v>
      </c>
      <c r="S681" s="105">
        <v>0</v>
      </c>
      <c r="T681" s="105">
        <v>0</v>
      </c>
      <c r="U681" s="105">
        <v>0</v>
      </c>
      <c r="V681" s="105">
        <v>0</v>
      </c>
      <c r="W681" s="105">
        <v>0</v>
      </c>
      <c r="X681" s="105">
        <v>0</v>
      </c>
      <c r="Y681" s="105">
        <v>0</v>
      </c>
      <c r="Z681" s="105">
        <v>0</v>
      </c>
      <c r="AA681" s="105">
        <v>0</v>
      </c>
      <c r="AB681" s="105">
        <v>0</v>
      </c>
      <c r="AC681" s="105">
        <v>0</v>
      </c>
      <c r="AD681" s="105">
        <v>0</v>
      </c>
      <c r="AE681" s="105">
        <v>0</v>
      </c>
      <c r="AF681" s="105">
        <v>0</v>
      </c>
      <c r="AG681" s="105">
        <v>0</v>
      </c>
      <c r="AH681" s="105">
        <v>0</v>
      </c>
      <c r="AI681" s="105">
        <v>0</v>
      </c>
      <c r="AJ681" s="105">
        <v>0</v>
      </c>
      <c r="AK681" s="105">
        <v>0</v>
      </c>
      <c r="AL681" s="105">
        <v>0</v>
      </c>
      <c r="AM681" s="105">
        <v>0</v>
      </c>
      <c r="AN681" s="105">
        <v>0</v>
      </c>
      <c r="AO681" s="105">
        <v>0</v>
      </c>
      <c r="AP681" s="105">
        <v>0</v>
      </c>
      <c r="AQ681" s="105">
        <v>0</v>
      </c>
      <c r="AR681" s="105">
        <v>0</v>
      </c>
      <c r="AS681" s="105">
        <v>0</v>
      </c>
      <c r="AT681" s="105">
        <v>0</v>
      </c>
      <c r="AU681" s="105">
        <v>0</v>
      </c>
      <c r="AV681" s="105">
        <v>0</v>
      </c>
      <c r="AW681" s="105">
        <v>0</v>
      </c>
      <c r="AX681" s="105">
        <v>0</v>
      </c>
      <c r="AY681" s="105">
        <v>0</v>
      </c>
      <c r="AZ681" s="105">
        <v>0</v>
      </c>
      <c r="BA681" s="105">
        <v>0</v>
      </c>
      <c r="BB681" s="105">
        <v>0</v>
      </c>
      <c r="BE681" s="73"/>
      <c r="BF681" s="134">
        <f t="shared" si="44"/>
        <v>0</v>
      </c>
      <c r="BG681" s="134">
        <f t="shared" si="45"/>
        <v>0</v>
      </c>
      <c r="BH681" s="134">
        <f t="shared" si="46"/>
        <v>0</v>
      </c>
      <c r="BI681" s="134">
        <f t="shared" si="43"/>
        <v>0</v>
      </c>
    </row>
    <row r="682" spans="1:61" ht="14.4" x14ac:dyDescent="0.3">
      <c r="A682" s="106" t="s">
        <v>1043</v>
      </c>
      <c r="B682" s="105">
        <v>0</v>
      </c>
      <c r="C682" s="105">
        <v>0</v>
      </c>
      <c r="D682" s="105">
        <v>0</v>
      </c>
      <c r="E682" s="105">
        <v>0</v>
      </c>
      <c r="F682" s="105">
        <v>0</v>
      </c>
      <c r="G682" s="105">
        <v>0</v>
      </c>
      <c r="H682" s="105">
        <v>0</v>
      </c>
      <c r="I682" s="105">
        <v>0</v>
      </c>
      <c r="J682" s="105">
        <v>0</v>
      </c>
      <c r="K682" s="105">
        <v>0</v>
      </c>
      <c r="L682" s="105">
        <v>0</v>
      </c>
      <c r="M682" s="105">
        <v>0</v>
      </c>
      <c r="N682" s="105">
        <v>0</v>
      </c>
      <c r="O682" s="105">
        <v>0</v>
      </c>
      <c r="P682" s="105">
        <v>0</v>
      </c>
      <c r="Q682" s="105">
        <v>0</v>
      </c>
      <c r="R682" s="105">
        <v>0</v>
      </c>
      <c r="S682" s="105">
        <v>0</v>
      </c>
      <c r="T682" s="105">
        <v>0</v>
      </c>
      <c r="U682" s="105">
        <v>0</v>
      </c>
      <c r="V682" s="105">
        <v>0</v>
      </c>
      <c r="W682" s="105">
        <v>0</v>
      </c>
      <c r="X682" s="105">
        <v>0</v>
      </c>
      <c r="Y682" s="105">
        <v>0</v>
      </c>
      <c r="Z682" s="105">
        <v>0</v>
      </c>
      <c r="AA682" s="105">
        <v>0</v>
      </c>
      <c r="AB682" s="105">
        <v>0</v>
      </c>
      <c r="AC682" s="105">
        <v>0</v>
      </c>
      <c r="AD682" s="105">
        <v>0</v>
      </c>
      <c r="AE682" s="105">
        <v>0</v>
      </c>
      <c r="AF682" s="105">
        <v>0</v>
      </c>
      <c r="AG682" s="105">
        <v>0</v>
      </c>
      <c r="AH682" s="105">
        <v>0</v>
      </c>
      <c r="AI682" s="105">
        <v>0</v>
      </c>
      <c r="AJ682" s="105">
        <v>0</v>
      </c>
      <c r="AK682" s="105">
        <v>0</v>
      </c>
      <c r="AL682" s="105">
        <v>0</v>
      </c>
      <c r="AM682" s="105">
        <v>0</v>
      </c>
      <c r="AN682" s="105">
        <v>0</v>
      </c>
      <c r="AO682" s="105">
        <v>0</v>
      </c>
      <c r="AP682" s="105">
        <v>0</v>
      </c>
      <c r="AQ682" s="105">
        <v>0</v>
      </c>
      <c r="AR682" s="105">
        <v>0</v>
      </c>
      <c r="AS682" s="105">
        <v>0</v>
      </c>
      <c r="AT682" s="105">
        <v>0</v>
      </c>
      <c r="AU682" s="105">
        <v>0</v>
      </c>
      <c r="AV682" s="105">
        <v>0</v>
      </c>
      <c r="AW682" s="105">
        <v>0</v>
      </c>
      <c r="AX682" s="105">
        <v>0</v>
      </c>
      <c r="AY682" s="105">
        <v>0</v>
      </c>
      <c r="AZ682" s="105">
        <v>0</v>
      </c>
      <c r="BA682" s="105">
        <v>0</v>
      </c>
      <c r="BB682" s="105">
        <v>0</v>
      </c>
      <c r="BE682" s="73"/>
      <c r="BF682" s="134">
        <f t="shared" si="44"/>
        <v>0</v>
      </c>
      <c r="BG682" s="134">
        <f t="shared" si="45"/>
        <v>0</v>
      </c>
      <c r="BH682" s="134">
        <f t="shared" si="46"/>
        <v>0</v>
      </c>
      <c r="BI682" s="134">
        <f t="shared" si="43"/>
        <v>0</v>
      </c>
    </row>
    <row r="683" spans="1:61" ht="14.4" x14ac:dyDescent="0.3">
      <c r="A683" s="106" t="s">
        <v>1044</v>
      </c>
      <c r="B683" s="105">
        <v>0</v>
      </c>
      <c r="C683" s="105">
        <v>0</v>
      </c>
      <c r="D683" s="105">
        <v>0</v>
      </c>
      <c r="E683" s="105">
        <v>0</v>
      </c>
      <c r="F683" s="105">
        <v>0</v>
      </c>
      <c r="G683" s="105">
        <v>0</v>
      </c>
      <c r="H683" s="105">
        <v>0</v>
      </c>
      <c r="I683" s="105">
        <v>0</v>
      </c>
      <c r="J683" s="105">
        <v>0</v>
      </c>
      <c r="K683" s="105">
        <v>0</v>
      </c>
      <c r="L683" s="105">
        <v>0</v>
      </c>
      <c r="M683" s="105">
        <v>0</v>
      </c>
      <c r="N683" s="105">
        <v>0</v>
      </c>
      <c r="O683" s="105">
        <v>0</v>
      </c>
      <c r="P683" s="105">
        <v>0</v>
      </c>
      <c r="Q683" s="105">
        <v>0</v>
      </c>
      <c r="R683" s="105">
        <v>0</v>
      </c>
      <c r="S683" s="105">
        <v>0</v>
      </c>
      <c r="T683" s="105">
        <v>0</v>
      </c>
      <c r="U683" s="105">
        <v>0</v>
      </c>
      <c r="V683" s="105">
        <v>0</v>
      </c>
      <c r="W683" s="105">
        <v>0</v>
      </c>
      <c r="X683" s="105">
        <v>0</v>
      </c>
      <c r="Y683" s="105">
        <v>0</v>
      </c>
      <c r="Z683" s="105">
        <v>0</v>
      </c>
      <c r="AA683" s="105">
        <v>0</v>
      </c>
      <c r="AB683" s="105">
        <v>0</v>
      </c>
      <c r="AC683" s="105">
        <v>0</v>
      </c>
      <c r="AD683" s="105">
        <v>0</v>
      </c>
      <c r="AE683" s="105">
        <v>0</v>
      </c>
      <c r="AF683" s="105">
        <v>0</v>
      </c>
      <c r="AG683" s="105">
        <v>0</v>
      </c>
      <c r="AH683" s="105">
        <v>0</v>
      </c>
      <c r="AI683" s="105">
        <v>0</v>
      </c>
      <c r="AJ683" s="105">
        <v>0</v>
      </c>
      <c r="AK683" s="105">
        <v>0</v>
      </c>
      <c r="AL683" s="105">
        <v>0</v>
      </c>
      <c r="AM683" s="105">
        <v>0</v>
      </c>
      <c r="AN683" s="105">
        <v>0</v>
      </c>
      <c r="AO683" s="105">
        <v>0</v>
      </c>
      <c r="AP683" s="105">
        <v>0</v>
      </c>
      <c r="AQ683" s="105">
        <v>0</v>
      </c>
      <c r="AR683" s="105">
        <v>0</v>
      </c>
      <c r="AS683" s="105">
        <v>0</v>
      </c>
      <c r="AT683" s="105">
        <v>0</v>
      </c>
      <c r="AU683" s="105">
        <v>0</v>
      </c>
      <c r="AV683" s="105">
        <v>0</v>
      </c>
      <c r="AW683" s="105">
        <v>0</v>
      </c>
      <c r="AX683" s="105">
        <v>0</v>
      </c>
      <c r="AY683" s="105">
        <v>0</v>
      </c>
      <c r="AZ683" s="105">
        <v>0</v>
      </c>
      <c r="BA683" s="105">
        <v>0</v>
      </c>
      <c r="BB683" s="105">
        <v>0</v>
      </c>
      <c r="BE683" s="73"/>
      <c r="BF683" s="134">
        <f t="shared" si="44"/>
        <v>0</v>
      </c>
      <c r="BG683" s="134">
        <f t="shared" si="45"/>
        <v>0</v>
      </c>
      <c r="BH683" s="134">
        <f t="shared" si="46"/>
        <v>0</v>
      </c>
      <c r="BI683" s="134">
        <f t="shared" si="43"/>
        <v>0</v>
      </c>
    </row>
    <row r="684" spans="1:61" ht="14.4" x14ac:dyDescent="0.3">
      <c r="A684" s="106" t="s">
        <v>1045</v>
      </c>
      <c r="B684" s="105">
        <v>-225000000</v>
      </c>
      <c r="C684" s="105">
        <v>-225000000</v>
      </c>
      <c r="D684" s="105">
        <v>-225000000</v>
      </c>
      <c r="E684" s="105">
        <v>-225000000</v>
      </c>
      <c r="F684" s="105">
        <v>-225000000</v>
      </c>
      <c r="G684" s="105">
        <v>-225000000</v>
      </c>
      <c r="H684" s="105">
        <v>-225000000</v>
      </c>
      <c r="I684" s="105">
        <v>-225000000</v>
      </c>
      <c r="J684" s="105">
        <v>-225000000</v>
      </c>
      <c r="K684" s="105">
        <v>-225000000</v>
      </c>
      <c r="L684" s="105">
        <v>-225000000</v>
      </c>
      <c r="M684" s="105">
        <v>-225000000</v>
      </c>
      <c r="N684" s="105">
        <v>-225000000</v>
      </c>
      <c r="O684" s="105">
        <v>-225000000</v>
      </c>
      <c r="P684" s="105">
        <v>-225000000</v>
      </c>
      <c r="Q684" s="105">
        <v>-225000000</v>
      </c>
      <c r="R684" s="105">
        <v>-225000000</v>
      </c>
      <c r="S684" s="105">
        <v>-225000000</v>
      </c>
      <c r="T684" s="105">
        <v>-225000000</v>
      </c>
      <c r="U684" s="105">
        <v>-225000000</v>
      </c>
      <c r="V684" s="105">
        <v>-225000000</v>
      </c>
      <c r="W684" s="105">
        <v>-225000000</v>
      </c>
      <c r="X684" s="105">
        <v>-225000000</v>
      </c>
      <c r="Y684" s="105">
        <v>-225000000</v>
      </c>
      <c r="Z684" s="105">
        <v>-225000000</v>
      </c>
      <c r="AA684" s="105">
        <v>-225000000</v>
      </c>
      <c r="AB684" s="105">
        <v>-225000000</v>
      </c>
      <c r="AC684" s="105">
        <v>-225000000</v>
      </c>
      <c r="AD684" s="105">
        <v>-225000000</v>
      </c>
      <c r="AE684" s="105">
        <v>-225000000</v>
      </c>
      <c r="AF684" s="105">
        <v>-225000000</v>
      </c>
      <c r="AG684" s="105">
        <v>-225000000</v>
      </c>
      <c r="AH684" s="105">
        <v>-225000000</v>
      </c>
      <c r="AI684" s="105">
        <v>-225000000</v>
      </c>
      <c r="AJ684" s="105">
        <v>-225000000</v>
      </c>
      <c r="AK684" s="105">
        <v>-225000000</v>
      </c>
      <c r="AL684" s="105">
        <v>-225000000</v>
      </c>
      <c r="AM684" s="105">
        <v>-225000000</v>
      </c>
      <c r="AN684" s="105">
        <v>-225000000</v>
      </c>
      <c r="AO684" s="105">
        <v>-225000000</v>
      </c>
      <c r="AP684" s="105">
        <v>-225000000</v>
      </c>
      <c r="AQ684" s="105">
        <v>-225000000</v>
      </c>
      <c r="AR684" s="105">
        <v>-225000000</v>
      </c>
      <c r="AS684" s="105">
        <v>-225000000</v>
      </c>
      <c r="AT684" s="105">
        <v>-225000000</v>
      </c>
      <c r="AU684" s="105">
        <v>-225000000</v>
      </c>
      <c r="AV684" s="105">
        <v>-225000000</v>
      </c>
      <c r="AW684" s="105">
        <v>-225000000</v>
      </c>
      <c r="AX684" s="105">
        <v>-225000000</v>
      </c>
      <c r="AY684" s="105">
        <v>-225000000</v>
      </c>
      <c r="AZ684" s="105">
        <v>-225000000</v>
      </c>
      <c r="BA684" s="105">
        <v>-225000000</v>
      </c>
      <c r="BB684" s="105">
        <v>-225000000</v>
      </c>
      <c r="BE684" s="73"/>
      <c r="BF684" s="134">
        <f t="shared" si="44"/>
        <v>-225000000</v>
      </c>
      <c r="BG684" s="134">
        <f t="shared" si="45"/>
        <v>-225000000</v>
      </c>
      <c r="BH684" s="134">
        <f t="shared" si="46"/>
        <v>-225000000</v>
      </c>
      <c r="BI684" s="134">
        <f t="shared" si="43"/>
        <v>-225000000</v>
      </c>
    </row>
    <row r="685" spans="1:61" ht="14.4" x14ac:dyDescent="0.3">
      <c r="A685" s="106" t="s">
        <v>1046</v>
      </c>
      <c r="B685" s="105">
        <v>0</v>
      </c>
      <c r="C685" s="105">
        <v>0</v>
      </c>
      <c r="D685" s="105">
        <v>0</v>
      </c>
      <c r="E685" s="105">
        <v>0</v>
      </c>
      <c r="F685" s="105">
        <v>0</v>
      </c>
      <c r="G685" s="105">
        <v>0</v>
      </c>
      <c r="H685" s="105">
        <v>0</v>
      </c>
      <c r="I685" s="105">
        <v>0</v>
      </c>
      <c r="J685" s="105">
        <v>0</v>
      </c>
      <c r="K685" s="105">
        <v>0</v>
      </c>
      <c r="L685" s="105">
        <v>0</v>
      </c>
      <c r="M685" s="105">
        <v>0</v>
      </c>
      <c r="N685" s="105">
        <v>0</v>
      </c>
      <c r="O685" s="105">
        <v>0</v>
      </c>
      <c r="P685" s="105">
        <v>0</v>
      </c>
      <c r="Q685" s="105">
        <v>0</v>
      </c>
      <c r="R685" s="105">
        <v>0</v>
      </c>
      <c r="S685" s="105">
        <v>0</v>
      </c>
      <c r="T685" s="105">
        <v>0</v>
      </c>
      <c r="U685" s="105">
        <v>0</v>
      </c>
      <c r="V685" s="105">
        <v>0</v>
      </c>
      <c r="W685" s="105">
        <v>0</v>
      </c>
      <c r="X685" s="105">
        <v>0</v>
      </c>
      <c r="Y685" s="105">
        <v>0</v>
      </c>
      <c r="Z685" s="105">
        <v>0</v>
      </c>
      <c r="AA685" s="105">
        <v>0</v>
      </c>
      <c r="AB685" s="105">
        <v>0</v>
      </c>
      <c r="AC685" s="105">
        <v>0</v>
      </c>
      <c r="AD685" s="105">
        <v>0</v>
      </c>
      <c r="AE685" s="105">
        <v>0</v>
      </c>
      <c r="AF685" s="105">
        <v>0</v>
      </c>
      <c r="AG685" s="105">
        <v>0</v>
      </c>
      <c r="AH685" s="105">
        <v>0</v>
      </c>
      <c r="AI685" s="105">
        <v>0</v>
      </c>
      <c r="AJ685" s="105">
        <v>0</v>
      </c>
      <c r="AK685" s="105">
        <v>0</v>
      </c>
      <c r="AL685" s="105">
        <v>0</v>
      </c>
      <c r="AM685" s="105">
        <v>0</v>
      </c>
      <c r="AN685" s="105">
        <v>0</v>
      </c>
      <c r="AO685" s="105">
        <v>0</v>
      </c>
      <c r="AP685" s="105">
        <v>0</v>
      </c>
      <c r="AQ685" s="105">
        <v>0</v>
      </c>
      <c r="AR685" s="105">
        <v>0</v>
      </c>
      <c r="AS685" s="105">
        <v>0</v>
      </c>
      <c r="AT685" s="105">
        <v>0</v>
      </c>
      <c r="AU685" s="105">
        <v>0</v>
      </c>
      <c r="AV685" s="105">
        <v>0</v>
      </c>
      <c r="AW685" s="105">
        <v>0</v>
      </c>
      <c r="AX685" s="105">
        <v>0</v>
      </c>
      <c r="AY685" s="105">
        <v>0</v>
      </c>
      <c r="AZ685" s="105">
        <v>0</v>
      </c>
      <c r="BA685" s="105">
        <v>0</v>
      </c>
      <c r="BB685" s="105">
        <v>0</v>
      </c>
      <c r="BE685" s="73"/>
      <c r="BF685" s="134">
        <f t="shared" si="44"/>
        <v>0</v>
      </c>
      <c r="BG685" s="134">
        <f t="shared" si="45"/>
        <v>0</v>
      </c>
      <c r="BH685" s="134">
        <f t="shared" si="46"/>
        <v>0</v>
      </c>
      <c r="BI685" s="134">
        <f t="shared" si="43"/>
        <v>0</v>
      </c>
    </row>
    <row r="686" spans="1:61" ht="14.4" x14ac:dyDescent="0.3">
      <c r="A686" s="106" t="s">
        <v>1047</v>
      </c>
      <c r="B686" s="105">
        <v>-500000000</v>
      </c>
      <c r="C686" s="105">
        <v>-500000000</v>
      </c>
      <c r="D686" s="105">
        <v>-500000000</v>
      </c>
      <c r="E686" s="105">
        <v>-500000000</v>
      </c>
      <c r="F686" s="105">
        <v>-500000000</v>
      </c>
      <c r="G686" s="105">
        <v>-500000000</v>
      </c>
      <c r="H686" s="105">
        <v>-500000000</v>
      </c>
      <c r="I686" s="105">
        <v>-500000000</v>
      </c>
      <c r="J686" s="105">
        <v>-500000000</v>
      </c>
      <c r="K686" s="105">
        <v>-500000000</v>
      </c>
      <c r="L686" s="105">
        <v>-500000000</v>
      </c>
      <c r="M686" s="105">
        <v>-500000000</v>
      </c>
      <c r="N686" s="105">
        <v>-500000000</v>
      </c>
      <c r="O686" s="105">
        <v>-500000000</v>
      </c>
      <c r="P686" s="105">
        <v>-500000000</v>
      </c>
      <c r="Q686" s="105">
        <v>-500000000</v>
      </c>
      <c r="R686" s="105">
        <v>-500000000</v>
      </c>
      <c r="S686" s="105">
        <v>-500000000</v>
      </c>
      <c r="T686" s="105">
        <v>-500000000</v>
      </c>
      <c r="U686" s="105">
        <v>-500000000</v>
      </c>
      <c r="V686" s="105">
        <v>-500000000</v>
      </c>
      <c r="W686" s="105">
        <v>-500000000</v>
      </c>
      <c r="X686" s="105">
        <v>-500000000</v>
      </c>
      <c r="Y686" s="105">
        <v>-500000000</v>
      </c>
      <c r="Z686" s="105">
        <v>-500000000</v>
      </c>
      <c r="AA686" s="105">
        <v>-500000000</v>
      </c>
      <c r="AB686" s="105">
        <v>-500000000</v>
      </c>
      <c r="AC686" s="105">
        <v>-500000000</v>
      </c>
      <c r="AD686" s="105">
        <v>-500000000</v>
      </c>
      <c r="AE686" s="105">
        <v>-500000000</v>
      </c>
      <c r="AF686" s="105">
        <v>-500000000</v>
      </c>
      <c r="AG686" s="105">
        <v>-500000000</v>
      </c>
      <c r="AH686" s="105">
        <v>-500000000</v>
      </c>
      <c r="AI686" s="105">
        <v>-500000000</v>
      </c>
      <c r="AJ686" s="105">
        <v>-500000000</v>
      </c>
      <c r="AK686" s="105">
        <v>-500000000</v>
      </c>
      <c r="AL686" s="105">
        <v>-500000000</v>
      </c>
      <c r="AM686" s="105">
        <v>-500000000</v>
      </c>
      <c r="AN686" s="105">
        <v>-500000000</v>
      </c>
      <c r="AO686" s="105">
        <v>-500000000</v>
      </c>
      <c r="AP686" s="105">
        <v>-500000000</v>
      </c>
      <c r="AQ686" s="105">
        <v>-500000000</v>
      </c>
      <c r="AR686" s="105">
        <v>-500000000</v>
      </c>
      <c r="AS686" s="105">
        <v>-500000000</v>
      </c>
      <c r="AT686" s="105">
        <v>-500000000</v>
      </c>
      <c r="AU686" s="105">
        <v>-500000000</v>
      </c>
      <c r="AV686" s="105">
        <v>-500000000</v>
      </c>
      <c r="AW686" s="105">
        <v>-500000000</v>
      </c>
      <c r="AX686" s="105">
        <v>-500000000</v>
      </c>
      <c r="AY686" s="105">
        <v>-500000000</v>
      </c>
      <c r="AZ686" s="105">
        <v>-500000000</v>
      </c>
      <c r="BA686" s="105">
        <v>-500000000</v>
      </c>
      <c r="BB686" s="105">
        <v>-500000000</v>
      </c>
      <c r="BE686" s="73"/>
      <c r="BF686" s="134">
        <f t="shared" si="44"/>
        <v>-500000000</v>
      </c>
      <c r="BG686" s="134">
        <f t="shared" si="45"/>
        <v>-500000000</v>
      </c>
      <c r="BH686" s="134">
        <f t="shared" si="46"/>
        <v>-500000000</v>
      </c>
      <c r="BI686" s="134">
        <f t="shared" si="43"/>
        <v>-500000000</v>
      </c>
    </row>
    <row r="687" spans="1:61" ht="14.4" x14ac:dyDescent="0.3">
      <c r="A687" s="106" t="s">
        <v>1048</v>
      </c>
      <c r="B687" s="105">
        <v>0</v>
      </c>
      <c r="C687" s="105">
        <v>0</v>
      </c>
      <c r="D687" s="105">
        <v>0</v>
      </c>
      <c r="E687" s="105">
        <v>0</v>
      </c>
      <c r="F687" s="105">
        <v>0</v>
      </c>
      <c r="G687" s="105">
        <v>0</v>
      </c>
      <c r="H687" s="105">
        <v>0</v>
      </c>
      <c r="I687" s="105">
        <v>0</v>
      </c>
      <c r="J687" s="105">
        <v>0</v>
      </c>
      <c r="K687" s="105">
        <v>0</v>
      </c>
      <c r="L687" s="105">
        <v>0</v>
      </c>
      <c r="M687" s="105">
        <v>0</v>
      </c>
      <c r="N687" s="105">
        <v>0</v>
      </c>
      <c r="O687" s="105">
        <v>0</v>
      </c>
      <c r="P687" s="105">
        <v>0</v>
      </c>
      <c r="Q687" s="105">
        <v>0</v>
      </c>
      <c r="R687" s="105">
        <v>0</v>
      </c>
      <c r="S687" s="105">
        <v>0</v>
      </c>
      <c r="T687" s="105">
        <v>0</v>
      </c>
      <c r="U687" s="105">
        <v>0</v>
      </c>
      <c r="V687" s="105">
        <v>0</v>
      </c>
      <c r="W687" s="105">
        <v>0</v>
      </c>
      <c r="X687" s="105">
        <v>0</v>
      </c>
      <c r="Y687" s="105">
        <v>0</v>
      </c>
      <c r="Z687" s="105">
        <v>0</v>
      </c>
      <c r="AA687" s="105">
        <v>0</v>
      </c>
      <c r="AB687" s="105">
        <v>0</v>
      </c>
      <c r="AC687" s="105">
        <v>0</v>
      </c>
      <c r="AD687" s="105">
        <v>0</v>
      </c>
      <c r="AE687" s="105">
        <v>0</v>
      </c>
      <c r="AF687" s="105">
        <v>0</v>
      </c>
      <c r="AG687" s="105">
        <v>0</v>
      </c>
      <c r="AH687" s="105">
        <v>0</v>
      </c>
      <c r="AI687" s="105">
        <v>0</v>
      </c>
      <c r="AJ687" s="105">
        <v>0</v>
      </c>
      <c r="AK687" s="105">
        <v>0</v>
      </c>
      <c r="AL687" s="105">
        <v>0</v>
      </c>
      <c r="AM687" s="105">
        <v>0</v>
      </c>
      <c r="AN687" s="105">
        <v>0</v>
      </c>
      <c r="AO687" s="105">
        <v>0</v>
      </c>
      <c r="AP687" s="105">
        <v>0</v>
      </c>
      <c r="AQ687" s="105">
        <v>0</v>
      </c>
      <c r="AR687" s="105">
        <v>0</v>
      </c>
      <c r="AS687" s="105">
        <v>0</v>
      </c>
      <c r="AT687" s="105">
        <v>0</v>
      </c>
      <c r="AU687" s="105">
        <v>0</v>
      </c>
      <c r="AV687" s="105">
        <v>0</v>
      </c>
      <c r="AW687" s="105">
        <v>0</v>
      </c>
      <c r="AX687" s="105">
        <v>0</v>
      </c>
      <c r="AY687" s="105">
        <v>0</v>
      </c>
      <c r="AZ687" s="105">
        <v>0</v>
      </c>
      <c r="BA687" s="105">
        <v>0</v>
      </c>
      <c r="BB687" s="105">
        <v>0</v>
      </c>
      <c r="BE687" s="73"/>
      <c r="BF687" s="134">
        <f t="shared" si="44"/>
        <v>0</v>
      </c>
      <c r="BG687" s="134">
        <f t="shared" si="45"/>
        <v>0</v>
      </c>
      <c r="BH687" s="134">
        <f t="shared" si="46"/>
        <v>0</v>
      </c>
      <c r="BI687" s="134">
        <f t="shared" si="43"/>
        <v>0</v>
      </c>
    </row>
    <row r="688" spans="1:61" ht="14.4" x14ac:dyDescent="0.3">
      <c r="A688" s="106" t="s">
        <v>1049</v>
      </c>
      <c r="B688" s="105">
        <v>0</v>
      </c>
      <c r="C688" s="105">
        <v>0</v>
      </c>
      <c r="D688" s="105">
        <v>0</v>
      </c>
      <c r="E688" s="105">
        <v>0</v>
      </c>
      <c r="F688" s="105">
        <v>0</v>
      </c>
      <c r="G688" s="105">
        <v>0</v>
      </c>
      <c r="H688" s="105">
        <v>0</v>
      </c>
      <c r="I688" s="105">
        <v>0</v>
      </c>
      <c r="J688" s="105">
        <v>0</v>
      </c>
      <c r="K688" s="105">
        <v>0</v>
      </c>
      <c r="L688" s="105">
        <v>0</v>
      </c>
      <c r="M688" s="105">
        <v>0</v>
      </c>
      <c r="N688" s="105">
        <v>0</v>
      </c>
      <c r="O688" s="105">
        <v>0</v>
      </c>
      <c r="P688" s="105">
        <v>0</v>
      </c>
      <c r="Q688" s="105">
        <v>0</v>
      </c>
      <c r="R688" s="105">
        <v>0</v>
      </c>
      <c r="S688" s="105">
        <v>0</v>
      </c>
      <c r="T688" s="105">
        <v>0</v>
      </c>
      <c r="U688" s="105">
        <v>0</v>
      </c>
      <c r="V688" s="105">
        <v>0</v>
      </c>
      <c r="W688" s="105">
        <v>0</v>
      </c>
      <c r="X688" s="105">
        <v>0</v>
      </c>
      <c r="Y688" s="105">
        <v>0</v>
      </c>
      <c r="Z688" s="105">
        <v>0</v>
      </c>
      <c r="AA688" s="105">
        <v>0</v>
      </c>
      <c r="AB688" s="105">
        <v>0</v>
      </c>
      <c r="AC688" s="105">
        <v>0</v>
      </c>
      <c r="AD688" s="105">
        <v>0</v>
      </c>
      <c r="AE688" s="105">
        <v>0</v>
      </c>
      <c r="AF688" s="105">
        <v>0</v>
      </c>
      <c r="AG688" s="105">
        <v>0</v>
      </c>
      <c r="AH688" s="105">
        <v>0</v>
      </c>
      <c r="AI688" s="105">
        <v>0</v>
      </c>
      <c r="AJ688" s="105">
        <v>0</v>
      </c>
      <c r="AK688" s="105">
        <v>0</v>
      </c>
      <c r="AL688" s="105">
        <v>0</v>
      </c>
      <c r="AM688" s="105">
        <v>0</v>
      </c>
      <c r="AN688" s="105">
        <v>0</v>
      </c>
      <c r="AO688" s="105">
        <v>0</v>
      </c>
      <c r="AP688" s="105">
        <v>0</v>
      </c>
      <c r="AQ688" s="105">
        <v>0</v>
      </c>
      <c r="AR688" s="105">
        <v>0</v>
      </c>
      <c r="AS688" s="105">
        <v>0</v>
      </c>
      <c r="AT688" s="105">
        <v>0</v>
      </c>
      <c r="AU688" s="105">
        <v>0</v>
      </c>
      <c r="AV688" s="105">
        <v>0</v>
      </c>
      <c r="AW688" s="105">
        <v>0</v>
      </c>
      <c r="AX688" s="105">
        <v>0</v>
      </c>
      <c r="AY688" s="105">
        <v>0</v>
      </c>
      <c r="AZ688" s="105">
        <v>0</v>
      </c>
      <c r="BA688" s="105">
        <v>0</v>
      </c>
      <c r="BB688" s="105">
        <v>0</v>
      </c>
      <c r="BE688" s="73"/>
      <c r="BF688" s="134">
        <f t="shared" si="44"/>
        <v>0</v>
      </c>
      <c r="BG688" s="134">
        <f t="shared" si="45"/>
        <v>0</v>
      </c>
      <c r="BH688" s="134">
        <f t="shared" si="46"/>
        <v>0</v>
      </c>
      <c r="BI688" s="134">
        <f t="shared" si="43"/>
        <v>0</v>
      </c>
    </row>
    <row r="689" spans="1:61" ht="14.4" x14ac:dyDescent="0.3">
      <c r="A689" s="106" t="s">
        <v>1050</v>
      </c>
      <c r="B689" s="105">
        <v>0</v>
      </c>
      <c r="C689" s="105">
        <v>0</v>
      </c>
      <c r="D689" s="105">
        <v>0</v>
      </c>
      <c r="E689" s="105">
        <v>0</v>
      </c>
      <c r="F689" s="105">
        <v>0</v>
      </c>
      <c r="G689" s="105">
        <v>0</v>
      </c>
      <c r="H689" s="105">
        <v>0</v>
      </c>
      <c r="I689" s="105">
        <v>0</v>
      </c>
      <c r="J689" s="105">
        <v>0</v>
      </c>
      <c r="K689" s="105">
        <v>0</v>
      </c>
      <c r="L689" s="105">
        <v>0</v>
      </c>
      <c r="M689" s="105">
        <v>0</v>
      </c>
      <c r="N689" s="105">
        <v>0</v>
      </c>
      <c r="O689" s="105">
        <v>0</v>
      </c>
      <c r="P689" s="105">
        <v>0</v>
      </c>
      <c r="Q689" s="105">
        <v>0</v>
      </c>
      <c r="R689" s="105">
        <v>0</v>
      </c>
      <c r="S689" s="105">
        <v>0</v>
      </c>
      <c r="T689" s="105">
        <v>0</v>
      </c>
      <c r="U689" s="105">
        <v>0</v>
      </c>
      <c r="V689" s="105">
        <v>0</v>
      </c>
      <c r="W689" s="105">
        <v>0</v>
      </c>
      <c r="X689" s="105">
        <v>0</v>
      </c>
      <c r="Y689" s="105">
        <v>0</v>
      </c>
      <c r="Z689" s="105">
        <v>0</v>
      </c>
      <c r="AA689" s="105">
        <v>0</v>
      </c>
      <c r="AB689" s="105">
        <v>0</v>
      </c>
      <c r="AC689" s="105">
        <v>0</v>
      </c>
      <c r="AD689" s="105">
        <v>0</v>
      </c>
      <c r="AE689" s="105">
        <v>0</v>
      </c>
      <c r="AF689" s="105">
        <v>0</v>
      </c>
      <c r="AG689" s="105">
        <v>0</v>
      </c>
      <c r="AH689" s="105">
        <v>0</v>
      </c>
      <c r="AI689" s="105">
        <v>0</v>
      </c>
      <c r="AJ689" s="105">
        <v>0</v>
      </c>
      <c r="AK689" s="105">
        <v>0</v>
      </c>
      <c r="AL689" s="105">
        <v>0</v>
      </c>
      <c r="AM689" s="105">
        <v>0</v>
      </c>
      <c r="AN689" s="105">
        <v>0</v>
      </c>
      <c r="AO689" s="105">
        <v>0</v>
      </c>
      <c r="AP689" s="105">
        <v>0</v>
      </c>
      <c r="AQ689" s="105">
        <v>0</v>
      </c>
      <c r="AR689" s="105">
        <v>0</v>
      </c>
      <c r="AS689" s="105">
        <v>0</v>
      </c>
      <c r="AT689" s="105">
        <v>0</v>
      </c>
      <c r="AU689" s="105">
        <v>0</v>
      </c>
      <c r="AV689" s="105">
        <v>0</v>
      </c>
      <c r="AW689" s="105">
        <v>0</v>
      </c>
      <c r="AX689" s="105">
        <v>0</v>
      </c>
      <c r="AY689" s="105">
        <v>0</v>
      </c>
      <c r="AZ689" s="105">
        <v>0</v>
      </c>
      <c r="BA689" s="105">
        <v>0</v>
      </c>
      <c r="BB689" s="105">
        <v>0</v>
      </c>
      <c r="BE689" s="73"/>
      <c r="BF689" s="134">
        <f t="shared" si="44"/>
        <v>0</v>
      </c>
      <c r="BG689" s="134">
        <f t="shared" si="45"/>
        <v>0</v>
      </c>
      <c r="BH689" s="134">
        <f t="shared" si="46"/>
        <v>0</v>
      </c>
      <c r="BI689" s="134">
        <f t="shared" si="43"/>
        <v>0</v>
      </c>
    </row>
    <row r="690" spans="1:61" ht="14.4" x14ac:dyDescent="0.3">
      <c r="A690" s="106" t="s">
        <v>1051</v>
      </c>
      <c r="B690" s="105">
        <v>-350000000</v>
      </c>
      <c r="C690" s="105">
        <v>-350000000</v>
      </c>
      <c r="D690" s="105">
        <v>-350000000</v>
      </c>
      <c r="E690" s="105">
        <v>-350000000</v>
      </c>
      <c r="F690" s="105">
        <v>-350000000</v>
      </c>
      <c r="G690" s="105">
        <v>-350000000</v>
      </c>
      <c r="H690" s="105">
        <v>-350000000</v>
      </c>
      <c r="I690" s="105">
        <v>-350000000</v>
      </c>
      <c r="J690" s="105">
        <v>-350000000</v>
      </c>
      <c r="K690" s="105">
        <v>-350000000</v>
      </c>
      <c r="L690" s="105">
        <v>-350000000</v>
      </c>
      <c r="M690" s="105">
        <v>-350000000</v>
      </c>
      <c r="N690" s="105">
        <v>-350000000</v>
      </c>
      <c r="O690" s="105">
        <v>-350000000</v>
      </c>
      <c r="P690" s="105">
        <v>-350000000</v>
      </c>
      <c r="Q690" s="105">
        <v>-350000000</v>
      </c>
      <c r="R690" s="105">
        <v>-350000000</v>
      </c>
      <c r="S690" s="105">
        <v>-350000000</v>
      </c>
      <c r="T690" s="105">
        <v>-350000000</v>
      </c>
      <c r="U690" s="105">
        <v>-350000000</v>
      </c>
      <c r="V690" s="105">
        <v>-350000000</v>
      </c>
      <c r="W690" s="105">
        <v>-350000000</v>
      </c>
      <c r="X690" s="105">
        <v>-350000000</v>
      </c>
      <c r="Y690" s="105">
        <v>-350000000</v>
      </c>
      <c r="Z690" s="105">
        <v>-350000000</v>
      </c>
      <c r="AA690" s="105">
        <v>-350000000</v>
      </c>
      <c r="AB690" s="105">
        <v>-350000000</v>
      </c>
      <c r="AC690" s="105">
        <v>-350000000</v>
      </c>
      <c r="AD690" s="105">
        <v>-350000000</v>
      </c>
      <c r="AE690" s="105">
        <v>-350000000</v>
      </c>
      <c r="AF690" s="105">
        <v>-350000000</v>
      </c>
      <c r="AG690" s="105">
        <v>-350000000</v>
      </c>
      <c r="AH690" s="105">
        <v>-350000000</v>
      </c>
      <c r="AI690" s="105">
        <v>-350000000</v>
      </c>
      <c r="AJ690" s="105">
        <v>-350000000</v>
      </c>
      <c r="AK690" s="105">
        <v>-350000000</v>
      </c>
      <c r="AL690" s="105">
        <v>-350000000</v>
      </c>
      <c r="AM690" s="105">
        <v>-350000000</v>
      </c>
      <c r="AN690" s="105">
        <v>-350000000</v>
      </c>
      <c r="AO690" s="105">
        <v>-350000000</v>
      </c>
      <c r="AP690" s="105">
        <v>-350000000</v>
      </c>
      <c r="AQ690" s="105">
        <v>-350000000</v>
      </c>
      <c r="AR690" s="105">
        <v>-350000000</v>
      </c>
      <c r="AS690" s="105">
        <v>-350000000</v>
      </c>
      <c r="AT690" s="105">
        <v>-350000000</v>
      </c>
      <c r="AU690" s="105">
        <v>-350000000</v>
      </c>
      <c r="AV690" s="105">
        <v>-350000000</v>
      </c>
      <c r="AW690" s="105">
        <v>-350000000</v>
      </c>
      <c r="AX690" s="105">
        <v>-350000000</v>
      </c>
      <c r="AY690" s="105">
        <v>-350000000</v>
      </c>
      <c r="AZ690" s="105">
        <v>-350000000</v>
      </c>
      <c r="BA690" s="105">
        <v>-350000000</v>
      </c>
      <c r="BB690" s="105">
        <v>-350000000</v>
      </c>
      <c r="BE690" s="73"/>
      <c r="BF690" s="134">
        <f t="shared" si="44"/>
        <v>-350000000</v>
      </c>
      <c r="BG690" s="134">
        <f t="shared" si="45"/>
        <v>-350000000</v>
      </c>
      <c r="BH690" s="134">
        <f t="shared" si="46"/>
        <v>-350000000</v>
      </c>
      <c r="BI690" s="134">
        <f t="shared" si="43"/>
        <v>-350000000</v>
      </c>
    </row>
    <row r="691" spans="1:61" ht="14.4" x14ac:dyDescent="0.3">
      <c r="A691" s="106" t="s">
        <v>1052</v>
      </c>
      <c r="B691" s="105">
        <v>0</v>
      </c>
      <c r="C691" s="105">
        <v>0</v>
      </c>
      <c r="D691" s="105">
        <v>0</v>
      </c>
      <c r="E691" s="105">
        <v>0</v>
      </c>
      <c r="F691" s="105">
        <v>0</v>
      </c>
      <c r="G691" s="105">
        <v>0</v>
      </c>
      <c r="H691" s="105">
        <v>0</v>
      </c>
      <c r="I691" s="105">
        <v>0</v>
      </c>
      <c r="J691" s="105">
        <v>0</v>
      </c>
      <c r="K691" s="105">
        <v>0</v>
      </c>
      <c r="L691" s="105">
        <v>0</v>
      </c>
      <c r="M691" s="105">
        <v>0</v>
      </c>
      <c r="N691" s="105">
        <v>0</v>
      </c>
      <c r="O691" s="105">
        <v>0</v>
      </c>
      <c r="P691" s="105">
        <v>0</v>
      </c>
      <c r="Q691" s="105">
        <v>0</v>
      </c>
      <c r="R691" s="105">
        <v>0</v>
      </c>
      <c r="S691" s="105">
        <v>0</v>
      </c>
      <c r="T691" s="105">
        <v>0</v>
      </c>
      <c r="U691" s="105">
        <v>0</v>
      </c>
      <c r="V691" s="105">
        <v>0</v>
      </c>
      <c r="W691" s="105">
        <v>0</v>
      </c>
      <c r="X691" s="105">
        <v>0</v>
      </c>
      <c r="Y691" s="105">
        <v>0</v>
      </c>
      <c r="Z691" s="105">
        <v>0</v>
      </c>
      <c r="AA691" s="105">
        <v>0</v>
      </c>
      <c r="AB691" s="105">
        <v>0</v>
      </c>
      <c r="AC691" s="105">
        <v>0</v>
      </c>
      <c r="AD691" s="105">
        <v>0</v>
      </c>
      <c r="AE691" s="105">
        <v>0</v>
      </c>
      <c r="AF691" s="105">
        <v>0</v>
      </c>
      <c r="AG691" s="105">
        <v>0</v>
      </c>
      <c r="AH691" s="105">
        <v>0</v>
      </c>
      <c r="AI691" s="105">
        <v>0</v>
      </c>
      <c r="AJ691" s="105">
        <v>0</v>
      </c>
      <c r="AK691" s="105">
        <v>0</v>
      </c>
      <c r="AL691" s="105">
        <v>0</v>
      </c>
      <c r="AM691" s="105">
        <v>0</v>
      </c>
      <c r="AN691" s="105">
        <v>0</v>
      </c>
      <c r="AO691" s="105">
        <v>0</v>
      </c>
      <c r="AP691" s="105">
        <v>0</v>
      </c>
      <c r="AQ691" s="105">
        <v>0</v>
      </c>
      <c r="AR691" s="105">
        <v>0</v>
      </c>
      <c r="AS691" s="105">
        <v>0</v>
      </c>
      <c r="AT691" s="105">
        <v>0</v>
      </c>
      <c r="AU691" s="105">
        <v>0</v>
      </c>
      <c r="AV691" s="105">
        <v>0</v>
      </c>
      <c r="AW691" s="105">
        <v>0</v>
      </c>
      <c r="AX691" s="105">
        <v>0</v>
      </c>
      <c r="AY691" s="105">
        <v>0</v>
      </c>
      <c r="AZ691" s="105">
        <v>0</v>
      </c>
      <c r="BA691" s="105">
        <v>0</v>
      </c>
      <c r="BB691" s="105">
        <v>0</v>
      </c>
      <c r="BE691" s="73"/>
      <c r="BF691" s="134">
        <f t="shared" si="44"/>
        <v>0</v>
      </c>
      <c r="BG691" s="134">
        <f t="shared" si="45"/>
        <v>0</v>
      </c>
      <c r="BH691" s="134">
        <f t="shared" si="46"/>
        <v>0</v>
      </c>
      <c r="BI691" s="134">
        <f t="shared" si="43"/>
        <v>0</v>
      </c>
    </row>
    <row r="692" spans="1:61" ht="14.4" x14ac:dyDescent="0.3">
      <c r="A692" s="106" t="s">
        <v>1053</v>
      </c>
      <c r="B692" s="105">
        <v>-1000000000</v>
      </c>
      <c r="C692" s="105">
        <v>-1000000000</v>
      </c>
      <c r="D692" s="105">
        <v>-1000000000</v>
      </c>
      <c r="E692" s="105">
        <v>-1000000000</v>
      </c>
      <c r="F692" s="105">
        <v>-1000000000</v>
      </c>
      <c r="G692" s="105">
        <v>-1000000000</v>
      </c>
      <c r="H692" s="105">
        <v>-1000000000</v>
      </c>
      <c r="I692" s="105">
        <v>-1000000000</v>
      </c>
      <c r="J692" s="105">
        <v>-1000000000</v>
      </c>
      <c r="K692" s="105">
        <v>-1000000000</v>
      </c>
      <c r="L692" s="105">
        <v>-1000000000</v>
      </c>
      <c r="M692" s="105">
        <v>-1000000000</v>
      </c>
      <c r="N692" s="105">
        <v>-1000000000</v>
      </c>
      <c r="O692" s="105">
        <v>-1000000000</v>
      </c>
      <c r="P692" s="105">
        <v>-1000000000</v>
      </c>
      <c r="Q692" s="105">
        <v>-1000000000</v>
      </c>
      <c r="R692" s="105">
        <v>-1000000000</v>
      </c>
      <c r="S692" s="105">
        <v>-1000000000</v>
      </c>
      <c r="T692" s="105">
        <v>-1000000000</v>
      </c>
      <c r="U692" s="105">
        <v>-1000000000</v>
      </c>
      <c r="V692" s="105">
        <v>-1000000000</v>
      </c>
      <c r="W692" s="105">
        <v>-1000000000</v>
      </c>
      <c r="X692" s="105">
        <v>-1000000000</v>
      </c>
      <c r="Y692" s="105">
        <v>-1000000000</v>
      </c>
      <c r="Z692" s="105">
        <v>-1000000000</v>
      </c>
      <c r="AA692" s="105">
        <v>-1000000000</v>
      </c>
      <c r="AB692" s="105">
        <v>-1000000000</v>
      </c>
      <c r="AC692" s="105">
        <v>-1000000000</v>
      </c>
      <c r="AD692" s="105">
        <v>-1000000000</v>
      </c>
      <c r="AE692" s="105">
        <v>-1000000000</v>
      </c>
      <c r="AF692" s="105">
        <v>-1000000000</v>
      </c>
      <c r="AG692" s="105">
        <v>-1000000000</v>
      </c>
      <c r="AH692" s="105">
        <v>-1000000000</v>
      </c>
      <c r="AI692" s="105">
        <v>-1000000000</v>
      </c>
      <c r="AJ692" s="105">
        <v>-1000000000</v>
      </c>
      <c r="AK692" s="105">
        <v>-1000000000</v>
      </c>
      <c r="AL692" s="105">
        <v>-1000000000</v>
      </c>
      <c r="AM692" s="105">
        <v>-1000000000</v>
      </c>
      <c r="AN692" s="105">
        <v>-1000000000</v>
      </c>
      <c r="AO692" s="105">
        <v>-1000000000</v>
      </c>
      <c r="AP692" s="105">
        <v>-1000000000</v>
      </c>
      <c r="AQ692" s="105">
        <v>-1000000000</v>
      </c>
      <c r="AR692" s="105">
        <v>-1000000000</v>
      </c>
      <c r="AS692" s="105">
        <v>-1000000000</v>
      </c>
      <c r="AT692" s="105">
        <v>-1000000000</v>
      </c>
      <c r="AU692" s="105">
        <v>-1000000000</v>
      </c>
      <c r="AV692" s="105">
        <v>-1000000000</v>
      </c>
      <c r="AW692" s="105">
        <v>-1000000000</v>
      </c>
      <c r="AX692" s="105">
        <v>-1000000000</v>
      </c>
      <c r="AY692" s="105">
        <v>-1000000000</v>
      </c>
      <c r="AZ692" s="105">
        <v>-1000000000</v>
      </c>
      <c r="BA692" s="105">
        <v>-1000000000</v>
      </c>
      <c r="BB692" s="105">
        <v>-1000000000</v>
      </c>
      <c r="BE692" s="73"/>
      <c r="BF692" s="134">
        <f t="shared" si="44"/>
        <v>-1000000000</v>
      </c>
      <c r="BG692" s="134">
        <f t="shared" si="45"/>
        <v>-1000000000</v>
      </c>
      <c r="BH692" s="134">
        <f t="shared" si="46"/>
        <v>-1000000000</v>
      </c>
      <c r="BI692" s="134">
        <f t="shared" si="43"/>
        <v>-1000000000</v>
      </c>
    </row>
    <row r="693" spans="1:61" ht="14.4" x14ac:dyDescent="0.3">
      <c r="A693" s="106" t="s">
        <v>1054</v>
      </c>
      <c r="B693" s="105">
        <v>-400000000</v>
      </c>
      <c r="C693" s="105">
        <v>-400000000</v>
      </c>
      <c r="D693" s="105">
        <v>-400000000</v>
      </c>
      <c r="E693" s="105">
        <v>-400000000</v>
      </c>
      <c r="F693" s="105">
        <v>-400000000</v>
      </c>
      <c r="G693" s="105">
        <v>-400000000</v>
      </c>
      <c r="H693" s="105">
        <v>-400000000</v>
      </c>
      <c r="I693" s="105">
        <v>-400000000</v>
      </c>
      <c r="J693" s="105">
        <v>-400000000</v>
      </c>
      <c r="K693" s="105">
        <v>-400000000</v>
      </c>
      <c r="L693" s="105">
        <v>-400000000</v>
      </c>
      <c r="M693" s="105">
        <v>-400000000</v>
      </c>
      <c r="N693" s="105">
        <v>-400000000</v>
      </c>
      <c r="O693" s="105">
        <v>-400000000</v>
      </c>
      <c r="P693" s="105">
        <v>-400000000</v>
      </c>
      <c r="Q693" s="105">
        <v>-400000000</v>
      </c>
      <c r="R693" s="105">
        <v>-400000000</v>
      </c>
      <c r="S693" s="105">
        <v>-400000000</v>
      </c>
      <c r="T693" s="105">
        <v>-400000000</v>
      </c>
      <c r="U693" s="105">
        <v>-400000000</v>
      </c>
      <c r="V693" s="105">
        <v>-400000000</v>
      </c>
      <c r="W693" s="105">
        <v>-400000000</v>
      </c>
      <c r="X693" s="105">
        <v>-400000000</v>
      </c>
      <c r="Y693" s="105">
        <v>-400000000</v>
      </c>
      <c r="Z693" s="105">
        <v>-400000000</v>
      </c>
      <c r="AA693" s="105">
        <v>-400000000</v>
      </c>
      <c r="AB693" s="105">
        <v>-400000000</v>
      </c>
      <c r="AC693" s="105">
        <v>-400000000</v>
      </c>
      <c r="AD693" s="105">
        <v>-400000000</v>
      </c>
      <c r="AE693" s="105">
        <v>-400000000</v>
      </c>
      <c r="AF693" s="105">
        <v>-400000000</v>
      </c>
      <c r="AG693" s="105">
        <v>-400000000</v>
      </c>
      <c r="AH693" s="105">
        <v>-400000000</v>
      </c>
      <c r="AI693" s="105">
        <v>-400000000</v>
      </c>
      <c r="AJ693" s="105">
        <v>-400000000</v>
      </c>
      <c r="AK693" s="105">
        <v>-400000000</v>
      </c>
      <c r="AL693" s="105">
        <v>-400000000</v>
      </c>
      <c r="AM693" s="105">
        <v>-400000000</v>
      </c>
      <c r="AN693" s="105">
        <v>-400000000</v>
      </c>
      <c r="AO693" s="105">
        <v>-400000000</v>
      </c>
      <c r="AP693" s="105">
        <v>-400000000</v>
      </c>
      <c r="AQ693" s="105">
        <v>-400000000</v>
      </c>
      <c r="AR693" s="105">
        <v>-400000000</v>
      </c>
      <c r="AS693" s="105">
        <v>-400000000</v>
      </c>
      <c r="AT693" s="105">
        <v>-400000000</v>
      </c>
      <c r="AU693" s="105">
        <v>-400000000</v>
      </c>
      <c r="AV693" s="105">
        <v>-400000000</v>
      </c>
      <c r="AW693" s="105">
        <v>-400000000</v>
      </c>
      <c r="AX693" s="105">
        <v>-400000000</v>
      </c>
      <c r="AY693" s="105">
        <v>-400000000</v>
      </c>
      <c r="AZ693" s="105">
        <v>-400000000</v>
      </c>
      <c r="BA693" s="105">
        <v>-400000000</v>
      </c>
      <c r="BB693" s="105">
        <v>-400000000</v>
      </c>
      <c r="BE693" s="73"/>
      <c r="BF693" s="134">
        <f t="shared" si="44"/>
        <v>-400000000</v>
      </c>
      <c r="BG693" s="134">
        <f t="shared" si="45"/>
        <v>-400000000</v>
      </c>
      <c r="BH693" s="134">
        <f t="shared" si="46"/>
        <v>-400000000</v>
      </c>
      <c r="BI693" s="134">
        <f t="shared" si="43"/>
        <v>-400000000</v>
      </c>
    </row>
    <row r="694" spans="1:61" ht="14.4" x14ac:dyDescent="0.3">
      <c r="A694" s="106" t="s">
        <v>1055</v>
      </c>
      <c r="B694" s="105">
        <v>0</v>
      </c>
      <c r="C694" s="105">
        <v>0</v>
      </c>
      <c r="D694" s="105">
        <v>0</v>
      </c>
      <c r="E694" s="105">
        <v>0</v>
      </c>
      <c r="F694" s="105">
        <v>0</v>
      </c>
      <c r="G694" s="105">
        <v>0</v>
      </c>
      <c r="H694" s="105">
        <v>0</v>
      </c>
      <c r="I694" s="105">
        <v>0</v>
      </c>
      <c r="J694" s="105">
        <v>0</v>
      </c>
      <c r="K694" s="105">
        <v>0</v>
      </c>
      <c r="L694" s="105">
        <v>0</v>
      </c>
      <c r="M694" s="105">
        <v>0</v>
      </c>
      <c r="N694" s="105">
        <v>0</v>
      </c>
      <c r="O694" s="105">
        <v>0</v>
      </c>
      <c r="P694" s="105">
        <v>0</v>
      </c>
      <c r="Q694" s="105">
        <v>0</v>
      </c>
      <c r="R694" s="105">
        <v>0</v>
      </c>
      <c r="S694" s="105">
        <v>0</v>
      </c>
      <c r="T694" s="105">
        <v>0</v>
      </c>
      <c r="U694" s="105">
        <v>0</v>
      </c>
      <c r="V694" s="105">
        <v>0</v>
      </c>
      <c r="W694" s="105">
        <v>0</v>
      </c>
      <c r="X694" s="105">
        <v>0</v>
      </c>
      <c r="Y694" s="105">
        <v>0</v>
      </c>
      <c r="Z694" s="105">
        <v>0</v>
      </c>
      <c r="AA694" s="105">
        <v>0</v>
      </c>
      <c r="AB694" s="105">
        <v>0</v>
      </c>
      <c r="AC694" s="105">
        <v>0</v>
      </c>
      <c r="AD694" s="105">
        <v>0</v>
      </c>
      <c r="AE694" s="105">
        <v>0</v>
      </c>
      <c r="AF694" s="105">
        <v>0</v>
      </c>
      <c r="AG694" s="105">
        <v>0</v>
      </c>
      <c r="AH694" s="105">
        <v>0</v>
      </c>
      <c r="AI694" s="105">
        <v>0</v>
      </c>
      <c r="AJ694" s="105">
        <v>0</v>
      </c>
      <c r="AK694" s="105">
        <v>0</v>
      </c>
      <c r="AL694" s="105">
        <v>0</v>
      </c>
      <c r="AM694" s="105">
        <v>0</v>
      </c>
      <c r="AN694" s="105">
        <v>0</v>
      </c>
      <c r="AO694" s="105">
        <v>0</v>
      </c>
      <c r="AP694" s="105">
        <v>0</v>
      </c>
      <c r="AQ694" s="105">
        <v>0</v>
      </c>
      <c r="AR694" s="105">
        <v>0</v>
      </c>
      <c r="AS694" s="105">
        <v>0</v>
      </c>
      <c r="AT694" s="105">
        <v>0</v>
      </c>
      <c r="AU694" s="105">
        <v>0</v>
      </c>
      <c r="AV694" s="105">
        <v>0</v>
      </c>
      <c r="AW694" s="105">
        <v>0</v>
      </c>
      <c r="AX694" s="105">
        <v>0</v>
      </c>
      <c r="AY694" s="105">
        <v>0</v>
      </c>
      <c r="AZ694" s="105">
        <v>0</v>
      </c>
      <c r="BA694" s="105">
        <v>0</v>
      </c>
      <c r="BB694" s="105">
        <v>0</v>
      </c>
      <c r="BE694" s="73"/>
      <c r="BF694" s="134">
        <f t="shared" si="44"/>
        <v>0</v>
      </c>
      <c r="BG694" s="134">
        <f t="shared" si="45"/>
        <v>0</v>
      </c>
      <c r="BH694" s="134">
        <f t="shared" si="46"/>
        <v>0</v>
      </c>
      <c r="BI694" s="134">
        <f t="shared" si="43"/>
        <v>0</v>
      </c>
    </row>
    <row r="695" spans="1:61" ht="14.4" x14ac:dyDescent="0.3">
      <c r="A695" s="233" t="s">
        <v>1056</v>
      </c>
      <c r="B695" s="107">
        <v>-8225000000</v>
      </c>
      <c r="C695" s="107">
        <v>-8225000000</v>
      </c>
      <c r="D695" s="107">
        <v>-8225000000</v>
      </c>
      <c r="E695" s="107">
        <v>-8225000000</v>
      </c>
      <c r="F695" s="107">
        <v>-7425000000</v>
      </c>
      <c r="G695" s="107">
        <v>-7425000000</v>
      </c>
      <c r="H695" s="107">
        <v>-7425000000</v>
      </c>
      <c r="I695" s="107">
        <v>-7425000000</v>
      </c>
      <c r="J695" s="107">
        <v>-8425000000</v>
      </c>
      <c r="K695" s="107">
        <v>-8425000000</v>
      </c>
      <c r="L695" s="107">
        <v>-8425000000</v>
      </c>
      <c r="M695" s="107">
        <v>-8425000000</v>
      </c>
      <c r="N695" s="107">
        <v>-8425000000</v>
      </c>
      <c r="O695" s="107">
        <v>-8425000000</v>
      </c>
      <c r="P695" s="107">
        <v>-8425000000</v>
      </c>
      <c r="Q695" s="107">
        <v>-8425000000</v>
      </c>
      <c r="R695" s="107">
        <v>-8425000000</v>
      </c>
      <c r="S695" s="107">
        <v>-8425000000</v>
      </c>
      <c r="T695" s="107">
        <v>-8425000000</v>
      </c>
      <c r="U695" s="107">
        <v>-9125000000</v>
      </c>
      <c r="V695" s="107">
        <v>-9125000000</v>
      </c>
      <c r="W695" s="107">
        <v>-9125000000</v>
      </c>
      <c r="X695" s="107">
        <v>-9125000000</v>
      </c>
      <c r="Y695" s="107">
        <v>-9125000000</v>
      </c>
      <c r="Z695" s="107">
        <v>-9125000000</v>
      </c>
      <c r="AA695" s="107">
        <v>-9125000000</v>
      </c>
      <c r="AB695" s="107">
        <v>-9125000000</v>
      </c>
      <c r="AC695" s="107">
        <v>-9125001620.1958694</v>
      </c>
      <c r="AD695" s="107">
        <v>-9125004860.5876293</v>
      </c>
      <c r="AE695" s="107">
        <v>-9125008100.9793797</v>
      </c>
      <c r="AF695" s="107">
        <v>-9125011341.37113</v>
      </c>
      <c r="AG695" s="107">
        <v>-9125014581.7628803</v>
      </c>
      <c r="AH695" s="107">
        <v>-9775017822.1546402</v>
      </c>
      <c r="AI695" s="107">
        <v>-9775021062.5463905</v>
      </c>
      <c r="AJ695" s="107">
        <v>-9775024302.9381409</v>
      </c>
      <c r="AK695" s="107">
        <v>-9775027543.3298893</v>
      </c>
      <c r="AL695" s="107">
        <v>-9775030783.7216492</v>
      </c>
      <c r="AM695" s="107">
        <v>-9775034024.1133995</v>
      </c>
      <c r="AN695" s="107">
        <v>-9775037264.5051498</v>
      </c>
      <c r="AO695" s="107">
        <v>-9775037264.5051498</v>
      </c>
      <c r="AP695" s="107">
        <v>-9125038884.7010307</v>
      </c>
      <c r="AQ695" s="107">
        <v>-9125040098.6354504</v>
      </c>
      <c r="AR695" s="107">
        <v>-9125041312.5698795</v>
      </c>
      <c r="AS695" s="107">
        <v>-9125042526.5043106</v>
      </c>
      <c r="AT695" s="107">
        <v>-9125043740.4387302</v>
      </c>
      <c r="AU695" s="107">
        <v>-10375044954.3731</v>
      </c>
      <c r="AV695" s="107">
        <v>-10375050760.954201</v>
      </c>
      <c r="AW695" s="107">
        <v>-10375061160.181801</v>
      </c>
      <c r="AX695" s="107">
        <v>-10375071559.4095</v>
      </c>
      <c r="AY695" s="107">
        <v>-10375081958.6371</v>
      </c>
      <c r="AZ695" s="107">
        <v>-10375092357.864799</v>
      </c>
      <c r="BA695" s="107">
        <v>-10375102757.092501</v>
      </c>
      <c r="BB695" s="107">
        <v>-10375102757.092501</v>
      </c>
      <c r="BE695" s="73"/>
    </row>
    <row r="696" spans="1:61" ht="14.4" x14ac:dyDescent="0.3">
      <c r="A696" s="106" t="s">
        <v>1057</v>
      </c>
      <c r="BE696" s="73"/>
    </row>
    <row r="697" spans="1:61" ht="14.4" x14ac:dyDescent="0.3">
      <c r="A697" s="158" t="s">
        <v>1058</v>
      </c>
      <c r="BE697" s="73"/>
      <c r="BF697" s="134" t="e">
        <f t="shared" si="44"/>
        <v>#DIV/0!</v>
      </c>
      <c r="BG697" s="134" t="e">
        <f t="shared" si="45"/>
        <v>#DIV/0!</v>
      </c>
      <c r="BH697" s="134" t="e">
        <f t="shared" si="46"/>
        <v>#DIV/0!</v>
      </c>
      <c r="BI697" s="134" t="e">
        <f t="shared" si="43"/>
        <v>#DIV/0!</v>
      </c>
    </row>
    <row r="698" spans="1:61" ht="14.4" x14ac:dyDescent="0.3">
      <c r="A698" s="106" t="s">
        <v>1059</v>
      </c>
      <c r="B698" s="105">
        <v>-250000000</v>
      </c>
      <c r="C698" s="105">
        <v>-250000000</v>
      </c>
      <c r="D698" s="105">
        <v>-250000000</v>
      </c>
      <c r="E698" s="105">
        <v>-250000000</v>
      </c>
      <c r="F698" s="105">
        <v>-250000000</v>
      </c>
      <c r="G698" s="105">
        <v>-250000000</v>
      </c>
      <c r="H698" s="105">
        <v>-250000000</v>
      </c>
      <c r="I698" s="105">
        <v>-250000000</v>
      </c>
      <c r="J698" s="105">
        <v>-250000000</v>
      </c>
      <c r="K698" s="105">
        <v>-250000000</v>
      </c>
      <c r="L698" s="105">
        <v>-250000000</v>
      </c>
      <c r="M698" s="105">
        <v>-250000000</v>
      </c>
      <c r="N698" s="105">
        <v>-250000000</v>
      </c>
      <c r="O698" s="105">
        <v>-250000000</v>
      </c>
      <c r="P698" s="105">
        <v>-250000000</v>
      </c>
      <c r="Q698" s="105">
        <v>-250000000</v>
      </c>
      <c r="R698" s="105">
        <v>-250000000</v>
      </c>
      <c r="S698" s="105">
        <v>-250000000</v>
      </c>
      <c r="T698" s="105">
        <v>-250000000</v>
      </c>
      <c r="U698" s="105">
        <v>-250000000</v>
      </c>
      <c r="V698" s="105">
        <v>-250000000</v>
      </c>
      <c r="W698" s="105">
        <v>-250000000</v>
      </c>
      <c r="X698" s="105">
        <v>-250000000</v>
      </c>
      <c r="Y698" s="105">
        <v>-250000000</v>
      </c>
      <c r="Z698" s="105">
        <v>-250000000</v>
      </c>
      <c r="AA698" s="105">
        <v>-250000000</v>
      </c>
      <c r="AB698" s="105">
        <v>-250000000</v>
      </c>
      <c r="AC698" s="105">
        <v>-250000000</v>
      </c>
      <c r="AD698" s="105">
        <v>-250000000</v>
      </c>
      <c r="AE698" s="105">
        <v>-250000000</v>
      </c>
      <c r="AF698" s="105">
        <v>-250000000</v>
      </c>
      <c r="AG698" s="105">
        <v>-250000000</v>
      </c>
      <c r="AH698" s="105">
        <v>-250000000</v>
      </c>
      <c r="AI698" s="105">
        <v>-250000000</v>
      </c>
      <c r="AJ698" s="105">
        <v>-250000000</v>
      </c>
      <c r="AK698" s="105">
        <v>-250000000</v>
      </c>
      <c r="AL698" s="105">
        <v>-250000000</v>
      </c>
      <c r="AM698" s="105">
        <v>-250000000</v>
      </c>
      <c r="AN698" s="105">
        <v>-250000000</v>
      </c>
      <c r="AO698" s="105">
        <v>-250000000</v>
      </c>
      <c r="AP698" s="105">
        <v>-250000000</v>
      </c>
      <c r="AQ698" s="105">
        <v>-250000000</v>
      </c>
      <c r="AR698" s="105">
        <v>-250000000</v>
      </c>
      <c r="AS698" s="105">
        <v>-250000000</v>
      </c>
      <c r="AT698" s="105">
        <v>-250000000</v>
      </c>
      <c r="AU698" s="105">
        <v>-250000000</v>
      </c>
      <c r="AV698" s="105">
        <v>-250000000</v>
      </c>
      <c r="AW698" s="105">
        <v>-250000000</v>
      </c>
      <c r="AX698" s="105">
        <v>-250000000</v>
      </c>
      <c r="AY698" s="105">
        <v>-250000000</v>
      </c>
      <c r="AZ698" s="105">
        <v>-250000000</v>
      </c>
      <c r="BA698" s="105">
        <v>-250000000</v>
      </c>
      <c r="BB698" s="105">
        <v>-250000000</v>
      </c>
      <c r="BE698" s="73"/>
      <c r="BF698" s="134">
        <f t="shared" si="44"/>
        <v>-250000000</v>
      </c>
      <c r="BG698" s="134">
        <f t="shared" si="45"/>
        <v>-250000000</v>
      </c>
      <c r="BH698" s="134">
        <f t="shared" si="46"/>
        <v>-250000000</v>
      </c>
      <c r="BI698" s="134">
        <f t="shared" si="43"/>
        <v>-250000000</v>
      </c>
    </row>
    <row r="699" spans="1:61" ht="14.4" x14ac:dyDescent="0.3">
      <c r="A699" s="106" t="s">
        <v>1060</v>
      </c>
      <c r="B699" s="105">
        <v>-800000000</v>
      </c>
      <c r="C699" s="105">
        <v>-800000000</v>
      </c>
      <c r="D699" s="105">
        <v>-800000000</v>
      </c>
      <c r="E699" s="105">
        <v>-800000000</v>
      </c>
      <c r="F699" s="105">
        <v>-800000000</v>
      </c>
      <c r="G699" s="105">
        <v>-800000000</v>
      </c>
      <c r="H699" s="105">
        <v>-800000000</v>
      </c>
      <c r="I699" s="105">
        <v>-800000000</v>
      </c>
      <c r="J699" s="105">
        <v>-800000000</v>
      </c>
      <c r="K699" s="105">
        <v>-800000000</v>
      </c>
      <c r="L699" s="105">
        <v>-800000000</v>
      </c>
      <c r="M699" s="105">
        <v>-800000000</v>
      </c>
      <c r="N699" s="105">
        <v>-800000000</v>
      </c>
      <c r="O699" s="105">
        <v>-800000000</v>
      </c>
      <c r="P699" s="105">
        <v>-800000000</v>
      </c>
      <c r="Q699" s="105">
        <v>-800000000</v>
      </c>
      <c r="R699" s="105">
        <v>-800000000</v>
      </c>
      <c r="S699" s="105">
        <v>-800000000</v>
      </c>
      <c r="T699" s="105">
        <v>-800000000</v>
      </c>
      <c r="U699" s="105">
        <v>-800000000</v>
      </c>
      <c r="V699" s="105">
        <v>-800000000</v>
      </c>
      <c r="W699" s="105">
        <v>-800000000</v>
      </c>
      <c r="X699" s="105">
        <v>-800000000</v>
      </c>
      <c r="Y699" s="105">
        <v>-800000000</v>
      </c>
      <c r="Z699" s="105">
        <v>-800000000</v>
      </c>
      <c r="AA699" s="105">
        <v>-800000000</v>
      </c>
      <c r="AB699" s="105">
        <v>-800000000</v>
      </c>
      <c r="AC699" s="105">
        <v>-800000000</v>
      </c>
      <c r="AD699" s="105">
        <v>-800000000</v>
      </c>
      <c r="AE699" s="105">
        <v>-800000000</v>
      </c>
      <c r="AF699" s="105">
        <v>-800000000</v>
      </c>
      <c r="AG699" s="105">
        <v>-800000000</v>
      </c>
      <c r="AH699" s="105">
        <v>-800000000</v>
      </c>
      <c r="AI699" s="105">
        <v>-800000000</v>
      </c>
      <c r="AJ699" s="105">
        <v>-800000000</v>
      </c>
      <c r="AK699" s="105">
        <v>-800000000</v>
      </c>
      <c r="AL699" s="105">
        <v>-800000000</v>
      </c>
      <c r="AM699" s="105">
        <v>-800000000</v>
      </c>
      <c r="AN699" s="105">
        <v>-800000000</v>
      </c>
      <c r="AO699" s="105">
        <v>-800000000</v>
      </c>
      <c r="AP699" s="105">
        <v>-800000000</v>
      </c>
      <c r="AQ699" s="105">
        <v>-800000000</v>
      </c>
      <c r="AR699" s="105">
        <v>-800000000</v>
      </c>
      <c r="AS699" s="105">
        <v>-800000000</v>
      </c>
      <c r="AT699" s="105">
        <v>-800000000</v>
      </c>
      <c r="AU699" s="105">
        <v>-800000000</v>
      </c>
      <c r="AV699" s="105">
        <v>-800000000</v>
      </c>
      <c r="AW699" s="105">
        <v>-800000000</v>
      </c>
      <c r="AX699" s="105">
        <v>-800000000</v>
      </c>
      <c r="AY699" s="105">
        <v>-800000000</v>
      </c>
      <c r="AZ699" s="105">
        <v>-800000000</v>
      </c>
      <c r="BA699" s="105">
        <v>-800000000</v>
      </c>
      <c r="BB699" s="105">
        <v>-800000000</v>
      </c>
      <c r="BE699" s="73"/>
      <c r="BF699" s="134">
        <f t="shared" si="44"/>
        <v>-800000000</v>
      </c>
      <c r="BG699" s="134">
        <f t="shared" si="45"/>
        <v>-800000000</v>
      </c>
      <c r="BH699" s="134">
        <f t="shared" si="46"/>
        <v>-800000000</v>
      </c>
      <c r="BI699" s="134">
        <f t="shared" si="43"/>
        <v>-800000000</v>
      </c>
    </row>
    <row r="700" spans="1:61" ht="14.4" x14ac:dyDescent="0.3">
      <c r="A700" s="106" t="s">
        <v>1061</v>
      </c>
      <c r="B700" s="105">
        <v>-150000000</v>
      </c>
      <c r="C700" s="105">
        <v>-150000000</v>
      </c>
      <c r="D700" s="105">
        <v>-150000000</v>
      </c>
      <c r="E700" s="105">
        <v>-150000000</v>
      </c>
      <c r="F700" s="105">
        <v>-150000000</v>
      </c>
      <c r="G700" s="105">
        <v>-150000000</v>
      </c>
      <c r="H700" s="105">
        <v>-150000000</v>
      </c>
      <c r="I700" s="105">
        <v>-150000000</v>
      </c>
      <c r="J700" s="105">
        <v>-150000000</v>
      </c>
      <c r="K700" s="105">
        <v>-150000000</v>
      </c>
      <c r="L700" s="105">
        <v>-150000000</v>
      </c>
      <c r="M700" s="105">
        <v>-150000000</v>
      </c>
      <c r="N700" s="105">
        <v>-150000000</v>
      </c>
      <c r="O700" s="105">
        <v>-150000000</v>
      </c>
      <c r="P700" s="105">
        <v>-150000000</v>
      </c>
      <c r="Q700" s="105">
        <v>-150000000</v>
      </c>
      <c r="R700" s="105">
        <v>-150000000</v>
      </c>
      <c r="S700" s="105">
        <v>-150000000</v>
      </c>
      <c r="T700" s="105">
        <v>-150000000</v>
      </c>
      <c r="U700" s="105">
        <v>-150000000</v>
      </c>
      <c r="V700" s="105">
        <v>-150000000</v>
      </c>
      <c r="W700" s="105">
        <v>-150000000</v>
      </c>
      <c r="X700" s="105">
        <v>-150000000</v>
      </c>
      <c r="Y700" s="105">
        <v>-150000000</v>
      </c>
      <c r="Z700" s="105">
        <v>-150000000</v>
      </c>
      <c r="AA700" s="105">
        <v>-150000000</v>
      </c>
      <c r="AB700" s="105">
        <v>-150000000</v>
      </c>
      <c r="AC700" s="105">
        <v>-150000000</v>
      </c>
      <c r="AD700" s="105">
        <v>-150000000</v>
      </c>
      <c r="AE700" s="105">
        <v>-150000000</v>
      </c>
      <c r="AF700" s="105">
        <v>-150000000</v>
      </c>
      <c r="AG700" s="105">
        <v>-150000000</v>
      </c>
      <c r="AH700" s="105">
        <v>-150000000</v>
      </c>
      <c r="AI700" s="105">
        <v>-150000000</v>
      </c>
      <c r="AJ700" s="105">
        <v>-150000000</v>
      </c>
      <c r="AK700" s="105">
        <v>-150000000</v>
      </c>
      <c r="AL700" s="105">
        <v>-150000000</v>
      </c>
      <c r="AM700" s="105">
        <v>-150000000</v>
      </c>
      <c r="AN700" s="105">
        <v>-150000000</v>
      </c>
      <c r="AO700" s="105">
        <v>-150000000</v>
      </c>
      <c r="AP700" s="105">
        <v>-150000000</v>
      </c>
      <c r="AQ700" s="105">
        <v>-150000000</v>
      </c>
      <c r="AR700" s="105">
        <v>-150000000</v>
      </c>
      <c r="AS700" s="105">
        <v>-150000000</v>
      </c>
      <c r="AT700" s="105">
        <v>-150000000</v>
      </c>
      <c r="AU700" s="105">
        <v>-150000000</v>
      </c>
      <c r="AV700" s="105">
        <v>-150000000</v>
      </c>
      <c r="AW700" s="105">
        <v>-150000000</v>
      </c>
      <c r="AX700" s="105">
        <v>-150000000</v>
      </c>
      <c r="AY700" s="105">
        <v>-150000000</v>
      </c>
      <c r="AZ700" s="105">
        <v>-150000000</v>
      </c>
      <c r="BA700" s="105">
        <v>-150000000</v>
      </c>
      <c r="BB700" s="105">
        <v>-150000000</v>
      </c>
      <c r="BE700" s="73"/>
      <c r="BF700" s="134">
        <f t="shared" si="44"/>
        <v>-150000000</v>
      </c>
      <c r="BG700" s="134">
        <f t="shared" si="45"/>
        <v>-150000000</v>
      </c>
      <c r="BH700" s="134">
        <f t="shared" si="46"/>
        <v>-150000000</v>
      </c>
      <c r="BI700" s="134">
        <f t="shared" si="43"/>
        <v>-150000000</v>
      </c>
    </row>
    <row r="701" spans="1:61" ht="14.4" x14ac:dyDescent="0.3">
      <c r="A701" s="106" t="s">
        <v>1062</v>
      </c>
      <c r="B701" s="105">
        <v>0</v>
      </c>
      <c r="C701" s="105">
        <v>0</v>
      </c>
      <c r="D701" s="105">
        <v>0</v>
      </c>
      <c r="E701" s="105">
        <v>0</v>
      </c>
      <c r="F701" s="105">
        <v>0</v>
      </c>
      <c r="G701" s="105">
        <v>0</v>
      </c>
      <c r="H701" s="105">
        <v>0</v>
      </c>
      <c r="I701" s="105">
        <v>0</v>
      </c>
      <c r="J701" s="105">
        <v>0</v>
      </c>
      <c r="K701" s="105">
        <v>0</v>
      </c>
      <c r="L701" s="105">
        <v>0</v>
      </c>
      <c r="M701" s="105">
        <v>0</v>
      </c>
      <c r="N701" s="105">
        <v>0</v>
      </c>
      <c r="O701" s="105">
        <v>0</v>
      </c>
      <c r="P701" s="105">
        <v>0</v>
      </c>
      <c r="Q701" s="105">
        <v>0</v>
      </c>
      <c r="R701" s="105">
        <v>0</v>
      </c>
      <c r="S701" s="105">
        <v>0</v>
      </c>
      <c r="T701" s="105">
        <v>0</v>
      </c>
      <c r="U701" s="105">
        <v>0</v>
      </c>
      <c r="V701" s="105">
        <v>0</v>
      </c>
      <c r="W701" s="105">
        <v>0</v>
      </c>
      <c r="X701" s="105">
        <v>0</v>
      </c>
      <c r="Y701" s="105">
        <v>0</v>
      </c>
      <c r="Z701" s="105">
        <v>0</v>
      </c>
      <c r="AA701" s="105">
        <v>0</v>
      </c>
      <c r="AB701" s="105">
        <v>0</v>
      </c>
      <c r="AC701" s="105">
        <v>0</v>
      </c>
      <c r="AD701" s="105">
        <v>0</v>
      </c>
      <c r="AE701" s="105">
        <v>0</v>
      </c>
      <c r="AF701" s="105">
        <v>0</v>
      </c>
      <c r="AG701" s="105">
        <v>0</v>
      </c>
      <c r="AH701" s="105">
        <v>0</v>
      </c>
      <c r="AI701" s="105">
        <v>0</v>
      </c>
      <c r="AJ701" s="105">
        <v>0</v>
      </c>
      <c r="AK701" s="105">
        <v>0</v>
      </c>
      <c r="AL701" s="105">
        <v>0</v>
      </c>
      <c r="AM701" s="105">
        <v>0</v>
      </c>
      <c r="AN701" s="105">
        <v>0</v>
      </c>
      <c r="AO701" s="105">
        <v>0</v>
      </c>
      <c r="AP701" s="105">
        <v>0</v>
      </c>
      <c r="AQ701" s="105">
        <v>0</v>
      </c>
      <c r="AR701" s="105">
        <v>0</v>
      </c>
      <c r="AS701" s="105">
        <v>0</v>
      </c>
      <c r="AT701" s="105">
        <v>0</v>
      </c>
      <c r="AU701" s="105">
        <v>0</v>
      </c>
      <c r="AV701" s="105">
        <v>0</v>
      </c>
      <c r="AW701" s="105">
        <v>0</v>
      </c>
      <c r="AX701" s="105">
        <v>0</v>
      </c>
      <c r="AY701" s="105">
        <v>0</v>
      </c>
      <c r="AZ701" s="105">
        <v>0</v>
      </c>
      <c r="BA701" s="105">
        <v>0</v>
      </c>
      <c r="BB701" s="105">
        <v>0</v>
      </c>
      <c r="BE701" s="73"/>
      <c r="BF701" s="134">
        <f t="shared" si="44"/>
        <v>0</v>
      </c>
      <c r="BG701" s="134">
        <f t="shared" si="45"/>
        <v>0</v>
      </c>
      <c r="BH701" s="134">
        <f t="shared" si="46"/>
        <v>0</v>
      </c>
      <c r="BI701" s="134">
        <f t="shared" si="43"/>
        <v>0</v>
      </c>
    </row>
    <row r="702" spans="1:61" ht="14.4" x14ac:dyDescent="0.3">
      <c r="A702" s="106" t="s">
        <v>1063</v>
      </c>
      <c r="B702" s="105">
        <v>0</v>
      </c>
      <c r="C702" s="105">
        <v>0</v>
      </c>
      <c r="D702" s="105">
        <v>0</v>
      </c>
      <c r="E702" s="105">
        <v>0</v>
      </c>
      <c r="F702" s="105">
        <v>0</v>
      </c>
      <c r="G702" s="105">
        <v>0</v>
      </c>
      <c r="H702" s="105">
        <v>0</v>
      </c>
      <c r="I702" s="105">
        <v>0</v>
      </c>
      <c r="J702" s="105">
        <v>0</v>
      </c>
      <c r="K702" s="105">
        <v>0</v>
      </c>
      <c r="L702" s="105">
        <v>0</v>
      </c>
      <c r="M702" s="105">
        <v>0</v>
      </c>
      <c r="N702" s="105">
        <v>0</v>
      </c>
      <c r="O702" s="105">
        <v>0</v>
      </c>
      <c r="P702" s="105">
        <v>0</v>
      </c>
      <c r="Q702" s="105">
        <v>0</v>
      </c>
      <c r="R702" s="105">
        <v>0</v>
      </c>
      <c r="S702" s="105">
        <v>0</v>
      </c>
      <c r="T702" s="105">
        <v>0</v>
      </c>
      <c r="U702" s="105">
        <v>0</v>
      </c>
      <c r="V702" s="105">
        <v>0</v>
      </c>
      <c r="W702" s="105">
        <v>0</v>
      </c>
      <c r="X702" s="105">
        <v>0</v>
      </c>
      <c r="Y702" s="105">
        <v>0</v>
      </c>
      <c r="Z702" s="105">
        <v>0</v>
      </c>
      <c r="AA702" s="105">
        <v>0</v>
      </c>
      <c r="AB702" s="105">
        <v>0</v>
      </c>
      <c r="AC702" s="105">
        <v>0</v>
      </c>
      <c r="AD702" s="105">
        <v>0</v>
      </c>
      <c r="AE702" s="105">
        <v>0</v>
      </c>
      <c r="AF702" s="105">
        <v>0</v>
      </c>
      <c r="AG702" s="105">
        <v>0</v>
      </c>
      <c r="AH702" s="105">
        <v>0</v>
      </c>
      <c r="AI702" s="105">
        <v>0</v>
      </c>
      <c r="AJ702" s="105">
        <v>0</v>
      </c>
      <c r="AK702" s="105">
        <v>0</v>
      </c>
      <c r="AL702" s="105">
        <v>0</v>
      </c>
      <c r="AM702" s="105">
        <v>0</v>
      </c>
      <c r="AN702" s="105">
        <v>0</v>
      </c>
      <c r="AO702" s="105">
        <v>0</v>
      </c>
      <c r="AP702" s="105">
        <v>0</v>
      </c>
      <c r="AQ702" s="105">
        <v>0</v>
      </c>
      <c r="AR702" s="105">
        <v>0</v>
      </c>
      <c r="AS702" s="105">
        <v>0</v>
      </c>
      <c r="AT702" s="105">
        <v>0</v>
      </c>
      <c r="AU702" s="105">
        <v>0</v>
      </c>
      <c r="AV702" s="105">
        <v>0</v>
      </c>
      <c r="AW702" s="105">
        <v>0</v>
      </c>
      <c r="AX702" s="105">
        <v>0</v>
      </c>
      <c r="AY702" s="105">
        <v>0</v>
      </c>
      <c r="AZ702" s="105">
        <v>0</v>
      </c>
      <c r="BA702" s="105">
        <v>0</v>
      </c>
      <c r="BB702" s="105">
        <v>0</v>
      </c>
      <c r="BE702" s="73"/>
      <c r="BF702" s="134">
        <f t="shared" si="44"/>
        <v>0</v>
      </c>
      <c r="BG702" s="134">
        <f t="shared" si="45"/>
        <v>0</v>
      </c>
      <c r="BH702" s="134">
        <f t="shared" si="46"/>
        <v>0</v>
      </c>
      <c r="BI702" s="134">
        <f t="shared" si="43"/>
        <v>0</v>
      </c>
    </row>
    <row r="703" spans="1:61" ht="14.4" x14ac:dyDescent="0.3">
      <c r="A703" s="106" t="s">
        <v>1064</v>
      </c>
      <c r="B703" s="105">
        <v>0</v>
      </c>
      <c r="C703" s="105">
        <v>0</v>
      </c>
      <c r="D703" s="105">
        <v>0</v>
      </c>
      <c r="E703" s="105">
        <v>0</v>
      </c>
      <c r="F703" s="105">
        <v>0</v>
      </c>
      <c r="G703" s="105">
        <v>0</v>
      </c>
      <c r="H703" s="105">
        <v>0</v>
      </c>
      <c r="I703" s="105">
        <v>0</v>
      </c>
      <c r="J703" s="105">
        <v>0</v>
      </c>
      <c r="K703" s="105">
        <v>0</v>
      </c>
      <c r="L703" s="105">
        <v>0</v>
      </c>
      <c r="M703" s="105">
        <v>0</v>
      </c>
      <c r="N703" s="105">
        <v>0</v>
      </c>
      <c r="O703" s="105">
        <v>0</v>
      </c>
      <c r="P703" s="105">
        <v>0</v>
      </c>
      <c r="Q703" s="105">
        <v>0</v>
      </c>
      <c r="R703" s="105">
        <v>0</v>
      </c>
      <c r="S703" s="105">
        <v>0</v>
      </c>
      <c r="T703" s="105">
        <v>0</v>
      </c>
      <c r="U703" s="105">
        <v>0</v>
      </c>
      <c r="V703" s="105">
        <v>0</v>
      </c>
      <c r="W703" s="105">
        <v>0</v>
      </c>
      <c r="X703" s="105">
        <v>0</v>
      </c>
      <c r="Y703" s="105">
        <v>0</v>
      </c>
      <c r="Z703" s="105">
        <v>0</v>
      </c>
      <c r="AA703" s="105">
        <v>0</v>
      </c>
      <c r="AB703" s="105">
        <v>0</v>
      </c>
      <c r="AC703" s="105">
        <v>0</v>
      </c>
      <c r="AD703" s="105">
        <v>0</v>
      </c>
      <c r="AE703" s="105">
        <v>0</v>
      </c>
      <c r="AF703" s="105">
        <v>0</v>
      </c>
      <c r="AG703" s="105">
        <v>0</v>
      </c>
      <c r="AH703" s="105">
        <v>0</v>
      </c>
      <c r="AI703" s="105">
        <v>0</v>
      </c>
      <c r="AJ703" s="105">
        <v>0</v>
      </c>
      <c r="AK703" s="105">
        <v>0</v>
      </c>
      <c r="AL703" s="105">
        <v>0</v>
      </c>
      <c r="AM703" s="105">
        <v>0</v>
      </c>
      <c r="AN703" s="105">
        <v>0</v>
      </c>
      <c r="AO703" s="105">
        <v>0</v>
      </c>
      <c r="AP703" s="105">
        <v>0</v>
      </c>
      <c r="AQ703" s="105">
        <v>0</v>
      </c>
      <c r="AR703" s="105">
        <v>0</v>
      </c>
      <c r="AS703" s="105">
        <v>0</v>
      </c>
      <c r="AT703" s="105">
        <v>0</v>
      </c>
      <c r="AU703" s="105">
        <v>0</v>
      </c>
      <c r="AV703" s="105">
        <v>0</v>
      </c>
      <c r="AW703" s="105">
        <v>0</v>
      </c>
      <c r="AX703" s="105">
        <v>0</v>
      </c>
      <c r="AY703" s="105">
        <v>0</v>
      </c>
      <c r="AZ703" s="105">
        <v>0</v>
      </c>
      <c r="BA703" s="105">
        <v>0</v>
      </c>
      <c r="BB703" s="105">
        <v>0</v>
      </c>
      <c r="BE703" s="73"/>
      <c r="BF703" s="134">
        <f t="shared" si="44"/>
        <v>0</v>
      </c>
      <c r="BG703" s="134">
        <f t="shared" si="45"/>
        <v>0</v>
      </c>
      <c r="BH703" s="134">
        <f t="shared" si="46"/>
        <v>0</v>
      </c>
      <c r="BI703" s="134">
        <f t="shared" si="43"/>
        <v>0</v>
      </c>
    </row>
    <row r="704" spans="1:61" ht="14.4" x14ac:dyDescent="0.3">
      <c r="A704" s="106" t="s">
        <v>1065</v>
      </c>
      <c r="B704" s="105">
        <v>0</v>
      </c>
      <c r="C704" s="105">
        <v>0</v>
      </c>
      <c r="D704" s="105">
        <v>0</v>
      </c>
      <c r="E704" s="105">
        <v>0</v>
      </c>
      <c r="F704" s="105">
        <v>0</v>
      </c>
      <c r="G704" s="105">
        <v>0</v>
      </c>
      <c r="H704" s="105">
        <v>0</v>
      </c>
      <c r="I704" s="105">
        <v>0</v>
      </c>
      <c r="J704" s="105">
        <v>0</v>
      </c>
      <c r="K704" s="105">
        <v>0</v>
      </c>
      <c r="L704" s="105">
        <v>0</v>
      </c>
      <c r="M704" s="105">
        <v>0</v>
      </c>
      <c r="N704" s="105">
        <v>0</v>
      </c>
      <c r="O704" s="105">
        <v>0</v>
      </c>
      <c r="P704" s="105">
        <v>0</v>
      </c>
      <c r="Q704" s="105">
        <v>0</v>
      </c>
      <c r="R704" s="105">
        <v>0</v>
      </c>
      <c r="S704" s="105">
        <v>0</v>
      </c>
      <c r="T704" s="105">
        <v>0</v>
      </c>
      <c r="U704" s="105">
        <v>0</v>
      </c>
      <c r="V704" s="105">
        <v>0</v>
      </c>
      <c r="W704" s="105">
        <v>0</v>
      </c>
      <c r="X704" s="105">
        <v>0</v>
      </c>
      <c r="Y704" s="105">
        <v>0</v>
      </c>
      <c r="Z704" s="105">
        <v>0</v>
      </c>
      <c r="AA704" s="105">
        <v>0</v>
      </c>
      <c r="AB704" s="105">
        <v>0</v>
      </c>
      <c r="AC704" s="105">
        <v>0</v>
      </c>
      <c r="AD704" s="105">
        <v>0</v>
      </c>
      <c r="AE704" s="105">
        <v>0</v>
      </c>
      <c r="AF704" s="105">
        <v>0</v>
      </c>
      <c r="AG704" s="105">
        <v>0</v>
      </c>
      <c r="AH704" s="105">
        <v>0</v>
      </c>
      <c r="AI704" s="105">
        <v>0</v>
      </c>
      <c r="AJ704" s="105">
        <v>0</v>
      </c>
      <c r="AK704" s="105">
        <v>0</v>
      </c>
      <c r="AL704" s="105">
        <v>0</v>
      </c>
      <c r="AM704" s="105">
        <v>0</v>
      </c>
      <c r="AN704" s="105">
        <v>0</v>
      </c>
      <c r="AO704" s="105">
        <v>0</v>
      </c>
      <c r="AP704" s="105">
        <v>0</v>
      </c>
      <c r="AQ704" s="105">
        <v>0</v>
      </c>
      <c r="AR704" s="105">
        <v>0</v>
      </c>
      <c r="AS704" s="105">
        <v>0</v>
      </c>
      <c r="AT704" s="105">
        <v>0</v>
      </c>
      <c r="AU704" s="105">
        <v>0</v>
      </c>
      <c r="AV704" s="105">
        <v>0</v>
      </c>
      <c r="AW704" s="105">
        <v>0</v>
      </c>
      <c r="AX704" s="105">
        <v>0</v>
      </c>
      <c r="AY704" s="105">
        <v>0</v>
      </c>
      <c r="AZ704" s="105">
        <v>0</v>
      </c>
      <c r="BA704" s="105">
        <v>0</v>
      </c>
      <c r="BB704" s="105">
        <v>0</v>
      </c>
      <c r="BE704" s="73"/>
      <c r="BF704" s="134">
        <f t="shared" si="44"/>
        <v>0</v>
      </c>
      <c r="BG704" s="134">
        <f t="shared" si="45"/>
        <v>0</v>
      </c>
      <c r="BH704" s="134">
        <f t="shared" si="46"/>
        <v>0</v>
      </c>
      <c r="BI704" s="134">
        <f t="shared" si="43"/>
        <v>0</v>
      </c>
    </row>
    <row r="705" spans="1:61" ht="14.4" x14ac:dyDescent="0.3">
      <c r="A705" s="233" t="s">
        <v>1066</v>
      </c>
      <c r="B705" s="107">
        <v>-1200000000</v>
      </c>
      <c r="C705" s="107">
        <v>-1200000000</v>
      </c>
      <c r="D705" s="107">
        <v>-1200000000</v>
      </c>
      <c r="E705" s="107">
        <v>-1200000000</v>
      </c>
      <c r="F705" s="107">
        <v>-1200000000</v>
      </c>
      <c r="G705" s="107">
        <v>-1200000000</v>
      </c>
      <c r="H705" s="107">
        <v>-1200000000</v>
      </c>
      <c r="I705" s="107">
        <v>-1200000000</v>
      </c>
      <c r="J705" s="107">
        <v>-1200000000</v>
      </c>
      <c r="K705" s="107">
        <v>-1200000000</v>
      </c>
      <c r="L705" s="107">
        <v>-1200000000</v>
      </c>
      <c r="M705" s="107">
        <v>-1200000000</v>
      </c>
      <c r="N705" s="107">
        <v>-1200000000</v>
      </c>
      <c r="O705" s="107">
        <v>-1200000000</v>
      </c>
      <c r="P705" s="107">
        <v>-1200000000</v>
      </c>
      <c r="Q705" s="107">
        <v>-1200000000</v>
      </c>
      <c r="R705" s="107">
        <v>-1200000000</v>
      </c>
      <c r="S705" s="107">
        <v>-1200000000</v>
      </c>
      <c r="T705" s="107">
        <v>-1200000000</v>
      </c>
      <c r="U705" s="107">
        <v>-1200000000</v>
      </c>
      <c r="V705" s="107">
        <v>-1200000000</v>
      </c>
      <c r="W705" s="107">
        <v>-1200000000</v>
      </c>
      <c r="X705" s="107">
        <v>-1200000000</v>
      </c>
      <c r="Y705" s="107">
        <v>-1200000000</v>
      </c>
      <c r="Z705" s="107">
        <v>-1200000000</v>
      </c>
      <c r="AA705" s="107">
        <v>-1200000000</v>
      </c>
      <c r="AB705" s="107">
        <v>-1200000000</v>
      </c>
      <c r="AC705" s="107">
        <v>-1200000000</v>
      </c>
      <c r="AD705" s="107">
        <v>-1200000000</v>
      </c>
      <c r="AE705" s="107">
        <v>-1200000000</v>
      </c>
      <c r="AF705" s="107">
        <v>-1200000000</v>
      </c>
      <c r="AG705" s="107">
        <v>-1200000000</v>
      </c>
      <c r="AH705" s="107">
        <v>-1200000000</v>
      </c>
      <c r="AI705" s="107">
        <v>-1200000000</v>
      </c>
      <c r="AJ705" s="107">
        <v>-1200000000</v>
      </c>
      <c r="AK705" s="107">
        <v>-1200000000</v>
      </c>
      <c r="AL705" s="107">
        <v>-1200000000</v>
      </c>
      <c r="AM705" s="107">
        <v>-1200000000</v>
      </c>
      <c r="AN705" s="107">
        <v>-1200000000</v>
      </c>
      <c r="AO705" s="107">
        <v>-1200000000</v>
      </c>
      <c r="AP705" s="107">
        <v>-1200000000</v>
      </c>
      <c r="AQ705" s="107">
        <v>-1200000000</v>
      </c>
      <c r="AR705" s="107">
        <v>-1200000000</v>
      </c>
      <c r="AS705" s="107">
        <v>-1200000000</v>
      </c>
      <c r="AT705" s="107">
        <v>-1200000000</v>
      </c>
      <c r="AU705" s="107">
        <v>-1200000000</v>
      </c>
      <c r="AV705" s="107">
        <v>-1200000000</v>
      </c>
      <c r="AW705" s="107">
        <v>-1200000000</v>
      </c>
      <c r="AX705" s="107">
        <v>-1200000000</v>
      </c>
      <c r="AY705" s="107">
        <v>-1200000000</v>
      </c>
      <c r="AZ705" s="107">
        <v>-1200000000</v>
      </c>
      <c r="BA705" s="107">
        <v>-1200000000</v>
      </c>
      <c r="BB705" s="107">
        <v>-1200000000</v>
      </c>
      <c r="BE705" s="73"/>
    </row>
    <row r="706" spans="1:61" ht="14.4" x14ac:dyDescent="0.3">
      <c r="A706" s="106" t="s">
        <v>1067</v>
      </c>
      <c r="BE706" s="73"/>
    </row>
    <row r="707" spans="1:61" ht="14.4" x14ac:dyDescent="0.3">
      <c r="A707" s="158" t="s">
        <v>1068</v>
      </c>
      <c r="BE707" s="73"/>
      <c r="BF707" s="134" t="e">
        <f t="shared" si="44"/>
        <v>#DIV/0!</v>
      </c>
      <c r="BG707" s="134" t="e">
        <f t="shared" si="45"/>
        <v>#DIV/0!</v>
      </c>
      <c r="BH707" s="134" t="e">
        <f t="shared" si="46"/>
        <v>#DIV/0!</v>
      </c>
      <c r="BI707" s="134" t="e">
        <f t="shared" si="43"/>
        <v>#DIV/0!</v>
      </c>
    </row>
    <row r="708" spans="1:61" ht="14.4" x14ac:dyDescent="0.3">
      <c r="A708" s="106" t="s">
        <v>1069</v>
      </c>
      <c r="B708" s="105">
        <v>0</v>
      </c>
      <c r="C708" s="105">
        <v>0</v>
      </c>
      <c r="D708" s="105">
        <v>0</v>
      </c>
      <c r="E708" s="105">
        <v>0</v>
      </c>
      <c r="F708" s="105">
        <v>0</v>
      </c>
      <c r="G708" s="105">
        <v>0</v>
      </c>
      <c r="H708" s="105">
        <v>0</v>
      </c>
      <c r="I708" s="105">
        <v>0</v>
      </c>
      <c r="J708" s="105">
        <v>0</v>
      </c>
      <c r="K708" s="105">
        <v>0</v>
      </c>
      <c r="L708" s="105">
        <v>0</v>
      </c>
      <c r="M708" s="105">
        <v>0</v>
      </c>
      <c r="N708" s="105">
        <v>0</v>
      </c>
      <c r="O708" s="105">
        <v>0</v>
      </c>
      <c r="P708" s="105">
        <v>0</v>
      </c>
      <c r="Q708" s="105">
        <v>0</v>
      </c>
      <c r="R708" s="105">
        <v>0</v>
      </c>
      <c r="S708" s="105">
        <v>0</v>
      </c>
      <c r="T708" s="105">
        <v>0</v>
      </c>
      <c r="U708" s="105">
        <v>0</v>
      </c>
      <c r="V708" s="105">
        <v>0</v>
      </c>
      <c r="W708" s="105">
        <v>0</v>
      </c>
      <c r="X708" s="105">
        <v>0</v>
      </c>
      <c r="Y708" s="105">
        <v>0</v>
      </c>
      <c r="Z708" s="105">
        <v>0</v>
      </c>
      <c r="AA708" s="105">
        <v>0</v>
      </c>
      <c r="AB708" s="105">
        <v>0</v>
      </c>
      <c r="AC708" s="105">
        <v>0</v>
      </c>
      <c r="AD708" s="105">
        <v>0</v>
      </c>
      <c r="AE708" s="105">
        <v>0</v>
      </c>
      <c r="AF708" s="105">
        <v>0</v>
      </c>
      <c r="AG708" s="105">
        <v>0</v>
      </c>
      <c r="AH708" s="105">
        <v>0</v>
      </c>
      <c r="AI708" s="105">
        <v>0</v>
      </c>
      <c r="AJ708" s="105">
        <v>0</v>
      </c>
      <c r="AK708" s="105">
        <v>0</v>
      </c>
      <c r="AL708" s="105">
        <v>0</v>
      </c>
      <c r="AM708" s="105">
        <v>0</v>
      </c>
      <c r="AN708" s="105">
        <v>0</v>
      </c>
      <c r="AO708" s="105">
        <v>0</v>
      </c>
      <c r="AP708" s="105">
        <v>0</v>
      </c>
      <c r="AQ708" s="105">
        <v>0</v>
      </c>
      <c r="AR708" s="105">
        <v>0</v>
      </c>
      <c r="AS708" s="105">
        <v>0</v>
      </c>
      <c r="AT708" s="105">
        <v>0</v>
      </c>
      <c r="AU708" s="105">
        <v>0</v>
      </c>
      <c r="AV708" s="105">
        <v>0</v>
      </c>
      <c r="AW708" s="105">
        <v>0</v>
      </c>
      <c r="AX708" s="105">
        <v>0</v>
      </c>
      <c r="AY708" s="105">
        <v>0</v>
      </c>
      <c r="AZ708" s="105">
        <v>0</v>
      </c>
      <c r="BA708" s="105">
        <v>0</v>
      </c>
      <c r="BB708" s="105">
        <v>0</v>
      </c>
      <c r="BE708" s="73"/>
      <c r="BF708" s="134">
        <f t="shared" si="44"/>
        <v>0</v>
      </c>
      <c r="BG708" s="134">
        <f t="shared" si="45"/>
        <v>0</v>
      </c>
      <c r="BH708" s="134">
        <f t="shared" si="46"/>
        <v>0</v>
      </c>
      <c r="BI708" s="134">
        <f t="shared" si="43"/>
        <v>0</v>
      </c>
    </row>
    <row r="709" spans="1:61" ht="14.4" x14ac:dyDescent="0.3">
      <c r="A709" s="106" t="s">
        <v>1070</v>
      </c>
      <c r="B709" s="105">
        <v>2744325.08</v>
      </c>
      <c r="C709" s="105">
        <v>2744325.08</v>
      </c>
      <c r="D709" s="105">
        <v>2744325.08</v>
      </c>
      <c r="E709" s="105">
        <v>2744325.08</v>
      </c>
      <c r="F709" s="105">
        <v>2744325.08</v>
      </c>
      <c r="G709" s="105">
        <v>2744325.08</v>
      </c>
      <c r="H709" s="105">
        <v>2744325.08</v>
      </c>
      <c r="I709" s="105">
        <v>2744325.08</v>
      </c>
      <c r="J709" s="105">
        <v>2744325.08</v>
      </c>
      <c r="K709" s="105">
        <v>2744325.08</v>
      </c>
      <c r="L709" s="105">
        <v>2744325.08</v>
      </c>
      <c r="M709" s="105">
        <v>2744325.08</v>
      </c>
      <c r="N709" s="105">
        <v>2744325.08</v>
      </c>
      <c r="O709" s="105">
        <v>2744325.08</v>
      </c>
      <c r="P709" s="105">
        <v>2744325.08</v>
      </c>
      <c r="Q709" s="105">
        <v>2744325.08</v>
      </c>
      <c r="R709" s="105">
        <v>2744325.08</v>
      </c>
      <c r="S709" s="105">
        <v>2744325.08</v>
      </c>
      <c r="T709" s="105">
        <v>2744325.08</v>
      </c>
      <c r="U709" s="105">
        <v>2744325.08</v>
      </c>
      <c r="V709" s="105">
        <v>2744325.08</v>
      </c>
      <c r="W709" s="105">
        <v>2744325.08</v>
      </c>
      <c r="X709" s="105">
        <v>2744325.08</v>
      </c>
      <c r="Y709" s="105">
        <v>2744325.08</v>
      </c>
      <c r="Z709" s="105">
        <v>2744325.08</v>
      </c>
      <c r="AA709" s="105">
        <v>2744325.08</v>
      </c>
      <c r="AB709" s="105">
        <v>2744325.08</v>
      </c>
      <c r="AC709" s="105">
        <v>2744325.08</v>
      </c>
      <c r="AD709" s="105">
        <v>2744325.08</v>
      </c>
      <c r="AE709" s="105">
        <v>2744325.08</v>
      </c>
      <c r="AF709" s="105">
        <v>2744325.08</v>
      </c>
      <c r="AG709" s="105">
        <v>2744325.08</v>
      </c>
      <c r="AH709" s="105">
        <v>2744325.08</v>
      </c>
      <c r="AI709" s="105">
        <v>2744325.08</v>
      </c>
      <c r="AJ709" s="105">
        <v>2744325.08</v>
      </c>
      <c r="AK709" s="105">
        <v>2744325.08</v>
      </c>
      <c r="AL709" s="105">
        <v>2744325.08</v>
      </c>
      <c r="AM709" s="105">
        <v>2744325.08</v>
      </c>
      <c r="AN709" s="105">
        <v>2744325.08</v>
      </c>
      <c r="AO709" s="105">
        <v>2744325.08</v>
      </c>
      <c r="AP709" s="105">
        <v>2744325.08</v>
      </c>
      <c r="AQ709" s="105">
        <v>2744325.08</v>
      </c>
      <c r="AR709" s="105">
        <v>2744325.08</v>
      </c>
      <c r="AS709" s="105">
        <v>2744325.08</v>
      </c>
      <c r="AT709" s="105">
        <v>2744325.08</v>
      </c>
      <c r="AU709" s="105">
        <v>2744325.08</v>
      </c>
      <c r="AV709" s="105">
        <v>2744325.08</v>
      </c>
      <c r="AW709" s="105">
        <v>2744325.08</v>
      </c>
      <c r="AX709" s="105">
        <v>2744325.08</v>
      </c>
      <c r="AY709" s="105">
        <v>2744325.08</v>
      </c>
      <c r="AZ709" s="105">
        <v>2744325.08</v>
      </c>
      <c r="BA709" s="105">
        <v>2744325.08</v>
      </c>
      <c r="BB709" s="105">
        <v>2744325.08</v>
      </c>
      <c r="BE709" s="73"/>
      <c r="BF709" s="134">
        <f t="shared" si="44"/>
        <v>2744325.0799999991</v>
      </c>
      <c r="BG709" s="134">
        <f t="shared" si="45"/>
        <v>2744325.0799999991</v>
      </c>
      <c r="BH709" s="134">
        <f t="shared" si="46"/>
        <v>2744325.0799999991</v>
      </c>
      <c r="BI709" s="134">
        <f t="shared" ref="BI709:BI772" si="47">AVERAGE(AO709:BA709)</f>
        <v>2744325.0799999991</v>
      </c>
    </row>
    <row r="710" spans="1:61" ht="14.4" x14ac:dyDescent="0.3">
      <c r="A710" s="106" t="s">
        <v>1071</v>
      </c>
      <c r="B710" s="105">
        <v>878970.64</v>
      </c>
      <c r="C710" s="105">
        <v>878970.64</v>
      </c>
      <c r="D710" s="105">
        <v>878970.64</v>
      </c>
      <c r="E710" s="105">
        <v>878970.64</v>
      </c>
      <c r="F710" s="105">
        <v>878970.64</v>
      </c>
      <c r="G710" s="105">
        <v>878970.64</v>
      </c>
      <c r="H710" s="105">
        <v>878970.64</v>
      </c>
      <c r="I710" s="105">
        <v>878970.64</v>
      </c>
      <c r="J710" s="105">
        <v>878970.64</v>
      </c>
      <c r="K710" s="105">
        <v>878970.64</v>
      </c>
      <c r="L710" s="105">
        <v>878970.64</v>
      </c>
      <c r="M710" s="105">
        <v>878970.64</v>
      </c>
      <c r="N710" s="105">
        <v>878970.64</v>
      </c>
      <c r="O710" s="105">
        <v>878970.64</v>
      </c>
      <c r="P710" s="105">
        <v>878970.64</v>
      </c>
      <c r="Q710" s="105">
        <v>878970.64</v>
      </c>
      <c r="R710" s="105">
        <v>878970.64</v>
      </c>
      <c r="S710" s="105">
        <v>878970.64</v>
      </c>
      <c r="T710" s="105">
        <v>878970.64</v>
      </c>
      <c r="U710" s="105">
        <v>878970.64</v>
      </c>
      <c r="V710" s="105">
        <v>878970.64</v>
      </c>
      <c r="W710" s="105">
        <v>878970.64</v>
      </c>
      <c r="X710" s="105">
        <v>878970.64</v>
      </c>
      <c r="Y710" s="105">
        <v>878970.64</v>
      </c>
      <c r="Z710" s="105">
        <v>878970.64</v>
      </c>
      <c r="AA710" s="105">
        <v>878970.64</v>
      </c>
      <c r="AB710" s="105">
        <v>878970.64</v>
      </c>
      <c r="AC710" s="105">
        <v>878970.64</v>
      </c>
      <c r="AD710" s="105">
        <v>878970.64</v>
      </c>
      <c r="AE710" s="105">
        <v>878970.64</v>
      </c>
      <c r="AF710" s="105">
        <v>878970.64</v>
      </c>
      <c r="AG710" s="105">
        <v>878970.64</v>
      </c>
      <c r="AH710" s="105">
        <v>878970.64</v>
      </c>
      <c r="AI710" s="105">
        <v>878970.64</v>
      </c>
      <c r="AJ710" s="105">
        <v>878970.64</v>
      </c>
      <c r="AK710" s="105">
        <v>878970.64</v>
      </c>
      <c r="AL710" s="105">
        <v>878970.64</v>
      </c>
      <c r="AM710" s="105">
        <v>878970.64</v>
      </c>
      <c r="AN710" s="105">
        <v>878970.64</v>
      </c>
      <c r="AO710" s="105">
        <v>878970.64</v>
      </c>
      <c r="AP710" s="105">
        <v>878970.64</v>
      </c>
      <c r="AQ710" s="105">
        <v>878970.64</v>
      </c>
      <c r="AR710" s="105">
        <v>878970.64</v>
      </c>
      <c r="AS710" s="105">
        <v>878970.64</v>
      </c>
      <c r="AT710" s="105">
        <v>878970.64</v>
      </c>
      <c r="AU710" s="105">
        <v>878970.64</v>
      </c>
      <c r="AV710" s="105">
        <v>878970.64</v>
      </c>
      <c r="AW710" s="105">
        <v>878970.64</v>
      </c>
      <c r="AX710" s="105">
        <v>878970.64</v>
      </c>
      <c r="AY710" s="105">
        <v>878970.64</v>
      </c>
      <c r="AZ710" s="105">
        <v>878970.64</v>
      </c>
      <c r="BA710" s="105">
        <v>878970.64</v>
      </c>
      <c r="BB710" s="105">
        <v>878970.64</v>
      </c>
      <c r="BE710" s="73"/>
      <c r="BF710" s="134">
        <f t="shared" si="44"/>
        <v>878970.64</v>
      </c>
      <c r="BG710" s="134">
        <f t="shared" si="45"/>
        <v>878970.64</v>
      </c>
      <c r="BH710" s="134">
        <f t="shared" si="46"/>
        <v>878970.64</v>
      </c>
      <c r="BI710" s="134">
        <f t="shared" si="47"/>
        <v>878970.64</v>
      </c>
    </row>
    <row r="711" spans="1:61" ht="14.4" x14ac:dyDescent="0.3">
      <c r="A711" s="106" t="s">
        <v>1072</v>
      </c>
      <c r="B711" s="105">
        <v>0</v>
      </c>
      <c r="C711" s="105">
        <v>0</v>
      </c>
      <c r="D711" s="105">
        <v>0</v>
      </c>
      <c r="E711" s="105">
        <v>0</v>
      </c>
      <c r="F711" s="105">
        <v>0</v>
      </c>
      <c r="G711" s="105">
        <v>0</v>
      </c>
      <c r="H711" s="105">
        <v>0</v>
      </c>
      <c r="I711" s="105">
        <v>0</v>
      </c>
      <c r="J711" s="105">
        <v>0</v>
      </c>
      <c r="K711" s="105">
        <v>0</v>
      </c>
      <c r="L711" s="105">
        <v>0</v>
      </c>
      <c r="M711" s="105">
        <v>0</v>
      </c>
      <c r="N711" s="105">
        <v>0</v>
      </c>
      <c r="O711" s="105">
        <v>0</v>
      </c>
      <c r="P711" s="105">
        <v>0</v>
      </c>
      <c r="Q711" s="105">
        <v>0</v>
      </c>
      <c r="R711" s="105">
        <v>0</v>
      </c>
      <c r="S711" s="105">
        <v>0</v>
      </c>
      <c r="T711" s="105">
        <v>0</v>
      </c>
      <c r="U711" s="105">
        <v>0</v>
      </c>
      <c r="V711" s="105">
        <v>0</v>
      </c>
      <c r="W711" s="105">
        <v>0</v>
      </c>
      <c r="X711" s="105">
        <v>0</v>
      </c>
      <c r="Y711" s="105">
        <v>0</v>
      </c>
      <c r="Z711" s="105">
        <v>0</v>
      </c>
      <c r="AA711" s="105">
        <v>0</v>
      </c>
      <c r="AB711" s="105">
        <v>0</v>
      </c>
      <c r="AC711" s="105">
        <v>0</v>
      </c>
      <c r="AD711" s="105">
        <v>0</v>
      </c>
      <c r="AE711" s="105">
        <v>0</v>
      </c>
      <c r="AF711" s="105">
        <v>0</v>
      </c>
      <c r="AG711" s="105">
        <v>0</v>
      </c>
      <c r="AH711" s="105">
        <v>0</v>
      </c>
      <c r="AI711" s="105">
        <v>0</v>
      </c>
      <c r="AJ711" s="105">
        <v>0</v>
      </c>
      <c r="AK711" s="105">
        <v>0</v>
      </c>
      <c r="AL711" s="105">
        <v>0</v>
      </c>
      <c r="AM711" s="105">
        <v>0</v>
      </c>
      <c r="AN711" s="105">
        <v>0</v>
      </c>
      <c r="AO711" s="105">
        <v>0</v>
      </c>
      <c r="AP711" s="105">
        <v>0</v>
      </c>
      <c r="AQ711" s="105">
        <v>0</v>
      </c>
      <c r="AR711" s="105">
        <v>0</v>
      </c>
      <c r="AS711" s="105">
        <v>0</v>
      </c>
      <c r="AT711" s="105">
        <v>0</v>
      </c>
      <c r="AU711" s="105">
        <v>0</v>
      </c>
      <c r="AV711" s="105">
        <v>0</v>
      </c>
      <c r="AW711" s="105">
        <v>0</v>
      </c>
      <c r="AX711" s="105">
        <v>0</v>
      </c>
      <c r="AY711" s="105">
        <v>0</v>
      </c>
      <c r="AZ711" s="105">
        <v>0</v>
      </c>
      <c r="BA711" s="105">
        <v>0</v>
      </c>
      <c r="BB711" s="105">
        <v>0</v>
      </c>
      <c r="BE711" s="73"/>
      <c r="BF711" s="134">
        <f t="shared" si="44"/>
        <v>0</v>
      </c>
      <c r="BG711" s="134">
        <f t="shared" si="45"/>
        <v>0</v>
      </c>
      <c r="BH711" s="134">
        <f t="shared" si="46"/>
        <v>0</v>
      </c>
      <c r="BI711" s="134">
        <f t="shared" si="47"/>
        <v>0</v>
      </c>
    </row>
    <row r="712" spans="1:61" ht="14.4" x14ac:dyDescent="0.3">
      <c r="A712" s="106" t="s">
        <v>1073</v>
      </c>
      <c r="B712" s="105">
        <v>0</v>
      </c>
      <c r="C712" s="105">
        <v>0</v>
      </c>
      <c r="D712" s="105">
        <v>0</v>
      </c>
      <c r="E712" s="105">
        <v>0</v>
      </c>
      <c r="F712" s="105">
        <v>0</v>
      </c>
      <c r="G712" s="105">
        <v>0</v>
      </c>
      <c r="H712" s="105">
        <v>0</v>
      </c>
      <c r="I712" s="105">
        <v>0</v>
      </c>
      <c r="J712" s="105">
        <v>0</v>
      </c>
      <c r="K712" s="105">
        <v>0</v>
      </c>
      <c r="L712" s="105">
        <v>0</v>
      </c>
      <c r="M712" s="105">
        <v>0</v>
      </c>
      <c r="N712" s="105">
        <v>0</v>
      </c>
      <c r="O712" s="105">
        <v>0</v>
      </c>
      <c r="P712" s="105">
        <v>0</v>
      </c>
      <c r="Q712" s="105">
        <v>0</v>
      </c>
      <c r="R712" s="105">
        <v>0</v>
      </c>
      <c r="S712" s="105">
        <v>0</v>
      </c>
      <c r="T712" s="105">
        <v>0</v>
      </c>
      <c r="U712" s="105">
        <v>0</v>
      </c>
      <c r="V712" s="105">
        <v>0</v>
      </c>
      <c r="W712" s="105">
        <v>0</v>
      </c>
      <c r="X712" s="105">
        <v>0</v>
      </c>
      <c r="Y712" s="105">
        <v>0</v>
      </c>
      <c r="Z712" s="105">
        <v>0</v>
      </c>
      <c r="AA712" s="105">
        <v>0</v>
      </c>
      <c r="AB712" s="105">
        <v>0</v>
      </c>
      <c r="AC712" s="105">
        <v>0</v>
      </c>
      <c r="AD712" s="105">
        <v>0</v>
      </c>
      <c r="AE712" s="105">
        <v>0</v>
      </c>
      <c r="AF712" s="105">
        <v>0</v>
      </c>
      <c r="AG712" s="105">
        <v>0</v>
      </c>
      <c r="AH712" s="105">
        <v>0</v>
      </c>
      <c r="AI712" s="105">
        <v>0</v>
      </c>
      <c r="AJ712" s="105">
        <v>0</v>
      </c>
      <c r="AK712" s="105">
        <v>0</v>
      </c>
      <c r="AL712" s="105">
        <v>0</v>
      </c>
      <c r="AM712" s="105">
        <v>0</v>
      </c>
      <c r="AN712" s="105">
        <v>0</v>
      </c>
      <c r="AO712" s="105">
        <v>0</v>
      </c>
      <c r="AP712" s="105">
        <v>0</v>
      </c>
      <c r="AQ712" s="105">
        <v>0</v>
      </c>
      <c r="AR712" s="105">
        <v>0</v>
      </c>
      <c r="AS712" s="105">
        <v>0</v>
      </c>
      <c r="AT712" s="105">
        <v>0</v>
      </c>
      <c r="AU712" s="105">
        <v>0</v>
      </c>
      <c r="AV712" s="105">
        <v>0</v>
      </c>
      <c r="AW712" s="105">
        <v>0</v>
      </c>
      <c r="AX712" s="105">
        <v>0</v>
      </c>
      <c r="AY712" s="105">
        <v>0</v>
      </c>
      <c r="AZ712" s="105">
        <v>0</v>
      </c>
      <c r="BA712" s="105">
        <v>0</v>
      </c>
      <c r="BB712" s="105">
        <v>0</v>
      </c>
      <c r="BE712" s="73"/>
      <c r="BF712" s="134">
        <f t="shared" si="44"/>
        <v>0</v>
      </c>
      <c r="BG712" s="134">
        <f t="shared" si="45"/>
        <v>0</v>
      </c>
      <c r="BH712" s="134">
        <f t="shared" si="46"/>
        <v>0</v>
      </c>
      <c r="BI712" s="134">
        <f t="shared" si="47"/>
        <v>0</v>
      </c>
    </row>
    <row r="713" spans="1:61" ht="14.4" x14ac:dyDescent="0.3">
      <c r="A713" s="106" t="s">
        <v>1074</v>
      </c>
      <c r="B713" s="105">
        <v>610745.03</v>
      </c>
      <c r="C713" s="105">
        <v>610745.03</v>
      </c>
      <c r="D713" s="105">
        <v>610745.03</v>
      </c>
      <c r="E713" s="105">
        <v>610745.03</v>
      </c>
      <c r="F713" s="105">
        <v>610745.03</v>
      </c>
      <c r="G713" s="105">
        <v>610745.03</v>
      </c>
      <c r="H713" s="105">
        <v>610745.03</v>
      </c>
      <c r="I713" s="105">
        <v>610745.03</v>
      </c>
      <c r="J713" s="105">
        <v>610745.03</v>
      </c>
      <c r="K713" s="105">
        <v>610745.03</v>
      </c>
      <c r="L713" s="105">
        <v>610745.03</v>
      </c>
      <c r="M713" s="105">
        <v>610745.03</v>
      </c>
      <c r="N713" s="105">
        <v>610745.03</v>
      </c>
      <c r="O713" s="105">
        <v>610745.03</v>
      </c>
      <c r="P713" s="105">
        <v>610745.03</v>
      </c>
      <c r="Q713" s="105">
        <v>610745.03</v>
      </c>
      <c r="R713" s="105">
        <v>610745.03</v>
      </c>
      <c r="S713" s="105">
        <v>610745.03</v>
      </c>
      <c r="T713" s="105">
        <v>610745.03</v>
      </c>
      <c r="U713" s="105">
        <v>610745.03</v>
      </c>
      <c r="V713" s="105">
        <v>610745.03</v>
      </c>
      <c r="W713" s="105">
        <v>610745.03</v>
      </c>
      <c r="X713" s="105">
        <v>610745.03</v>
      </c>
      <c r="Y713" s="105">
        <v>610745.03</v>
      </c>
      <c r="Z713" s="105">
        <v>610745.03</v>
      </c>
      <c r="AA713" s="105">
        <v>610745.03</v>
      </c>
      <c r="AB713" s="105">
        <v>610745.03</v>
      </c>
      <c r="AC713" s="105">
        <v>610745.03</v>
      </c>
      <c r="AD713" s="105">
        <v>610745.03</v>
      </c>
      <c r="AE713" s="105">
        <v>610745.03</v>
      </c>
      <c r="AF713" s="105">
        <v>610745.03</v>
      </c>
      <c r="AG713" s="105">
        <v>610745.03</v>
      </c>
      <c r="AH713" s="105">
        <v>610745.03</v>
      </c>
      <c r="AI713" s="105">
        <v>610745.03</v>
      </c>
      <c r="AJ713" s="105">
        <v>610745.03</v>
      </c>
      <c r="AK713" s="105">
        <v>610745.03</v>
      </c>
      <c r="AL713" s="105">
        <v>610745.03</v>
      </c>
      <c r="AM713" s="105">
        <v>610745.03</v>
      </c>
      <c r="AN713" s="105">
        <v>610745.03</v>
      </c>
      <c r="AO713" s="105">
        <v>610745.03</v>
      </c>
      <c r="AP713" s="105">
        <v>610745.03</v>
      </c>
      <c r="AQ713" s="105">
        <v>610745.03</v>
      </c>
      <c r="AR713" s="105">
        <v>610745.03</v>
      </c>
      <c r="AS713" s="105">
        <v>610745.03</v>
      </c>
      <c r="AT713" s="105">
        <v>610745.03</v>
      </c>
      <c r="AU713" s="105">
        <v>610745.03</v>
      </c>
      <c r="AV713" s="105">
        <v>610745.03</v>
      </c>
      <c r="AW713" s="105">
        <v>610745.03</v>
      </c>
      <c r="AX713" s="105">
        <v>610745.03</v>
      </c>
      <c r="AY713" s="105">
        <v>610745.03</v>
      </c>
      <c r="AZ713" s="105">
        <v>610745.03</v>
      </c>
      <c r="BA713" s="105">
        <v>610745.03</v>
      </c>
      <c r="BB713" s="105">
        <v>610745.03</v>
      </c>
      <c r="BE713" s="73"/>
      <c r="BF713" s="134">
        <f t="shared" si="44"/>
        <v>610745.03000000014</v>
      </c>
      <c r="BG713" s="134">
        <f t="shared" si="45"/>
        <v>610745.03000000014</v>
      </c>
      <c r="BH713" s="134">
        <f t="shared" si="46"/>
        <v>610745.03000000014</v>
      </c>
      <c r="BI713" s="134">
        <f t="shared" si="47"/>
        <v>610745.03000000014</v>
      </c>
    </row>
    <row r="714" spans="1:61" ht="14.4" x14ac:dyDescent="0.3">
      <c r="A714" s="106" t="s">
        <v>1075</v>
      </c>
      <c r="B714" s="105">
        <v>472271.25</v>
      </c>
      <c r="C714" s="105">
        <v>472271.25</v>
      </c>
      <c r="D714" s="105">
        <v>472271.25</v>
      </c>
      <c r="E714" s="105">
        <v>472271.25</v>
      </c>
      <c r="F714" s="105">
        <v>472271.25</v>
      </c>
      <c r="G714" s="105">
        <v>472271.25</v>
      </c>
      <c r="H714" s="105">
        <v>472271.25</v>
      </c>
      <c r="I714" s="105">
        <v>472271.25</v>
      </c>
      <c r="J714" s="105">
        <v>472271.25</v>
      </c>
      <c r="K714" s="105">
        <v>472271.25</v>
      </c>
      <c r="L714" s="105">
        <v>472271.25</v>
      </c>
      <c r="M714" s="105">
        <v>472271.25</v>
      </c>
      <c r="N714" s="105">
        <v>472271.25</v>
      </c>
      <c r="O714" s="105">
        <v>472271.25</v>
      </c>
      <c r="P714" s="105">
        <v>472271.25</v>
      </c>
      <c r="Q714" s="105">
        <v>472271.25</v>
      </c>
      <c r="R714" s="105">
        <v>472271.25</v>
      </c>
      <c r="S714" s="105">
        <v>472271.25</v>
      </c>
      <c r="T714" s="105">
        <v>472271.25</v>
      </c>
      <c r="U714" s="105">
        <v>472271.25</v>
      </c>
      <c r="V714" s="105">
        <v>472271.25</v>
      </c>
      <c r="W714" s="105">
        <v>472271.25</v>
      </c>
      <c r="X714" s="105">
        <v>472271.25</v>
      </c>
      <c r="Y714" s="105">
        <v>472271.25</v>
      </c>
      <c r="Z714" s="105">
        <v>472271.25</v>
      </c>
      <c r="AA714" s="105">
        <v>472271.25</v>
      </c>
      <c r="AB714" s="105">
        <v>472271.25</v>
      </c>
      <c r="AC714" s="105">
        <v>472271.25</v>
      </c>
      <c r="AD714" s="105">
        <v>472271.25</v>
      </c>
      <c r="AE714" s="105">
        <v>472271.25</v>
      </c>
      <c r="AF714" s="105">
        <v>472271.25</v>
      </c>
      <c r="AG714" s="105">
        <v>472271.25</v>
      </c>
      <c r="AH714" s="105">
        <v>472271.25</v>
      </c>
      <c r="AI714" s="105">
        <v>472271.25</v>
      </c>
      <c r="AJ714" s="105">
        <v>472271.25</v>
      </c>
      <c r="AK714" s="105">
        <v>472271.25</v>
      </c>
      <c r="AL714" s="105">
        <v>472271.25</v>
      </c>
      <c r="AM714" s="105">
        <v>472271.25</v>
      </c>
      <c r="AN714" s="105">
        <v>472271.25</v>
      </c>
      <c r="AO714" s="105">
        <v>472271.25</v>
      </c>
      <c r="AP714" s="105">
        <v>472271.25</v>
      </c>
      <c r="AQ714" s="105">
        <v>472271.25</v>
      </c>
      <c r="AR714" s="105">
        <v>472271.25</v>
      </c>
      <c r="AS714" s="105">
        <v>472271.25</v>
      </c>
      <c r="AT714" s="105">
        <v>472271.25</v>
      </c>
      <c r="AU714" s="105">
        <v>472271.25</v>
      </c>
      <c r="AV714" s="105">
        <v>472271.25</v>
      </c>
      <c r="AW714" s="105">
        <v>472271.25</v>
      </c>
      <c r="AX714" s="105">
        <v>472271.25</v>
      </c>
      <c r="AY714" s="105">
        <v>472271.25</v>
      </c>
      <c r="AZ714" s="105">
        <v>472271.25</v>
      </c>
      <c r="BA714" s="105">
        <v>472271.25</v>
      </c>
      <c r="BB714" s="105">
        <v>472271.25</v>
      </c>
      <c r="BE714" s="73"/>
      <c r="BF714" s="134">
        <f t="shared" si="44"/>
        <v>472271.25</v>
      </c>
      <c r="BG714" s="134">
        <f t="shared" si="45"/>
        <v>472271.25</v>
      </c>
      <c r="BH714" s="134">
        <f t="shared" si="46"/>
        <v>472271.25</v>
      </c>
      <c r="BI714" s="134">
        <f t="shared" si="47"/>
        <v>472271.25</v>
      </c>
    </row>
    <row r="715" spans="1:61" ht="14.4" x14ac:dyDescent="0.3">
      <c r="A715" s="106" t="s">
        <v>1076</v>
      </c>
      <c r="B715" s="105">
        <v>3174943.08</v>
      </c>
      <c r="C715" s="105">
        <v>3174943.08</v>
      </c>
      <c r="D715" s="105">
        <v>3174943.08</v>
      </c>
      <c r="E715" s="105">
        <v>3174943.08</v>
      </c>
      <c r="F715" s="105">
        <v>3174943.08</v>
      </c>
      <c r="G715" s="105">
        <v>3174943.08</v>
      </c>
      <c r="H715" s="105">
        <v>3174943.08</v>
      </c>
      <c r="I715" s="105">
        <v>3174943.08</v>
      </c>
      <c r="J715" s="105">
        <v>3174943.08</v>
      </c>
      <c r="K715" s="105">
        <v>3174943.08</v>
      </c>
      <c r="L715" s="105">
        <v>3174943.08</v>
      </c>
      <c r="M715" s="105">
        <v>3174943.08</v>
      </c>
      <c r="N715" s="105">
        <v>3174943.08</v>
      </c>
      <c r="O715" s="105">
        <v>3174943.08</v>
      </c>
      <c r="P715" s="105">
        <v>3174943.08</v>
      </c>
      <c r="Q715" s="105">
        <v>3174943.08</v>
      </c>
      <c r="R715" s="105">
        <v>3174943.08</v>
      </c>
      <c r="S715" s="105">
        <v>3174943.08</v>
      </c>
      <c r="T715" s="105">
        <v>3174943.08</v>
      </c>
      <c r="U715" s="105">
        <v>3174943.08</v>
      </c>
      <c r="V715" s="105">
        <v>3174943.08</v>
      </c>
      <c r="W715" s="105">
        <v>3174943.08</v>
      </c>
      <c r="X715" s="105">
        <v>3174943.08</v>
      </c>
      <c r="Y715" s="105">
        <v>3174943.08</v>
      </c>
      <c r="Z715" s="105">
        <v>3174943.08</v>
      </c>
      <c r="AA715" s="105">
        <v>3174943.08</v>
      </c>
      <c r="AB715" s="105">
        <v>3174943.08</v>
      </c>
      <c r="AC715" s="105">
        <v>3174943.08</v>
      </c>
      <c r="AD715" s="105">
        <v>3174943.08</v>
      </c>
      <c r="AE715" s="105">
        <v>3174943.08</v>
      </c>
      <c r="AF715" s="105">
        <v>3174943.08</v>
      </c>
      <c r="AG715" s="105">
        <v>3174943.08</v>
      </c>
      <c r="AH715" s="105">
        <v>3174943.08</v>
      </c>
      <c r="AI715" s="105">
        <v>3174943.08</v>
      </c>
      <c r="AJ715" s="105">
        <v>3174943.08</v>
      </c>
      <c r="AK715" s="105">
        <v>3174943.08</v>
      </c>
      <c r="AL715" s="105">
        <v>3174943.08</v>
      </c>
      <c r="AM715" s="105">
        <v>3174943.08</v>
      </c>
      <c r="AN715" s="105">
        <v>3174943.08</v>
      </c>
      <c r="AO715" s="105">
        <v>3174943.08</v>
      </c>
      <c r="AP715" s="105">
        <v>3174943.08</v>
      </c>
      <c r="AQ715" s="105">
        <v>3174943.08</v>
      </c>
      <c r="AR715" s="105">
        <v>3174943.08</v>
      </c>
      <c r="AS715" s="105">
        <v>3174943.08</v>
      </c>
      <c r="AT715" s="105">
        <v>3174943.08</v>
      </c>
      <c r="AU715" s="105">
        <v>3174943.08</v>
      </c>
      <c r="AV715" s="105">
        <v>3174943.08</v>
      </c>
      <c r="AW715" s="105">
        <v>3174943.08</v>
      </c>
      <c r="AX715" s="105">
        <v>3174943.08</v>
      </c>
      <c r="AY715" s="105">
        <v>3174943.08</v>
      </c>
      <c r="AZ715" s="105">
        <v>3174943.08</v>
      </c>
      <c r="BA715" s="105">
        <v>3174943.08</v>
      </c>
      <c r="BB715" s="105">
        <v>3174943.08</v>
      </c>
      <c r="BE715" s="73"/>
      <c r="BF715" s="134">
        <f t="shared" ref="BF715:BF778" si="48">AVERAGE(B715:N715)</f>
        <v>3174943.0799999991</v>
      </c>
      <c r="BG715" s="134">
        <f t="shared" ref="BG715:BG778" si="49">AVERAGE(O715:AA715)</f>
        <v>3174943.0799999991</v>
      </c>
      <c r="BH715" s="134">
        <f t="shared" ref="BH715:BH778" si="50">AVERAGE(AB715:AN715)</f>
        <v>3174943.0799999991</v>
      </c>
      <c r="BI715" s="134">
        <f t="shared" si="47"/>
        <v>3174943.0799999991</v>
      </c>
    </row>
    <row r="716" spans="1:61" ht="14.4" x14ac:dyDescent="0.3">
      <c r="A716" s="106" t="s">
        <v>1077</v>
      </c>
      <c r="B716" s="105">
        <v>510138.72</v>
      </c>
      <c r="C716" s="105">
        <v>510138.72</v>
      </c>
      <c r="D716" s="105">
        <v>510138.72</v>
      </c>
      <c r="E716" s="105">
        <v>510138.72</v>
      </c>
      <c r="F716" s="105">
        <v>510138.72</v>
      </c>
      <c r="G716" s="105">
        <v>510138.72</v>
      </c>
      <c r="H716" s="105">
        <v>510138.72</v>
      </c>
      <c r="I716" s="105">
        <v>510138.72</v>
      </c>
      <c r="J716" s="105">
        <v>510138.72</v>
      </c>
      <c r="K716" s="105">
        <v>510138.72</v>
      </c>
      <c r="L716" s="105">
        <v>510138.72</v>
      </c>
      <c r="M716" s="105">
        <v>510138.72</v>
      </c>
      <c r="N716" s="105">
        <v>510138.72</v>
      </c>
      <c r="O716" s="105">
        <v>510138.72</v>
      </c>
      <c r="P716" s="105">
        <v>510138.72</v>
      </c>
      <c r="Q716" s="105">
        <v>510138.72</v>
      </c>
      <c r="R716" s="105">
        <v>510138.72</v>
      </c>
      <c r="S716" s="105">
        <v>510138.72</v>
      </c>
      <c r="T716" s="105">
        <v>510138.72</v>
      </c>
      <c r="U716" s="105">
        <v>510138.72</v>
      </c>
      <c r="V716" s="105">
        <v>510138.72</v>
      </c>
      <c r="W716" s="105">
        <v>510138.72</v>
      </c>
      <c r="X716" s="105">
        <v>510138.72</v>
      </c>
      <c r="Y716" s="105">
        <v>510138.72</v>
      </c>
      <c r="Z716" s="105">
        <v>510138.72</v>
      </c>
      <c r="AA716" s="105">
        <v>510138.72</v>
      </c>
      <c r="AB716" s="105">
        <v>510138.72</v>
      </c>
      <c r="AC716" s="105">
        <v>510138.72</v>
      </c>
      <c r="AD716" s="105">
        <v>510138.72</v>
      </c>
      <c r="AE716" s="105">
        <v>510138.72</v>
      </c>
      <c r="AF716" s="105">
        <v>510138.72</v>
      </c>
      <c r="AG716" s="105">
        <v>510138.72</v>
      </c>
      <c r="AH716" s="105">
        <v>510138.72</v>
      </c>
      <c r="AI716" s="105">
        <v>510138.72</v>
      </c>
      <c r="AJ716" s="105">
        <v>510138.72</v>
      </c>
      <c r="AK716" s="105">
        <v>510138.72</v>
      </c>
      <c r="AL716" s="105">
        <v>510138.72</v>
      </c>
      <c r="AM716" s="105">
        <v>510138.72</v>
      </c>
      <c r="AN716" s="105">
        <v>510138.72</v>
      </c>
      <c r="AO716" s="105">
        <v>510138.72</v>
      </c>
      <c r="AP716" s="105">
        <v>510138.72</v>
      </c>
      <c r="AQ716" s="105">
        <v>510138.72</v>
      </c>
      <c r="AR716" s="105">
        <v>510138.72</v>
      </c>
      <c r="AS716" s="105">
        <v>510138.72</v>
      </c>
      <c r="AT716" s="105">
        <v>510138.72</v>
      </c>
      <c r="AU716" s="105">
        <v>510138.72</v>
      </c>
      <c r="AV716" s="105">
        <v>510138.72</v>
      </c>
      <c r="AW716" s="105">
        <v>510138.72</v>
      </c>
      <c r="AX716" s="105">
        <v>510138.72</v>
      </c>
      <c r="AY716" s="105">
        <v>510138.72</v>
      </c>
      <c r="AZ716" s="105">
        <v>510138.72</v>
      </c>
      <c r="BA716" s="105">
        <v>510138.72</v>
      </c>
      <c r="BB716" s="105">
        <v>510138.72</v>
      </c>
      <c r="BE716" s="73"/>
      <c r="BF716" s="134">
        <f t="shared" si="48"/>
        <v>510138.7199999998</v>
      </c>
      <c r="BG716" s="134">
        <f t="shared" si="49"/>
        <v>510138.7199999998</v>
      </c>
      <c r="BH716" s="134">
        <f t="shared" si="50"/>
        <v>510138.7199999998</v>
      </c>
      <c r="BI716" s="134">
        <f t="shared" si="47"/>
        <v>510138.7199999998</v>
      </c>
    </row>
    <row r="717" spans="1:61" ht="14.4" x14ac:dyDescent="0.3">
      <c r="A717" s="106" t="s">
        <v>1078</v>
      </c>
      <c r="B717" s="105">
        <v>2664073.17</v>
      </c>
      <c r="C717" s="105">
        <v>2664073.17</v>
      </c>
      <c r="D717" s="105">
        <v>2664073.17</v>
      </c>
      <c r="E717" s="105">
        <v>2664073.17</v>
      </c>
      <c r="F717" s="105">
        <v>2664073.17</v>
      </c>
      <c r="G717" s="105">
        <v>2664073.17</v>
      </c>
      <c r="H717" s="105">
        <v>2664073.17</v>
      </c>
      <c r="I717" s="105">
        <v>2664073.17</v>
      </c>
      <c r="J717" s="105">
        <v>2664073.17</v>
      </c>
      <c r="K717" s="105">
        <v>2664073.17</v>
      </c>
      <c r="L717" s="105">
        <v>2664073.17</v>
      </c>
      <c r="M717" s="105">
        <v>2664073.17</v>
      </c>
      <c r="N717" s="105">
        <v>2664073.17</v>
      </c>
      <c r="O717" s="105">
        <v>2664073.17</v>
      </c>
      <c r="P717" s="105">
        <v>2664073.17</v>
      </c>
      <c r="Q717" s="105">
        <v>2664073.17</v>
      </c>
      <c r="R717" s="105">
        <v>2664073.17</v>
      </c>
      <c r="S717" s="105">
        <v>2664073.17</v>
      </c>
      <c r="T717" s="105">
        <v>2664073.17</v>
      </c>
      <c r="U717" s="105">
        <v>2664073.17</v>
      </c>
      <c r="V717" s="105">
        <v>2664073.17</v>
      </c>
      <c r="W717" s="105">
        <v>2664073.17</v>
      </c>
      <c r="X717" s="105">
        <v>2664073.17</v>
      </c>
      <c r="Y717" s="105">
        <v>2664073.17</v>
      </c>
      <c r="Z717" s="105">
        <v>2664073.17</v>
      </c>
      <c r="AA717" s="105">
        <v>2664073.17</v>
      </c>
      <c r="AB717" s="105">
        <v>2664073.17</v>
      </c>
      <c r="AC717" s="105">
        <v>2664073.17</v>
      </c>
      <c r="AD717" s="105">
        <v>2664073.17</v>
      </c>
      <c r="AE717" s="105">
        <v>2664073.17</v>
      </c>
      <c r="AF717" s="105">
        <v>2664073.17</v>
      </c>
      <c r="AG717" s="105">
        <v>2664073.17</v>
      </c>
      <c r="AH717" s="105">
        <v>2664073.17</v>
      </c>
      <c r="AI717" s="105">
        <v>2664073.17</v>
      </c>
      <c r="AJ717" s="105">
        <v>2664073.17</v>
      </c>
      <c r="AK717" s="105">
        <v>2664073.17</v>
      </c>
      <c r="AL717" s="105">
        <v>2664073.17</v>
      </c>
      <c r="AM717" s="105">
        <v>2664073.17</v>
      </c>
      <c r="AN717" s="105">
        <v>2664073.17</v>
      </c>
      <c r="AO717" s="105">
        <v>2664073.17</v>
      </c>
      <c r="AP717" s="105">
        <v>2664073.17</v>
      </c>
      <c r="AQ717" s="105">
        <v>2664073.17</v>
      </c>
      <c r="AR717" s="105">
        <v>2664073.17</v>
      </c>
      <c r="AS717" s="105">
        <v>2664073.17</v>
      </c>
      <c r="AT717" s="105">
        <v>2664073.17</v>
      </c>
      <c r="AU717" s="105">
        <v>2664073.17</v>
      </c>
      <c r="AV717" s="105">
        <v>2664073.17</v>
      </c>
      <c r="AW717" s="105">
        <v>2664073.17</v>
      </c>
      <c r="AX717" s="105">
        <v>2664073.17</v>
      </c>
      <c r="AY717" s="105">
        <v>2664073.17</v>
      </c>
      <c r="AZ717" s="105">
        <v>2664073.17</v>
      </c>
      <c r="BA717" s="105">
        <v>2664073.17</v>
      </c>
      <c r="BB717" s="105">
        <v>2664073.17</v>
      </c>
      <c r="BE717" s="73"/>
      <c r="BF717" s="134">
        <f t="shared" si="48"/>
        <v>2664073.1700000009</v>
      </c>
      <c r="BG717" s="134">
        <f t="shared" si="49"/>
        <v>2664073.1700000009</v>
      </c>
      <c r="BH717" s="134">
        <f t="shared" si="50"/>
        <v>2664073.1700000009</v>
      </c>
      <c r="BI717" s="134">
        <f t="shared" si="47"/>
        <v>2664073.1700000009</v>
      </c>
    </row>
    <row r="718" spans="1:61" ht="14.4" x14ac:dyDescent="0.3">
      <c r="A718" s="106" t="s">
        <v>1079</v>
      </c>
      <c r="B718" s="105">
        <v>0</v>
      </c>
      <c r="C718" s="105">
        <v>0</v>
      </c>
      <c r="D718" s="105">
        <v>0</v>
      </c>
      <c r="E718" s="105">
        <v>0</v>
      </c>
      <c r="F718" s="105">
        <v>0</v>
      </c>
      <c r="G718" s="105">
        <v>0</v>
      </c>
      <c r="H718" s="105">
        <v>0</v>
      </c>
      <c r="I718" s="105">
        <v>0</v>
      </c>
      <c r="J718" s="105">
        <v>0</v>
      </c>
      <c r="K718" s="105">
        <v>0</v>
      </c>
      <c r="L718" s="105">
        <v>0</v>
      </c>
      <c r="M718" s="105">
        <v>0</v>
      </c>
      <c r="N718" s="105">
        <v>0</v>
      </c>
      <c r="O718" s="105">
        <v>0</v>
      </c>
      <c r="P718" s="105">
        <v>0</v>
      </c>
      <c r="Q718" s="105">
        <v>0</v>
      </c>
      <c r="R718" s="105">
        <v>0</v>
      </c>
      <c r="S718" s="105">
        <v>0</v>
      </c>
      <c r="T718" s="105">
        <v>0</v>
      </c>
      <c r="U718" s="105">
        <v>0</v>
      </c>
      <c r="V718" s="105">
        <v>0</v>
      </c>
      <c r="W718" s="105">
        <v>0</v>
      </c>
      <c r="X718" s="105">
        <v>0</v>
      </c>
      <c r="Y718" s="105">
        <v>0</v>
      </c>
      <c r="Z718" s="105">
        <v>0</v>
      </c>
      <c r="AA718" s="105">
        <v>0</v>
      </c>
      <c r="AB718" s="105">
        <v>0</v>
      </c>
      <c r="AC718" s="105">
        <v>0</v>
      </c>
      <c r="AD718" s="105">
        <v>0</v>
      </c>
      <c r="AE718" s="105">
        <v>0</v>
      </c>
      <c r="AF718" s="105">
        <v>0</v>
      </c>
      <c r="AG718" s="105">
        <v>0</v>
      </c>
      <c r="AH718" s="105">
        <v>0</v>
      </c>
      <c r="AI718" s="105">
        <v>0</v>
      </c>
      <c r="AJ718" s="105">
        <v>0</v>
      </c>
      <c r="AK718" s="105">
        <v>0</v>
      </c>
      <c r="AL718" s="105">
        <v>0</v>
      </c>
      <c r="AM718" s="105">
        <v>0</v>
      </c>
      <c r="AN718" s="105">
        <v>0</v>
      </c>
      <c r="AO718" s="105">
        <v>0</v>
      </c>
      <c r="AP718" s="105">
        <v>0</v>
      </c>
      <c r="AQ718" s="105">
        <v>0</v>
      </c>
      <c r="AR718" s="105">
        <v>0</v>
      </c>
      <c r="AS718" s="105">
        <v>0</v>
      </c>
      <c r="AT718" s="105">
        <v>0</v>
      </c>
      <c r="AU718" s="105">
        <v>0</v>
      </c>
      <c r="AV718" s="105">
        <v>0</v>
      </c>
      <c r="AW718" s="105">
        <v>0</v>
      </c>
      <c r="AX718" s="105">
        <v>0</v>
      </c>
      <c r="AY718" s="105">
        <v>0</v>
      </c>
      <c r="AZ718" s="105">
        <v>0</v>
      </c>
      <c r="BA718" s="105">
        <v>0</v>
      </c>
      <c r="BB718" s="105">
        <v>0</v>
      </c>
      <c r="BE718" s="73"/>
      <c r="BF718" s="134">
        <f t="shared" si="48"/>
        <v>0</v>
      </c>
      <c r="BG718" s="134">
        <f t="shared" si="49"/>
        <v>0</v>
      </c>
      <c r="BH718" s="134">
        <f t="shared" si="50"/>
        <v>0</v>
      </c>
      <c r="BI718" s="134">
        <f t="shared" si="47"/>
        <v>0</v>
      </c>
    </row>
    <row r="719" spans="1:61" ht="14.4" x14ac:dyDescent="0.3">
      <c r="A719" s="106" t="s">
        <v>1080</v>
      </c>
      <c r="B719" s="105">
        <v>157123.85</v>
      </c>
      <c r="C719" s="105">
        <v>157123.85</v>
      </c>
      <c r="D719" s="105">
        <v>157123.85</v>
      </c>
      <c r="E719" s="105">
        <v>157123.85</v>
      </c>
      <c r="F719" s="105">
        <v>157123.85</v>
      </c>
      <c r="G719" s="105">
        <v>157123.85</v>
      </c>
      <c r="H719" s="105">
        <v>157123.85</v>
      </c>
      <c r="I719" s="105">
        <v>157123.85</v>
      </c>
      <c r="J719" s="105">
        <v>157123.85</v>
      </c>
      <c r="K719" s="105">
        <v>157123.85</v>
      </c>
      <c r="L719" s="105">
        <v>157123.85</v>
      </c>
      <c r="M719" s="105">
        <v>157123.85</v>
      </c>
      <c r="N719" s="105">
        <v>157123.85</v>
      </c>
      <c r="O719" s="105">
        <v>157123.85</v>
      </c>
      <c r="P719" s="105">
        <v>157123.85</v>
      </c>
      <c r="Q719" s="105">
        <v>157123.85</v>
      </c>
      <c r="R719" s="105">
        <v>157123.85</v>
      </c>
      <c r="S719" s="105">
        <v>157123.85</v>
      </c>
      <c r="T719" s="105">
        <v>157123.85</v>
      </c>
      <c r="U719" s="105">
        <v>157123.85</v>
      </c>
      <c r="V719" s="105">
        <v>157123.85</v>
      </c>
      <c r="W719" s="105">
        <v>157123.85</v>
      </c>
      <c r="X719" s="105">
        <v>157123.85</v>
      </c>
      <c r="Y719" s="105">
        <v>157123.85</v>
      </c>
      <c r="Z719" s="105">
        <v>157123.85</v>
      </c>
      <c r="AA719" s="105">
        <v>157123.85</v>
      </c>
      <c r="AB719" s="105">
        <v>157123.85</v>
      </c>
      <c r="AC719" s="105">
        <v>157123.85</v>
      </c>
      <c r="AD719" s="105">
        <v>157123.85</v>
      </c>
      <c r="AE719" s="105">
        <v>157123.85</v>
      </c>
      <c r="AF719" s="105">
        <v>157123.85</v>
      </c>
      <c r="AG719" s="105">
        <v>157123.85</v>
      </c>
      <c r="AH719" s="105">
        <v>157123.85</v>
      </c>
      <c r="AI719" s="105">
        <v>157123.85</v>
      </c>
      <c r="AJ719" s="105">
        <v>157123.85</v>
      </c>
      <c r="AK719" s="105">
        <v>157123.85</v>
      </c>
      <c r="AL719" s="105">
        <v>157123.85</v>
      </c>
      <c r="AM719" s="105">
        <v>157123.85</v>
      </c>
      <c r="AN719" s="105">
        <v>157123.85</v>
      </c>
      <c r="AO719" s="105">
        <v>157123.85</v>
      </c>
      <c r="AP719" s="105">
        <v>157123.85</v>
      </c>
      <c r="AQ719" s="105">
        <v>157123.85</v>
      </c>
      <c r="AR719" s="105">
        <v>157123.85</v>
      </c>
      <c r="AS719" s="105">
        <v>157123.85</v>
      </c>
      <c r="AT719" s="105">
        <v>157123.85</v>
      </c>
      <c r="AU719" s="105">
        <v>157123.85</v>
      </c>
      <c r="AV719" s="105">
        <v>157123.85</v>
      </c>
      <c r="AW719" s="105">
        <v>157123.85</v>
      </c>
      <c r="AX719" s="105">
        <v>157123.85</v>
      </c>
      <c r="AY719" s="105">
        <v>157123.85</v>
      </c>
      <c r="AZ719" s="105">
        <v>157123.85</v>
      </c>
      <c r="BA719" s="105">
        <v>157123.85</v>
      </c>
      <c r="BB719" s="105">
        <v>157123.85</v>
      </c>
      <c r="BE719" s="73"/>
      <c r="BF719" s="134">
        <f t="shared" si="48"/>
        <v>157123.85000000003</v>
      </c>
      <c r="BG719" s="134">
        <f t="shared" si="49"/>
        <v>157123.85000000003</v>
      </c>
      <c r="BH719" s="134">
        <f t="shared" si="50"/>
        <v>157123.85000000003</v>
      </c>
      <c r="BI719" s="134">
        <f t="shared" si="47"/>
        <v>157123.85000000003</v>
      </c>
    </row>
    <row r="720" spans="1:61" ht="14.4" x14ac:dyDescent="0.3">
      <c r="A720" s="106" t="s">
        <v>1081</v>
      </c>
      <c r="B720" s="105">
        <v>256252.42</v>
      </c>
      <c r="C720" s="105">
        <v>256252.42</v>
      </c>
      <c r="D720" s="105">
        <v>256252.42</v>
      </c>
      <c r="E720" s="105">
        <v>256252.42</v>
      </c>
      <c r="F720" s="105">
        <v>256252.42</v>
      </c>
      <c r="G720" s="105">
        <v>256252.42</v>
      </c>
      <c r="H720" s="105">
        <v>256252.42</v>
      </c>
      <c r="I720" s="105">
        <v>256252.42</v>
      </c>
      <c r="J720" s="105">
        <v>256252.42</v>
      </c>
      <c r="K720" s="105">
        <v>256252.42</v>
      </c>
      <c r="L720" s="105">
        <v>256252.42</v>
      </c>
      <c r="M720" s="105">
        <v>256252.42</v>
      </c>
      <c r="N720" s="105">
        <v>256252.42</v>
      </c>
      <c r="O720" s="105">
        <v>256252.42</v>
      </c>
      <c r="P720" s="105">
        <v>256252.42</v>
      </c>
      <c r="Q720" s="105">
        <v>256252.42</v>
      </c>
      <c r="R720" s="105">
        <v>256252.42</v>
      </c>
      <c r="S720" s="105">
        <v>256252.42</v>
      </c>
      <c r="T720" s="105">
        <v>256252.42</v>
      </c>
      <c r="U720" s="105">
        <v>256252.42</v>
      </c>
      <c r="V720" s="105">
        <v>256252.42</v>
      </c>
      <c r="W720" s="105">
        <v>256252.42</v>
      </c>
      <c r="X720" s="105">
        <v>256252.42</v>
      </c>
      <c r="Y720" s="105">
        <v>256252.42</v>
      </c>
      <c r="Z720" s="105">
        <v>256252.42</v>
      </c>
      <c r="AA720" s="105">
        <v>256252.42</v>
      </c>
      <c r="AB720" s="105">
        <v>256252.42</v>
      </c>
      <c r="AC720" s="105">
        <v>256252.42</v>
      </c>
      <c r="AD720" s="105">
        <v>256252.42</v>
      </c>
      <c r="AE720" s="105">
        <v>256252.42</v>
      </c>
      <c r="AF720" s="105">
        <v>256252.42</v>
      </c>
      <c r="AG720" s="105">
        <v>256252.42</v>
      </c>
      <c r="AH720" s="105">
        <v>256252.42</v>
      </c>
      <c r="AI720" s="105">
        <v>256252.42</v>
      </c>
      <c r="AJ720" s="105">
        <v>256252.42</v>
      </c>
      <c r="AK720" s="105">
        <v>256252.42</v>
      </c>
      <c r="AL720" s="105">
        <v>256252.42</v>
      </c>
      <c r="AM720" s="105">
        <v>256252.42</v>
      </c>
      <c r="AN720" s="105">
        <v>256252.42</v>
      </c>
      <c r="AO720" s="105">
        <v>256252.42</v>
      </c>
      <c r="AP720" s="105">
        <v>256252.42</v>
      </c>
      <c r="AQ720" s="105">
        <v>256252.42</v>
      </c>
      <c r="AR720" s="105">
        <v>256252.42</v>
      </c>
      <c r="AS720" s="105">
        <v>256252.42</v>
      </c>
      <c r="AT720" s="105">
        <v>256252.42</v>
      </c>
      <c r="AU720" s="105">
        <v>256252.42</v>
      </c>
      <c r="AV720" s="105">
        <v>256252.42</v>
      </c>
      <c r="AW720" s="105">
        <v>256252.42</v>
      </c>
      <c r="AX720" s="105">
        <v>256252.42</v>
      </c>
      <c r="AY720" s="105">
        <v>256252.42</v>
      </c>
      <c r="AZ720" s="105">
        <v>256252.42</v>
      </c>
      <c r="BA720" s="105">
        <v>256252.42</v>
      </c>
      <c r="BB720" s="105">
        <v>256252.42</v>
      </c>
      <c r="BE720" s="73"/>
      <c r="BF720" s="134">
        <f t="shared" si="48"/>
        <v>256252.41999999995</v>
      </c>
      <c r="BG720" s="134">
        <f t="shared" si="49"/>
        <v>256252.41999999995</v>
      </c>
      <c r="BH720" s="134">
        <f t="shared" si="50"/>
        <v>256252.41999999995</v>
      </c>
      <c r="BI720" s="134">
        <f t="shared" si="47"/>
        <v>256252.41999999995</v>
      </c>
    </row>
    <row r="721" spans="1:61" ht="14.4" x14ac:dyDescent="0.3">
      <c r="A721" s="106" t="s">
        <v>1082</v>
      </c>
      <c r="B721" s="105">
        <v>74051.360000000001</v>
      </c>
      <c r="C721" s="105">
        <v>74051.360000000001</v>
      </c>
      <c r="D721" s="105">
        <v>74051.360000000001</v>
      </c>
      <c r="E721" s="105">
        <v>74051.360000000001</v>
      </c>
      <c r="F721" s="105">
        <v>74051.360000000001</v>
      </c>
      <c r="G721" s="105">
        <v>74051.360000000001</v>
      </c>
      <c r="H721" s="105">
        <v>74051.360000000001</v>
      </c>
      <c r="I721" s="105">
        <v>74051.360000000001</v>
      </c>
      <c r="J721" s="105">
        <v>74051.360000000001</v>
      </c>
      <c r="K721" s="105">
        <v>74051.360000000001</v>
      </c>
      <c r="L721" s="105">
        <v>74051.360000000001</v>
      </c>
      <c r="M721" s="105">
        <v>74051.360000000001</v>
      </c>
      <c r="N721" s="105">
        <v>74051.360000000001</v>
      </c>
      <c r="O721" s="105">
        <v>74051.360000000001</v>
      </c>
      <c r="P721" s="105">
        <v>74051.360000000001</v>
      </c>
      <c r="Q721" s="105">
        <v>74051.360000000001</v>
      </c>
      <c r="R721" s="105">
        <v>74051.360000000001</v>
      </c>
      <c r="S721" s="105">
        <v>74051.360000000001</v>
      </c>
      <c r="T721" s="105">
        <v>74051.360000000001</v>
      </c>
      <c r="U721" s="105">
        <v>74051.360000000001</v>
      </c>
      <c r="V721" s="105">
        <v>74051.360000000001</v>
      </c>
      <c r="W721" s="105">
        <v>74051.360000000001</v>
      </c>
      <c r="X721" s="105">
        <v>74051.360000000001</v>
      </c>
      <c r="Y721" s="105">
        <v>74051.360000000001</v>
      </c>
      <c r="Z721" s="105">
        <v>74051.360000000001</v>
      </c>
      <c r="AA721" s="105">
        <v>74051.360000000001</v>
      </c>
      <c r="AB721" s="105">
        <v>74051.360000000001</v>
      </c>
      <c r="AC721" s="105">
        <v>74051.360000000001</v>
      </c>
      <c r="AD721" s="105">
        <v>74051.360000000001</v>
      </c>
      <c r="AE721" s="105">
        <v>74051.360000000001</v>
      </c>
      <c r="AF721" s="105">
        <v>74051.360000000001</v>
      </c>
      <c r="AG721" s="105">
        <v>74051.360000000001</v>
      </c>
      <c r="AH721" s="105">
        <v>74051.360000000001</v>
      </c>
      <c r="AI721" s="105">
        <v>74051.360000000001</v>
      </c>
      <c r="AJ721" s="105">
        <v>74051.360000000001</v>
      </c>
      <c r="AK721" s="105">
        <v>74051.360000000001</v>
      </c>
      <c r="AL721" s="105">
        <v>74051.360000000001</v>
      </c>
      <c r="AM721" s="105">
        <v>74051.360000000001</v>
      </c>
      <c r="AN721" s="105">
        <v>74051.360000000001</v>
      </c>
      <c r="AO721" s="105">
        <v>74051.360000000001</v>
      </c>
      <c r="AP721" s="105">
        <v>74051.360000000001</v>
      </c>
      <c r="AQ721" s="105">
        <v>74051.360000000001</v>
      </c>
      <c r="AR721" s="105">
        <v>74051.360000000001</v>
      </c>
      <c r="AS721" s="105">
        <v>74051.360000000001</v>
      </c>
      <c r="AT721" s="105">
        <v>74051.360000000001</v>
      </c>
      <c r="AU721" s="105">
        <v>74051.360000000001</v>
      </c>
      <c r="AV721" s="105">
        <v>74051.360000000001</v>
      </c>
      <c r="AW721" s="105">
        <v>74051.360000000001</v>
      </c>
      <c r="AX721" s="105">
        <v>74051.360000000001</v>
      </c>
      <c r="AY721" s="105">
        <v>74051.360000000001</v>
      </c>
      <c r="AZ721" s="105">
        <v>74051.360000000001</v>
      </c>
      <c r="BA721" s="105">
        <v>74051.360000000001</v>
      </c>
      <c r="BB721" s="105">
        <v>74051.360000000001</v>
      </c>
      <c r="BE721" s="73"/>
      <c r="BF721" s="134">
        <f t="shared" si="48"/>
        <v>74051.360000000001</v>
      </c>
      <c r="BG721" s="134">
        <f t="shared" si="49"/>
        <v>74051.360000000001</v>
      </c>
      <c r="BH721" s="134">
        <f t="shared" si="50"/>
        <v>74051.360000000001</v>
      </c>
      <c r="BI721" s="134">
        <f t="shared" si="47"/>
        <v>74051.360000000001</v>
      </c>
    </row>
    <row r="722" spans="1:61" ht="14.4" x14ac:dyDescent="0.3">
      <c r="A722" s="106" t="s">
        <v>1083</v>
      </c>
      <c r="B722" s="105">
        <v>0</v>
      </c>
      <c r="C722" s="105">
        <v>0</v>
      </c>
      <c r="D722" s="105">
        <v>0</v>
      </c>
      <c r="E722" s="105">
        <v>0</v>
      </c>
      <c r="F722" s="105">
        <v>0</v>
      </c>
      <c r="G722" s="105">
        <v>0</v>
      </c>
      <c r="H722" s="105">
        <v>0</v>
      </c>
      <c r="I722" s="105">
        <v>0</v>
      </c>
      <c r="J722" s="105">
        <v>0</v>
      </c>
      <c r="K722" s="105">
        <v>0</v>
      </c>
      <c r="L722" s="105">
        <v>0</v>
      </c>
      <c r="M722" s="105">
        <v>0</v>
      </c>
      <c r="N722" s="105">
        <v>0</v>
      </c>
      <c r="O722" s="105">
        <v>0</v>
      </c>
      <c r="P722" s="105">
        <v>0</v>
      </c>
      <c r="Q722" s="105">
        <v>0</v>
      </c>
      <c r="R722" s="105">
        <v>0</v>
      </c>
      <c r="S722" s="105">
        <v>0</v>
      </c>
      <c r="T722" s="105">
        <v>0</v>
      </c>
      <c r="U722" s="105">
        <v>0</v>
      </c>
      <c r="V722" s="105">
        <v>0</v>
      </c>
      <c r="W722" s="105">
        <v>0</v>
      </c>
      <c r="X722" s="105">
        <v>0</v>
      </c>
      <c r="Y722" s="105">
        <v>0</v>
      </c>
      <c r="Z722" s="105">
        <v>0</v>
      </c>
      <c r="AA722" s="105">
        <v>0</v>
      </c>
      <c r="AB722" s="105">
        <v>0</v>
      </c>
      <c r="AC722" s="105">
        <v>0</v>
      </c>
      <c r="AD722" s="105">
        <v>0</v>
      </c>
      <c r="AE722" s="105">
        <v>0</v>
      </c>
      <c r="AF722" s="105">
        <v>0</v>
      </c>
      <c r="AG722" s="105">
        <v>0</v>
      </c>
      <c r="AH722" s="105">
        <v>0</v>
      </c>
      <c r="AI722" s="105">
        <v>0</v>
      </c>
      <c r="AJ722" s="105">
        <v>0</v>
      </c>
      <c r="AK722" s="105">
        <v>0</v>
      </c>
      <c r="AL722" s="105">
        <v>0</v>
      </c>
      <c r="AM722" s="105">
        <v>0</v>
      </c>
      <c r="AN722" s="105">
        <v>0</v>
      </c>
      <c r="AO722" s="105">
        <v>0</v>
      </c>
      <c r="AP722" s="105">
        <v>0</v>
      </c>
      <c r="AQ722" s="105">
        <v>0</v>
      </c>
      <c r="AR722" s="105">
        <v>0</v>
      </c>
      <c r="AS722" s="105">
        <v>0</v>
      </c>
      <c r="AT722" s="105">
        <v>0</v>
      </c>
      <c r="AU722" s="105">
        <v>0</v>
      </c>
      <c r="AV722" s="105">
        <v>0</v>
      </c>
      <c r="AW722" s="105">
        <v>0</v>
      </c>
      <c r="AX722" s="105">
        <v>0</v>
      </c>
      <c r="AY722" s="105">
        <v>0</v>
      </c>
      <c r="AZ722" s="105">
        <v>0</v>
      </c>
      <c r="BA722" s="105">
        <v>0</v>
      </c>
      <c r="BB722" s="105">
        <v>0</v>
      </c>
      <c r="BE722" s="73"/>
      <c r="BF722" s="134">
        <f t="shared" si="48"/>
        <v>0</v>
      </c>
      <c r="BG722" s="134">
        <f t="shared" si="49"/>
        <v>0</v>
      </c>
      <c r="BH722" s="134">
        <f t="shared" si="50"/>
        <v>0</v>
      </c>
      <c r="BI722" s="134">
        <f t="shared" si="47"/>
        <v>0</v>
      </c>
    </row>
    <row r="723" spans="1:61" ht="14.4" x14ac:dyDescent="0.3">
      <c r="A723" s="106" t="s">
        <v>1084</v>
      </c>
      <c r="B723" s="105">
        <v>193146.45</v>
      </c>
      <c r="C723" s="105">
        <v>193146.45</v>
      </c>
      <c r="D723" s="105">
        <v>193146.45</v>
      </c>
      <c r="E723" s="105">
        <v>193146.45</v>
      </c>
      <c r="F723" s="105">
        <v>193146.45</v>
      </c>
      <c r="G723" s="105">
        <v>193146.45</v>
      </c>
      <c r="H723" s="105">
        <v>193146.45</v>
      </c>
      <c r="I723" s="105">
        <v>193146.45</v>
      </c>
      <c r="J723" s="105">
        <v>193146.45</v>
      </c>
      <c r="K723" s="105">
        <v>193146.45</v>
      </c>
      <c r="L723" s="105">
        <v>193146.45</v>
      </c>
      <c r="M723" s="105">
        <v>193146.45</v>
      </c>
      <c r="N723" s="105">
        <v>193146.45</v>
      </c>
      <c r="O723" s="105">
        <v>193146.45</v>
      </c>
      <c r="P723" s="105">
        <v>193146.45</v>
      </c>
      <c r="Q723" s="105">
        <v>193146.45</v>
      </c>
      <c r="R723" s="105">
        <v>193146.45</v>
      </c>
      <c r="S723" s="105">
        <v>193146.45</v>
      </c>
      <c r="T723" s="105">
        <v>193146.45</v>
      </c>
      <c r="U723" s="105">
        <v>193146.45</v>
      </c>
      <c r="V723" s="105">
        <v>193146.45</v>
      </c>
      <c r="W723" s="105">
        <v>193146.45</v>
      </c>
      <c r="X723" s="105">
        <v>193146.45</v>
      </c>
      <c r="Y723" s="105">
        <v>193146.45</v>
      </c>
      <c r="Z723" s="105">
        <v>193146.45</v>
      </c>
      <c r="AA723" s="105">
        <v>193146.45</v>
      </c>
      <c r="AB723" s="105">
        <v>193146.45</v>
      </c>
      <c r="AC723" s="105">
        <v>193146.45</v>
      </c>
      <c r="AD723" s="105">
        <v>193146.45</v>
      </c>
      <c r="AE723" s="105">
        <v>193146.45</v>
      </c>
      <c r="AF723" s="105">
        <v>193146.45</v>
      </c>
      <c r="AG723" s="105">
        <v>193146.45</v>
      </c>
      <c r="AH723" s="105">
        <v>193146.45</v>
      </c>
      <c r="AI723" s="105">
        <v>193146.45</v>
      </c>
      <c r="AJ723" s="105">
        <v>193146.45</v>
      </c>
      <c r="AK723" s="105">
        <v>193146.45</v>
      </c>
      <c r="AL723" s="105">
        <v>193146.45</v>
      </c>
      <c r="AM723" s="105">
        <v>193146.45</v>
      </c>
      <c r="AN723" s="105">
        <v>193146.45</v>
      </c>
      <c r="AO723" s="105">
        <v>193146.45</v>
      </c>
      <c r="AP723" s="105">
        <v>193146.45</v>
      </c>
      <c r="AQ723" s="105">
        <v>193146.45</v>
      </c>
      <c r="AR723" s="105">
        <v>193146.45</v>
      </c>
      <c r="AS723" s="105">
        <v>193146.45</v>
      </c>
      <c r="AT723" s="105">
        <v>193146.45</v>
      </c>
      <c r="AU723" s="105">
        <v>193146.45</v>
      </c>
      <c r="AV723" s="105">
        <v>193146.45</v>
      </c>
      <c r="AW723" s="105">
        <v>193146.45</v>
      </c>
      <c r="AX723" s="105">
        <v>193146.45</v>
      </c>
      <c r="AY723" s="105">
        <v>193146.45</v>
      </c>
      <c r="AZ723" s="105">
        <v>193146.45</v>
      </c>
      <c r="BA723" s="105">
        <v>193146.45</v>
      </c>
      <c r="BB723" s="105">
        <v>193146.45</v>
      </c>
      <c r="BE723" s="73"/>
      <c r="BF723" s="134">
        <f t="shared" si="48"/>
        <v>193146.45</v>
      </c>
      <c r="BG723" s="134">
        <f t="shared" si="49"/>
        <v>193146.45</v>
      </c>
      <c r="BH723" s="134">
        <f t="shared" si="50"/>
        <v>193146.45</v>
      </c>
      <c r="BI723" s="134">
        <f t="shared" si="47"/>
        <v>193146.45</v>
      </c>
    </row>
    <row r="724" spans="1:61" ht="14.4" x14ac:dyDescent="0.3">
      <c r="A724" s="106" t="s">
        <v>1085</v>
      </c>
      <c r="B724" s="105">
        <v>0</v>
      </c>
      <c r="C724" s="105">
        <v>0</v>
      </c>
      <c r="D724" s="105">
        <v>0</v>
      </c>
      <c r="E724" s="105">
        <v>0</v>
      </c>
      <c r="F724" s="105">
        <v>0</v>
      </c>
      <c r="G724" s="105">
        <v>0</v>
      </c>
      <c r="H724" s="105">
        <v>0</v>
      </c>
      <c r="I724" s="105">
        <v>0</v>
      </c>
      <c r="J724" s="105">
        <v>0</v>
      </c>
      <c r="K724" s="105">
        <v>0</v>
      </c>
      <c r="L724" s="105">
        <v>0</v>
      </c>
      <c r="M724" s="105">
        <v>0</v>
      </c>
      <c r="N724" s="105">
        <v>0</v>
      </c>
      <c r="O724" s="105">
        <v>0</v>
      </c>
      <c r="P724" s="105">
        <v>0</v>
      </c>
      <c r="Q724" s="105">
        <v>0</v>
      </c>
      <c r="R724" s="105">
        <v>0</v>
      </c>
      <c r="S724" s="105">
        <v>0</v>
      </c>
      <c r="T724" s="105">
        <v>0</v>
      </c>
      <c r="U724" s="105">
        <v>0</v>
      </c>
      <c r="V724" s="105">
        <v>0</v>
      </c>
      <c r="W724" s="105">
        <v>0</v>
      </c>
      <c r="X724" s="105">
        <v>0</v>
      </c>
      <c r="Y724" s="105">
        <v>0</v>
      </c>
      <c r="Z724" s="105">
        <v>0</v>
      </c>
      <c r="AA724" s="105">
        <v>0</v>
      </c>
      <c r="AB724" s="105">
        <v>0</v>
      </c>
      <c r="AC724" s="105">
        <v>0</v>
      </c>
      <c r="AD724" s="105">
        <v>0</v>
      </c>
      <c r="AE724" s="105">
        <v>0</v>
      </c>
      <c r="AF724" s="105">
        <v>0</v>
      </c>
      <c r="AG724" s="105">
        <v>0</v>
      </c>
      <c r="AH724" s="105">
        <v>0</v>
      </c>
      <c r="AI724" s="105">
        <v>0</v>
      </c>
      <c r="AJ724" s="105">
        <v>0</v>
      </c>
      <c r="AK724" s="105">
        <v>0</v>
      </c>
      <c r="AL724" s="105">
        <v>0</v>
      </c>
      <c r="AM724" s="105">
        <v>0</v>
      </c>
      <c r="AN724" s="105">
        <v>0</v>
      </c>
      <c r="AO724" s="105">
        <v>0</v>
      </c>
      <c r="AP724" s="105">
        <v>0</v>
      </c>
      <c r="AQ724" s="105">
        <v>0</v>
      </c>
      <c r="AR724" s="105">
        <v>0</v>
      </c>
      <c r="AS724" s="105">
        <v>0</v>
      </c>
      <c r="AT724" s="105">
        <v>0</v>
      </c>
      <c r="AU724" s="105">
        <v>0</v>
      </c>
      <c r="AV724" s="105">
        <v>0</v>
      </c>
      <c r="AW724" s="105">
        <v>0</v>
      </c>
      <c r="AX724" s="105">
        <v>0</v>
      </c>
      <c r="AY724" s="105">
        <v>0</v>
      </c>
      <c r="AZ724" s="105">
        <v>0</v>
      </c>
      <c r="BA724" s="105">
        <v>0</v>
      </c>
      <c r="BB724" s="105">
        <v>0</v>
      </c>
      <c r="BE724" s="73"/>
      <c r="BF724" s="134">
        <f t="shared" si="48"/>
        <v>0</v>
      </c>
      <c r="BG724" s="134">
        <f t="shared" si="49"/>
        <v>0</v>
      </c>
      <c r="BH724" s="134">
        <f t="shared" si="50"/>
        <v>0</v>
      </c>
      <c r="BI724" s="134">
        <f t="shared" si="47"/>
        <v>0</v>
      </c>
    </row>
    <row r="725" spans="1:61" ht="14.4" x14ac:dyDescent="0.3">
      <c r="A725" s="106" t="s">
        <v>1086</v>
      </c>
      <c r="B725" s="105">
        <v>323582.45</v>
      </c>
      <c r="C725" s="105">
        <v>323582.45</v>
      </c>
      <c r="D725" s="105">
        <v>323582.45</v>
      </c>
      <c r="E725" s="105">
        <v>323582.45</v>
      </c>
      <c r="F725" s="105">
        <v>323582.45</v>
      </c>
      <c r="G725" s="105">
        <v>323582.45</v>
      </c>
      <c r="H725" s="105">
        <v>323582.45</v>
      </c>
      <c r="I725" s="105">
        <v>323582.45</v>
      </c>
      <c r="J725" s="105">
        <v>323582.45</v>
      </c>
      <c r="K725" s="105">
        <v>323582.45</v>
      </c>
      <c r="L725" s="105">
        <v>323582.45</v>
      </c>
      <c r="M725" s="105">
        <v>323582.45</v>
      </c>
      <c r="N725" s="105">
        <v>323582.45</v>
      </c>
      <c r="O725" s="105">
        <v>323582.45</v>
      </c>
      <c r="P725" s="105">
        <v>323582.45</v>
      </c>
      <c r="Q725" s="105">
        <v>323582.45</v>
      </c>
      <c r="R725" s="105">
        <v>323582.45</v>
      </c>
      <c r="S725" s="105">
        <v>323582.45</v>
      </c>
      <c r="T725" s="105">
        <v>323582.45</v>
      </c>
      <c r="U725" s="105">
        <v>323582.45</v>
      </c>
      <c r="V725" s="105">
        <v>323582.45</v>
      </c>
      <c r="W725" s="105">
        <v>323582.45</v>
      </c>
      <c r="X725" s="105">
        <v>323582.45</v>
      </c>
      <c r="Y725" s="105">
        <v>323582.45</v>
      </c>
      <c r="Z725" s="105">
        <v>323582.45</v>
      </c>
      <c r="AA725" s="105">
        <v>323582.45</v>
      </c>
      <c r="AB725" s="105">
        <v>323582.45</v>
      </c>
      <c r="AC725" s="105">
        <v>323582.45</v>
      </c>
      <c r="AD725" s="105">
        <v>323582.45</v>
      </c>
      <c r="AE725" s="105">
        <v>323582.45</v>
      </c>
      <c r="AF725" s="105">
        <v>323582.45</v>
      </c>
      <c r="AG725" s="105">
        <v>323582.45</v>
      </c>
      <c r="AH725" s="105">
        <v>323582.45</v>
      </c>
      <c r="AI725" s="105">
        <v>323582.45</v>
      </c>
      <c r="AJ725" s="105">
        <v>323582.45</v>
      </c>
      <c r="AK725" s="105">
        <v>323582.45</v>
      </c>
      <c r="AL725" s="105">
        <v>323582.45</v>
      </c>
      <c r="AM725" s="105">
        <v>323582.45</v>
      </c>
      <c r="AN725" s="105">
        <v>323582.45</v>
      </c>
      <c r="AO725" s="105">
        <v>323582.45</v>
      </c>
      <c r="AP725" s="105">
        <v>323582.45</v>
      </c>
      <c r="AQ725" s="105">
        <v>323582.45</v>
      </c>
      <c r="AR725" s="105">
        <v>323582.45</v>
      </c>
      <c r="AS725" s="105">
        <v>323582.45</v>
      </c>
      <c r="AT725" s="105">
        <v>323582.45</v>
      </c>
      <c r="AU725" s="105">
        <v>323582.45</v>
      </c>
      <c r="AV725" s="105">
        <v>323582.45</v>
      </c>
      <c r="AW725" s="105">
        <v>323582.45</v>
      </c>
      <c r="AX725" s="105">
        <v>323582.45</v>
      </c>
      <c r="AY725" s="105">
        <v>323582.45</v>
      </c>
      <c r="AZ725" s="105">
        <v>323582.45</v>
      </c>
      <c r="BA725" s="105">
        <v>323582.45</v>
      </c>
      <c r="BB725" s="105">
        <v>323582.45</v>
      </c>
      <c r="BE725" s="73"/>
      <c r="BF725" s="134">
        <f t="shared" si="48"/>
        <v>323582.45000000007</v>
      </c>
      <c r="BG725" s="134">
        <f t="shared" si="49"/>
        <v>323582.45000000007</v>
      </c>
      <c r="BH725" s="134">
        <f t="shared" si="50"/>
        <v>323582.45000000007</v>
      </c>
      <c r="BI725" s="134">
        <f t="shared" si="47"/>
        <v>323582.45000000007</v>
      </c>
    </row>
    <row r="726" spans="1:61" ht="14.4" x14ac:dyDescent="0.3">
      <c r="A726" s="106" t="s">
        <v>1087</v>
      </c>
      <c r="B726" s="105">
        <v>0</v>
      </c>
      <c r="C726" s="105">
        <v>0</v>
      </c>
      <c r="D726" s="105">
        <v>0</v>
      </c>
      <c r="E726" s="105">
        <v>0</v>
      </c>
      <c r="F726" s="105">
        <v>0</v>
      </c>
      <c r="G726" s="105">
        <v>0</v>
      </c>
      <c r="H726" s="105">
        <v>0</v>
      </c>
      <c r="I726" s="105">
        <v>0</v>
      </c>
      <c r="J726" s="105">
        <v>0</v>
      </c>
      <c r="K726" s="105">
        <v>0</v>
      </c>
      <c r="L726" s="105">
        <v>0</v>
      </c>
      <c r="M726" s="105">
        <v>0</v>
      </c>
      <c r="N726" s="105">
        <v>0</v>
      </c>
      <c r="O726" s="105">
        <v>0</v>
      </c>
      <c r="P726" s="105">
        <v>0</v>
      </c>
      <c r="Q726" s="105">
        <v>0</v>
      </c>
      <c r="R726" s="105">
        <v>0</v>
      </c>
      <c r="S726" s="105">
        <v>0</v>
      </c>
      <c r="T726" s="105">
        <v>0</v>
      </c>
      <c r="U726" s="105">
        <v>0</v>
      </c>
      <c r="V726" s="105">
        <v>0</v>
      </c>
      <c r="W726" s="105">
        <v>0</v>
      </c>
      <c r="X726" s="105">
        <v>0</v>
      </c>
      <c r="Y726" s="105">
        <v>0</v>
      </c>
      <c r="Z726" s="105">
        <v>0</v>
      </c>
      <c r="AA726" s="105">
        <v>0</v>
      </c>
      <c r="AB726" s="105">
        <v>0</v>
      </c>
      <c r="AC726" s="105">
        <v>0</v>
      </c>
      <c r="AD726" s="105">
        <v>0</v>
      </c>
      <c r="AE726" s="105">
        <v>0</v>
      </c>
      <c r="AF726" s="105">
        <v>0</v>
      </c>
      <c r="AG726" s="105">
        <v>0</v>
      </c>
      <c r="AH726" s="105">
        <v>0</v>
      </c>
      <c r="AI726" s="105">
        <v>0</v>
      </c>
      <c r="AJ726" s="105">
        <v>0</v>
      </c>
      <c r="AK726" s="105">
        <v>0</v>
      </c>
      <c r="AL726" s="105">
        <v>0</v>
      </c>
      <c r="AM726" s="105">
        <v>0</v>
      </c>
      <c r="AN726" s="105">
        <v>0</v>
      </c>
      <c r="AO726" s="105">
        <v>0</v>
      </c>
      <c r="AP726" s="105">
        <v>0</v>
      </c>
      <c r="AQ726" s="105">
        <v>0</v>
      </c>
      <c r="AR726" s="105">
        <v>0</v>
      </c>
      <c r="AS726" s="105">
        <v>0</v>
      </c>
      <c r="AT726" s="105">
        <v>0</v>
      </c>
      <c r="AU726" s="105">
        <v>0</v>
      </c>
      <c r="AV726" s="105">
        <v>0</v>
      </c>
      <c r="AW726" s="105">
        <v>0</v>
      </c>
      <c r="AX726" s="105">
        <v>0</v>
      </c>
      <c r="AY726" s="105">
        <v>0</v>
      </c>
      <c r="AZ726" s="105">
        <v>0</v>
      </c>
      <c r="BA726" s="105">
        <v>0</v>
      </c>
      <c r="BB726" s="105">
        <v>0</v>
      </c>
      <c r="BE726" s="73"/>
      <c r="BF726" s="134">
        <f t="shared" si="48"/>
        <v>0</v>
      </c>
      <c r="BG726" s="134">
        <f t="shared" si="49"/>
        <v>0</v>
      </c>
      <c r="BH726" s="134">
        <f t="shared" si="50"/>
        <v>0</v>
      </c>
      <c r="BI726" s="134">
        <f t="shared" si="47"/>
        <v>0</v>
      </c>
    </row>
    <row r="727" spans="1:61" ht="14.4" x14ac:dyDescent="0.3">
      <c r="A727" s="106" t="s">
        <v>1088</v>
      </c>
      <c r="B727" s="105">
        <v>0</v>
      </c>
      <c r="C727" s="105">
        <v>0</v>
      </c>
      <c r="D727" s="105">
        <v>0</v>
      </c>
      <c r="E727" s="105">
        <v>0</v>
      </c>
      <c r="F727" s="105">
        <v>0</v>
      </c>
      <c r="G727" s="105">
        <v>0</v>
      </c>
      <c r="H727" s="105">
        <v>0</v>
      </c>
      <c r="I727" s="105">
        <v>0</v>
      </c>
      <c r="J727" s="105">
        <v>0</v>
      </c>
      <c r="K727" s="105">
        <v>0</v>
      </c>
      <c r="L727" s="105">
        <v>0</v>
      </c>
      <c r="M727" s="105">
        <v>0</v>
      </c>
      <c r="N727" s="105">
        <v>0</v>
      </c>
      <c r="O727" s="105">
        <v>0</v>
      </c>
      <c r="P727" s="105">
        <v>0</v>
      </c>
      <c r="Q727" s="105">
        <v>0</v>
      </c>
      <c r="R727" s="105">
        <v>0</v>
      </c>
      <c r="S727" s="105">
        <v>0</v>
      </c>
      <c r="T727" s="105">
        <v>0</v>
      </c>
      <c r="U727" s="105">
        <v>0</v>
      </c>
      <c r="V727" s="105">
        <v>0</v>
      </c>
      <c r="W727" s="105">
        <v>0</v>
      </c>
      <c r="X727" s="105">
        <v>0</v>
      </c>
      <c r="Y727" s="105">
        <v>0</v>
      </c>
      <c r="Z727" s="105">
        <v>0</v>
      </c>
      <c r="AA727" s="105">
        <v>0</v>
      </c>
      <c r="AB727" s="105">
        <v>0</v>
      </c>
      <c r="AC727" s="105">
        <v>0</v>
      </c>
      <c r="AD727" s="105">
        <v>0</v>
      </c>
      <c r="AE727" s="105">
        <v>0</v>
      </c>
      <c r="AF727" s="105">
        <v>0</v>
      </c>
      <c r="AG727" s="105">
        <v>0</v>
      </c>
      <c r="AH727" s="105">
        <v>0</v>
      </c>
      <c r="AI727" s="105">
        <v>0</v>
      </c>
      <c r="AJ727" s="105">
        <v>0</v>
      </c>
      <c r="AK727" s="105">
        <v>0</v>
      </c>
      <c r="AL727" s="105">
        <v>0</v>
      </c>
      <c r="AM727" s="105">
        <v>0</v>
      </c>
      <c r="AN727" s="105">
        <v>0</v>
      </c>
      <c r="AO727" s="105">
        <v>0</v>
      </c>
      <c r="AP727" s="105">
        <v>0</v>
      </c>
      <c r="AQ727" s="105">
        <v>0</v>
      </c>
      <c r="AR727" s="105">
        <v>0</v>
      </c>
      <c r="AS727" s="105">
        <v>0</v>
      </c>
      <c r="AT727" s="105">
        <v>0</v>
      </c>
      <c r="AU727" s="105">
        <v>0</v>
      </c>
      <c r="AV727" s="105">
        <v>0</v>
      </c>
      <c r="AW727" s="105">
        <v>0</v>
      </c>
      <c r="AX727" s="105">
        <v>0</v>
      </c>
      <c r="AY727" s="105">
        <v>0</v>
      </c>
      <c r="AZ727" s="105">
        <v>0</v>
      </c>
      <c r="BA727" s="105">
        <v>0</v>
      </c>
      <c r="BB727" s="105">
        <v>0</v>
      </c>
      <c r="BE727" s="73"/>
      <c r="BF727" s="134">
        <f t="shared" si="48"/>
        <v>0</v>
      </c>
      <c r="BG727" s="134">
        <f t="shared" si="49"/>
        <v>0</v>
      </c>
      <c r="BH727" s="134">
        <f t="shared" si="50"/>
        <v>0</v>
      </c>
      <c r="BI727" s="134">
        <f t="shared" si="47"/>
        <v>0</v>
      </c>
    </row>
    <row r="728" spans="1:61" ht="14.4" x14ac:dyDescent="0.3">
      <c r="A728" s="106" t="s">
        <v>1089</v>
      </c>
      <c r="B728" s="105">
        <v>0</v>
      </c>
      <c r="C728" s="105">
        <v>0</v>
      </c>
      <c r="D728" s="105">
        <v>0</v>
      </c>
      <c r="E728" s="105">
        <v>0</v>
      </c>
      <c r="F728" s="105">
        <v>0</v>
      </c>
      <c r="G728" s="105">
        <v>0</v>
      </c>
      <c r="H728" s="105">
        <v>0</v>
      </c>
      <c r="I728" s="105">
        <v>0</v>
      </c>
      <c r="J728" s="105">
        <v>0</v>
      </c>
      <c r="K728" s="105">
        <v>0</v>
      </c>
      <c r="L728" s="105">
        <v>0</v>
      </c>
      <c r="M728" s="105">
        <v>0</v>
      </c>
      <c r="N728" s="105">
        <v>0</v>
      </c>
      <c r="O728" s="105">
        <v>0</v>
      </c>
      <c r="P728" s="105">
        <v>0</v>
      </c>
      <c r="Q728" s="105">
        <v>0</v>
      </c>
      <c r="R728" s="105">
        <v>0</v>
      </c>
      <c r="S728" s="105">
        <v>0</v>
      </c>
      <c r="T728" s="105">
        <v>0</v>
      </c>
      <c r="U728" s="105">
        <v>0</v>
      </c>
      <c r="V728" s="105">
        <v>0</v>
      </c>
      <c r="W728" s="105">
        <v>0</v>
      </c>
      <c r="X728" s="105">
        <v>0</v>
      </c>
      <c r="Y728" s="105">
        <v>0</v>
      </c>
      <c r="Z728" s="105">
        <v>0</v>
      </c>
      <c r="AA728" s="105">
        <v>0</v>
      </c>
      <c r="AB728" s="105">
        <v>0</v>
      </c>
      <c r="AC728" s="105">
        <v>0</v>
      </c>
      <c r="AD728" s="105">
        <v>0</v>
      </c>
      <c r="AE728" s="105">
        <v>0</v>
      </c>
      <c r="AF728" s="105">
        <v>0</v>
      </c>
      <c r="AG728" s="105">
        <v>0</v>
      </c>
      <c r="AH728" s="105">
        <v>0</v>
      </c>
      <c r="AI728" s="105">
        <v>0</v>
      </c>
      <c r="AJ728" s="105">
        <v>0</v>
      </c>
      <c r="AK728" s="105">
        <v>0</v>
      </c>
      <c r="AL728" s="105">
        <v>0</v>
      </c>
      <c r="AM728" s="105">
        <v>0</v>
      </c>
      <c r="AN728" s="105">
        <v>0</v>
      </c>
      <c r="AO728" s="105">
        <v>0</v>
      </c>
      <c r="AP728" s="105">
        <v>0</v>
      </c>
      <c r="AQ728" s="105">
        <v>0</v>
      </c>
      <c r="AR728" s="105">
        <v>0</v>
      </c>
      <c r="AS728" s="105">
        <v>0</v>
      </c>
      <c r="AT728" s="105">
        <v>0</v>
      </c>
      <c r="AU728" s="105">
        <v>0</v>
      </c>
      <c r="AV728" s="105">
        <v>0</v>
      </c>
      <c r="AW728" s="105">
        <v>0</v>
      </c>
      <c r="AX728" s="105">
        <v>0</v>
      </c>
      <c r="AY728" s="105">
        <v>0</v>
      </c>
      <c r="AZ728" s="105">
        <v>0</v>
      </c>
      <c r="BA728" s="105">
        <v>0</v>
      </c>
      <c r="BB728" s="105">
        <v>0</v>
      </c>
      <c r="BE728" s="73"/>
      <c r="BF728" s="134">
        <f t="shared" si="48"/>
        <v>0</v>
      </c>
      <c r="BG728" s="134">
        <f t="shared" si="49"/>
        <v>0</v>
      </c>
      <c r="BH728" s="134">
        <f t="shared" si="50"/>
        <v>0</v>
      </c>
      <c r="BI728" s="134">
        <f t="shared" si="47"/>
        <v>0</v>
      </c>
    </row>
    <row r="729" spans="1:61" ht="14.4" x14ac:dyDescent="0.3">
      <c r="A729" s="106" t="s">
        <v>1090</v>
      </c>
      <c r="B729" s="105">
        <v>838726.29</v>
      </c>
      <c r="C729" s="105">
        <v>838726.29</v>
      </c>
      <c r="D729" s="105">
        <v>838726.29</v>
      </c>
      <c r="E729" s="105">
        <v>838726.29</v>
      </c>
      <c r="F729" s="105">
        <v>838726.29</v>
      </c>
      <c r="G729" s="105">
        <v>838726.29</v>
      </c>
      <c r="H729" s="105">
        <v>838726.29</v>
      </c>
      <c r="I729" s="105">
        <v>838726.29</v>
      </c>
      <c r="J729" s="105">
        <v>838726.29</v>
      </c>
      <c r="K729" s="105">
        <v>838726.29</v>
      </c>
      <c r="L729" s="105">
        <v>838726.29</v>
      </c>
      <c r="M729" s="105">
        <v>838726.29</v>
      </c>
      <c r="N729" s="105">
        <v>838726.29</v>
      </c>
      <c r="O729" s="105">
        <v>838726.29</v>
      </c>
      <c r="P729" s="105">
        <v>838726.29</v>
      </c>
      <c r="Q729" s="105">
        <v>838726.29</v>
      </c>
      <c r="R729" s="105">
        <v>838726.29</v>
      </c>
      <c r="S729" s="105">
        <v>838726.29</v>
      </c>
      <c r="T729" s="105">
        <v>838726.29</v>
      </c>
      <c r="U729" s="105">
        <v>838726.29</v>
      </c>
      <c r="V729" s="105">
        <v>838726.29</v>
      </c>
      <c r="W729" s="105">
        <v>838726.29</v>
      </c>
      <c r="X729" s="105">
        <v>838726.29</v>
      </c>
      <c r="Y729" s="105">
        <v>838726.29</v>
      </c>
      <c r="Z729" s="105">
        <v>838726.29</v>
      </c>
      <c r="AA729" s="105">
        <v>838726.29</v>
      </c>
      <c r="AB729" s="105">
        <v>838726.29</v>
      </c>
      <c r="AC729" s="105">
        <v>838726.29</v>
      </c>
      <c r="AD729" s="105">
        <v>838726.29</v>
      </c>
      <c r="AE729" s="105">
        <v>838726.29</v>
      </c>
      <c r="AF729" s="105">
        <v>838726.29</v>
      </c>
      <c r="AG729" s="105">
        <v>838726.29</v>
      </c>
      <c r="AH729" s="105">
        <v>838726.29</v>
      </c>
      <c r="AI729" s="105">
        <v>838726.29</v>
      </c>
      <c r="AJ729" s="105">
        <v>838726.29</v>
      </c>
      <c r="AK729" s="105">
        <v>838726.29</v>
      </c>
      <c r="AL729" s="105">
        <v>838726.29</v>
      </c>
      <c r="AM729" s="105">
        <v>838726.29</v>
      </c>
      <c r="AN729" s="105">
        <v>838726.29</v>
      </c>
      <c r="AO729" s="105">
        <v>838726.29</v>
      </c>
      <c r="AP729" s="105">
        <v>838726.29</v>
      </c>
      <c r="AQ729" s="105">
        <v>838726.29</v>
      </c>
      <c r="AR729" s="105">
        <v>838726.29</v>
      </c>
      <c r="AS729" s="105">
        <v>838726.29</v>
      </c>
      <c r="AT729" s="105">
        <v>838726.29</v>
      </c>
      <c r="AU729" s="105">
        <v>838726.29</v>
      </c>
      <c r="AV729" s="105">
        <v>838726.29</v>
      </c>
      <c r="AW729" s="105">
        <v>838726.29</v>
      </c>
      <c r="AX729" s="105">
        <v>838726.29</v>
      </c>
      <c r="AY729" s="105">
        <v>838726.29</v>
      </c>
      <c r="AZ729" s="105">
        <v>838726.29</v>
      </c>
      <c r="BA729" s="105">
        <v>838726.29</v>
      </c>
      <c r="BB729" s="105">
        <v>838726.29</v>
      </c>
      <c r="BE729" s="73"/>
      <c r="BF729" s="134">
        <f t="shared" si="48"/>
        <v>838726.28999999992</v>
      </c>
      <c r="BG729" s="134">
        <f t="shared" si="49"/>
        <v>838726.28999999992</v>
      </c>
      <c r="BH729" s="134">
        <f t="shared" si="50"/>
        <v>838726.28999999992</v>
      </c>
      <c r="BI729" s="134">
        <f t="shared" si="47"/>
        <v>838726.28999999992</v>
      </c>
    </row>
    <row r="730" spans="1:61" ht="14.4" x14ac:dyDescent="0.3">
      <c r="A730" s="106" t="s">
        <v>1091</v>
      </c>
      <c r="B730" s="105">
        <v>0</v>
      </c>
      <c r="C730" s="105">
        <v>0</v>
      </c>
      <c r="D730" s="105">
        <v>0</v>
      </c>
      <c r="E730" s="105">
        <v>0</v>
      </c>
      <c r="F730" s="105">
        <v>0</v>
      </c>
      <c r="G730" s="105">
        <v>0</v>
      </c>
      <c r="H730" s="105">
        <v>0</v>
      </c>
      <c r="I730" s="105">
        <v>0</v>
      </c>
      <c r="J730" s="105">
        <v>0</v>
      </c>
      <c r="K730" s="105">
        <v>0</v>
      </c>
      <c r="L730" s="105">
        <v>0</v>
      </c>
      <c r="M730" s="105">
        <v>0</v>
      </c>
      <c r="N730" s="105">
        <v>0</v>
      </c>
      <c r="O730" s="105">
        <v>0</v>
      </c>
      <c r="P730" s="105">
        <v>0</v>
      </c>
      <c r="Q730" s="105">
        <v>0</v>
      </c>
      <c r="R730" s="105">
        <v>0</v>
      </c>
      <c r="S730" s="105">
        <v>0</v>
      </c>
      <c r="T730" s="105">
        <v>0</v>
      </c>
      <c r="U730" s="105">
        <v>0</v>
      </c>
      <c r="V730" s="105">
        <v>0</v>
      </c>
      <c r="W730" s="105">
        <v>0</v>
      </c>
      <c r="X730" s="105">
        <v>0</v>
      </c>
      <c r="Y730" s="105">
        <v>0</v>
      </c>
      <c r="Z730" s="105">
        <v>0</v>
      </c>
      <c r="AA730" s="105">
        <v>0</v>
      </c>
      <c r="AB730" s="105">
        <v>0</v>
      </c>
      <c r="AC730" s="105">
        <v>0</v>
      </c>
      <c r="AD730" s="105">
        <v>0</v>
      </c>
      <c r="AE730" s="105">
        <v>0</v>
      </c>
      <c r="AF730" s="105">
        <v>0</v>
      </c>
      <c r="AG730" s="105">
        <v>0</v>
      </c>
      <c r="AH730" s="105">
        <v>0</v>
      </c>
      <c r="AI730" s="105">
        <v>0</v>
      </c>
      <c r="AJ730" s="105">
        <v>0</v>
      </c>
      <c r="AK730" s="105">
        <v>0</v>
      </c>
      <c r="AL730" s="105">
        <v>0</v>
      </c>
      <c r="AM730" s="105">
        <v>0</v>
      </c>
      <c r="AN730" s="105">
        <v>0</v>
      </c>
      <c r="AO730" s="105">
        <v>0</v>
      </c>
      <c r="AP730" s="105">
        <v>0</v>
      </c>
      <c r="AQ730" s="105">
        <v>0</v>
      </c>
      <c r="AR730" s="105">
        <v>0</v>
      </c>
      <c r="AS730" s="105">
        <v>0</v>
      </c>
      <c r="AT730" s="105">
        <v>0</v>
      </c>
      <c r="AU730" s="105">
        <v>0</v>
      </c>
      <c r="AV730" s="105">
        <v>0</v>
      </c>
      <c r="AW730" s="105">
        <v>0</v>
      </c>
      <c r="AX730" s="105">
        <v>0</v>
      </c>
      <c r="AY730" s="105">
        <v>0</v>
      </c>
      <c r="AZ730" s="105">
        <v>0</v>
      </c>
      <c r="BA730" s="105">
        <v>0</v>
      </c>
      <c r="BB730" s="105">
        <v>0</v>
      </c>
      <c r="BE730" s="73"/>
      <c r="BF730" s="134">
        <f t="shared" si="48"/>
        <v>0</v>
      </c>
      <c r="BG730" s="134">
        <f t="shared" si="49"/>
        <v>0</v>
      </c>
      <c r="BH730" s="134">
        <f t="shared" si="50"/>
        <v>0</v>
      </c>
      <c r="BI730" s="134">
        <f t="shared" si="47"/>
        <v>0</v>
      </c>
    </row>
    <row r="731" spans="1:61" ht="14.4" x14ac:dyDescent="0.3">
      <c r="A731" s="106" t="s">
        <v>1092</v>
      </c>
      <c r="B731" s="105">
        <v>2174651.9</v>
      </c>
      <c r="C731" s="105">
        <v>2174651.9</v>
      </c>
      <c r="D731" s="105">
        <v>2174651.9</v>
      </c>
      <c r="E731" s="105">
        <v>2174651.9</v>
      </c>
      <c r="F731" s="105">
        <v>2174651.9</v>
      </c>
      <c r="G731" s="105">
        <v>2174651.9</v>
      </c>
      <c r="H731" s="105">
        <v>2174651.9</v>
      </c>
      <c r="I731" s="105">
        <v>2174651.9</v>
      </c>
      <c r="J731" s="105">
        <v>2174651.9</v>
      </c>
      <c r="K731" s="105">
        <v>2174651.9</v>
      </c>
      <c r="L731" s="105">
        <v>2174651.9</v>
      </c>
      <c r="M731" s="105">
        <v>2174651.9</v>
      </c>
      <c r="N731" s="105">
        <v>2174651.9</v>
      </c>
      <c r="O731" s="105">
        <v>2174651.9</v>
      </c>
      <c r="P731" s="105">
        <v>2174651.9</v>
      </c>
      <c r="Q731" s="105">
        <v>2174651.9</v>
      </c>
      <c r="R731" s="105">
        <v>2174651.9</v>
      </c>
      <c r="S731" s="105">
        <v>2174651.9</v>
      </c>
      <c r="T731" s="105">
        <v>2174651.9</v>
      </c>
      <c r="U731" s="105">
        <v>2174651.9</v>
      </c>
      <c r="V731" s="105">
        <v>2174651.9</v>
      </c>
      <c r="W731" s="105">
        <v>2174651.9</v>
      </c>
      <c r="X731" s="105">
        <v>2174651.9</v>
      </c>
      <c r="Y731" s="105">
        <v>2174651.9</v>
      </c>
      <c r="Z731" s="105">
        <v>2174651.9</v>
      </c>
      <c r="AA731" s="105">
        <v>2174651.9</v>
      </c>
      <c r="AB731" s="105">
        <v>2174651.9</v>
      </c>
      <c r="AC731" s="105">
        <v>2174651.9</v>
      </c>
      <c r="AD731" s="105">
        <v>2174651.9</v>
      </c>
      <c r="AE731" s="105">
        <v>2174651.9</v>
      </c>
      <c r="AF731" s="105">
        <v>2174651.9</v>
      </c>
      <c r="AG731" s="105">
        <v>2174651.9</v>
      </c>
      <c r="AH731" s="105">
        <v>2174651.9</v>
      </c>
      <c r="AI731" s="105">
        <v>2174651.9</v>
      </c>
      <c r="AJ731" s="105">
        <v>2174651.9</v>
      </c>
      <c r="AK731" s="105">
        <v>2174651.9</v>
      </c>
      <c r="AL731" s="105">
        <v>2174651.9</v>
      </c>
      <c r="AM731" s="105">
        <v>2174651.9</v>
      </c>
      <c r="AN731" s="105">
        <v>2174651.9</v>
      </c>
      <c r="AO731" s="105">
        <v>2174651.9</v>
      </c>
      <c r="AP731" s="105">
        <v>2174651.9</v>
      </c>
      <c r="AQ731" s="105">
        <v>2174651.9</v>
      </c>
      <c r="AR731" s="105">
        <v>2174651.9</v>
      </c>
      <c r="AS731" s="105">
        <v>2174651.9</v>
      </c>
      <c r="AT731" s="105">
        <v>2174651.9</v>
      </c>
      <c r="AU731" s="105">
        <v>2174651.9</v>
      </c>
      <c r="AV731" s="105">
        <v>2174651.9</v>
      </c>
      <c r="AW731" s="105">
        <v>2174651.9</v>
      </c>
      <c r="AX731" s="105">
        <v>2174651.9</v>
      </c>
      <c r="AY731" s="105">
        <v>2174651.9</v>
      </c>
      <c r="AZ731" s="105">
        <v>2174651.9</v>
      </c>
      <c r="BA731" s="105">
        <v>2174651.9</v>
      </c>
      <c r="BB731" s="105">
        <v>2174651.9</v>
      </c>
      <c r="BE731" s="73"/>
      <c r="BF731" s="134">
        <f t="shared" si="48"/>
        <v>2174651.8999999994</v>
      </c>
      <c r="BG731" s="134">
        <f t="shared" si="49"/>
        <v>2174651.8999999994</v>
      </c>
      <c r="BH731" s="134">
        <f t="shared" si="50"/>
        <v>2174651.8999999994</v>
      </c>
      <c r="BI731" s="134">
        <f t="shared" si="47"/>
        <v>2174651.8999999994</v>
      </c>
    </row>
    <row r="732" spans="1:61" ht="14.4" x14ac:dyDescent="0.3">
      <c r="A732" s="106" t="s">
        <v>1093</v>
      </c>
      <c r="B732" s="105">
        <v>840322.38</v>
      </c>
      <c r="C732" s="105">
        <v>840322.38</v>
      </c>
      <c r="D732" s="105">
        <v>840322.38</v>
      </c>
      <c r="E732" s="105">
        <v>840322.38</v>
      </c>
      <c r="F732" s="105">
        <v>840322.38</v>
      </c>
      <c r="G732" s="105">
        <v>840322.38</v>
      </c>
      <c r="H732" s="105">
        <v>840322.38</v>
      </c>
      <c r="I732" s="105">
        <v>840322.38</v>
      </c>
      <c r="J732" s="105">
        <v>840322.38</v>
      </c>
      <c r="K732" s="105">
        <v>840322.38</v>
      </c>
      <c r="L732" s="105">
        <v>840322.38</v>
      </c>
      <c r="M732" s="105">
        <v>840322.38</v>
      </c>
      <c r="N732" s="105">
        <v>840322.38</v>
      </c>
      <c r="O732" s="105">
        <v>840322.38</v>
      </c>
      <c r="P732" s="105">
        <v>840322.38</v>
      </c>
      <c r="Q732" s="105">
        <v>840322.38</v>
      </c>
      <c r="R732" s="105">
        <v>840322.38</v>
      </c>
      <c r="S732" s="105">
        <v>840322.38</v>
      </c>
      <c r="T732" s="105">
        <v>840322.38</v>
      </c>
      <c r="U732" s="105">
        <v>840322.38</v>
      </c>
      <c r="V732" s="105">
        <v>840322.38</v>
      </c>
      <c r="W732" s="105">
        <v>840322.38</v>
      </c>
      <c r="X732" s="105">
        <v>840322.38</v>
      </c>
      <c r="Y732" s="105">
        <v>840322.38</v>
      </c>
      <c r="Z732" s="105">
        <v>840322.38</v>
      </c>
      <c r="AA732" s="105">
        <v>840322.38</v>
      </c>
      <c r="AB732" s="105">
        <v>840322.38</v>
      </c>
      <c r="AC732" s="105">
        <v>840322.38</v>
      </c>
      <c r="AD732" s="105">
        <v>840322.38</v>
      </c>
      <c r="AE732" s="105">
        <v>840322.38</v>
      </c>
      <c r="AF732" s="105">
        <v>840322.38</v>
      </c>
      <c r="AG732" s="105">
        <v>840322.38</v>
      </c>
      <c r="AH732" s="105">
        <v>840322.38</v>
      </c>
      <c r="AI732" s="105">
        <v>840322.38</v>
      </c>
      <c r="AJ732" s="105">
        <v>840322.38</v>
      </c>
      <c r="AK732" s="105">
        <v>840322.38</v>
      </c>
      <c r="AL732" s="105">
        <v>840322.38</v>
      </c>
      <c r="AM732" s="105">
        <v>840322.38</v>
      </c>
      <c r="AN732" s="105">
        <v>840322.38</v>
      </c>
      <c r="AO732" s="105">
        <v>840322.38</v>
      </c>
      <c r="AP732" s="105">
        <v>840322.38</v>
      </c>
      <c r="AQ732" s="105">
        <v>840322.38</v>
      </c>
      <c r="AR732" s="105">
        <v>840322.38</v>
      </c>
      <c r="AS732" s="105">
        <v>840322.38</v>
      </c>
      <c r="AT732" s="105">
        <v>840322.38</v>
      </c>
      <c r="AU732" s="105">
        <v>840322.38</v>
      </c>
      <c r="AV732" s="105">
        <v>840322.38</v>
      </c>
      <c r="AW732" s="105">
        <v>840322.38</v>
      </c>
      <c r="AX732" s="105">
        <v>840322.38</v>
      </c>
      <c r="AY732" s="105">
        <v>840322.38</v>
      </c>
      <c r="AZ732" s="105">
        <v>840322.38</v>
      </c>
      <c r="BA732" s="105">
        <v>840322.38</v>
      </c>
      <c r="BB732" s="105">
        <v>840322.38</v>
      </c>
      <c r="BE732" s="73"/>
      <c r="BF732" s="134">
        <f t="shared" si="48"/>
        <v>840322.38000000024</v>
      </c>
      <c r="BG732" s="134">
        <f t="shared" si="49"/>
        <v>840322.38000000024</v>
      </c>
      <c r="BH732" s="134">
        <f t="shared" si="50"/>
        <v>840322.38000000024</v>
      </c>
      <c r="BI732" s="134">
        <f t="shared" si="47"/>
        <v>840322.38000000024</v>
      </c>
    </row>
    <row r="733" spans="1:61" ht="14.4" x14ac:dyDescent="0.3">
      <c r="A733" s="106" t="s">
        <v>1094</v>
      </c>
      <c r="B733" s="105">
        <v>0</v>
      </c>
      <c r="C733" s="105">
        <v>0</v>
      </c>
      <c r="D733" s="105">
        <v>0</v>
      </c>
      <c r="E733" s="105">
        <v>0</v>
      </c>
      <c r="F733" s="105">
        <v>0</v>
      </c>
      <c r="G733" s="105">
        <v>0</v>
      </c>
      <c r="H733" s="105">
        <v>0</v>
      </c>
      <c r="I733" s="105">
        <v>0</v>
      </c>
      <c r="J733" s="105">
        <v>0</v>
      </c>
      <c r="K733" s="105">
        <v>0</v>
      </c>
      <c r="L733" s="105">
        <v>0</v>
      </c>
      <c r="M733" s="105">
        <v>0</v>
      </c>
      <c r="N733" s="105">
        <v>0</v>
      </c>
      <c r="O733" s="105">
        <v>0</v>
      </c>
      <c r="P733" s="105">
        <v>0</v>
      </c>
      <c r="Q733" s="105">
        <v>0</v>
      </c>
      <c r="R733" s="105">
        <v>0</v>
      </c>
      <c r="S733" s="105">
        <v>0</v>
      </c>
      <c r="T733" s="105">
        <v>0</v>
      </c>
      <c r="U733" s="105">
        <v>0</v>
      </c>
      <c r="V733" s="105">
        <v>0</v>
      </c>
      <c r="W733" s="105">
        <v>0</v>
      </c>
      <c r="X733" s="105">
        <v>0</v>
      </c>
      <c r="Y733" s="105">
        <v>0</v>
      </c>
      <c r="Z733" s="105">
        <v>0</v>
      </c>
      <c r="AA733" s="105">
        <v>0</v>
      </c>
      <c r="AB733" s="105">
        <v>0</v>
      </c>
      <c r="AC733" s="105">
        <v>0</v>
      </c>
      <c r="AD733" s="105">
        <v>0</v>
      </c>
      <c r="AE733" s="105">
        <v>0</v>
      </c>
      <c r="AF733" s="105">
        <v>0</v>
      </c>
      <c r="AG733" s="105">
        <v>0</v>
      </c>
      <c r="AH733" s="105">
        <v>0</v>
      </c>
      <c r="AI733" s="105">
        <v>0</v>
      </c>
      <c r="AJ733" s="105">
        <v>0</v>
      </c>
      <c r="AK733" s="105">
        <v>0</v>
      </c>
      <c r="AL733" s="105">
        <v>0</v>
      </c>
      <c r="AM733" s="105">
        <v>0</v>
      </c>
      <c r="AN733" s="105">
        <v>0</v>
      </c>
      <c r="AO733" s="105">
        <v>0</v>
      </c>
      <c r="AP733" s="105">
        <v>0</v>
      </c>
      <c r="AQ733" s="105">
        <v>0</v>
      </c>
      <c r="AR733" s="105">
        <v>0</v>
      </c>
      <c r="AS733" s="105">
        <v>0</v>
      </c>
      <c r="AT733" s="105">
        <v>0</v>
      </c>
      <c r="AU733" s="105">
        <v>0</v>
      </c>
      <c r="AV733" s="105">
        <v>0</v>
      </c>
      <c r="AW733" s="105">
        <v>0</v>
      </c>
      <c r="AX733" s="105">
        <v>0</v>
      </c>
      <c r="AY733" s="105">
        <v>0</v>
      </c>
      <c r="AZ733" s="105">
        <v>0</v>
      </c>
      <c r="BA733" s="105">
        <v>0</v>
      </c>
      <c r="BB733" s="105">
        <v>0</v>
      </c>
      <c r="BE733" s="73"/>
      <c r="BF733" s="134">
        <f t="shared" si="48"/>
        <v>0</v>
      </c>
      <c r="BG733" s="134">
        <f t="shared" si="49"/>
        <v>0</v>
      </c>
      <c r="BH733" s="134">
        <f t="shared" si="50"/>
        <v>0</v>
      </c>
      <c r="BI733" s="134">
        <f t="shared" si="47"/>
        <v>0</v>
      </c>
    </row>
    <row r="734" spans="1:61" ht="14.4" x14ac:dyDescent="0.3">
      <c r="A734" s="106" t="s">
        <v>1095</v>
      </c>
      <c r="B734" s="105">
        <v>-5787411.9564304696</v>
      </c>
      <c r="C734" s="105">
        <v>-6269696.2861330099</v>
      </c>
      <c r="D734" s="105">
        <v>-6751980.61583554</v>
      </c>
      <c r="E734" s="105">
        <v>-7234264.9455380803</v>
      </c>
      <c r="F734" s="105">
        <v>-7716549.2752406197</v>
      </c>
      <c r="G734" s="105">
        <v>-8198833.60494316</v>
      </c>
      <c r="H734" s="105">
        <v>-8681117.9346456993</v>
      </c>
      <c r="I734" s="105">
        <v>-9163402.2643482406</v>
      </c>
      <c r="J734" s="105">
        <v>-9645686.5940507799</v>
      </c>
      <c r="K734" s="105">
        <v>-10127970.923753301</v>
      </c>
      <c r="L734" s="105">
        <v>-10610255.253455799</v>
      </c>
      <c r="M734" s="105">
        <v>-11092539.5831584</v>
      </c>
      <c r="N734" s="105">
        <v>-11574823.9128609</v>
      </c>
      <c r="O734" s="105">
        <v>-11574823.9128609</v>
      </c>
      <c r="P734" s="105">
        <v>-12057108.2425634</v>
      </c>
      <c r="Q734" s="105">
        <v>-12539392.572265999</v>
      </c>
      <c r="R734" s="105">
        <v>-13021676.9019685</v>
      </c>
      <c r="S734" s="105">
        <v>-13503961.231671</v>
      </c>
      <c r="T734" s="105">
        <v>-13986245.561373601</v>
      </c>
      <c r="U734" s="105">
        <v>-14468529.891076099</v>
      </c>
      <c r="V734" s="105">
        <v>-14950814.2207787</v>
      </c>
      <c r="W734" s="105">
        <v>-15433098.5504812</v>
      </c>
      <c r="X734" s="105">
        <v>-15915382.8801837</v>
      </c>
      <c r="Y734" s="105">
        <v>-16397667.209886299</v>
      </c>
      <c r="Z734" s="105">
        <v>-16879951.539588802</v>
      </c>
      <c r="AA734" s="105">
        <v>-17362235.869291399</v>
      </c>
      <c r="AB734" s="105">
        <v>-17362235.869291399</v>
      </c>
      <c r="AC734" s="105">
        <v>-17842900.003117599</v>
      </c>
      <c r="AD734" s="105">
        <v>-18321943.941067599</v>
      </c>
      <c r="AE734" s="105">
        <v>-18800987.879017498</v>
      </c>
      <c r="AF734" s="105">
        <v>-19280031.816967499</v>
      </c>
      <c r="AG734" s="105">
        <v>-19759075.754917499</v>
      </c>
      <c r="AH734" s="105">
        <v>-20238119.692867398</v>
      </c>
      <c r="AI734" s="105">
        <v>-20717163.630817398</v>
      </c>
      <c r="AJ734" s="105">
        <v>-21196207.568767399</v>
      </c>
      <c r="AK734" s="105">
        <v>-21675251.506717298</v>
      </c>
      <c r="AL734" s="105">
        <v>-22154295.444667298</v>
      </c>
      <c r="AM734" s="105">
        <v>-22633339.382617202</v>
      </c>
      <c r="AN734" s="105">
        <v>-23112383.320567202</v>
      </c>
      <c r="AO734" s="105">
        <v>-23112383.320567202</v>
      </c>
      <c r="AP734" s="105">
        <v>-23566727.5677955</v>
      </c>
      <c r="AQ734" s="105">
        <v>-23995158.189875901</v>
      </c>
      <c r="AR734" s="105">
        <v>-24423588.811956398</v>
      </c>
      <c r="AS734" s="105">
        <v>-24852019.434036799</v>
      </c>
      <c r="AT734" s="105">
        <v>-25280450.056117199</v>
      </c>
      <c r="AU734" s="105">
        <v>-25708880.678197701</v>
      </c>
      <c r="AV734" s="105">
        <v>-26132718.653661601</v>
      </c>
      <c r="AW734" s="105">
        <v>-26551963.982508902</v>
      </c>
      <c r="AX734" s="105">
        <v>-26971209.311356299</v>
      </c>
      <c r="AY734" s="105">
        <v>-27390454.640203599</v>
      </c>
      <c r="AZ734" s="105">
        <v>-27809699.969051</v>
      </c>
      <c r="BA734" s="105">
        <v>-28228945.2978983</v>
      </c>
      <c r="BB734" s="105">
        <v>-28228945.2978983</v>
      </c>
      <c r="BE734" s="73"/>
      <c r="BF734" s="134">
        <f t="shared" si="48"/>
        <v>-8681117.9346456937</v>
      </c>
      <c r="BG734" s="134">
        <f t="shared" si="49"/>
        <v>-14468529.891076125</v>
      </c>
      <c r="BH734" s="134">
        <f t="shared" si="50"/>
        <v>-20237995.062415406</v>
      </c>
      <c r="BI734" s="134">
        <f t="shared" si="47"/>
        <v>-25694169.224094339</v>
      </c>
    </row>
    <row r="735" spans="1:61" ht="14.4" x14ac:dyDescent="0.3">
      <c r="A735" s="233" t="s">
        <v>1096</v>
      </c>
      <c r="B735" s="107">
        <v>10125912.1135695</v>
      </c>
      <c r="C735" s="107">
        <v>9643627.7838669904</v>
      </c>
      <c r="D735" s="107">
        <v>9161343.4541644491</v>
      </c>
      <c r="E735" s="107">
        <v>8679059.1244619098</v>
      </c>
      <c r="F735" s="107">
        <v>8196774.7947593704</v>
      </c>
      <c r="G735" s="107">
        <v>7714490.4650568301</v>
      </c>
      <c r="H735" s="107">
        <v>7232206.1353542898</v>
      </c>
      <c r="I735" s="107">
        <v>6749921.8056517504</v>
      </c>
      <c r="J735" s="107">
        <v>6267637.4759492101</v>
      </c>
      <c r="K735" s="107">
        <v>5785353.1462466698</v>
      </c>
      <c r="L735" s="107">
        <v>5303068.8165441304</v>
      </c>
      <c r="M735" s="107">
        <v>4820784.4868415901</v>
      </c>
      <c r="N735" s="107">
        <v>4338500.1571390498</v>
      </c>
      <c r="O735" s="107">
        <v>4338500.1571390498</v>
      </c>
      <c r="P735" s="107">
        <v>3856215.82743651</v>
      </c>
      <c r="Q735" s="107">
        <v>3373931.49773398</v>
      </c>
      <c r="R735" s="107">
        <v>2891647.1680314401</v>
      </c>
      <c r="S735" s="107">
        <v>2409362.8383288998</v>
      </c>
      <c r="T735" s="107">
        <v>1927078.50862636</v>
      </c>
      <c r="U735" s="107">
        <v>1444794.1789238199</v>
      </c>
      <c r="V735" s="107">
        <v>962509.84922128299</v>
      </c>
      <c r="W735" s="107">
        <v>480225.51951874403</v>
      </c>
      <c r="X735" s="107">
        <v>-2058.8101837947702</v>
      </c>
      <c r="Y735" s="107">
        <v>-484343.13988633401</v>
      </c>
      <c r="Z735" s="107">
        <v>-966627.46958887298</v>
      </c>
      <c r="AA735" s="107">
        <v>-1448911.79929141</v>
      </c>
      <c r="AB735" s="107">
        <v>-1448911.79929141</v>
      </c>
      <c r="AC735" s="107">
        <v>-1929575.93311766</v>
      </c>
      <c r="AD735" s="107">
        <v>-2408619.8710676199</v>
      </c>
      <c r="AE735" s="107">
        <v>-2887663.80901758</v>
      </c>
      <c r="AF735" s="107">
        <v>-3366707.7469675401</v>
      </c>
      <c r="AG735" s="107">
        <v>-3845751.68491751</v>
      </c>
      <c r="AH735" s="107">
        <v>-4324795.6228674697</v>
      </c>
      <c r="AI735" s="107">
        <v>-4803839.5608174298</v>
      </c>
      <c r="AJ735" s="107">
        <v>-5282883.4987673899</v>
      </c>
      <c r="AK735" s="107">
        <v>-5761927.43671735</v>
      </c>
      <c r="AL735" s="107">
        <v>-6240971.3746673204</v>
      </c>
      <c r="AM735" s="107">
        <v>-6720015.3126172796</v>
      </c>
      <c r="AN735" s="107">
        <v>-7199059.2505672397</v>
      </c>
      <c r="AO735" s="107">
        <v>-7199059.2505672397</v>
      </c>
      <c r="AP735" s="107">
        <v>-7653403.4977955502</v>
      </c>
      <c r="AQ735" s="107">
        <v>-8081834.1198759899</v>
      </c>
      <c r="AR735" s="107">
        <v>-8510264.7419564202</v>
      </c>
      <c r="AS735" s="107">
        <v>-8938695.3640368506</v>
      </c>
      <c r="AT735" s="107">
        <v>-9367125.9861172792</v>
      </c>
      <c r="AU735" s="107">
        <v>-9795556.6081977095</v>
      </c>
      <c r="AV735" s="107">
        <v>-10219394.583661599</v>
      </c>
      <c r="AW735" s="107">
        <v>-10638639.912508899</v>
      </c>
      <c r="AX735" s="107">
        <v>-11057885.2413563</v>
      </c>
      <c r="AY735" s="107">
        <v>-11477130.5702036</v>
      </c>
      <c r="AZ735" s="107">
        <v>-11896375.899050999</v>
      </c>
      <c r="BA735" s="107">
        <v>-12315621.2278983</v>
      </c>
      <c r="BB735" s="107">
        <v>-12315621.2278983</v>
      </c>
      <c r="BE735" s="73"/>
    </row>
    <row r="736" spans="1:61" ht="14.4" x14ac:dyDescent="0.3">
      <c r="A736" s="106" t="s">
        <v>1097</v>
      </c>
      <c r="BE736" s="73"/>
    </row>
    <row r="737" spans="1:61" ht="14.4" x14ac:dyDescent="0.3">
      <c r="A737" s="158" t="s">
        <v>1098</v>
      </c>
      <c r="BE737" s="73"/>
      <c r="BF737" s="134" t="e">
        <f t="shared" si="48"/>
        <v>#DIV/0!</v>
      </c>
      <c r="BG737" s="134" t="e">
        <f t="shared" si="49"/>
        <v>#DIV/0!</v>
      </c>
      <c r="BH737" s="134" t="e">
        <f t="shared" si="50"/>
        <v>#DIV/0!</v>
      </c>
      <c r="BI737" s="134" t="e">
        <f t="shared" si="47"/>
        <v>#DIV/0!</v>
      </c>
    </row>
    <row r="738" spans="1:61" ht="14.4" x14ac:dyDescent="0.3">
      <c r="A738" s="106" t="s">
        <v>1099</v>
      </c>
      <c r="B738" s="105">
        <v>-10522602.9361278</v>
      </c>
      <c r="C738" s="105">
        <v>-10162870.649029201</v>
      </c>
      <c r="D738" s="105">
        <v>-9800946.9975305106</v>
      </c>
      <c r="E738" s="105">
        <v>-9436818.6326049101</v>
      </c>
      <c r="F738" s="105">
        <v>-9070472.1239081006</v>
      </c>
      <c r="G738" s="105">
        <v>-8701893.9592828006</v>
      </c>
      <c r="H738" s="105">
        <v>-8331070.5442604404</v>
      </c>
      <c r="I738" s="105">
        <v>-7957988.2015597401</v>
      </c>
      <c r="J738" s="105">
        <v>-7582633.1705822302</v>
      </c>
      <c r="K738" s="105">
        <v>-7204991.6069047404</v>
      </c>
      <c r="L738" s="105">
        <v>-6825049.5817687204</v>
      </c>
      <c r="M738" s="105">
        <v>-6442793.0815665498</v>
      </c>
      <c r="N738" s="105">
        <v>-6058208.0073246704</v>
      </c>
      <c r="O738" s="105">
        <v>-6058208.0073246704</v>
      </c>
      <c r="P738" s="105">
        <v>-5671280.1741835</v>
      </c>
      <c r="Q738" s="105">
        <v>-5281995.3108743299</v>
      </c>
      <c r="R738" s="105">
        <v>-4890339.0591928903</v>
      </c>
      <c r="S738" s="105">
        <v>-4496296.9734698003</v>
      </c>
      <c r="T738" s="105">
        <v>-4099854.52003774</v>
      </c>
      <c r="U738" s="105">
        <v>-3700997.0766954399</v>
      </c>
      <c r="V738" s="105">
        <v>-3299709.9321682998</v>
      </c>
      <c r="W738" s="105">
        <v>-2895978.2855658499</v>
      </c>
      <c r="X738" s="105">
        <v>-2489787.2458358002</v>
      </c>
      <c r="Y738" s="105">
        <v>-2081121.83121482</v>
      </c>
      <c r="Z738" s="105">
        <v>-1669966.9686759601</v>
      </c>
      <c r="AA738" s="105">
        <v>-1256307.49337271</v>
      </c>
      <c r="AB738" s="105">
        <v>-1256307.49337271</v>
      </c>
      <c r="AC738" s="105">
        <v>-840128.14807967097</v>
      </c>
      <c r="AD738" s="105">
        <v>-421413.58262978098</v>
      </c>
      <c r="AE738" s="105">
        <v>-148.35334820480699</v>
      </c>
      <c r="AF738" s="105">
        <v>-153.34657720687099</v>
      </c>
      <c r="AG738" s="105">
        <v>-153.34657720687099</v>
      </c>
      <c r="AH738" s="105">
        <v>-153.34657720687099</v>
      </c>
      <c r="AI738" s="105">
        <v>-153.34657720687099</v>
      </c>
      <c r="AJ738" s="105">
        <v>-153.34657720687099</v>
      </c>
      <c r="AK738" s="105">
        <v>-153.34657720687099</v>
      </c>
      <c r="AL738" s="105">
        <v>-153.34657720687099</v>
      </c>
      <c r="AM738" s="105">
        <v>-153.34657720687099</v>
      </c>
      <c r="AN738" s="105">
        <v>-153.34657720687099</v>
      </c>
      <c r="AO738" s="105">
        <v>-153.34657720687099</v>
      </c>
      <c r="AP738" s="105">
        <v>-153.34657720687099</v>
      </c>
      <c r="AQ738" s="105">
        <v>-153.34657720687099</v>
      </c>
      <c r="AR738" s="105">
        <v>-153.34657720687099</v>
      </c>
      <c r="AS738" s="105">
        <v>-153.34657720687099</v>
      </c>
      <c r="AT738" s="105">
        <v>-153.34657720687099</v>
      </c>
      <c r="AU738" s="105">
        <v>-153.34657720687099</v>
      </c>
      <c r="AV738" s="105">
        <v>-153.34657720687099</v>
      </c>
      <c r="AW738" s="105">
        <v>-153.34657720687099</v>
      </c>
      <c r="AX738" s="105">
        <v>-153.34657720687099</v>
      </c>
      <c r="AY738" s="105">
        <v>-153.34657720687099</v>
      </c>
      <c r="AZ738" s="105">
        <v>-153.34657720687099</v>
      </c>
      <c r="BA738" s="105">
        <v>-153.34657720687099</v>
      </c>
      <c r="BB738" s="105">
        <v>-153.34657720687099</v>
      </c>
      <c r="BE738" s="73"/>
      <c r="BF738" s="134">
        <f t="shared" si="48"/>
        <v>-8315256.8840346476</v>
      </c>
      <c r="BG738" s="134">
        <f t="shared" si="49"/>
        <v>-3683987.9137393711</v>
      </c>
      <c r="BH738" s="134">
        <f t="shared" si="50"/>
        <v>-193798.28435578695</v>
      </c>
      <c r="BI738" s="134">
        <f t="shared" si="47"/>
        <v>-153.34657720687099</v>
      </c>
    </row>
    <row r="739" spans="1:61" ht="14.4" x14ac:dyDescent="0.3">
      <c r="A739" s="106" t="s">
        <v>1100</v>
      </c>
      <c r="B739" s="105">
        <v>0</v>
      </c>
      <c r="C739" s="105">
        <v>0</v>
      </c>
      <c r="D739" s="105">
        <v>0</v>
      </c>
      <c r="E739" s="105">
        <v>0</v>
      </c>
      <c r="F739" s="105">
        <v>0</v>
      </c>
      <c r="G739" s="105">
        <v>0</v>
      </c>
      <c r="H739" s="105">
        <v>0</v>
      </c>
      <c r="I739" s="105">
        <v>0</v>
      </c>
      <c r="J739" s="105">
        <v>0</v>
      </c>
      <c r="K739" s="105">
        <v>0</v>
      </c>
      <c r="L739" s="105">
        <v>0</v>
      </c>
      <c r="M739" s="105">
        <v>0</v>
      </c>
      <c r="N739" s="105">
        <v>0</v>
      </c>
      <c r="O739" s="105">
        <v>0</v>
      </c>
      <c r="P739" s="105">
        <v>0</v>
      </c>
      <c r="Q739" s="105">
        <v>0</v>
      </c>
      <c r="R739" s="105">
        <v>0</v>
      </c>
      <c r="S739" s="105">
        <v>0</v>
      </c>
      <c r="T739" s="105">
        <v>0</v>
      </c>
      <c r="U739" s="105">
        <v>0</v>
      </c>
      <c r="V739" s="105">
        <v>0</v>
      </c>
      <c r="W739" s="105">
        <v>0</v>
      </c>
      <c r="X739" s="105">
        <v>0</v>
      </c>
      <c r="Y739" s="105">
        <v>0</v>
      </c>
      <c r="Z739" s="105">
        <v>0</v>
      </c>
      <c r="AA739" s="105">
        <v>0</v>
      </c>
      <c r="AB739" s="105">
        <v>0</v>
      </c>
      <c r="AC739" s="105">
        <v>0</v>
      </c>
      <c r="AD739" s="105">
        <v>0</v>
      </c>
      <c r="AE739" s="105">
        <v>0</v>
      </c>
      <c r="AF739" s="105">
        <v>0</v>
      </c>
      <c r="AG739" s="105">
        <v>0</v>
      </c>
      <c r="AH739" s="105">
        <v>0</v>
      </c>
      <c r="AI739" s="105">
        <v>0</v>
      </c>
      <c r="AJ739" s="105">
        <v>0</v>
      </c>
      <c r="AK739" s="105">
        <v>0</v>
      </c>
      <c r="AL739" s="105">
        <v>0</v>
      </c>
      <c r="AM739" s="105">
        <v>0</v>
      </c>
      <c r="AN739" s="105">
        <v>0</v>
      </c>
      <c r="AO739" s="105">
        <v>0</v>
      </c>
      <c r="AP739" s="105">
        <v>0</v>
      </c>
      <c r="AQ739" s="105">
        <v>0</v>
      </c>
      <c r="AR739" s="105">
        <v>0</v>
      </c>
      <c r="AS739" s="105">
        <v>0</v>
      </c>
      <c r="AT739" s="105">
        <v>0</v>
      </c>
      <c r="AU739" s="105">
        <v>0</v>
      </c>
      <c r="AV739" s="105">
        <v>0</v>
      </c>
      <c r="AW739" s="105">
        <v>0</v>
      </c>
      <c r="AX739" s="105">
        <v>0</v>
      </c>
      <c r="AY739" s="105">
        <v>0</v>
      </c>
      <c r="AZ739" s="105">
        <v>0</v>
      </c>
      <c r="BA739" s="105">
        <v>0</v>
      </c>
      <c r="BB739" s="105">
        <v>0</v>
      </c>
      <c r="BE739" s="73"/>
      <c r="BF739" s="134">
        <f t="shared" si="48"/>
        <v>0</v>
      </c>
      <c r="BG739" s="134">
        <f t="shared" si="49"/>
        <v>0</v>
      </c>
      <c r="BH739" s="134">
        <f t="shared" si="50"/>
        <v>0</v>
      </c>
      <c r="BI739" s="134">
        <f t="shared" si="47"/>
        <v>0</v>
      </c>
    </row>
    <row r="740" spans="1:61" ht="14.4" x14ac:dyDescent="0.3">
      <c r="A740" s="106" t="s">
        <v>1101</v>
      </c>
      <c r="B740" s="105">
        <v>0</v>
      </c>
      <c r="C740" s="105">
        <v>0</v>
      </c>
      <c r="D740" s="105">
        <v>0</v>
      </c>
      <c r="E740" s="105">
        <v>0</v>
      </c>
      <c r="F740" s="105">
        <v>0</v>
      </c>
      <c r="G740" s="105">
        <v>0</v>
      </c>
      <c r="H740" s="105">
        <v>0</v>
      </c>
      <c r="I740" s="105">
        <v>0</v>
      </c>
      <c r="J740" s="105">
        <v>0</v>
      </c>
      <c r="K740" s="105">
        <v>0</v>
      </c>
      <c r="L740" s="105">
        <v>0</v>
      </c>
      <c r="M740" s="105">
        <v>0</v>
      </c>
      <c r="N740" s="105">
        <v>0</v>
      </c>
      <c r="O740" s="105">
        <v>0</v>
      </c>
      <c r="P740" s="105">
        <v>0</v>
      </c>
      <c r="Q740" s="105">
        <v>0</v>
      </c>
      <c r="R740" s="105">
        <v>0</v>
      </c>
      <c r="S740" s="105">
        <v>0</v>
      </c>
      <c r="T740" s="105">
        <v>0</v>
      </c>
      <c r="U740" s="105">
        <v>0</v>
      </c>
      <c r="V740" s="105">
        <v>0</v>
      </c>
      <c r="W740" s="105">
        <v>0</v>
      </c>
      <c r="X740" s="105">
        <v>0</v>
      </c>
      <c r="Y740" s="105">
        <v>0</v>
      </c>
      <c r="Z740" s="105">
        <v>0</v>
      </c>
      <c r="AA740" s="105">
        <v>0</v>
      </c>
      <c r="AB740" s="105">
        <v>0</v>
      </c>
      <c r="AC740" s="105">
        <v>0</v>
      </c>
      <c r="AD740" s="105">
        <v>0</v>
      </c>
      <c r="AE740" s="105">
        <v>0</v>
      </c>
      <c r="AF740" s="105">
        <v>0</v>
      </c>
      <c r="AG740" s="105">
        <v>0</v>
      </c>
      <c r="AH740" s="105">
        <v>0</v>
      </c>
      <c r="AI740" s="105">
        <v>0</v>
      </c>
      <c r="AJ740" s="105">
        <v>0</v>
      </c>
      <c r="AK740" s="105">
        <v>0</v>
      </c>
      <c r="AL740" s="105">
        <v>0</v>
      </c>
      <c r="AM740" s="105">
        <v>0</v>
      </c>
      <c r="AN740" s="105">
        <v>0</v>
      </c>
      <c r="AO740" s="105">
        <v>0</v>
      </c>
      <c r="AP740" s="105">
        <v>0</v>
      </c>
      <c r="AQ740" s="105">
        <v>0</v>
      </c>
      <c r="AR740" s="105">
        <v>0</v>
      </c>
      <c r="AS740" s="105">
        <v>0</v>
      </c>
      <c r="AT740" s="105">
        <v>0</v>
      </c>
      <c r="AU740" s="105">
        <v>0</v>
      </c>
      <c r="AV740" s="105">
        <v>0</v>
      </c>
      <c r="AW740" s="105">
        <v>0</v>
      </c>
      <c r="AX740" s="105">
        <v>0</v>
      </c>
      <c r="AY740" s="105">
        <v>0</v>
      </c>
      <c r="AZ740" s="105">
        <v>0</v>
      </c>
      <c r="BA740" s="105">
        <v>0</v>
      </c>
      <c r="BB740" s="105">
        <v>0</v>
      </c>
      <c r="BE740" s="73"/>
      <c r="BF740" s="134">
        <f t="shared" si="48"/>
        <v>0</v>
      </c>
      <c r="BG740" s="134">
        <f t="shared" si="49"/>
        <v>0</v>
      </c>
      <c r="BH740" s="134">
        <f t="shared" si="50"/>
        <v>0</v>
      </c>
      <c r="BI740" s="134">
        <f t="shared" si="47"/>
        <v>0</v>
      </c>
    </row>
    <row r="741" spans="1:61" ht="14.4" x14ac:dyDescent="0.3">
      <c r="A741" s="106" t="s">
        <v>1102</v>
      </c>
      <c r="B741" s="105">
        <v>-210959379.47</v>
      </c>
      <c r="C741" s="105">
        <v>-210959379.47</v>
      </c>
      <c r="D741" s="105">
        <v>-210959379.47</v>
      </c>
      <c r="E741" s="105">
        <v>-210959379.47</v>
      </c>
      <c r="F741" s="105">
        <v>-210959379.47</v>
      </c>
      <c r="G741" s="105">
        <v>-210959379.47</v>
      </c>
      <c r="H741" s="105">
        <v>-210959379.47</v>
      </c>
      <c r="I741" s="105">
        <v>-210959379.47</v>
      </c>
      <c r="J741" s="105">
        <v>-210959379.47</v>
      </c>
      <c r="K741" s="105">
        <v>-210959379.47</v>
      </c>
      <c r="L741" s="105">
        <v>-210959379.47</v>
      </c>
      <c r="M741" s="105">
        <v>-210959379.47</v>
      </c>
      <c r="N741" s="105">
        <v>-210959379.47</v>
      </c>
      <c r="O741" s="105">
        <v>-210959379.47</v>
      </c>
      <c r="P741" s="105">
        <v>-210959379.47</v>
      </c>
      <c r="Q741" s="105">
        <v>-210959379.47</v>
      </c>
      <c r="R741" s="105">
        <v>-210959379.47</v>
      </c>
      <c r="S741" s="105">
        <v>-210959379.47</v>
      </c>
      <c r="T741" s="105">
        <v>-210959379.47</v>
      </c>
      <c r="U741" s="105">
        <v>-210959379.47</v>
      </c>
      <c r="V741" s="105">
        <v>-210959379.47</v>
      </c>
      <c r="W741" s="105">
        <v>-210959379.47</v>
      </c>
      <c r="X741" s="105">
        <v>-210959379.47</v>
      </c>
      <c r="Y741" s="105">
        <v>-210959379.47</v>
      </c>
      <c r="Z741" s="105">
        <v>-210959379.47</v>
      </c>
      <c r="AA741" s="105">
        <v>-210959379.47</v>
      </c>
      <c r="AB741" s="105">
        <v>-210959379.47</v>
      </c>
      <c r="AC741" s="105">
        <v>-210959379.47</v>
      </c>
      <c r="AD741" s="105">
        <v>-210959379.47</v>
      </c>
      <c r="AE741" s="105">
        <v>-210959379.47</v>
      </c>
      <c r="AF741" s="105">
        <v>-210959379.47</v>
      </c>
      <c r="AG741" s="105">
        <v>-210959379.47</v>
      </c>
      <c r="AH741" s="105">
        <v>-210959379.47</v>
      </c>
      <c r="AI741" s="105">
        <v>-210959379.47</v>
      </c>
      <c r="AJ741" s="105">
        <v>-210959379.47</v>
      </c>
      <c r="AK741" s="105">
        <v>-210959379.47</v>
      </c>
      <c r="AL741" s="105">
        <v>-210959379.47</v>
      </c>
      <c r="AM741" s="105">
        <v>-210959379.47</v>
      </c>
      <c r="AN741" s="105">
        <v>-210959379.47</v>
      </c>
      <c r="AO741" s="105">
        <v>-210959379.47</v>
      </c>
      <c r="AP741" s="105">
        <v>-210959379.47</v>
      </c>
      <c r="AQ741" s="105">
        <v>-210959379.47</v>
      </c>
      <c r="AR741" s="105">
        <v>-210959379.47</v>
      </c>
      <c r="AS741" s="105">
        <v>-210959379.47</v>
      </c>
      <c r="AT741" s="105">
        <v>-210959379.47</v>
      </c>
      <c r="AU741" s="105">
        <v>-210959379.47</v>
      </c>
      <c r="AV741" s="105">
        <v>-210959379.47</v>
      </c>
      <c r="AW741" s="105">
        <v>-210959379.47</v>
      </c>
      <c r="AX741" s="105">
        <v>-210959379.47</v>
      </c>
      <c r="AY741" s="105">
        <v>-210959379.47</v>
      </c>
      <c r="AZ741" s="105">
        <v>-210959379.47</v>
      </c>
      <c r="BA741" s="105">
        <v>-210959379.47</v>
      </c>
      <c r="BB741" s="105">
        <v>-210959379.47</v>
      </c>
      <c r="BE741" s="73"/>
      <c r="BF741" s="134">
        <f t="shared" si="48"/>
        <v>-210959379.46999997</v>
      </c>
      <c r="BG741" s="134">
        <f t="shared" si="49"/>
        <v>-210959379.46999997</v>
      </c>
      <c r="BH741" s="134">
        <f t="shared" si="50"/>
        <v>-210959379.46999997</v>
      </c>
      <c r="BI741" s="134">
        <f t="shared" si="47"/>
        <v>-210959379.46999997</v>
      </c>
    </row>
    <row r="742" spans="1:61" ht="14.4" x14ac:dyDescent="0.3">
      <c r="A742" s="233" t="s">
        <v>1103</v>
      </c>
      <c r="B742" s="107">
        <v>-221481982.40612701</v>
      </c>
      <c r="C742" s="107">
        <v>-221122250.11902899</v>
      </c>
      <c r="D742" s="107">
        <v>-220760326.46753001</v>
      </c>
      <c r="E742" s="107">
        <v>-220396198.102604</v>
      </c>
      <c r="F742" s="107">
        <v>-220029851.59390801</v>
      </c>
      <c r="G742" s="107">
        <v>-219661273.42928201</v>
      </c>
      <c r="H742" s="107">
        <v>-219290450.01425999</v>
      </c>
      <c r="I742" s="107">
        <v>-218917367.67155901</v>
      </c>
      <c r="J742" s="107">
        <v>-218542012.640582</v>
      </c>
      <c r="K742" s="107">
        <v>-218164371.076904</v>
      </c>
      <c r="L742" s="107">
        <v>-217784429.051768</v>
      </c>
      <c r="M742" s="107">
        <v>-217402172.551566</v>
      </c>
      <c r="N742" s="107">
        <v>-217017587.47732401</v>
      </c>
      <c r="O742" s="107">
        <v>-217017587.47732401</v>
      </c>
      <c r="P742" s="107">
        <v>-216630659.64418301</v>
      </c>
      <c r="Q742" s="107">
        <v>-216241374.78087401</v>
      </c>
      <c r="R742" s="107">
        <v>-215849718.529192</v>
      </c>
      <c r="S742" s="107">
        <v>-215455676.44346899</v>
      </c>
      <c r="T742" s="107">
        <v>-215059233.99003699</v>
      </c>
      <c r="U742" s="107">
        <v>-214660376.54669499</v>
      </c>
      <c r="V742" s="107">
        <v>-214259089.40216801</v>
      </c>
      <c r="W742" s="107">
        <v>-213855357.75556499</v>
      </c>
      <c r="X742" s="107">
        <v>-213449166.71583501</v>
      </c>
      <c r="Y742" s="107">
        <v>-213040501.30121401</v>
      </c>
      <c r="Z742" s="107">
        <v>-212629346.43867499</v>
      </c>
      <c r="AA742" s="107">
        <v>-212215686.96337199</v>
      </c>
      <c r="AB742" s="107">
        <v>-212215686.96337199</v>
      </c>
      <c r="AC742" s="107">
        <v>-211799507.61807901</v>
      </c>
      <c r="AD742" s="107">
        <v>-211380793.05262899</v>
      </c>
      <c r="AE742" s="107">
        <v>-210959527.82334799</v>
      </c>
      <c r="AF742" s="107">
        <v>-210959532.81657699</v>
      </c>
      <c r="AG742" s="107">
        <v>-210959532.81657699</v>
      </c>
      <c r="AH742" s="107">
        <v>-210959532.81657699</v>
      </c>
      <c r="AI742" s="107">
        <v>-210959532.81657699</v>
      </c>
      <c r="AJ742" s="107">
        <v>-210959532.81657699</v>
      </c>
      <c r="AK742" s="107">
        <v>-210959532.81657699</v>
      </c>
      <c r="AL742" s="107">
        <v>-210959532.81657699</v>
      </c>
      <c r="AM742" s="107">
        <v>-210959532.81657699</v>
      </c>
      <c r="AN742" s="107">
        <v>-210959532.81657699</v>
      </c>
      <c r="AO742" s="107">
        <v>-210959532.81657699</v>
      </c>
      <c r="AP742" s="107">
        <v>-210959532.81657699</v>
      </c>
      <c r="AQ742" s="107">
        <v>-210959532.81657699</v>
      </c>
      <c r="AR742" s="107">
        <v>-210959532.81657699</v>
      </c>
      <c r="AS742" s="107">
        <v>-210959532.81657699</v>
      </c>
      <c r="AT742" s="107">
        <v>-210959532.81657699</v>
      </c>
      <c r="AU742" s="107">
        <v>-210959532.81657699</v>
      </c>
      <c r="AV742" s="107">
        <v>-210959532.81657699</v>
      </c>
      <c r="AW742" s="107">
        <v>-210959532.81657699</v>
      </c>
      <c r="AX742" s="107">
        <v>-210959532.81657699</v>
      </c>
      <c r="AY742" s="107">
        <v>-210959532.81657699</v>
      </c>
      <c r="AZ742" s="107">
        <v>-210959532.81657699</v>
      </c>
      <c r="BA742" s="107">
        <v>-210959532.81657699</v>
      </c>
      <c r="BB742" s="107">
        <v>-210959532.81657699</v>
      </c>
      <c r="BE742" s="73"/>
    </row>
    <row r="743" spans="1:61" ht="14.4" x14ac:dyDescent="0.3">
      <c r="A743" s="106" t="s">
        <v>1104</v>
      </c>
      <c r="BE743" s="73"/>
    </row>
    <row r="744" spans="1:61" ht="14.4" x14ac:dyDescent="0.3">
      <c r="A744" s="158" t="s">
        <v>1105</v>
      </c>
      <c r="BE744" s="73"/>
      <c r="BF744" s="134" t="e">
        <f t="shared" si="48"/>
        <v>#DIV/0!</v>
      </c>
      <c r="BG744" s="134" t="e">
        <f t="shared" si="49"/>
        <v>#DIV/0!</v>
      </c>
      <c r="BH744" s="134" t="e">
        <f t="shared" si="50"/>
        <v>#DIV/0!</v>
      </c>
      <c r="BI744" s="134" t="e">
        <f t="shared" si="47"/>
        <v>#DIV/0!</v>
      </c>
    </row>
    <row r="745" spans="1:61" ht="14.4" x14ac:dyDescent="0.3">
      <c r="A745" s="106" t="s">
        <v>1106</v>
      </c>
      <c r="B745" s="105">
        <v>-18714501.194848001</v>
      </c>
      <c r="C745" s="105">
        <v>-56425667.325811297</v>
      </c>
      <c r="D745" s="105">
        <v>-94136833.456774607</v>
      </c>
      <c r="E745" s="105">
        <v>-131847999.58773699</v>
      </c>
      <c r="F745" s="105">
        <v>-131847999.58773699</v>
      </c>
      <c r="G745" s="105">
        <v>-131847999.58773699</v>
      </c>
      <c r="H745" s="105">
        <v>-131847999.58773699</v>
      </c>
      <c r="I745" s="105">
        <v>-131847999.58773699</v>
      </c>
      <c r="J745" s="105">
        <v>-131847999.58773699</v>
      </c>
      <c r="K745" s="105">
        <v>-131847999.58773699</v>
      </c>
      <c r="L745" s="105">
        <v>-131847999.58773699</v>
      </c>
      <c r="M745" s="105">
        <v>-131847999.58773699</v>
      </c>
      <c r="N745" s="105">
        <v>-131847999.58773699</v>
      </c>
      <c r="O745" s="105">
        <v>-131847999.58773699</v>
      </c>
      <c r="P745" s="105">
        <v>-131847999.58773699</v>
      </c>
      <c r="Q745" s="105">
        <v>-131847999.58773699</v>
      </c>
      <c r="R745" s="105">
        <v>-131847999.58773699</v>
      </c>
      <c r="S745" s="105">
        <v>-131847999.58773699</v>
      </c>
      <c r="T745" s="105">
        <v>-131847999.58773699</v>
      </c>
      <c r="U745" s="105">
        <v>-131847999.58773699</v>
      </c>
      <c r="V745" s="105">
        <v>-131847999.58773699</v>
      </c>
      <c r="W745" s="105">
        <v>-131847999.58773699</v>
      </c>
      <c r="X745" s="105">
        <v>-131847999.58773699</v>
      </c>
      <c r="Y745" s="105">
        <v>-131847999.58773699</v>
      </c>
      <c r="Z745" s="105">
        <v>-131847999.58773699</v>
      </c>
      <c r="AA745" s="105">
        <v>-131847999.58773699</v>
      </c>
      <c r="AB745" s="105">
        <v>-131847999.58773699</v>
      </c>
      <c r="AC745" s="105">
        <v>-131847999.58773699</v>
      </c>
      <c r="AD745" s="105">
        <v>-131847999.58773699</v>
      </c>
      <c r="AE745" s="105">
        <v>-131847999.58773699</v>
      </c>
      <c r="AF745" s="105">
        <v>-131847999.58773699</v>
      </c>
      <c r="AG745" s="105">
        <v>-131847999.58773699</v>
      </c>
      <c r="AH745" s="105">
        <v>-131847999.58773699</v>
      </c>
      <c r="AI745" s="105">
        <v>-131847999.58773699</v>
      </c>
      <c r="AJ745" s="105">
        <v>-131847999.58773699</v>
      </c>
      <c r="AK745" s="105">
        <v>-131847999.58773699</v>
      </c>
      <c r="AL745" s="105">
        <v>-131847999.58773699</v>
      </c>
      <c r="AM745" s="105">
        <v>-131847999.58773699</v>
      </c>
      <c r="AN745" s="105">
        <v>-131847999.58773699</v>
      </c>
      <c r="AO745" s="105">
        <v>-131847999.58773699</v>
      </c>
      <c r="AP745" s="105">
        <v>-131847999.58773699</v>
      </c>
      <c r="AQ745" s="105">
        <v>-131847999.58773699</v>
      </c>
      <c r="AR745" s="105">
        <v>-131847999.58773699</v>
      </c>
      <c r="AS745" s="105">
        <v>-131847999.58773699</v>
      </c>
      <c r="AT745" s="105">
        <v>-131847999.58773699</v>
      </c>
      <c r="AU745" s="105">
        <v>-131847999.58773699</v>
      </c>
      <c r="AV745" s="105">
        <v>-131847999.58773699</v>
      </c>
      <c r="AW745" s="105">
        <v>-131847999.58773699</v>
      </c>
      <c r="AX745" s="105">
        <v>-131847999.58773699</v>
      </c>
      <c r="AY745" s="105">
        <v>-131847999.58773699</v>
      </c>
      <c r="AZ745" s="105">
        <v>-131847999.58773699</v>
      </c>
      <c r="BA745" s="105">
        <v>-131847999.58773699</v>
      </c>
      <c r="BB745" s="105">
        <v>-131847999.58773699</v>
      </c>
      <c r="BE745" s="73"/>
      <c r="BF745" s="134">
        <f t="shared" si="48"/>
        <v>-114442845.98883107</v>
      </c>
      <c r="BG745" s="134">
        <f t="shared" si="49"/>
        <v>-131847999.58773701</v>
      </c>
      <c r="BH745" s="134">
        <f t="shared" si="50"/>
        <v>-131847999.58773701</v>
      </c>
      <c r="BI745" s="134">
        <f t="shared" si="47"/>
        <v>-131847999.58773701</v>
      </c>
    </row>
    <row r="746" spans="1:61" ht="14.4" x14ac:dyDescent="0.3">
      <c r="A746" s="106" t="s">
        <v>1107</v>
      </c>
      <c r="B746" s="105">
        <v>-9198946.5800000001</v>
      </c>
      <c r="C746" s="105">
        <v>-9198946.5800000001</v>
      </c>
      <c r="D746" s="105">
        <v>-9198946.5800000001</v>
      </c>
      <c r="E746" s="105">
        <v>-9198946.5800000001</v>
      </c>
      <c r="F746" s="105">
        <v>-9198946.5800000001</v>
      </c>
      <c r="G746" s="105">
        <v>-9198946.5800000001</v>
      </c>
      <c r="H746" s="105">
        <v>-9198946.5800000001</v>
      </c>
      <c r="I746" s="105">
        <v>-9198946.5800000001</v>
      </c>
      <c r="J746" s="105">
        <v>-9198946.5800000001</v>
      </c>
      <c r="K746" s="105">
        <v>-9198946.5800000001</v>
      </c>
      <c r="L746" s="105">
        <v>-9198946.5800000001</v>
      </c>
      <c r="M746" s="105">
        <v>-9198946.5800000001</v>
      </c>
      <c r="N746" s="105">
        <v>-9198946.5800000001</v>
      </c>
      <c r="O746" s="105">
        <v>-9198946.5800000001</v>
      </c>
      <c r="P746" s="105">
        <v>-9198946.5800000001</v>
      </c>
      <c r="Q746" s="105">
        <v>-9198946.5800000001</v>
      </c>
      <c r="R746" s="105">
        <v>-9198946.5800000001</v>
      </c>
      <c r="S746" s="105">
        <v>-9198946.5800000001</v>
      </c>
      <c r="T746" s="105">
        <v>-9198946.5800000001</v>
      </c>
      <c r="U746" s="105">
        <v>-9198946.5800000001</v>
      </c>
      <c r="V746" s="105">
        <v>-9198946.5800000001</v>
      </c>
      <c r="W746" s="105">
        <v>-9198946.5800000001</v>
      </c>
      <c r="X746" s="105">
        <v>-9198946.5800000001</v>
      </c>
      <c r="Y746" s="105">
        <v>-9198946.5800000001</v>
      </c>
      <c r="Z746" s="105">
        <v>-9198946.5800000001</v>
      </c>
      <c r="AA746" s="105">
        <v>-9198946.5800000001</v>
      </c>
      <c r="AB746" s="105">
        <v>-9198946.5800000001</v>
      </c>
      <c r="AC746" s="105">
        <v>-9198946.5800000001</v>
      </c>
      <c r="AD746" s="105">
        <v>-9198946.5800000001</v>
      </c>
      <c r="AE746" s="105">
        <v>-9198946.5800000001</v>
      </c>
      <c r="AF746" s="105">
        <v>-9198946.5800000001</v>
      </c>
      <c r="AG746" s="105">
        <v>-9198946.5800000001</v>
      </c>
      <c r="AH746" s="105">
        <v>-9198946.5800000001</v>
      </c>
      <c r="AI746" s="105">
        <v>-9198946.5800000001</v>
      </c>
      <c r="AJ746" s="105">
        <v>-9198946.5800000001</v>
      </c>
      <c r="AK746" s="105">
        <v>-9198946.5800000001</v>
      </c>
      <c r="AL746" s="105">
        <v>-9198946.5800000001</v>
      </c>
      <c r="AM746" s="105">
        <v>-9198946.5800000001</v>
      </c>
      <c r="AN746" s="105">
        <v>-9198946.5800000001</v>
      </c>
      <c r="AO746" s="105">
        <v>-9198946.5800000001</v>
      </c>
      <c r="AP746" s="105">
        <v>-9198946.5800000001</v>
      </c>
      <c r="AQ746" s="105">
        <v>-9198946.5800000001</v>
      </c>
      <c r="AR746" s="105">
        <v>-9198946.5800000001</v>
      </c>
      <c r="AS746" s="105">
        <v>-9198946.5800000001</v>
      </c>
      <c r="AT746" s="105">
        <v>-9198946.5800000001</v>
      </c>
      <c r="AU746" s="105">
        <v>-9198946.5800000001</v>
      </c>
      <c r="AV746" s="105">
        <v>-9198946.5800000001</v>
      </c>
      <c r="AW746" s="105">
        <v>-9198946.5800000001</v>
      </c>
      <c r="AX746" s="105">
        <v>-9198946.5800000001</v>
      </c>
      <c r="AY746" s="105">
        <v>-9198946.5800000001</v>
      </c>
      <c r="AZ746" s="105">
        <v>-9198946.5800000001</v>
      </c>
      <c r="BA746" s="105">
        <v>-9198946.5800000001</v>
      </c>
      <c r="BB746" s="105">
        <v>-9198946.5800000001</v>
      </c>
      <c r="BE746" s="73"/>
      <c r="BF746" s="134">
        <f t="shared" si="48"/>
        <v>-9198946.5800000001</v>
      </c>
      <c r="BG746" s="134">
        <f t="shared" si="49"/>
        <v>-9198946.5800000001</v>
      </c>
      <c r="BH746" s="134">
        <f t="shared" si="50"/>
        <v>-9198946.5800000001</v>
      </c>
      <c r="BI746" s="134">
        <f t="shared" si="47"/>
        <v>-9198946.5800000001</v>
      </c>
    </row>
    <row r="747" spans="1:61" ht="14.4" x14ac:dyDescent="0.3">
      <c r="A747" s="233" t="s">
        <v>1108</v>
      </c>
      <c r="B747" s="105">
        <v>-27913447.774847999</v>
      </c>
      <c r="C747" s="105">
        <v>-65624613.905811302</v>
      </c>
      <c r="D747" s="105">
        <v>-103335780.03677399</v>
      </c>
      <c r="E747" s="105">
        <v>-141046946.16773701</v>
      </c>
      <c r="F747" s="105">
        <v>-141046946.16773701</v>
      </c>
      <c r="G747" s="105">
        <v>-141046946.16773701</v>
      </c>
      <c r="H747" s="105">
        <v>-141046946.16773701</v>
      </c>
      <c r="I747" s="105">
        <v>-141046946.16773701</v>
      </c>
      <c r="J747" s="105">
        <v>-141046946.16773701</v>
      </c>
      <c r="K747" s="105">
        <v>-141046946.16773701</v>
      </c>
      <c r="L747" s="105">
        <v>-141046946.16773701</v>
      </c>
      <c r="M747" s="105">
        <v>-141046946.16773701</v>
      </c>
      <c r="N747" s="105">
        <v>-141046946.16773701</v>
      </c>
      <c r="O747" s="105">
        <v>-141046946.16773701</v>
      </c>
      <c r="P747" s="105">
        <v>-141046946.16773701</v>
      </c>
      <c r="Q747" s="105">
        <v>-141046946.16773701</v>
      </c>
      <c r="R747" s="105">
        <v>-141046946.16773701</v>
      </c>
      <c r="S747" s="105">
        <v>-141046946.16773701</v>
      </c>
      <c r="T747" s="105">
        <v>-141046946.16773701</v>
      </c>
      <c r="U747" s="105">
        <v>-141046946.16773701</v>
      </c>
      <c r="V747" s="105">
        <v>-141046946.16773701</v>
      </c>
      <c r="W747" s="105">
        <v>-141046946.16773701</v>
      </c>
      <c r="X747" s="105">
        <v>-141046946.16773701</v>
      </c>
      <c r="Y747" s="105">
        <v>-141046946.16773701</v>
      </c>
      <c r="Z747" s="105">
        <v>-141046946.16773701</v>
      </c>
      <c r="AA747" s="105">
        <v>-141046946.16773701</v>
      </c>
      <c r="AB747" s="105">
        <v>-141046946.16773701</v>
      </c>
      <c r="AC747" s="105">
        <v>-141046946.16773701</v>
      </c>
      <c r="AD747" s="105">
        <v>-141046946.16773701</v>
      </c>
      <c r="AE747" s="105">
        <v>-141046946.16773701</v>
      </c>
      <c r="AF747" s="105">
        <v>-141046946.16773701</v>
      </c>
      <c r="AG747" s="105">
        <v>-141046946.16773701</v>
      </c>
      <c r="AH747" s="105">
        <v>-141046946.16773701</v>
      </c>
      <c r="AI747" s="105">
        <v>-141046946.16773701</v>
      </c>
      <c r="AJ747" s="105">
        <v>-141046946.16773701</v>
      </c>
      <c r="AK747" s="105">
        <v>-141046946.16773701</v>
      </c>
      <c r="AL747" s="105">
        <v>-141046946.16773701</v>
      </c>
      <c r="AM747" s="105">
        <v>-141046946.16773701</v>
      </c>
      <c r="AN747" s="105">
        <v>-141046946.16773701</v>
      </c>
      <c r="AO747" s="105">
        <v>-141046946.16773701</v>
      </c>
      <c r="AP747" s="105">
        <v>-141046946.16773701</v>
      </c>
      <c r="AQ747" s="105">
        <v>-141046946.16773701</v>
      </c>
      <c r="AR747" s="105">
        <v>-141046946.16773701</v>
      </c>
      <c r="AS747" s="105">
        <v>-141046946.16773701</v>
      </c>
      <c r="AT747" s="105">
        <v>-141046946.16773701</v>
      </c>
      <c r="AU747" s="105">
        <v>-141046946.16773701</v>
      </c>
      <c r="AV747" s="105">
        <v>-141046946.16773701</v>
      </c>
      <c r="AW747" s="105">
        <v>-141046946.16773701</v>
      </c>
      <c r="AX747" s="105">
        <v>-141046946.16773701</v>
      </c>
      <c r="AY747" s="105">
        <v>-141046946.16773701</v>
      </c>
      <c r="AZ747" s="105">
        <v>-141046946.16773701</v>
      </c>
      <c r="BA747" s="105">
        <v>-141046946.16773701</v>
      </c>
      <c r="BB747" s="105">
        <v>-141046946.16773701</v>
      </c>
      <c r="BE747" s="73"/>
    </row>
    <row r="748" spans="1:61" ht="14.4" x14ac:dyDescent="0.3">
      <c r="A748" s="106" t="s">
        <v>1109</v>
      </c>
      <c r="BE748" s="73"/>
      <c r="BF748" s="134" t="e">
        <f t="shared" si="48"/>
        <v>#DIV/0!</v>
      </c>
      <c r="BG748" s="134" t="e">
        <f t="shared" si="49"/>
        <v>#DIV/0!</v>
      </c>
      <c r="BH748" s="134" t="e">
        <f t="shared" si="50"/>
        <v>#DIV/0!</v>
      </c>
      <c r="BI748" s="134" t="e">
        <f t="shared" si="47"/>
        <v>#DIV/0!</v>
      </c>
    </row>
    <row r="749" spans="1:61" ht="14.4" x14ac:dyDescent="0.3">
      <c r="A749" s="106" t="s">
        <v>1110</v>
      </c>
      <c r="B749" s="105">
        <v>0</v>
      </c>
      <c r="C749" s="105">
        <v>0</v>
      </c>
      <c r="D749" s="105">
        <v>0</v>
      </c>
      <c r="E749" s="105">
        <v>0</v>
      </c>
      <c r="F749" s="105">
        <v>0</v>
      </c>
      <c r="G749" s="105">
        <v>0</v>
      </c>
      <c r="H749" s="105">
        <v>0</v>
      </c>
      <c r="I749" s="105">
        <v>0</v>
      </c>
      <c r="J749" s="105">
        <v>0</v>
      </c>
      <c r="K749" s="105">
        <v>0</v>
      </c>
      <c r="L749" s="105">
        <v>0</v>
      </c>
      <c r="M749" s="105">
        <v>0</v>
      </c>
      <c r="N749" s="105">
        <v>0</v>
      </c>
      <c r="O749" s="105">
        <v>0</v>
      </c>
      <c r="P749" s="105">
        <v>0</v>
      </c>
      <c r="Q749" s="105">
        <v>0</v>
      </c>
      <c r="R749" s="105">
        <v>0</v>
      </c>
      <c r="S749" s="105">
        <v>0</v>
      </c>
      <c r="T749" s="105">
        <v>0</v>
      </c>
      <c r="U749" s="105">
        <v>0</v>
      </c>
      <c r="V749" s="105">
        <v>0</v>
      </c>
      <c r="W749" s="105">
        <v>0</v>
      </c>
      <c r="X749" s="105">
        <v>0</v>
      </c>
      <c r="Y749" s="105">
        <v>0</v>
      </c>
      <c r="Z749" s="105">
        <v>0</v>
      </c>
      <c r="AA749" s="105">
        <v>0</v>
      </c>
      <c r="AB749" s="105">
        <v>0</v>
      </c>
      <c r="AC749" s="105">
        <v>0</v>
      </c>
      <c r="AD749" s="105">
        <v>0</v>
      </c>
      <c r="AE749" s="105">
        <v>0</v>
      </c>
      <c r="AF749" s="105">
        <v>0</v>
      </c>
      <c r="AG749" s="105">
        <v>0</v>
      </c>
      <c r="AH749" s="105">
        <v>0</v>
      </c>
      <c r="AI749" s="105">
        <v>0</v>
      </c>
      <c r="AJ749" s="105">
        <v>0</v>
      </c>
      <c r="AK749" s="105">
        <v>0</v>
      </c>
      <c r="AL749" s="105">
        <v>0</v>
      </c>
      <c r="AM749" s="105">
        <v>0</v>
      </c>
      <c r="AN749" s="105">
        <v>0</v>
      </c>
      <c r="AO749" s="105">
        <v>0</v>
      </c>
      <c r="AP749" s="105">
        <v>0</v>
      </c>
      <c r="AQ749" s="105">
        <v>0</v>
      </c>
      <c r="AR749" s="105">
        <v>0</v>
      </c>
      <c r="AS749" s="105">
        <v>0</v>
      </c>
      <c r="AT749" s="105">
        <v>0</v>
      </c>
      <c r="AU749" s="105">
        <v>0</v>
      </c>
      <c r="AV749" s="105">
        <v>0</v>
      </c>
      <c r="AW749" s="105">
        <v>0</v>
      </c>
      <c r="AX749" s="105">
        <v>0</v>
      </c>
      <c r="AY749" s="105">
        <v>0</v>
      </c>
      <c r="AZ749" s="105">
        <v>0</v>
      </c>
      <c r="BA749" s="105">
        <v>0</v>
      </c>
      <c r="BB749" s="105">
        <v>0</v>
      </c>
      <c r="BE749" s="73"/>
      <c r="BF749" s="134">
        <f t="shared" si="48"/>
        <v>0</v>
      </c>
      <c r="BG749" s="134">
        <f t="shared" si="49"/>
        <v>0</v>
      </c>
      <c r="BH749" s="134">
        <f t="shared" si="50"/>
        <v>0</v>
      </c>
      <c r="BI749" s="134">
        <f t="shared" si="47"/>
        <v>0</v>
      </c>
    </row>
    <row r="750" spans="1:61" ht="14.4" x14ac:dyDescent="0.3">
      <c r="A750" s="106" t="s">
        <v>1111</v>
      </c>
      <c r="B750" s="105">
        <v>1695.02</v>
      </c>
      <c r="C750" s="105">
        <v>1695.02</v>
      </c>
      <c r="D750" s="105">
        <v>1695.02</v>
      </c>
      <c r="E750" s="105">
        <v>1695.02</v>
      </c>
      <c r="F750" s="105">
        <v>1695.02</v>
      </c>
      <c r="G750" s="105">
        <v>1695.02</v>
      </c>
      <c r="H750" s="105">
        <v>1695.02</v>
      </c>
      <c r="I750" s="105">
        <v>1695.02</v>
      </c>
      <c r="J750" s="105">
        <v>1695.02</v>
      </c>
      <c r="K750" s="105">
        <v>1695.02</v>
      </c>
      <c r="L750" s="105">
        <v>1695.02</v>
      </c>
      <c r="M750" s="105">
        <v>1695.02</v>
      </c>
      <c r="N750" s="105">
        <v>1695.02</v>
      </c>
      <c r="O750" s="105">
        <v>1695.02</v>
      </c>
      <c r="P750" s="105">
        <v>1695.02</v>
      </c>
      <c r="Q750" s="105">
        <v>1695.02</v>
      </c>
      <c r="R750" s="105">
        <v>1695.02</v>
      </c>
      <c r="S750" s="105">
        <v>1695.02</v>
      </c>
      <c r="T750" s="105">
        <v>1695.02</v>
      </c>
      <c r="U750" s="105">
        <v>1695.02</v>
      </c>
      <c r="V750" s="105">
        <v>1695.02</v>
      </c>
      <c r="W750" s="105">
        <v>1695.02</v>
      </c>
      <c r="X750" s="105">
        <v>1695.02</v>
      </c>
      <c r="Y750" s="105">
        <v>1695.02</v>
      </c>
      <c r="Z750" s="105">
        <v>1695.02</v>
      </c>
      <c r="AA750" s="105">
        <v>1695.02</v>
      </c>
      <c r="AB750" s="105">
        <v>1695.02</v>
      </c>
      <c r="AC750" s="105">
        <v>1695.02</v>
      </c>
      <c r="AD750" s="105">
        <v>1695.02</v>
      </c>
      <c r="AE750" s="105">
        <v>1695.02</v>
      </c>
      <c r="AF750" s="105">
        <v>1695.02</v>
      </c>
      <c r="AG750" s="105">
        <v>1695.02</v>
      </c>
      <c r="AH750" s="105">
        <v>1695.02</v>
      </c>
      <c r="AI750" s="105">
        <v>1695.02</v>
      </c>
      <c r="AJ750" s="105">
        <v>1695.02</v>
      </c>
      <c r="AK750" s="105">
        <v>1695.02</v>
      </c>
      <c r="AL750" s="105">
        <v>1695.02</v>
      </c>
      <c r="AM750" s="105">
        <v>1695.02</v>
      </c>
      <c r="AN750" s="105">
        <v>1695.02</v>
      </c>
      <c r="AO750" s="105">
        <v>1695.02</v>
      </c>
      <c r="AP750" s="105">
        <v>1695.02</v>
      </c>
      <c r="AQ750" s="105">
        <v>1695.02</v>
      </c>
      <c r="AR750" s="105">
        <v>1695.02</v>
      </c>
      <c r="AS750" s="105">
        <v>1695.02</v>
      </c>
      <c r="AT750" s="105">
        <v>1695.02</v>
      </c>
      <c r="AU750" s="105">
        <v>1695.02</v>
      </c>
      <c r="AV750" s="105">
        <v>1695.02</v>
      </c>
      <c r="AW750" s="105">
        <v>1695.02</v>
      </c>
      <c r="AX750" s="105">
        <v>1695.02</v>
      </c>
      <c r="AY750" s="105">
        <v>1695.02</v>
      </c>
      <c r="AZ750" s="105">
        <v>1695.02</v>
      </c>
      <c r="BA750" s="105">
        <v>1695.02</v>
      </c>
      <c r="BB750" s="105">
        <v>1695.02</v>
      </c>
      <c r="BE750" s="73"/>
      <c r="BF750" s="134">
        <f t="shared" si="48"/>
        <v>1695.0200000000002</v>
      </c>
      <c r="BG750" s="134">
        <f t="shared" si="49"/>
        <v>1695.0200000000002</v>
      </c>
      <c r="BH750" s="134">
        <f t="shared" si="50"/>
        <v>1695.0200000000002</v>
      </c>
      <c r="BI750" s="134">
        <f t="shared" si="47"/>
        <v>1695.0200000000002</v>
      </c>
    </row>
    <row r="751" spans="1:61" ht="14.4" x14ac:dyDescent="0.3">
      <c r="A751" s="106" t="s">
        <v>1112</v>
      </c>
      <c r="B751" s="105">
        <v>-14607905.66</v>
      </c>
      <c r="C751" s="105">
        <v>-14607905.66</v>
      </c>
      <c r="D751" s="105">
        <v>-14607905.66</v>
      </c>
      <c r="E751" s="105">
        <v>-14607905.66</v>
      </c>
      <c r="F751" s="105">
        <v>-14607905.66</v>
      </c>
      <c r="G751" s="105">
        <v>-14607905.66</v>
      </c>
      <c r="H751" s="105">
        <v>-14607905.66</v>
      </c>
      <c r="I751" s="105">
        <v>-14607905.66</v>
      </c>
      <c r="J751" s="105">
        <v>-14607905.66</v>
      </c>
      <c r="K751" s="105">
        <v>-14607905.66</v>
      </c>
      <c r="L751" s="105">
        <v>-14607905.66</v>
      </c>
      <c r="M751" s="105">
        <v>-14607905.66</v>
      </c>
      <c r="N751" s="105">
        <v>-14607905.66</v>
      </c>
      <c r="O751" s="105">
        <v>-14607905.66</v>
      </c>
      <c r="P751" s="105">
        <v>-14607905.66</v>
      </c>
      <c r="Q751" s="105">
        <v>-14607905.66</v>
      </c>
      <c r="R751" s="105">
        <v>-14607905.66</v>
      </c>
      <c r="S751" s="105">
        <v>-14607905.66</v>
      </c>
      <c r="T751" s="105">
        <v>-14607905.66</v>
      </c>
      <c r="U751" s="105">
        <v>-14607905.66</v>
      </c>
      <c r="V751" s="105">
        <v>-14607905.66</v>
      </c>
      <c r="W751" s="105">
        <v>-14607905.66</v>
      </c>
      <c r="X751" s="105">
        <v>-14607905.66</v>
      </c>
      <c r="Y751" s="105">
        <v>-14607905.66</v>
      </c>
      <c r="Z751" s="105">
        <v>-14607905.66</v>
      </c>
      <c r="AA751" s="105">
        <v>-14607905.66</v>
      </c>
      <c r="AB751" s="105">
        <v>-14607905.66</v>
      </c>
      <c r="AC751" s="105">
        <v>-14607905.66</v>
      </c>
      <c r="AD751" s="105">
        <v>-14607905.66</v>
      </c>
      <c r="AE751" s="105">
        <v>-14607905.66</v>
      </c>
      <c r="AF751" s="105">
        <v>-14607905.66</v>
      </c>
      <c r="AG751" s="105">
        <v>-14607905.66</v>
      </c>
      <c r="AH751" s="105">
        <v>-14607905.66</v>
      </c>
      <c r="AI751" s="105">
        <v>-14607905.66</v>
      </c>
      <c r="AJ751" s="105">
        <v>-14607905.66</v>
      </c>
      <c r="AK751" s="105">
        <v>-14607905.66</v>
      </c>
      <c r="AL751" s="105">
        <v>-14607905.66</v>
      </c>
      <c r="AM751" s="105">
        <v>-14607905.66</v>
      </c>
      <c r="AN751" s="105">
        <v>-14607905.66</v>
      </c>
      <c r="AO751" s="105">
        <v>-14607905.66</v>
      </c>
      <c r="AP751" s="105">
        <v>-14607905.66</v>
      </c>
      <c r="AQ751" s="105">
        <v>-14607905.66</v>
      </c>
      <c r="AR751" s="105">
        <v>-14607905.66</v>
      </c>
      <c r="AS751" s="105">
        <v>-14607905.66</v>
      </c>
      <c r="AT751" s="105">
        <v>-14607905.66</v>
      </c>
      <c r="AU751" s="105">
        <v>-14607905.66</v>
      </c>
      <c r="AV751" s="105">
        <v>-14607905.66</v>
      </c>
      <c r="AW751" s="105">
        <v>-14607905.66</v>
      </c>
      <c r="AX751" s="105">
        <v>-14607905.66</v>
      </c>
      <c r="AY751" s="105">
        <v>-14607905.66</v>
      </c>
      <c r="AZ751" s="105">
        <v>-14607905.66</v>
      </c>
      <c r="BA751" s="105">
        <v>-14607905.66</v>
      </c>
      <c r="BB751" s="105">
        <v>-14607905.66</v>
      </c>
      <c r="BE751" s="73"/>
      <c r="BF751" s="134">
        <f t="shared" si="48"/>
        <v>-14607905.659999998</v>
      </c>
      <c r="BG751" s="134">
        <f t="shared" si="49"/>
        <v>-14607905.659999998</v>
      </c>
      <c r="BH751" s="134">
        <f t="shared" si="50"/>
        <v>-14607905.659999998</v>
      </c>
      <c r="BI751" s="134">
        <f t="shared" si="47"/>
        <v>-14607905.659999998</v>
      </c>
    </row>
    <row r="752" spans="1:61" ht="14.4" x14ac:dyDescent="0.3">
      <c r="A752" s="106" t="s">
        <v>1113</v>
      </c>
      <c r="B752" s="105">
        <v>0</v>
      </c>
      <c r="C752" s="105">
        <v>0</v>
      </c>
      <c r="D752" s="105">
        <v>0</v>
      </c>
      <c r="E752" s="105">
        <v>0</v>
      </c>
      <c r="F752" s="105">
        <v>0</v>
      </c>
      <c r="G752" s="105">
        <v>0</v>
      </c>
      <c r="H752" s="105">
        <v>0</v>
      </c>
      <c r="I752" s="105">
        <v>0</v>
      </c>
      <c r="J752" s="105">
        <v>0</v>
      </c>
      <c r="K752" s="105">
        <v>0</v>
      </c>
      <c r="L752" s="105">
        <v>0</v>
      </c>
      <c r="M752" s="105">
        <v>0</v>
      </c>
      <c r="N752" s="105">
        <v>0</v>
      </c>
      <c r="O752" s="105">
        <v>0</v>
      </c>
      <c r="P752" s="105">
        <v>0</v>
      </c>
      <c r="Q752" s="105">
        <v>0</v>
      </c>
      <c r="R752" s="105">
        <v>0</v>
      </c>
      <c r="S752" s="105">
        <v>0</v>
      </c>
      <c r="T752" s="105">
        <v>0</v>
      </c>
      <c r="U752" s="105">
        <v>0</v>
      </c>
      <c r="V752" s="105">
        <v>0</v>
      </c>
      <c r="W752" s="105">
        <v>0</v>
      </c>
      <c r="X752" s="105">
        <v>0</v>
      </c>
      <c r="Y752" s="105">
        <v>0</v>
      </c>
      <c r="Z752" s="105">
        <v>0</v>
      </c>
      <c r="AA752" s="105">
        <v>0</v>
      </c>
      <c r="AB752" s="105">
        <v>0</v>
      </c>
      <c r="AC752" s="105">
        <v>0</v>
      </c>
      <c r="AD752" s="105">
        <v>0</v>
      </c>
      <c r="AE752" s="105">
        <v>0</v>
      </c>
      <c r="AF752" s="105">
        <v>0</v>
      </c>
      <c r="AG752" s="105">
        <v>0</v>
      </c>
      <c r="AH752" s="105">
        <v>0</v>
      </c>
      <c r="AI752" s="105">
        <v>0</v>
      </c>
      <c r="AJ752" s="105">
        <v>0</v>
      </c>
      <c r="AK752" s="105">
        <v>0</v>
      </c>
      <c r="AL752" s="105">
        <v>0</v>
      </c>
      <c r="AM752" s="105">
        <v>0</v>
      </c>
      <c r="AN752" s="105">
        <v>0</v>
      </c>
      <c r="AO752" s="105">
        <v>0</v>
      </c>
      <c r="AP752" s="105">
        <v>0</v>
      </c>
      <c r="AQ752" s="105">
        <v>0</v>
      </c>
      <c r="AR752" s="105">
        <v>0</v>
      </c>
      <c r="AS752" s="105">
        <v>0</v>
      </c>
      <c r="AT752" s="105">
        <v>0</v>
      </c>
      <c r="AU752" s="105">
        <v>0</v>
      </c>
      <c r="AV752" s="105">
        <v>0</v>
      </c>
      <c r="AW752" s="105">
        <v>0</v>
      </c>
      <c r="AX752" s="105">
        <v>0</v>
      </c>
      <c r="AY752" s="105">
        <v>0</v>
      </c>
      <c r="AZ752" s="105">
        <v>0</v>
      </c>
      <c r="BA752" s="105">
        <v>0</v>
      </c>
      <c r="BB752" s="105">
        <v>0</v>
      </c>
      <c r="BE752" s="73"/>
      <c r="BF752" s="134">
        <f t="shared" si="48"/>
        <v>0</v>
      </c>
      <c r="BG752" s="134">
        <f t="shared" si="49"/>
        <v>0</v>
      </c>
      <c r="BH752" s="134">
        <f t="shared" si="50"/>
        <v>0</v>
      </c>
      <c r="BI752" s="134">
        <f t="shared" si="47"/>
        <v>0</v>
      </c>
    </row>
    <row r="753" spans="1:61" ht="14.4" x14ac:dyDescent="0.3">
      <c r="A753" s="233" t="s">
        <v>1114</v>
      </c>
      <c r="B753" s="105">
        <v>-14606210.640000001</v>
      </c>
      <c r="C753" s="105">
        <v>-14606210.640000001</v>
      </c>
      <c r="D753" s="105">
        <v>-14606210.640000001</v>
      </c>
      <c r="E753" s="105">
        <v>-14606210.640000001</v>
      </c>
      <c r="F753" s="105">
        <v>-14606210.640000001</v>
      </c>
      <c r="G753" s="105">
        <v>-14606210.640000001</v>
      </c>
      <c r="H753" s="105">
        <v>-14606210.640000001</v>
      </c>
      <c r="I753" s="105">
        <v>-14606210.640000001</v>
      </c>
      <c r="J753" s="105">
        <v>-14606210.640000001</v>
      </c>
      <c r="K753" s="105">
        <v>-14606210.640000001</v>
      </c>
      <c r="L753" s="105">
        <v>-14606210.640000001</v>
      </c>
      <c r="M753" s="105">
        <v>-14606210.640000001</v>
      </c>
      <c r="N753" s="105">
        <v>-14606210.640000001</v>
      </c>
      <c r="O753" s="105">
        <v>-14606210.640000001</v>
      </c>
      <c r="P753" s="105">
        <v>-14606210.640000001</v>
      </c>
      <c r="Q753" s="105">
        <v>-14606210.640000001</v>
      </c>
      <c r="R753" s="105">
        <v>-14606210.640000001</v>
      </c>
      <c r="S753" s="105">
        <v>-14606210.640000001</v>
      </c>
      <c r="T753" s="105">
        <v>-14606210.640000001</v>
      </c>
      <c r="U753" s="105">
        <v>-14606210.640000001</v>
      </c>
      <c r="V753" s="105">
        <v>-14606210.640000001</v>
      </c>
      <c r="W753" s="105">
        <v>-14606210.640000001</v>
      </c>
      <c r="X753" s="105">
        <v>-14606210.640000001</v>
      </c>
      <c r="Y753" s="105">
        <v>-14606210.640000001</v>
      </c>
      <c r="Z753" s="105">
        <v>-14606210.640000001</v>
      </c>
      <c r="AA753" s="105">
        <v>-14606210.640000001</v>
      </c>
      <c r="AB753" s="105">
        <v>-14606210.640000001</v>
      </c>
      <c r="AC753" s="105">
        <v>-14606210.640000001</v>
      </c>
      <c r="AD753" s="105">
        <v>-14606210.640000001</v>
      </c>
      <c r="AE753" s="105">
        <v>-14606210.640000001</v>
      </c>
      <c r="AF753" s="105">
        <v>-14606210.640000001</v>
      </c>
      <c r="AG753" s="105">
        <v>-14606210.640000001</v>
      </c>
      <c r="AH753" s="105">
        <v>-14606210.640000001</v>
      </c>
      <c r="AI753" s="105">
        <v>-14606210.640000001</v>
      </c>
      <c r="AJ753" s="105">
        <v>-14606210.640000001</v>
      </c>
      <c r="AK753" s="105">
        <v>-14606210.640000001</v>
      </c>
      <c r="AL753" s="105">
        <v>-14606210.640000001</v>
      </c>
      <c r="AM753" s="105">
        <v>-14606210.640000001</v>
      </c>
      <c r="AN753" s="105">
        <v>-14606210.640000001</v>
      </c>
      <c r="AO753" s="105">
        <v>-14606210.640000001</v>
      </c>
      <c r="AP753" s="105">
        <v>-14606210.640000001</v>
      </c>
      <c r="AQ753" s="105">
        <v>-14606210.640000001</v>
      </c>
      <c r="AR753" s="105">
        <v>-14606210.640000001</v>
      </c>
      <c r="AS753" s="105">
        <v>-14606210.640000001</v>
      </c>
      <c r="AT753" s="105">
        <v>-14606210.640000001</v>
      </c>
      <c r="AU753" s="105">
        <v>-14606210.640000001</v>
      </c>
      <c r="AV753" s="105">
        <v>-14606210.640000001</v>
      </c>
      <c r="AW753" s="105">
        <v>-14606210.640000001</v>
      </c>
      <c r="AX753" s="105">
        <v>-14606210.640000001</v>
      </c>
      <c r="AY753" s="105">
        <v>-14606210.640000001</v>
      </c>
      <c r="AZ753" s="105">
        <v>-14606210.640000001</v>
      </c>
      <c r="BA753" s="105">
        <v>-14606210.640000001</v>
      </c>
      <c r="BB753" s="105">
        <v>-14606210.640000001</v>
      </c>
      <c r="BE753" s="73"/>
    </row>
    <row r="754" spans="1:61" ht="14.4" x14ac:dyDescent="0.3">
      <c r="A754" s="106" t="s">
        <v>1115</v>
      </c>
      <c r="BE754" s="73"/>
      <c r="BF754" s="134" t="e">
        <f t="shared" si="48"/>
        <v>#DIV/0!</v>
      </c>
      <c r="BG754" s="134" t="e">
        <f t="shared" si="49"/>
        <v>#DIV/0!</v>
      </c>
      <c r="BH754" s="134" t="e">
        <f t="shared" si="50"/>
        <v>#DIV/0!</v>
      </c>
      <c r="BI754" s="134" t="e">
        <f t="shared" si="47"/>
        <v>#DIV/0!</v>
      </c>
    </row>
    <row r="755" spans="1:61" ht="14.4" x14ac:dyDescent="0.3">
      <c r="A755" s="106" t="s">
        <v>1116</v>
      </c>
      <c r="B755" s="105">
        <v>0</v>
      </c>
      <c r="C755" s="105">
        <v>0</v>
      </c>
      <c r="D755" s="105">
        <v>0</v>
      </c>
      <c r="E755" s="105">
        <v>0</v>
      </c>
      <c r="F755" s="105">
        <v>0</v>
      </c>
      <c r="G755" s="105">
        <v>0</v>
      </c>
      <c r="H755" s="105">
        <v>0</v>
      </c>
      <c r="I755" s="105">
        <v>0</v>
      </c>
      <c r="J755" s="105">
        <v>0</v>
      </c>
      <c r="K755" s="105">
        <v>0</v>
      </c>
      <c r="L755" s="105">
        <v>0</v>
      </c>
      <c r="M755" s="105">
        <v>0</v>
      </c>
      <c r="N755" s="105">
        <v>0</v>
      </c>
      <c r="O755" s="105">
        <v>0</v>
      </c>
      <c r="P755" s="105">
        <v>0</v>
      </c>
      <c r="Q755" s="105">
        <v>0</v>
      </c>
      <c r="R755" s="105">
        <v>0</v>
      </c>
      <c r="S755" s="105">
        <v>0</v>
      </c>
      <c r="T755" s="105">
        <v>0</v>
      </c>
      <c r="U755" s="105">
        <v>0</v>
      </c>
      <c r="V755" s="105">
        <v>0</v>
      </c>
      <c r="W755" s="105">
        <v>0</v>
      </c>
      <c r="X755" s="105">
        <v>0</v>
      </c>
      <c r="Y755" s="105">
        <v>0</v>
      </c>
      <c r="Z755" s="105">
        <v>0</v>
      </c>
      <c r="AA755" s="105">
        <v>0</v>
      </c>
      <c r="AB755" s="105">
        <v>0</v>
      </c>
      <c r="AC755" s="105">
        <v>0</v>
      </c>
      <c r="AD755" s="105">
        <v>0</v>
      </c>
      <c r="AE755" s="105">
        <v>0</v>
      </c>
      <c r="AF755" s="105">
        <v>0</v>
      </c>
      <c r="AG755" s="105">
        <v>0</v>
      </c>
      <c r="AH755" s="105">
        <v>0</v>
      </c>
      <c r="AI755" s="105">
        <v>0</v>
      </c>
      <c r="AJ755" s="105">
        <v>0</v>
      </c>
      <c r="AK755" s="105">
        <v>0</v>
      </c>
      <c r="AL755" s="105">
        <v>0</v>
      </c>
      <c r="AM755" s="105">
        <v>0</v>
      </c>
      <c r="AN755" s="105">
        <v>0</v>
      </c>
      <c r="AO755" s="105">
        <v>0</v>
      </c>
      <c r="AP755" s="105">
        <v>0</v>
      </c>
      <c r="AQ755" s="105">
        <v>0</v>
      </c>
      <c r="AR755" s="105">
        <v>0</v>
      </c>
      <c r="AS755" s="105">
        <v>0</v>
      </c>
      <c r="AT755" s="105">
        <v>0</v>
      </c>
      <c r="AU755" s="105">
        <v>0</v>
      </c>
      <c r="AV755" s="105">
        <v>0</v>
      </c>
      <c r="AW755" s="105">
        <v>0</v>
      </c>
      <c r="AX755" s="105">
        <v>0</v>
      </c>
      <c r="AY755" s="105">
        <v>0</v>
      </c>
      <c r="AZ755" s="105">
        <v>0</v>
      </c>
      <c r="BA755" s="105">
        <v>0</v>
      </c>
      <c r="BB755" s="105">
        <v>0</v>
      </c>
      <c r="BE755" s="73"/>
      <c r="BF755" s="134">
        <f t="shared" si="48"/>
        <v>0</v>
      </c>
      <c r="BG755" s="134">
        <f t="shared" si="49"/>
        <v>0</v>
      </c>
      <c r="BH755" s="134">
        <f t="shared" si="50"/>
        <v>0</v>
      </c>
      <c r="BI755" s="134">
        <f t="shared" si="47"/>
        <v>0</v>
      </c>
    </row>
    <row r="756" spans="1:61" ht="14.4" x14ac:dyDescent="0.3">
      <c r="A756" s="106" t="s">
        <v>1117</v>
      </c>
      <c r="B756" s="105">
        <v>-22781729.789999999</v>
      </c>
      <c r="C756" s="105">
        <v>-22781729.789999999</v>
      </c>
      <c r="D756" s="105">
        <v>-22781729.789999999</v>
      </c>
      <c r="E756" s="105">
        <v>-22781729.789999999</v>
      </c>
      <c r="F756" s="105">
        <v>-22781729.789999999</v>
      </c>
      <c r="G756" s="105">
        <v>-22781729.789999999</v>
      </c>
      <c r="H756" s="105">
        <v>-22781729.789999999</v>
      </c>
      <c r="I756" s="105">
        <v>-22781729.789999999</v>
      </c>
      <c r="J756" s="105">
        <v>-22781729.789999999</v>
      </c>
      <c r="K756" s="105">
        <v>-22781729.789999999</v>
      </c>
      <c r="L756" s="105">
        <v>-22781729.789999999</v>
      </c>
      <c r="M756" s="105">
        <v>-22781729.789999999</v>
      </c>
      <c r="N756" s="105">
        <v>-22781729.789999999</v>
      </c>
      <c r="O756" s="105">
        <v>-22781729.789999999</v>
      </c>
      <c r="P756" s="105">
        <v>-22781729.789999999</v>
      </c>
      <c r="Q756" s="105">
        <v>-22781729.789999999</v>
      </c>
      <c r="R756" s="105">
        <v>-22781729.789999999</v>
      </c>
      <c r="S756" s="105">
        <v>-22781729.789999999</v>
      </c>
      <c r="T756" s="105">
        <v>-22781729.789999999</v>
      </c>
      <c r="U756" s="105">
        <v>-22781729.789999999</v>
      </c>
      <c r="V756" s="105">
        <v>-22781729.789999999</v>
      </c>
      <c r="W756" s="105">
        <v>-22781729.789999999</v>
      </c>
      <c r="X756" s="105">
        <v>-22781729.789999999</v>
      </c>
      <c r="Y756" s="105">
        <v>-22781729.789999999</v>
      </c>
      <c r="Z756" s="105">
        <v>-22781729.789999999</v>
      </c>
      <c r="AA756" s="105">
        <v>-22781729.789999999</v>
      </c>
      <c r="AB756" s="105">
        <v>-22781729.789999999</v>
      </c>
      <c r="AC756" s="105">
        <v>-22781729.789999999</v>
      </c>
      <c r="AD756" s="105">
        <v>-22781729.789999999</v>
      </c>
      <c r="AE756" s="105">
        <v>-22781729.789999999</v>
      </c>
      <c r="AF756" s="105">
        <v>-22781729.789999999</v>
      </c>
      <c r="AG756" s="105">
        <v>-22781729.789999999</v>
      </c>
      <c r="AH756" s="105">
        <v>-22781729.789999999</v>
      </c>
      <c r="AI756" s="105">
        <v>-22781729.789999999</v>
      </c>
      <c r="AJ756" s="105">
        <v>-22781729.789999999</v>
      </c>
      <c r="AK756" s="105">
        <v>-22781729.789999999</v>
      </c>
      <c r="AL756" s="105">
        <v>-22781729.789999999</v>
      </c>
      <c r="AM756" s="105">
        <v>-22781729.789999999</v>
      </c>
      <c r="AN756" s="105">
        <v>-22781729.789999999</v>
      </c>
      <c r="AO756" s="105">
        <v>-22781729.789999999</v>
      </c>
      <c r="AP756" s="105">
        <v>-22781729.789999999</v>
      </c>
      <c r="AQ756" s="105">
        <v>-22781729.789999999</v>
      </c>
      <c r="AR756" s="105">
        <v>-22781729.789999999</v>
      </c>
      <c r="AS756" s="105">
        <v>-22781729.789999999</v>
      </c>
      <c r="AT756" s="105">
        <v>-22781729.789999999</v>
      </c>
      <c r="AU756" s="105">
        <v>-22781729.789999999</v>
      </c>
      <c r="AV756" s="105">
        <v>-22781729.789999999</v>
      </c>
      <c r="AW756" s="105">
        <v>-22781729.789999999</v>
      </c>
      <c r="AX756" s="105">
        <v>-22781729.789999999</v>
      </c>
      <c r="AY756" s="105">
        <v>-22781729.789999999</v>
      </c>
      <c r="AZ756" s="105">
        <v>-22781729.789999999</v>
      </c>
      <c r="BA756" s="105">
        <v>-22781729.789999999</v>
      </c>
      <c r="BB756" s="105">
        <v>-22781729.789999999</v>
      </c>
      <c r="BE756" s="73"/>
      <c r="BF756" s="134">
        <f t="shared" si="48"/>
        <v>-22781729.789999999</v>
      </c>
      <c r="BG756" s="134">
        <f t="shared" si="49"/>
        <v>-22781729.789999999</v>
      </c>
      <c r="BH756" s="134">
        <f t="shared" si="50"/>
        <v>-22781729.789999999</v>
      </c>
      <c r="BI756" s="134">
        <f t="shared" si="47"/>
        <v>-22781729.789999999</v>
      </c>
    </row>
    <row r="757" spans="1:61" ht="14.4" x14ac:dyDescent="0.3">
      <c r="A757" s="106" t="s">
        <v>1118</v>
      </c>
      <c r="B757" s="105">
        <v>-46027880.700000003</v>
      </c>
      <c r="C757" s="105">
        <v>-46027880.700000003</v>
      </c>
      <c r="D757" s="105">
        <v>-46027880.700000003</v>
      </c>
      <c r="E757" s="105">
        <v>-46027880.700000003</v>
      </c>
      <c r="F757" s="105">
        <v>-46027880.700000003</v>
      </c>
      <c r="G757" s="105">
        <v>-46027880.700000003</v>
      </c>
      <c r="H757" s="105">
        <v>-46027880.700000003</v>
      </c>
      <c r="I757" s="105">
        <v>-46027880.700000003</v>
      </c>
      <c r="J757" s="105">
        <v>-46027880.700000003</v>
      </c>
      <c r="K757" s="105">
        <v>-46027880.700000003</v>
      </c>
      <c r="L757" s="105">
        <v>-46027880.700000003</v>
      </c>
      <c r="M757" s="105">
        <v>-46027880.700000003</v>
      </c>
      <c r="N757" s="105">
        <v>-46027880.700000003</v>
      </c>
      <c r="O757" s="105">
        <v>-46027880.700000003</v>
      </c>
      <c r="P757" s="105">
        <v>-46027880.700000003</v>
      </c>
      <c r="Q757" s="105">
        <v>-46027880.700000003</v>
      </c>
      <c r="R757" s="105">
        <v>-46027880.700000003</v>
      </c>
      <c r="S757" s="105">
        <v>-46027880.700000003</v>
      </c>
      <c r="T757" s="105">
        <v>-46027880.700000003</v>
      </c>
      <c r="U757" s="105">
        <v>-46027880.700000003</v>
      </c>
      <c r="V757" s="105">
        <v>-46027880.700000003</v>
      </c>
      <c r="W757" s="105">
        <v>-46027880.700000003</v>
      </c>
      <c r="X757" s="105">
        <v>-46027880.700000003</v>
      </c>
      <c r="Y757" s="105">
        <v>-46027880.700000003</v>
      </c>
      <c r="Z757" s="105">
        <v>-46027880.700000003</v>
      </c>
      <c r="AA757" s="105">
        <v>-46027880.700000003</v>
      </c>
      <c r="AB757" s="105">
        <v>-46027880.700000003</v>
      </c>
      <c r="AC757" s="105">
        <v>-46027880.700000003</v>
      </c>
      <c r="AD757" s="105">
        <v>-46027880.700000003</v>
      </c>
      <c r="AE757" s="105">
        <v>-46027880.700000003</v>
      </c>
      <c r="AF757" s="105">
        <v>-46027880.700000003</v>
      </c>
      <c r="AG757" s="105">
        <v>-46027880.700000003</v>
      </c>
      <c r="AH757" s="105">
        <v>-46027880.700000003</v>
      </c>
      <c r="AI757" s="105">
        <v>-46027880.700000003</v>
      </c>
      <c r="AJ757" s="105">
        <v>-46027880.700000003</v>
      </c>
      <c r="AK757" s="105">
        <v>-46027880.700000003</v>
      </c>
      <c r="AL757" s="105">
        <v>-46027880.700000003</v>
      </c>
      <c r="AM757" s="105">
        <v>-46027880.700000003</v>
      </c>
      <c r="AN757" s="105">
        <v>-46027880.700000003</v>
      </c>
      <c r="AO757" s="105">
        <v>-46027880.700000003</v>
      </c>
      <c r="AP757" s="105">
        <v>-46027880.700000003</v>
      </c>
      <c r="AQ757" s="105">
        <v>-46027880.700000003</v>
      </c>
      <c r="AR757" s="105">
        <v>-46027880.700000003</v>
      </c>
      <c r="AS757" s="105">
        <v>-46027880.700000003</v>
      </c>
      <c r="AT757" s="105">
        <v>-46027880.700000003</v>
      </c>
      <c r="AU757" s="105">
        <v>-46027880.700000003</v>
      </c>
      <c r="AV757" s="105">
        <v>-46027880.700000003</v>
      </c>
      <c r="AW757" s="105">
        <v>-46027880.700000003</v>
      </c>
      <c r="AX757" s="105">
        <v>-46027880.700000003</v>
      </c>
      <c r="AY757" s="105">
        <v>-46027880.700000003</v>
      </c>
      <c r="AZ757" s="105">
        <v>-46027880.700000003</v>
      </c>
      <c r="BA757" s="105">
        <v>-46027880.700000003</v>
      </c>
      <c r="BB757" s="105">
        <v>-46027880.700000003</v>
      </c>
      <c r="BE757" s="73"/>
      <c r="BF757" s="134">
        <f t="shared" si="48"/>
        <v>-46027880.700000003</v>
      </c>
      <c r="BG757" s="134">
        <f t="shared" si="49"/>
        <v>-46027880.700000003</v>
      </c>
      <c r="BH757" s="134">
        <f t="shared" si="50"/>
        <v>-46027880.700000003</v>
      </c>
      <c r="BI757" s="134">
        <f t="shared" si="47"/>
        <v>-46027880.700000003</v>
      </c>
    </row>
    <row r="758" spans="1:61" ht="14.4" x14ac:dyDescent="0.3">
      <c r="A758" s="106" t="s">
        <v>1119</v>
      </c>
      <c r="B758" s="105">
        <v>0</v>
      </c>
      <c r="C758" s="105">
        <v>0</v>
      </c>
      <c r="D758" s="105">
        <v>0</v>
      </c>
      <c r="E758" s="105">
        <v>0</v>
      </c>
      <c r="F758" s="105">
        <v>0</v>
      </c>
      <c r="G758" s="105">
        <v>0</v>
      </c>
      <c r="H758" s="105">
        <v>0</v>
      </c>
      <c r="I758" s="105">
        <v>0</v>
      </c>
      <c r="J758" s="105">
        <v>0</v>
      </c>
      <c r="K758" s="105">
        <v>0</v>
      </c>
      <c r="L758" s="105">
        <v>0</v>
      </c>
      <c r="M758" s="105">
        <v>0</v>
      </c>
      <c r="N758" s="105">
        <v>0</v>
      </c>
      <c r="O758" s="105">
        <v>0</v>
      </c>
      <c r="P758" s="105">
        <v>0</v>
      </c>
      <c r="Q758" s="105">
        <v>0</v>
      </c>
      <c r="R758" s="105">
        <v>0</v>
      </c>
      <c r="S758" s="105">
        <v>0</v>
      </c>
      <c r="T758" s="105">
        <v>0</v>
      </c>
      <c r="U758" s="105">
        <v>0</v>
      </c>
      <c r="V758" s="105">
        <v>0</v>
      </c>
      <c r="W758" s="105">
        <v>0</v>
      </c>
      <c r="X758" s="105">
        <v>0</v>
      </c>
      <c r="Y758" s="105">
        <v>0</v>
      </c>
      <c r="Z758" s="105">
        <v>0</v>
      </c>
      <c r="AA758" s="105">
        <v>0</v>
      </c>
      <c r="AB758" s="105">
        <v>0</v>
      </c>
      <c r="AC758" s="105">
        <v>0</v>
      </c>
      <c r="AD758" s="105">
        <v>0</v>
      </c>
      <c r="AE758" s="105">
        <v>0</v>
      </c>
      <c r="AF758" s="105">
        <v>0</v>
      </c>
      <c r="AG758" s="105">
        <v>0</v>
      </c>
      <c r="AH758" s="105">
        <v>0</v>
      </c>
      <c r="AI758" s="105">
        <v>0</v>
      </c>
      <c r="AJ758" s="105">
        <v>0</v>
      </c>
      <c r="AK758" s="105">
        <v>0</v>
      </c>
      <c r="AL758" s="105">
        <v>0</v>
      </c>
      <c r="AM758" s="105">
        <v>0</v>
      </c>
      <c r="AN758" s="105">
        <v>0</v>
      </c>
      <c r="AO758" s="105">
        <v>0</v>
      </c>
      <c r="AP758" s="105">
        <v>0</v>
      </c>
      <c r="AQ758" s="105">
        <v>0</v>
      </c>
      <c r="AR758" s="105">
        <v>0</v>
      </c>
      <c r="AS758" s="105">
        <v>0</v>
      </c>
      <c r="AT758" s="105">
        <v>0</v>
      </c>
      <c r="AU758" s="105">
        <v>0</v>
      </c>
      <c r="AV758" s="105">
        <v>0</v>
      </c>
      <c r="AW758" s="105">
        <v>0</v>
      </c>
      <c r="AX758" s="105">
        <v>0</v>
      </c>
      <c r="AY758" s="105">
        <v>0</v>
      </c>
      <c r="AZ758" s="105">
        <v>0</v>
      </c>
      <c r="BA758" s="105">
        <v>0</v>
      </c>
      <c r="BB758" s="105">
        <v>0</v>
      </c>
      <c r="BE758" s="73"/>
      <c r="BF758" s="134">
        <f t="shared" si="48"/>
        <v>0</v>
      </c>
      <c r="BG758" s="134">
        <f t="shared" si="49"/>
        <v>0</v>
      </c>
      <c r="BH758" s="134">
        <f t="shared" si="50"/>
        <v>0</v>
      </c>
      <c r="BI758" s="134">
        <f t="shared" si="47"/>
        <v>0</v>
      </c>
    </row>
    <row r="759" spans="1:61" ht="14.4" x14ac:dyDescent="0.3">
      <c r="A759" s="106" t="s">
        <v>1120</v>
      </c>
      <c r="B759" s="105">
        <v>-4650735.38</v>
      </c>
      <c r="C759" s="105">
        <v>-4650735.38</v>
      </c>
      <c r="D759" s="105">
        <v>-4650735.38</v>
      </c>
      <c r="E759" s="105">
        <v>-4650735.38</v>
      </c>
      <c r="F759" s="105">
        <v>-4650735.38</v>
      </c>
      <c r="G759" s="105">
        <v>-4650735.38</v>
      </c>
      <c r="H759" s="105">
        <v>-4650735.38</v>
      </c>
      <c r="I759" s="105">
        <v>-4650735.38</v>
      </c>
      <c r="J759" s="105">
        <v>-4650735.38</v>
      </c>
      <c r="K759" s="105">
        <v>-4650735.38</v>
      </c>
      <c r="L759" s="105">
        <v>-4650735.38</v>
      </c>
      <c r="M759" s="105">
        <v>-4650735.38</v>
      </c>
      <c r="N759" s="105">
        <v>-4650735.38</v>
      </c>
      <c r="O759" s="105">
        <v>-4650735.38</v>
      </c>
      <c r="P759" s="105">
        <v>-4650735.38</v>
      </c>
      <c r="Q759" s="105">
        <v>-4650735.38</v>
      </c>
      <c r="R759" s="105">
        <v>-4650735.38</v>
      </c>
      <c r="S759" s="105">
        <v>-4650735.38</v>
      </c>
      <c r="T759" s="105">
        <v>-4650735.38</v>
      </c>
      <c r="U759" s="105">
        <v>-4650735.38</v>
      </c>
      <c r="V759" s="105">
        <v>-4650735.38</v>
      </c>
      <c r="W759" s="105">
        <v>-4650735.38</v>
      </c>
      <c r="X759" s="105">
        <v>-4650735.38</v>
      </c>
      <c r="Y759" s="105">
        <v>-4650735.38</v>
      </c>
      <c r="Z759" s="105">
        <v>-4650735.38</v>
      </c>
      <c r="AA759" s="105">
        <v>-4650735.38</v>
      </c>
      <c r="AB759" s="105">
        <v>-4650735.38</v>
      </c>
      <c r="AC759" s="105">
        <v>-4650735.38</v>
      </c>
      <c r="AD759" s="105">
        <v>-4650735.38</v>
      </c>
      <c r="AE759" s="105">
        <v>-4650735.38</v>
      </c>
      <c r="AF759" s="105">
        <v>-4650735.38</v>
      </c>
      <c r="AG759" s="105">
        <v>-4650735.38</v>
      </c>
      <c r="AH759" s="105">
        <v>-4650735.38</v>
      </c>
      <c r="AI759" s="105">
        <v>-4650735.38</v>
      </c>
      <c r="AJ759" s="105">
        <v>-4650735.38</v>
      </c>
      <c r="AK759" s="105">
        <v>-4650735.38</v>
      </c>
      <c r="AL759" s="105">
        <v>-4650735.38</v>
      </c>
      <c r="AM759" s="105">
        <v>-4650735.38</v>
      </c>
      <c r="AN759" s="105">
        <v>-4650735.38</v>
      </c>
      <c r="AO759" s="105">
        <v>-4650735.38</v>
      </c>
      <c r="AP759" s="105">
        <v>-4650735.38</v>
      </c>
      <c r="AQ759" s="105">
        <v>-4650735.38</v>
      </c>
      <c r="AR759" s="105">
        <v>-4650735.38</v>
      </c>
      <c r="AS759" s="105">
        <v>-4650735.38</v>
      </c>
      <c r="AT759" s="105">
        <v>-4650735.38</v>
      </c>
      <c r="AU759" s="105">
        <v>-4650735.38</v>
      </c>
      <c r="AV759" s="105">
        <v>-4650735.38</v>
      </c>
      <c r="AW759" s="105">
        <v>-4650735.38</v>
      </c>
      <c r="AX759" s="105">
        <v>-4650735.38</v>
      </c>
      <c r="AY759" s="105">
        <v>-4650735.38</v>
      </c>
      <c r="AZ759" s="105">
        <v>-4650735.38</v>
      </c>
      <c r="BA759" s="105">
        <v>-4650735.38</v>
      </c>
      <c r="BB759" s="105">
        <v>-4650735.38</v>
      </c>
      <c r="BE759" s="73"/>
      <c r="BF759" s="134">
        <f t="shared" si="48"/>
        <v>-4650735.3800000008</v>
      </c>
      <c r="BG759" s="134">
        <f t="shared" si="49"/>
        <v>-4650735.3800000008</v>
      </c>
      <c r="BH759" s="134">
        <f t="shared" si="50"/>
        <v>-4650735.3800000008</v>
      </c>
      <c r="BI759" s="134">
        <f t="shared" si="47"/>
        <v>-4650735.3800000008</v>
      </c>
    </row>
    <row r="760" spans="1:61" ht="14.4" x14ac:dyDescent="0.3">
      <c r="A760" s="106" t="s">
        <v>1121</v>
      </c>
      <c r="B760" s="105">
        <v>-7232380.1299999999</v>
      </c>
      <c r="C760" s="105">
        <v>-7232380.1299999999</v>
      </c>
      <c r="D760" s="105">
        <v>-7232380.1299999999</v>
      </c>
      <c r="E760" s="105">
        <v>-7232380.1299999999</v>
      </c>
      <c r="F760" s="105">
        <v>-7232380.1299999999</v>
      </c>
      <c r="G760" s="105">
        <v>-7232380.1299999999</v>
      </c>
      <c r="H760" s="105">
        <v>-7232380.1299999999</v>
      </c>
      <c r="I760" s="105">
        <v>-7232380.1299999999</v>
      </c>
      <c r="J760" s="105">
        <v>-7232380.1299999999</v>
      </c>
      <c r="K760" s="105">
        <v>-7232380.1299999999</v>
      </c>
      <c r="L760" s="105">
        <v>-7232380.1299999999</v>
      </c>
      <c r="M760" s="105">
        <v>-7232380.1299999999</v>
      </c>
      <c r="N760" s="105">
        <v>-7232380.1299999999</v>
      </c>
      <c r="O760" s="105">
        <v>-7232380.1299999999</v>
      </c>
      <c r="P760" s="105">
        <v>-7232380.1299999999</v>
      </c>
      <c r="Q760" s="105">
        <v>-7232380.1299999999</v>
      </c>
      <c r="R760" s="105">
        <v>-7232380.1299999999</v>
      </c>
      <c r="S760" s="105">
        <v>-7232380.1299999999</v>
      </c>
      <c r="T760" s="105">
        <v>-7232380.1299999999</v>
      </c>
      <c r="U760" s="105">
        <v>-7232380.1299999999</v>
      </c>
      <c r="V760" s="105">
        <v>-7232380.1299999999</v>
      </c>
      <c r="W760" s="105">
        <v>-7232380.1299999999</v>
      </c>
      <c r="X760" s="105">
        <v>-7232380.1299999999</v>
      </c>
      <c r="Y760" s="105">
        <v>-7232380.1299999999</v>
      </c>
      <c r="Z760" s="105">
        <v>-7232380.1299999999</v>
      </c>
      <c r="AA760" s="105">
        <v>-7232380.1299999999</v>
      </c>
      <c r="AB760" s="105">
        <v>-7232380.1299999999</v>
      </c>
      <c r="AC760" s="105">
        <v>-7232380.1299999999</v>
      </c>
      <c r="AD760" s="105">
        <v>-7232380.1299999999</v>
      </c>
      <c r="AE760" s="105">
        <v>-7232380.1299999999</v>
      </c>
      <c r="AF760" s="105">
        <v>-7232380.1299999999</v>
      </c>
      <c r="AG760" s="105">
        <v>-7232380.1299999999</v>
      </c>
      <c r="AH760" s="105">
        <v>-7232380.1299999999</v>
      </c>
      <c r="AI760" s="105">
        <v>-7232380.1299999999</v>
      </c>
      <c r="AJ760" s="105">
        <v>-7232380.1299999999</v>
      </c>
      <c r="AK760" s="105">
        <v>-7232380.1299999999</v>
      </c>
      <c r="AL760" s="105">
        <v>-7232380.1299999999</v>
      </c>
      <c r="AM760" s="105">
        <v>-7232380.1299999999</v>
      </c>
      <c r="AN760" s="105">
        <v>-7232380.1299999999</v>
      </c>
      <c r="AO760" s="105">
        <v>-7232380.1299999999</v>
      </c>
      <c r="AP760" s="105">
        <v>-7232380.1299999999</v>
      </c>
      <c r="AQ760" s="105">
        <v>-7232380.1299999999</v>
      </c>
      <c r="AR760" s="105">
        <v>-7232380.1299999999</v>
      </c>
      <c r="AS760" s="105">
        <v>-7232380.1299999999</v>
      </c>
      <c r="AT760" s="105">
        <v>-7232380.1299999999</v>
      </c>
      <c r="AU760" s="105">
        <v>-7232380.1299999999</v>
      </c>
      <c r="AV760" s="105">
        <v>-7232380.1299999999</v>
      </c>
      <c r="AW760" s="105">
        <v>-7232380.1299999999</v>
      </c>
      <c r="AX760" s="105">
        <v>-7232380.1299999999</v>
      </c>
      <c r="AY760" s="105">
        <v>-7232380.1299999999</v>
      </c>
      <c r="AZ760" s="105">
        <v>-7232380.1299999999</v>
      </c>
      <c r="BA760" s="105">
        <v>-7232380.1299999999</v>
      </c>
      <c r="BB760" s="105">
        <v>-7232380.1299999999</v>
      </c>
      <c r="BE760" s="73"/>
      <c r="BF760" s="134">
        <f t="shared" si="48"/>
        <v>-7232380.1299999999</v>
      </c>
      <c r="BG760" s="134">
        <f t="shared" si="49"/>
        <v>-7232380.1299999999</v>
      </c>
      <c r="BH760" s="134">
        <f t="shared" si="50"/>
        <v>-7232380.1299999999</v>
      </c>
      <c r="BI760" s="134">
        <f t="shared" si="47"/>
        <v>-7232380.1299999999</v>
      </c>
    </row>
    <row r="761" spans="1:61" ht="14.4" x14ac:dyDescent="0.3">
      <c r="A761" s="106" t="s">
        <v>1122</v>
      </c>
      <c r="B761" s="105">
        <v>-24757246.600000001</v>
      </c>
      <c r="C761" s="105">
        <v>-24757246.600000001</v>
      </c>
      <c r="D761" s="105">
        <v>-24757246.600000001</v>
      </c>
      <c r="E761" s="105">
        <v>-24757246.600000001</v>
      </c>
      <c r="F761" s="105">
        <v>-24757246.600000001</v>
      </c>
      <c r="G761" s="105">
        <v>-24757246.600000001</v>
      </c>
      <c r="H761" s="105">
        <v>-24757246.600000001</v>
      </c>
      <c r="I761" s="105">
        <v>-24757246.600000001</v>
      </c>
      <c r="J761" s="105">
        <v>-24757246.600000001</v>
      </c>
      <c r="K761" s="105">
        <v>-24757246.600000001</v>
      </c>
      <c r="L761" s="105">
        <v>-24757246.600000001</v>
      </c>
      <c r="M761" s="105">
        <v>-24757246.600000001</v>
      </c>
      <c r="N761" s="105">
        <v>-24757246.600000001</v>
      </c>
      <c r="O761" s="105">
        <v>-24757246.600000001</v>
      </c>
      <c r="P761" s="105">
        <v>-24757246.600000001</v>
      </c>
      <c r="Q761" s="105">
        <v>-24757246.600000001</v>
      </c>
      <c r="R761" s="105">
        <v>-24757246.600000001</v>
      </c>
      <c r="S761" s="105">
        <v>-24757246.600000001</v>
      </c>
      <c r="T761" s="105">
        <v>-24757246.600000001</v>
      </c>
      <c r="U761" s="105">
        <v>-24757246.600000001</v>
      </c>
      <c r="V761" s="105">
        <v>-24757246.600000001</v>
      </c>
      <c r="W761" s="105">
        <v>-24757246.600000001</v>
      </c>
      <c r="X761" s="105">
        <v>-24757246.600000001</v>
      </c>
      <c r="Y761" s="105">
        <v>-24757246.600000001</v>
      </c>
      <c r="Z761" s="105">
        <v>-24757246.600000001</v>
      </c>
      <c r="AA761" s="105">
        <v>-24757246.600000001</v>
      </c>
      <c r="AB761" s="105">
        <v>-24757246.600000001</v>
      </c>
      <c r="AC761" s="105">
        <v>-24757246.600000001</v>
      </c>
      <c r="AD761" s="105">
        <v>-24757246.600000001</v>
      </c>
      <c r="AE761" s="105">
        <v>-24757246.600000001</v>
      </c>
      <c r="AF761" s="105">
        <v>-24757246.600000001</v>
      </c>
      <c r="AG761" s="105">
        <v>-24757246.600000001</v>
      </c>
      <c r="AH761" s="105">
        <v>-24757246.600000001</v>
      </c>
      <c r="AI761" s="105">
        <v>-24757246.600000001</v>
      </c>
      <c r="AJ761" s="105">
        <v>-24757246.600000001</v>
      </c>
      <c r="AK761" s="105">
        <v>-24757246.600000001</v>
      </c>
      <c r="AL761" s="105">
        <v>-24757246.600000001</v>
      </c>
      <c r="AM761" s="105">
        <v>-24757246.600000001</v>
      </c>
      <c r="AN761" s="105">
        <v>-24757246.600000001</v>
      </c>
      <c r="AO761" s="105">
        <v>-24757246.600000001</v>
      </c>
      <c r="AP761" s="105">
        <v>-24757246.600000001</v>
      </c>
      <c r="AQ761" s="105">
        <v>-24757246.600000001</v>
      </c>
      <c r="AR761" s="105">
        <v>-24757246.600000001</v>
      </c>
      <c r="AS761" s="105">
        <v>-24757246.600000001</v>
      </c>
      <c r="AT761" s="105">
        <v>-24757246.600000001</v>
      </c>
      <c r="AU761" s="105">
        <v>-24757246.600000001</v>
      </c>
      <c r="AV761" s="105">
        <v>-24757246.600000001</v>
      </c>
      <c r="AW761" s="105">
        <v>-24757246.600000001</v>
      </c>
      <c r="AX761" s="105">
        <v>-24757246.600000001</v>
      </c>
      <c r="AY761" s="105">
        <v>-24757246.600000001</v>
      </c>
      <c r="AZ761" s="105">
        <v>-24757246.600000001</v>
      </c>
      <c r="BA761" s="105">
        <v>-24757246.600000001</v>
      </c>
      <c r="BB761" s="105">
        <v>-24757246.600000001</v>
      </c>
      <c r="BE761" s="73"/>
      <c r="BF761" s="134">
        <f t="shared" si="48"/>
        <v>-24757246.600000001</v>
      </c>
      <c r="BG761" s="134">
        <f t="shared" si="49"/>
        <v>-24757246.600000001</v>
      </c>
      <c r="BH761" s="134">
        <f t="shared" si="50"/>
        <v>-24757246.600000001</v>
      </c>
      <c r="BI761" s="134">
        <f t="shared" si="47"/>
        <v>-24757246.600000001</v>
      </c>
    </row>
    <row r="762" spans="1:61" ht="14.4" x14ac:dyDescent="0.3">
      <c r="A762" s="106" t="s">
        <v>1123</v>
      </c>
      <c r="B762" s="105">
        <v>0</v>
      </c>
      <c r="C762" s="105">
        <v>0</v>
      </c>
      <c r="D762" s="105">
        <v>0</v>
      </c>
      <c r="E762" s="105">
        <v>0</v>
      </c>
      <c r="F762" s="105">
        <v>0</v>
      </c>
      <c r="G762" s="105">
        <v>0</v>
      </c>
      <c r="H762" s="105">
        <v>0</v>
      </c>
      <c r="I762" s="105">
        <v>0</v>
      </c>
      <c r="J762" s="105">
        <v>0</v>
      </c>
      <c r="K762" s="105">
        <v>0</v>
      </c>
      <c r="L762" s="105">
        <v>0</v>
      </c>
      <c r="M762" s="105">
        <v>0</v>
      </c>
      <c r="N762" s="105">
        <v>0</v>
      </c>
      <c r="O762" s="105">
        <v>0</v>
      </c>
      <c r="P762" s="105">
        <v>0</v>
      </c>
      <c r="Q762" s="105">
        <v>0</v>
      </c>
      <c r="R762" s="105">
        <v>0</v>
      </c>
      <c r="S762" s="105">
        <v>0</v>
      </c>
      <c r="T762" s="105">
        <v>0</v>
      </c>
      <c r="U762" s="105">
        <v>0</v>
      </c>
      <c r="V762" s="105">
        <v>0</v>
      </c>
      <c r="W762" s="105">
        <v>0</v>
      </c>
      <c r="X762" s="105">
        <v>0</v>
      </c>
      <c r="Y762" s="105">
        <v>0</v>
      </c>
      <c r="Z762" s="105">
        <v>0</v>
      </c>
      <c r="AA762" s="105">
        <v>0</v>
      </c>
      <c r="AB762" s="105">
        <v>0</v>
      </c>
      <c r="AC762" s="105">
        <v>0</v>
      </c>
      <c r="AD762" s="105">
        <v>0</v>
      </c>
      <c r="AE762" s="105">
        <v>0</v>
      </c>
      <c r="AF762" s="105">
        <v>0</v>
      </c>
      <c r="AG762" s="105">
        <v>0</v>
      </c>
      <c r="AH762" s="105">
        <v>0</v>
      </c>
      <c r="AI762" s="105">
        <v>0</v>
      </c>
      <c r="AJ762" s="105">
        <v>0</v>
      </c>
      <c r="AK762" s="105">
        <v>0</v>
      </c>
      <c r="AL762" s="105">
        <v>0</v>
      </c>
      <c r="AM762" s="105">
        <v>0</v>
      </c>
      <c r="AN762" s="105">
        <v>0</v>
      </c>
      <c r="AO762" s="105">
        <v>0</v>
      </c>
      <c r="AP762" s="105">
        <v>0</v>
      </c>
      <c r="AQ762" s="105">
        <v>0</v>
      </c>
      <c r="AR762" s="105">
        <v>0</v>
      </c>
      <c r="AS762" s="105">
        <v>0</v>
      </c>
      <c r="AT762" s="105">
        <v>0</v>
      </c>
      <c r="AU762" s="105">
        <v>0</v>
      </c>
      <c r="AV762" s="105">
        <v>0</v>
      </c>
      <c r="AW762" s="105">
        <v>0</v>
      </c>
      <c r="AX762" s="105">
        <v>0</v>
      </c>
      <c r="AY762" s="105">
        <v>0</v>
      </c>
      <c r="AZ762" s="105">
        <v>0</v>
      </c>
      <c r="BA762" s="105">
        <v>0</v>
      </c>
      <c r="BB762" s="105">
        <v>0</v>
      </c>
      <c r="BE762" s="73"/>
      <c r="BF762" s="134">
        <f t="shared" si="48"/>
        <v>0</v>
      </c>
      <c r="BG762" s="134">
        <f t="shared" si="49"/>
        <v>0</v>
      </c>
      <c r="BH762" s="134">
        <f t="shared" si="50"/>
        <v>0</v>
      </c>
      <c r="BI762" s="134">
        <f t="shared" si="47"/>
        <v>0</v>
      </c>
    </row>
    <row r="763" spans="1:61" ht="14.4" x14ac:dyDescent="0.3">
      <c r="A763" s="106" t="s">
        <v>1124</v>
      </c>
      <c r="B763" s="105">
        <v>0</v>
      </c>
      <c r="C763" s="105">
        <v>0</v>
      </c>
      <c r="D763" s="105">
        <v>0</v>
      </c>
      <c r="E763" s="105">
        <v>0</v>
      </c>
      <c r="F763" s="105">
        <v>0</v>
      </c>
      <c r="G763" s="105">
        <v>0</v>
      </c>
      <c r="H763" s="105">
        <v>0</v>
      </c>
      <c r="I763" s="105">
        <v>0</v>
      </c>
      <c r="J763" s="105">
        <v>0</v>
      </c>
      <c r="K763" s="105">
        <v>0</v>
      </c>
      <c r="L763" s="105">
        <v>0</v>
      </c>
      <c r="M763" s="105">
        <v>0</v>
      </c>
      <c r="N763" s="105">
        <v>0</v>
      </c>
      <c r="O763" s="105">
        <v>0</v>
      </c>
      <c r="P763" s="105">
        <v>0</v>
      </c>
      <c r="Q763" s="105">
        <v>0</v>
      </c>
      <c r="R763" s="105">
        <v>0</v>
      </c>
      <c r="S763" s="105">
        <v>0</v>
      </c>
      <c r="T763" s="105">
        <v>0</v>
      </c>
      <c r="U763" s="105">
        <v>0</v>
      </c>
      <c r="V763" s="105">
        <v>0</v>
      </c>
      <c r="W763" s="105">
        <v>0</v>
      </c>
      <c r="X763" s="105">
        <v>0</v>
      </c>
      <c r="Y763" s="105">
        <v>0</v>
      </c>
      <c r="Z763" s="105">
        <v>0</v>
      </c>
      <c r="AA763" s="105">
        <v>0</v>
      </c>
      <c r="AB763" s="105">
        <v>0</v>
      </c>
      <c r="AC763" s="105">
        <v>0</v>
      </c>
      <c r="AD763" s="105">
        <v>0</v>
      </c>
      <c r="AE763" s="105">
        <v>0</v>
      </c>
      <c r="AF763" s="105">
        <v>0</v>
      </c>
      <c r="AG763" s="105">
        <v>0</v>
      </c>
      <c r="AH763" s="105">
        <v>0</v>
      </c>
      <c r="AI763" s="105">
        <v>0</v>
      </c>
      <c r="AJ763" s="105">
        <v>0</v>
      </c>
      <c r="AK763" s="105">
        <v>0</v>
      </c>
      <c r="AL763" s="105">
        <v>0</v>
      </c>
      <c r="AM763" s="105">
        <v>0</v>
      </c>
      <c r="AN763" s="105">
        <v>0</v>
      </c>
      <c r="AO763" s="105">
        <v>0</v>
      </c>
      <c r="AP763" s="105">
        <v>0</v>
      </c>
      <c r="AQ763" s="105">
        <v>0</v>
      </c>
      <c r="AR763" s="105">
        <v>0</v>
      </c>
      <c r="AS763" s="105">
        <v>0</v>
      </c>
      <c r="AT763" s="105">
        <v>0</v>
      </c>
      <c r="AU763" s="105">
        <v>0</v>
      </c>
      <c r="AV763" s="105">
        <v>0</v>
      </c>
      <c r="AW763" s="105">
        <v>0</v>
      </c>
      <c r="AX763" s="105">
        <v>0</v>
      </c>
      <c r="AY763" s="105">
        <v>0</v>
      </c>
      <c r="AZ763" s="105">
        <v>0</v>
      </c>
      <c r="BA763" s="105">
        <v>0</v>
      </c>
      <c r="BB763" s="105">
        <v>0</v>
      </c>
      <c r="BE763" s="73"/>
      <c r="BF763" s="134">
        <f t="shared" si="48"/>
        <v>0</v>
      </c>
      <c r="BG763" s="134">
        <f t="shared" si="49"/>
        <v>0</v>
      </c>
      <c r="BH763" s="134">
        <f t="shared" si="50"/>
        <v>0</v>
      </c>
      <c r="BI763" s="134">
        <f t="shared" si="47"/>
        <v>0</v>
      </c>
    </row>
    <row r="764" spans="1:61" ht="14.4" x14ac:dyDescent="0.3">
      <c r="A764" s="106" t="s">
        <v>1125</v>
      </c>
      <c r="B764" s="105">
        <v>0</v>
      </c>
      <c r="C764" s="105">
        <v>0</v>
      </c>
      <c r="D764" s="105">
        <v>0</v>
      </c>
      <c r="E764" s="105">
        <v>0</v>
      </c>
      <c r="F764" s="105">
        <v>0</v>
      </c>
      <c r="G764" s="105">
        <v>0</v>
      </c>
      <c r="H764" s="105">
        <v>0</v>
      </c>
      <c r="I764" s="105">
        <v>0</v>
      </c>
      <c r="J764" s="105">
        <v>0</v>
      </c>
      <c r="K764" s="105">
        <v>0</v>
      </c>
      <c r="L764" s="105">
        <v>0</v>
      </c>
      <c r="M764" s="105">
        <v>0</v>
      </c>
      <c r="N764" s="105">
        <v>0</v>
      </c>
      <c r="O764" s="105">
        <v>0</v>
      </c>
      <c r="P764" s="105">
        <v>0</v>
      </c>
      <c r="Q764" s="105">
        <v>0</v>
      </c>
      <c r="R764" s="105">
        <v>0</v>
      </c>
      <c r="S764" s="105">
        <v>0</v>
      </c>
      <c r="T764" s="105">
        <v>0</v>
      </c>
      <c r="U764" s="105">
        <v>0</v>
      </c>
      <c r="V764" s="105">
        <v>0</v>
      </c>
      <c r="W764" s="105">
        <v>0</v>
      </c>
      <c r="X764" s="105">
        <v>0</v>
      </c>
      <c r="Y764" s="105">
        <v>0</v>
      </c>
      <c r="Z764" s="105">
        <v>0</v>
      </c>
      <c r="AA764" s="105">
        <v>0</v>
      </c>
      <c r="AB764" s="105">
        <v>0</v>
      </c>
      <c r="AC764" s="105">
        <v>0</v>
      </c>
      <c r="AD764" s="105">
        <v>0</v>
      </c>
      <c r="AE764" s="105">
        <v>0</v>
      </c>
      <c r="AF764" s="105">
        <v>0</v>
      </c>
      <c r="AG764" s="105">
        <v>0</v>
      </c>
      <c r="AH764" s="105">
        <v>0</v>
      </c>
      <c r="AI764" s="105">
        <v>0</v>
      </c>
      <c r="AJ764" s="105">
        <v>0</v>
      </c>
      <c r="AK764" s="105">
        <v>0</v>
      </c>
      <c r="AL764" s="105">
        <v>0</v>
      </c>
      <c r="AM764" s="105">
        <v>0</v>
      </c>
      <c r="AN764" s="105">
        <v>0</v>
      </c>
      <c r="AO764" s="105">
        <v>0</v>
      </c>
      <c r="AP764" s="105">
        <v>0</v>
      </c>
      <c r="AQ764" s="105">
        <v>0</v>
      </c>
      <c r="AR764" s="105">
        <v>0</v>
      </c>
      <c r="AS764" s="105">
        <v>0</v>
      </c>
      <c r="AT764" s="105">
        <v>0</v>
      </c>
      <c r="AU764" s="105">
        <v>0</v>
      </c>
      <c r="AV764" s="105">
        <v>0</v>
      </c>
      <c r="AW764" s="105">
        <v>0</v>
      </c>
      <c r="AX764" s="105">
        <v>0</v>
      </c>
      <c r="AY764" s="105">
        <v>0</v>
      </c>
      <c r="AZ764" s="105">
        <v>0</v>
      </c>
      <c r="BA764" s="105">
        <v>0</v>
      </c>
      <c r="BB764" s="105">
        <v>0</v>
      </c>
      <c r="BE764" s="73"/>
      <c r="BF764" s="134">
        <f t="shared" si="48"/>
        <v>0</v>
      </c>
      <c r="BG764" s="134">
        <f t="shared" si="49"/>
        <v>0</v>
      </c>
      <c r="BH764" s="134">
        <f t="shared" si="50"/>
        <v>0</v>
      </c>
      <c r="BI764" s="134">
        <f t="shared" si="47"/>
        <v>0</v>
      </c>
    </row>
    <row r="765" spans="1:61" ht="14.4" x14ac:dyDescent="0.3">
      <c r="A765" s="106" t="s">
        <v>1126</v>
      </c>
      <c r="B765" s="105">
        <v>0</v>
      </c>
      <c r="C765" s="105">
        <v>0</v>
      </c>
      <c r="D765" s="105">
        <v>0</v>
      </c>
      <c r="E765" s="105">
        <v>0</v>
      </c>
      <c r="F765" s="105">
        <v>0</v>
      </c>
      <c r="G765" s="105">
        <v>0</v>
      </c>
      <c r="H765" s="105">
        <v>0</v>
      </c>
      <c r="I765" s="105">
        <v>0</v>
      </c>
      <c r="J765" s="105">
        <v>0</v>
      </c>
      <c r="K765" s="105">
        <v>0</v>
      </c>
      <c r="L765" s="105">
        <v>0</v>
      </c>
      <c r="M765" s="105">
        <v>0</v>
      </c>
      <c r="N765" s="105">
        <v>0</v>
      </c>
      <c r="O765" s="105">
        <v>0</v>
      </c>
      <c r="P765" s="105">
        <v>0</v>
      </c>
      <c r="Q765" s="105">
        <v>0</v>
      </c>
      <c r="R765" s="105">
        <v>0</v>
      </c>
      <c r="S765" s="105">
        <v>0</v>
      </c>
      <c r="T765" s="105">
        <v>0</v>
      </c>
      <c r="U765" s="105">
        <v>0</v>
      </c>
      <c r="V765" s="105">
        <v>0</v>
      </c>
      <c r="W765" s="105">
        <v>0</v>
      </c>
      <c r="X765" s="105">
        <v>0</v>
      </c>
      <c r="Y765" s="105">
        <v>0</v>
      </c>
      <c r="Z765" s="105">
        <v>0</v>
      </c>
      <c r="AA765" s="105">
        <v>0</v>
      </c>
      <c r="AB765" s="105">
        <v>0</v>
      </c>
      <c r="AC765" s="105">
        <v>0</v>
      </c>
      <c r="AD765" s="105">
        <v>0</v>
      </c>
      <c r="AE765" s="105">
        <v>0</v>
      </c>
      <c r="AF765" s="105">
        <v>0</v>
      </c>
      <c r="AG765" s="105">
        <v>0</v>
      </c>
      <c r="AH765" s="105">
        <v>0</v>
      </c>
      <c r="AI765" s="105">
        <v>0</v>
      </c>
      <c r="AJ765" s="105">
        <v>0</v>
      </c>
      <c r="AK765" s="105">
        <v>0</v>
      </c>
      <c r="AL765" s="105">
        <v>0</v>
      </c>
      <c r="AM765" s="105">
        <v>0</v>
      </c>
      <c r="AN765" s="105">
        <v>0</v>
      </c>
      <c r="AO765" s="105">
        <v>0</v>
      </c>
      <c r="AP765" s="105">
        <v>0</v>
      </c>
      <c r="AQ765" s="105">
        <v>0</v>
      </c>
      <c r="AR765" s="105">
        <v>0</v>
      </c>
      <c r="AS765" s="105">
        <v>0</v>
      </c>
      <c r="AT765" s="105">
        <v>0</v>
      </c>
      <c r="AU765" s="105">
        <v>0</v>
      </c>
      <c r="AV765" s="105">
        <v>0</v>
      </c>
      <c r="AW765" s="105">
        <v>0</v>
      </c>
      <c r="AX765" s="105">
        <v>0</v>
      </c>
      <c r="AY765" s="105">
        <v>0</v>
      </c>
      <c r="AZ765" s="105">
        <v>0</v>
      </c>
      <c r="BA765" s="105">
        <v>0</v>
      </c>
      <c r="BB765" s="105">
        <v>0</v>
      </c>
      <c r="BE765" s="73"/>
      <c r="BF765" s="134">
        <f t="shared" si="48"/>
        <v>0</v>
      </c>
      <c r="BG765" s="134">
        <f t="shared" si="49"/>
        <v>0</v>
      </c>
      <c r="BH765" s="134">
        <f t="shared" si="50"/>
        <v>0</v>
      </c>
      <c r="BI765" s="134">
        <f t="shared" si="47"/>
        <v>0</v>
      </c>
    </row>
    <row r="766" spans="1:61" ht="14.4" x14ac:dyDescent="0.3">
      <c r="A766" s="106" t="s">
        <v>1127</v>
      </c>
      <c r="B766" s="105">
        <v>-321562</v>
      </c>
      <c r="C766" s="105">
        <v>-321562</v>
      </c>
      <c r="D766" s="105">
        <v>-321562</v>
      </c>
      <c r="E766" s="105">
        <v>-321562</v>
      </c>
      <c r="F766" s="105">
        <v>-321562</v>
      </c>
      <c r="G766" s="105">
        <v>-321562</v>
      </c>
      <c r="H766" s="105">
        <v>-321562</v>
      </c>
      <c r="I766" s="105">
        <v>-321562</v>
      </c>
      <c r="J766" s="105">
        <v>-321562</v>
      </c>
      <c r="K766" s="105">
        <v>-321562</v>
      </c>
      <c r="L766" s="105">
        <v>-321562</v>
      </c>
      <c r="M766" s="105">
        <v>-321562</v>
      </c>
      <c r="N766" s="105">
        <v>-321562</v>
      </c>
      <c r="O766" s="105">
        <v>-321562</v>
      </c>
      <c r="P766" s="105">
        <v>-321562</v>
      </c>
      <c r="Q766" s="105">
        <v>-321562</v>
      </c>
      <c r="R766" s="105">
        <v>-321562</v>
      </c>
      <c r="S766" s="105">
        <v>-321562</v>
      </c>
      <c r="T766" s="105">
        <v>-321562</v>
      </c>
      <c r="U766" s="105">
        <v>-321562</v>
      </c>
      <c r="V766" s="105">
        <v>-321562</v>
      </c>
      <c r="W766" s="105">
        <v>-321562</v>
      </c>
      <c r="X766" s="105">
        <v>-321562</v>
      </c>
      <c r="Y766" s="105">
        <v>-321562</v>
      </c>
      <c r="Z766" s="105">
        <v>-321562</v>
      </c>
      <c r="AA766" s="105">
        <v>-321562</v>
      </c>
      <c r="AB766" s="105">
        <v>-321562</v>
      </c>
      <c r="AC766" s="105">
        <v>-321562</v>
      </c>
      <c r="AD766" s="105">
        <v>-321562</v>
      </c>
      <c r="AE766" s="105">
        <v>-321562</v>
      </c>
      <c r="AF766" s="105">
        <v>-321562</v>
      </c>
      <c r="AG766" s="105">
        <v>-321562</v>
      </c>
      <c r="AH766" s="105">
        <v>-321562</v>
      </c>
      <c r="AI766" s="105">
        <v>-321562</v>
      </c>
      <c r="AJ766" s="105">
        <v>-321562</v>
      </c>
      <c r="AK766" s="105">
        <v>-321562</v>
      </c>
      <c r="AL766" s="105">
        <v>-321562</v>
      </c>
      <c r="AM766" s="105">
        <v>-321562</v>
      </c>
      <c r="AN766" s="105">
        <v>-321562</v>
      </c>
      <c r="AO766" s="105">
        <v>-321562</v>
      </c>
      <c r="AP766" s="105">
        <v>-321562</v>
      </c>
      <c r="AQ766" s="105">
        <v>-321562</v>
      </c>
      <c r="AR766" s="105">
        <v>-321562</v>
      </c>
      <c r="AS766" s="105">
        <v>-321562</v>
      </c>
      <c r="AT766" s="105">
        <v>-321562</v>
      </c>
      <c r="AU766" s="105">
        <v>-321562</v>
      </c>
      <c r="AV766" s="105">
        <v>-321562</v>
      </c>
      <c r="AW766" s="105">
        <v>-321562</v>
      </c>
      <c r="AX766" s="105">
        <v>-321562</v>
      </c>
      <c r="AY766" s="105">
        <v>-321562</v>
      </c>
      <c r="AZ766" s="105">
        <v>-321562</v>
      </c>
      <c r="BA766" s="105">
        <v>-321562</v>
      </c>
      <c r="BB766" s="105">
        <v>-321562</v>
      </c>
      <c r="BE766" s="73"/>
      <c r="BF766" s="134">
        <f t="shared" si="48"/>
        <v>-321562</v>
      </c>
      <c r="BG766" s="134">
        <f t="shared" si="49"/>
        <v>-321562</v>
      </c>
      <c r="BH766" s="134">
        <f t="shared" si="50"/>
        <v>-321562</v>
      </c>
      <c r="BI766" s="134">
        <f t="shared" si="47"/>
        <v>-321562</v>
      </c>
    </row>
    <row r="767" spans="1:61" ht="14.4" x14ac:dyDescent="0.3">
      <c r="A767" s="233" t="s">
        <v>1128</v>
      </c>
      <c r="B767" s="105">
        <v>-105771534.59999999</v>
      </c>
      <c r="C767" s="105">
        <v>-105771534.59999999</v>
      </c>
      <c r="D767" s="105">
        <v>-105771534.59999999</v>
      </c>
      <c r="E767" s="105">
        <v>-105771534.59999999</v>
      </c>
      <c r="F767" s="105">
        <v>-105771534.59999999</v>
      </c>
      <c r="G767" s="105">
        <v>-105771534.59999999</v>
      </c>
      <c r="H767" s="105">
        <v>-105771534.59999999</v>
      </c>
      <c r="I767" s="105">
        <v>-105771534.59999999</v>
      </c>
      <c r="J767" s="105">
        <v>-105771534.59999999</v>
      </c>
      <c r="K767" s="105">
        <v>-105771534.59999999</v>
      </c>
      <c r="L767" s="105">
        <v>-105771534.59999999</v>
      </c>
      <c r="M767" s="105">
        <v>-105771534.59999999</v>
      </c>
      <c r="N767" s="105">
        <v>-105771534.59999999</v>
      </c>
      <c r="O767" s="105">
        <v>-105771534.59999999</v>
      </c>
      <c r="P767" s="105">
        <v>-105771534.59999999</v>
      </c>
      <c r="Q767" s="105">
        <v>-105771534.59999999</v>
      </c>
      <c r="R767" s="105">
        <v>-105771534.59999999</v>
      </c>
      <c r="S767" s="105">
        <v>-105771534.59999999</v>
      </c>
      <c r="T767" s="105">
        <v>-105771534.59999999</v>
      </c>
      <c r="U767" s="105">
        <v>-105771534.59999999</v>
      </c>
      <c r="V767" s="105">
        <v>-105771534.59999999</v>
      </c>
      <c r="W767" s="105">
        <v>-105771534.59999999</v>
      </c>
      <c r="X767" s="105">
        <v>-105771534.59999999</v>
      </c>
      <c r="Y767" s="105">
        <v>-105771534.59999999</v>
      </c>
      <c r="Z767" s="105">
        <v>-105771534.59999999</v>
      </c>
      <c r="AA767" s="105">
        <v>-105771534.59999999</v>
      </c>
      <c r="AB767" s="105">
        <v>-105771534.59999999</v>
      </c>
      <c r="AC767" s="105">
        <v>-105771534.59999999</v>
      </c>
      <c r="AD767" s="105">
        <v>-105771534.59999999</v>
      </c>
      <c r="AE767" s="105">
        <v>-105771534.59999999</v>
      </c>
      <c r="AF767" s="105">
        <v>-105771534.59999999</v>
      </c>
      <c r="AG767" s="105">
        <v>-105771534.59999999</v>
      </c>
      <c r="AH767" s="105">
        <v>-105771534.59999999</v>
      </c>
      <c r="AI767" s="105">
        <v>-105771534.59999999</v>
      </c>
      <c r="AJ767" s="105">
        <v>-105771534.59999999</v>
      </c>
      <c r="AK767" s="105">
        <v>-105771534.59999999</v>
      </c>
      <c r="AL767" s="105">
        <v>-105771534.59999999</v>
      </c>
      <c r="AM767" s="105">
        <v>-105771534.59999999</v>
      </c>
      <c r="AN767" s="105">
        <v>-105771534.59999999</v>
      </c>
      <c r="AO767" s="105">
        <v>-105771534.59999999</v>
      </c>
      <c r="AP767" s="105">
        <v>-105771534.59999999</v>
      </c>
      <c r="AQ767" s="105">
        <v>-105771534.59999999</v>
      </c>
      <c r="AR767" s="105">
        <v>-105771534.59999999</v>
      </c>
      <c r="AS767" s="105">
        <v>-105771534.59999999</v>
      </c>
      <c r="AT767" s="105">
        <v>-105771534.59999999</v>
      </c>
      <c r="AU767" s="105">
        <v>-105771534.59999999</v>
      </c>
      <c r="AV767" s="105">
        <v>-105771534.59999999</v>
      </c>
      <c r="AW767" s="105">
        <v>-105771534.59999999</v>
      </c>
      <c r="AX767" s="105">
        <v>-105771534.59999999</v>
      </c>
      <c r="AY767" s="105">
        <v>-105771534.59999999</v>
      </c>
      <c r="AZ767" s="105">
        <v>-105771534.59999999</v>
      </c>
      <c r="BA767" s="105">
        <v>-105771534.59999999</v>
      </c>
      <c r="BB767" s="105">
        <v>-105771534.59999999</v>
      </c>
      <c r="BE767" s="73"/>
    </row>
    <row r="768" spans="1:61" ht="14.4" x14ac:dyDescent="0.3">
      <c r="A768" s="106" t="s">
        <v>1129</v>
      </c>
      <c r="BE768" s="73"/>
      <c r="BF768" s="134" t="e">
        <f t="shared" si="48"/>
        <v>#DIV/0!</v>
      </c>
      <c r="BG768" s="134" t="e">
        <f t="shared" si="49"/>
        <v>#DIV/0!</v>
      </c>
      <c r="BH768" s="134" t="e">
        <f t="shared" si="50"/>
        <v>#DIV/0!</v>
      </c>
      <c r="BI768" s="134" t="e">
        <f t="shared" si="47"/>
        <v>#DIV/0!</v>
      </c>
    </row>
    <row r="769" spans="1:61" ht="14.4" x14ac:dyDescent="0.3">
      <c r="A769" s="106" t="s">
        <v>1130</v>
      </c>
      <c r="B769" s="105">
        <v>0</v>
      </c>
      <c r="C769" s="105">
        <v>0</v>
      </c>
      <c r="D769" s="105">
        <v>0</v>
      </c>
      <c r="E769" s="105">
        <v>0</v>
      </c>
      <c r="F769" s="105">
        <v>0</v>
      </c>
      <c r="G769" s="105">
        <v>0</v>
      </c>
      <c r="H769" s="105">
        <v>0</v>
      </c>
      <c r="I769" s="105">
        <v>0</v>
      </c>
      <c r="J769" s="105">
        <v>0</v>
      </c>
      <c r="K769" s="105">
        <v>0</v>
      </c>
      <c r="L769" s="105">
        <v>0</v>
      </c>
      <c r="M769" s="105">
        <v>0</v>
      </c>
      <c r="N769" s="105">
        <v>0</v>
      </c>
      <c r="O769" s="105">
        <v>0</v>
      </c>
      <c r="P769" s="105">
        <v>0</v>
      </c>
      <c r="Q769" s="105">
        <v>0</v>
      </c>
      <c r="R769" s="105">
        <v>0</v>
      </c>
      <c r="S769" s="105">
        <v>0</v>
      </c>
      <c r="T769" s="105">
        <v>0</v>
      </c>
      <c r="U769" s="105">
        <v>0</v>
      </c>
      <c r="V769" s="105">
        <v>0</v>
      </c>
      <c r="W769" s="105">
        <v>0</v>
      </c>
      <c r="X769" s="105">
        <v>0</v>
      </c>
      <c r="Y769" s="105">
        <v>0</v>
      </c>
      <c r="Z769" s="105">
        <v>0</v>
      </c>
      <c r="AA769" s="105">
        <v>0</v>
      </c>
      <c r="AB769" s="105">
        <v>0</v>
      </c>
      <c r="AC769" s="105">
        <v>0</v>
      </c>
      <c r="AD769" s="105">
        <v>0</v>
      </c>
      <c r="AE769" s="105">
        <v>0</v>
      </c>
      <c r="AF769" s="105">
        <v>0</v>
      </c>
      <c r="AG769" s="105">
        <v>0</v>
      </c>
      <c r="AH769" s="105">
        <v>0</v>
      </c>
      <c r="AI769" s="105">
        <v>0</v>
      </c>
      <c r="AJ769" s="105">
        <v>0</v>
      </c>
      <c r="AK769" s="105">
        <v>0</v>
      </c>
      <c r="AL769" s="105">
        <v>0</v>
      </c>
      <c r="AM769" s="105">
        <v>0</v>
      </c>
      <c r="AN769" s="105">
        <v>0</v>
      </c>
      <c r="AO769" s="105">
        <v>0</v>
      </c>
      <c r="AP769" s="105">
        <v>0</v>
      </c>
      <c r="AQ769" s="105">
        <v>0</v>
      </c>
      <c r="AR769" s="105">
        <v>0</v>
      </c>
      <c r="AS769" s="105">
        <v>0</v>
      </c>
      <c r="AT769" s="105">
        <v>0</v>
      </c>
      <c r="AU769" s="105">
        <v>0</v>
      </c>
      <c r="AV769" s="105">
        <v>0</v>
      </c>
      <c r="AW769" s="105">
        <v>0</v>
      </c>
      <c r="AX769" s="105">
        <v>0</v>
      </c>
      <c r="AY769" s="105">
        <v>0</v>
      </c>
      <c r="AZ769" s="105">
        <v>0</v>
      </c>
      <c r="BA769" s="105">
        <v>0</v>
      </c>
      <c r="BB769" s="105">
        <v>0</v>
      </c>
      <c r="BE769" s="73"/>
      <c r="BF769" s="134">
        <f t="shared" si="48"/>
        <v>0</v>
      </c>
      <c r="BG769" s="134">
        <f t="shared" si="49"/>
        <v>0</v>
      </c>
      <c r="BH769" s="134">
        <f t="shared" si="50"/>
        <v>0</v>
      </c>
      <c r="BI769" s="134">
        <f t="shared" si="47"/>
        <v>0</v>
      </c>
    </row>
    <row r="770" spans="1:61" ht="14.4" x14ac:dyDescent="0.3">
      <c r="A770" s="106" t="s">
        <v>1131</v>
      </c>
      <c r="B770" s="105">
        <v>0</v>
      </c>
      <c r="C770" s="105">
        <v>0</v>
      </c>
      <c r="D770" s="105">
        <v>0</v>
      </c>
      <c r="E770" s="105">
        <v>0</v>
      </c>
      <c r="F770" s="105">
        <v>0</v>
      </c>
      <c r="G770" s="105">
        <v>0</v>
      </c>
      <c r="H770" s="105">
        <v>0</v>
      </c>
      <c r="I770" s="105">
        <v>0</v>
      </c>
      <c r="J770" s="105">
        <v>0</v>
      </c>
      <c r="K770" s="105">
        <v>0</v>
      </c>
      <c r="L770" s="105">
        <v>0</v>
      </c>
      <c r="M770" s="105">
        <v>0</v>
      </c>
      <c r="N770" s="105">
        <v>0</v>
      </c>
      <c r="O770" s="105">
        <v>0</v>
      </c>
      <c r="P770" s="105">
        <v>0</v>
      </c>
      <c r="Q770" s="105">
        <v>0</v>
      </c>
      <c r="R770" s="105">
        <v>0</v>
      </c>
      <c r="S770" s="105">
        <v>0</v>
      </c>
      <c r="T770" s="105">
        <v>0</v>
      </c>
      <c r="U770" s="105">
        <v>0</v>
      </c>
      <c r="V770" s="105">
        <v>0</v>
      </c>
      <c r="W770" s="105">
        <v>0</v>
      </c>
      <c r="X770" s="105">
        <v>0</v>
      </c>
      <c r="Y770" s="105">
        <v>0</v>
      </c>
      <c r="Z770" s="105">
        <v>0</v>
      </c>
      <c r="AA770" s="105">
        <v>0</v>
      </c>
      <c r="AB770" s="105">
        <v>0</v>
      </c>
      <c r="AC770" s="105">
        <v>0</v>
      </c>
      <c r="AD770" s="105">
        <v>0</v>
      </c>
      <c r="AE770" s="105">
        <v>0</v>
      </c>
      <c r="AF770" s="105">
        <v>0</v>
      </c>
      <c r="AG770" s="105">
        <v>0</v>
      </c>
      <c r="AH770" s="105">
        <v>0</v>
      </c>
      <c r="AI770" s="105">
        <v>0</v>
      </c>
      <c r="AJ770" s="105">
        <v>0</v>
      </c>
      <c r="AK770" s="105">
        <v>0</v>
      </c>
      <c r="AL770" s="105">
        <v>0</v>
      </c>
      <c r="AM770" s="105">
        <v>0</v>
      </c>
      <c r="AN770" s="105">
        <v>0</v>
      </c>
      <c r="AO770" s="105">
        <v>0</v>
      </c>
      <c r="AP770" s="105">
        <v>0</v>
      </c>
      <c r="AQ770" s="105">
        <v>0</v>
      </c>
      <c r="AR770" s="105">
        <v>0</v>
      </c>
      <c r="AS770" s="105">
        <v>0</v>
      </c>
      <c r="AT770" s="105">
        <v>0</v>
      </c>
      <c r="AU770" s="105">
        <v>0</v>
      </c>
      <c r="AV770" s="105">
        <v>0</v>
      </c>
      <c r="AW770" s="105">
        <v>0</v>
      </c>
      <c r="AX770" s="105">
        <v>0</v>
      </c>
      <c r="AY770" s="105">
        <v>0</v>
      </c>
      <c r="AZ770" s="105">
        <v>0</v>
      </c>
      <c r="BA770" s="105">
        <v>0</v>
      </c>
      <c r="BB770" s="105">
        <v>0</v>
      </c>
      <c r="BE770" s="73"/>
      <c r="BF770" s="134">
        <f t="shared" si="48"/>
        <v>0</v>
      </c>
      <c r="BG770" s="134">
        <f t="shared" si="49"/>
        <v>0</v>
      </c>
      <c r="BH770" s="134">
        <f t="shared" si="50"/>
        <v>0</v>
      </c>
      <c r="BI770" s="134">
        <f t="shared" si="47"/>
        <v>0</v>
      </c>
    </row>
    <row r="771" spans="1:61" ht="14.4" x14ac:dyDescent="0.3">
      <c r="A771" s="106" t="s">
        <v>1132</v>
      </c>
      <c r="B771" s="105">
        <v>0</v>
      </c>
      <c r="C771" s="105">
        <v>0</v>
      </c>
      <c r="D771" s="105">
        <v>0</v>
      </c>
      <c r="E771" s="105">
        <v>0</v>
      </c>
      <c r="F771" s="105">
        <v>0</v>
      </c>
      <c r="G771" s="105">
        <v>0</v>
      </c>
      <c r="H771" s="105">
        <v>0</v>
      </c>
      <c r="I771" s="105">
        <v>0</v>
      </c>
      <c r="J771" s="105">
        <v>0</v>
      </c>
      <c r="K771" s="105">
        <v>0</v>
      </c>
      <c r="L771" s="105">
        <v>0</v>
      </c>
      <c r="M771" s="105">
        <v>0</v>
      </c>
      <c r="N771" s="105">
        <v>0</v>
      </c>
      <c r="O771" s="105">
        <v>0</v>
      </c>
      <c r="P771" s="105">
        <v>0</v>
      </c>
      <c r="Q771" s="105">
        <v>0</v>
      </c>
      <c r="R771" s="105">
        <v>0</v>
      </c>
      <c r="S771" s="105">
        <v>0</v>
      </c>
      <c r="T771" s="105">
        <v>0</v>
      </c>
      <c r="U771" s="105">
        <v>0</v>
      </c>
      <c r="V771" s="105">
        <v>0</v>
      </c>
      <c r="W771" s="105">
        <v>0</v>
      </c>
      <c r="X771" s="105">
        <v>0</v>
      </c>
      <c r="Y771" s="105">
        <v>0</v>
      </c>
      <c r="Z771" s="105">
        <v>0</v>
      </c>
      <c r="AA771" s="105">
        <v>0</v>
      </c>
      <c r="AB771" s="105">
        <v>0</v>
      </c>
      <c r="AC771" s="105">
        <v>0</v>
      </c>
      <c r="AD771" s="105">
        <v>0</v>
      </c>
      <c r="AE771" s="105">
        <v>0</v>
      </c>
      <c r="AF771" s="105">
        <v>0</v>
      </c>
      <c r="AG771" s="105">
        <v>0</v>
      </c>
      <c r="AH771" s="105">
        <v>0</v>
      </c>
      <c r="AI771" s="105">
        <v>0</v>
      </c>
      <c r="AJ771" s="105">
        <v>0</v>
      </c>
      <c r="AK771" s="105">
        <v>0</v>
      </c>
      <c r="AL771" s="105">
        <v>0</v>
      </c>
      <c r="AM771" s="105">
        <v>0</v>
      </c>
      <c r="AN771" s="105">
        <v>0</v>
      </c>
      <c r="AO771" s="105">
        <v>0</v>
      </c>
      <c r="AP771" s="105">
        <v>0</v>
      </c>
      <c r="AQ771" s="105">
        <v>0</v>
      </c>
      <c r="AR771" s="105">
        <v>0</v>
      </c>
      <c r="AS771" s="105">
        <v>0</v>
      </c>
      <c r="AT771" s="105">
        <v>0</v>
      </c>
      <c r="AU771" s="105">
        <v>0</v>
      </c>
      <c r="AV771" s="105">
        <v>0</v>
      </c>
      <c r="AW771" s="105">
        <v>0</v>
      </c>
      <c r="AX771" s="105">
        <v>0</v>
      </c>
      <c r="AY771" s="105">
        <v>0</v>
      </c>
      <c r="AZ771" s="105">
        <v>0</v>
      </c>
      <c r="BA771" s="105">
        <v>0</v>
      </c>
      <c r="BB771" s="105">
        <v>0</v>
      </c>
      <c r="BE771" s="73"/>
      <c r="BF771" s="134">
        <f t="shared" si="48"/>
        <v>0</v>
      </c>
      <c r="BG771" s="134">
        <f t="shared" si="49"/>
        <v>0</v>
      </c>
      <c r="BH771" s="134">
        <f t="shared" si="50"/>
        <v>0</v>
      </c>
      <c r="BI771" s="134">
        <f t="shared" si="47"/>
        <v>0</v>
      </c>
    </row>
    <row r="772" spans="1:61" ht="14.4" x14ac:dyDescent="0.3">
      <c r="A772" s="106" t="s">
        <v>1133</v>
      </c>
      <c r="B772" s="105">
        <v>-1490767.34</v>
      </c>
      <c r="C772" s="105">
        <v>-1490767.34</v>
      </c>
      <c r="D772" s="105">
        <v>-1490767.34</v>
      </c>
      <c r="E772" s="105">
        <v>-1490767.34</v>
      </c>
      <c r="F772" s="105">
        <v>-1490767.34</v>
      </c>
      <c r="G772" s="105">
        <v>-1490767.34</v>
      </c>
      <c r="H772" s="105">
        <v>-1490767.34</v>
      </c>
      <c r="I772" s="105">
        <v>-1490767.34</v>
      </c>
      <c r="J772" s="105">
        <v>-1490767.34</v>
      </c>
      <c r="K772" s="105">
        <v>-1490767.34</v>
      </c>
      <c r="L772" s="105">
        <v>-1490767.34</v>
      </c>
      <c r="M772" s="105">
        <v>-1490767.34</v>
      </c>
      <c r="N772" s="105">
        <v>-1490767.34</v>
      </c>
      <c r="O772" s="105">
        <v>-1490767.34</v>
      </c>
      <c r="P772" s="105">
        <v>-1490767.34</v>
      </c>
      <c r="Q772" s="105">
        <v>-1490767.34</v>
      </c>
      <c r="R772" s="105">
        <v>-1490767.34</v>
      </c>
      <c r="S772" s="105">
        <v>-1490767.34</v>
      </c>
      <c r="T772" s="105">
        <v>-1490767.34</v>
      </c>
      <c r="U772" s="105">
        <v>-1490767.34</v>
      </c>
      <c r="V772" s="105">
        <v>-1490767.34</v>
      </c>
      <c r="W772" s="105">
        <v>-1490767.34</v>
      </c>
      <c r="X772" s="105">
        <v>-1490767.34</v>
      </c>
      <c r="Y772" s="105">
        <v>-1490767.34</v>
      </c>
      <c r="Z772" s="105">
        <v>-1490767.34</v>
      </c>
      <c r="AA772" s="105">
        <v>-1490767.34</v>
      </c>
      <c r="AB772" s="105">
        <v>-1490767.34</v>
      </c>
      <c r="AC772" s="105">
        <v>-1490767.34</v>
      </c>
      <c r="AD772" s="105">
        <v>-1490767.34</v>
      </c>
      <c r="AE772" s="105">
        <v>-1490767.34</v>
      </c>
      <c r="AF772" s="105">
        <v>-1490767.34</v>
      </c>
      <c r="AG772" s="105">
        <v>-1490767.34</v>
      </c>
      <c r="AH772" s="105">
        <v>-1490767.34</v>
      </c>
      <c r="AI772" s="105">
        <v>-1490767.34</v>
      </c>
      <c r="AJ772" s="105">
        <v>-1490767.34</v>
      </c>
      <c r="AK772" s="105">
        <v>-1490767.34</v>
      </c>
      <c r="AL772" s="105">
        <v>-1490767.34</v>
      </c>
      <c r="AM772" s="105">
        <v>-1490767.34</v>
      </c>
      <c r="AN772" s="105">
        <v>-1490767.34</v>
      </c>
      <c r="AO772" s="105">
        <v>-1490767.34</v>
      </c>
      <c r="AP772" s="105">
        <v>-1490767.34</v>
      </c>
      <c r="AQ772" s="105">
        <v>-1490767.34</v>
      </c>
      <c r="AR772" s="105">
        <v>-1490767.34</v>
      </c>
      <c r="AS772" s="105">
        <v>-1490767.34</v>
      </c>
      <c r="AT772" s="105">
        <v>-1490767.34</v>
      </c>
      <c r="AU772" s="105">
        <v>-1490767.34</v>
      </c>
      <c r="AV772" s="105">
        <v>-1490767.34</v>
      </c>
      <c r="AW772" s="105">
        <v>-1490767.34</v>
      </c>
      <c r="AX772" s="105">
        <v>-1490767.34</v>
      </c>
      <c r="AY772" s="105">
        <v>-1490767.34</v>
      </c>
      <c r="AZ772" s="105">
        <v>-1490767.34</v>
      </c>
      <c r="BA772" s="105">
        <v>-1490767.34</v>
      </c>
      <c r="BB772" s="105">
        <v>-1490767.34</v>
      </c>
      <c r="BE772" s="73"/>
      <c r="BF772" s="134">
        <f t="shared" si="48"/>
        <v>-1490767.34</v>
      </c>
      <c r="BG772" s="134">
        <f t="shared" si="49"/>
        <v>-1490767.34</v>
      </c>
      <c r="BH772" s="134">
        <f t="shared" si="50"/>
        <v>-1490767.34</v>
      </c>
      <c r="BI772" s="134">
        <f t="shared" si="47"/>
        <v>-1490767.34</v>
      </c>
    </row>
    <row r="773" spans="1:61" ht="14.4" x14ac:dyDescent="0.3">
      <c r="A773" s="106" t="s">
        <v>1134</v>
      </c>
      <c r="B773" s="105">
        <v>0</v>
      </c>
      <c r="C773" s="105">
        <v>0</v>
      </c>
      <c r="D773" s="105">
        <v>0</v>
      </c>
      <c r="E773" s="105">
        <v>0</v>
      </c>
      <c r="F773" s="105">
        <v>0</v>
      </c>
      <c r="G773" s="105">
        <v>0</v>
      </c>
      <c r="H773" s="105">
        <v>0</v>
      </c>
      <c r="I773" s="105">
        <v>0</v>
      </c>
      <c r="J773" s="105">
        <v>0</v>
      </c>
      <c r="K773" s="105">
        <v>0</v>
      </c>
      <c r="L773" s="105">
        <v>0</v>
      </c>
      <c r="M773" s="105">
        <v>0</v>
      </c>
      <c r="N773" s="105">
        <v>0</v>
      </c>
      <c r="O773" s="105">
        <v>0</v>
      </c>
      <c r="P773" s="105">
        <v>0</v>
      </c>
      <c r="Q773" s="105">
        <v>0</v>
      </c>
      <c r="R773" s="105">
        <v>0</v>
      </c>
      <c r="S773" s="105">
        <v>0</v>
      </c>
      <c r="T773" s="105">
        <v>0</v>
      </c>
      <c r="U773" s="105">
        <v>0</v>
      </c>
      <c r="V773" s="105">
        <v>0</v>
      </c>
      <c r="W773" s="105">
        <v>0</v>
      </c>
      <c r="X773" s="105">
        <v>0</v>
      </c>
      <c r="Y773" s="105">
        <v>0</v>
      </c>
      <c r="Z773" s="105">
        <v>0</v>
      </c>
      <c r="AA773" s="105">
        <v>0</v>
      </c>
      <c r="AB773" s="105">
        <v>0</v>
      </c>
      <c r="AC773" s="105">
        <v>0</v>
      </c>
      <c r="AD773" s="105">
        <v>0</v>
      </c>
      <c r="AE773" s="105">
        <v>0</v>
      </c>
      <c r="AF773" s="105">
        <v>0</v>
      </c>
      <c r="AG773" s="105">
        <v>0</v>
      </c>
      <c r="AH773" s="105">
        <v>0</v>
      </c>
      <c r="AI773" s="105">
        <v>0</v>
      </c>
      <c r="AJ773" s="105">
        <v>0</v>
      </c>
      <c r="AK773" s="105">
        <v>0</v>
      </c>
      <c r="AL773" s="105">
        <v>0</v>
      </c>
      <c r="AM773" s="105">
        <v>0</v>
      </c>
      <c r="AN773" s="105">
        <v>0</v>
      </c>
      <c r="AO773" s="105">
        <v>0</v>
      </c>
      <c r="AP773" s="105">
        <v>0</v>
      </c>
      <c r="AQ773" s="105">
        <v>0</v>
      </c>
      <c r="AR773" s="105">
        <v>0</v>
      </c>
      <c r="AS773" s="105">
        <v>0</v>
      </c>
      <c r="AT773" s="105">
        <v>0</v>
      </c>
      <c r="AU773" s="105">
        <v>0</v>
      </c>
      <c r="AV773" s="105">
        <v>0</v>
      </c>
      <c r="AW773" s="105">
        <v>0</v>
      </c>
      <c r="AX773" s="105">
        <v>0</v>
      </c>
      <c r="AY773" s="105">
        <v>0</v>
      </c>
      <c r="AZ773" s="105">
        <v>0</v>
      </c>
      <c r="BA773" s="105">
        <v>0</v>
      </c>
      <c r="BB773" s="105">
        <v>0</v>
      </c>
      <c r="BE773" s="73"/>
      <c r="BF773" s="134">
        <f t="shared" si="48"/>
        <v>0</v>
      </c>
      <c r="BG773" s="134">
        <f t="shared" si="49"/>
        <v>0</v>
      </c>
      <c r="BH773" s="134">
        <f t="shared" si="50"/>
        <v>0</v>
      </c>
      <c r="BI773" s="134">
        <f t="shared" ref="BI773:BI836" si="51">AVERAGE(AO773:BA773)</f>
        <v>0</v>
      </c>
    </row>
    <row r="774" spans="1:61" ht="14.4" x14ac:dyDescent="0.3">
      <c r="A774" s="106" t="s">
        <v>1135</v>
      </c>
      <c r="B774" s="105">
        <v>0</v>
      </c>
      <c r="C774" s="105">
        <v>0</v>
      </c>
      <c r="D774" s="105">
        <v>0</v>
      </c>
      <c r="E774" s="105">
        <v>0</v>
      </c>
      <c r="F774" s="105">
        <v>0</v>
      </c>
      <c r="G774" s="105">
        <v>0</v>
      </c>
      <c r="H774" s="105">
        <v>0</v>
      </c>
      <c r="I774" s="105">
        <v>0</v>
      </c>
      <c r="J774" s="105">
        <v>0</v>
      </c>
      <c r="K774" s="105">
        <v>0</v>
      </c>
      <c r="L774" s="105">
        <v>0</v>
      </c>
      <c r="M774" s="105">
        <v>0</v>
      </c>
      <c r="N774" s="105">
        <v>0</v>
      </c>
      <c r="O774" s="105">
        <v>0</v>
      </c>
      <c r="P774" s="105">
        <v>0</v>
      </c>
      <c r="Q774" s="105">
        <v>0</v>
      </c>
      <c r="R774" s="105">
        <v>0</v>
      </c>
      <c r="S774" s="105">
        <v>0</v>
      </c>
      <c r="T774" s="105">
        <v>0</v>
      </c>
      <c r="U774" s="105">
        <v>0</v>
      </c>
      <c r="V774" s="105">
        <v>0</v>
      </c>
      <c r="W774" s="105">
        <v>0</v>
      </c>
      <c r="X774" s="105">
        <v>0</v>
      </c>
      <c r="Y774" s="105">
        <v>0</v>
      </c>
      <c r="Z774" s="105">
        <v>0</v>
      </c>
      <c r="AA774" s="105">
        <v>0</v>
      </c>
      <c r="AB774" s="105">
        <v>0</v>
      </c>
      <c r="AC774" s="105">
        <v>0</v>
      </c>
      <c r="AD774" s="105">
        <v>0</v>
      </c>
      <c r="AE774" s="105">
        <v>0</v>
      </c>
      <c r="AF774" s="105">
        <v>0</v>
      </c>
      <c r="AG774" s="105">
        <v>0</v>
      </c>
      <c r="AH774" s="105">
        <v>0</v>
      </c>
      <c r="AI774" s="105">
        <v>0</v>
      </c>
      <c r="AJ774" s="105">
        <v>0</v>
      </c>
      <c r="AK774" s="105">
        <v>0</v>
      </c>
      <c r="AL774" s="105">
        <v>0</v>
      </c>
      <c r="AM774" s="105">
        <v>0</v>
      </c>
      <c r="AN774" s="105">
        <v>0</v>
      </c>
      <c r="AO774" s="105">
        <v>0</v>
      </c>
      <c r="AP774" s="105">
        <v>0</v>
      </c>
      <c r="AQ774" s="105">
        <v>0</v>
      </c>
      <c r="AR774" s="105">
        <v>0</v>
      </c>
      <c r="AS774" s="105">
        <v>0</v>
      </c>
      <c r="AT774" s="105">
        <v>0</v>
      </c>
      <c r="AU774" s="105">
        <v>0</v>
      </c>
      <c r="AV774" s="105">
        <v>0</v>
      </c>
      <c r="AW774" s="105">
        <v>0</v>
      </c>
      <c r="AX774" s="105">
        <v>0</v>
      </c>
      <c r="AY774" s="105">
        <v>0</v>
      </c>
      <c r="AZ774" s="105">
        <v>0</v>
      </c>
      <c r="BA774" s="105">
        <v>0</v>
      </c>
      <c r="BB774" s="105">
        <v>0</v>
      </c>
      <c r="BE774" s="73"/>
      <c r="BF774" s="134">
        <f t="shared" si="48"/>
        <v>0</v>
      </c>
      <c r="BG774" s="134">
        <f t="shared" si="49"/>
        <v>0</v>
      </c>
      <c r="BH774" s="134">
        <f t="shared" si="50"/>
        <v>0</v>
      </c>
      <c r="BI774" s="134">
        <f t="shared" si="51"/>
        <v>0</v>
      </c>
    </row>
    <row r="775" spans="1:61" ht="14.4" x14ac:dyDescent="0.3">
      <c r="A775" s="106" t="s">
        <v>1136</v>
      </c>
      <c r="B775" s="105">
        <v>0</v>
      </c>
      <c r="C775" s="105">
        <v>0</v>
      </c>
      <c r="D775" s="105">
        <v>0</v>
      </c>
      <c r="E775" s="105">
        <v>0</v>
      </c>
      <c r="F775" s="105">
        <v>0</v>
      </c>
      <c r="G775" s="105">
        <v>0</v>
      </c>
      <c r="H775" s="105">
        <v>0</v>
      </c>
      <c r="I775" s="105">
        <v>0</v>
      </c>
      <c r="J775" s="105">
        <v>0</v>
      </c>
      <c r="K775" s="105">
        <v>0</v>
      </c>
      <c r="L775" s="105">
        <v>0</v>
      </c>
      <c r="M775" s="105">
        <v>0</v>
      </c>
      <c r="N775" s="105">
        <v>0</v>
      </c>
      <c r="O775" s="105">
        <v>0</v>
      </c>
      <c r="P775" s="105">
        <v>0</v>
      </c>
      <c r="Q775" s="105">
        <v>0</v>
      </c>
      <c r="R775" s="105">
        <v>0</v>
      </c>
      <c r="S775" s="105">
        <v>0</v>
      </c>
      <c r="T775" s="105">
        <v>0</v>
      </c>
      <c r="U775" s="105">
        <v>0</v>
      </c>
      <c r="V775" s="105">
        <v>0</v>
      </c>
      <c r="W775" s="105">
        <v>0</v>
      </c>
      <c r="X775" s="105">
        <v>0</v>
      </c>
      <c r="Y775" s="105">
        <v>0</v>
      </c>
      <c r="Z775" s="105">
        <v>0</v>
      </c>
      <c r="AA775" s="105">
        <v>0</v>
      </c>
      <c r="AB775" s="105">
        <v>0</v>
      </c>
      <c r="AC775" s="105">
        <v>0</v>
      </c>
      <c r="AD775" s="105">
        <v>0</v>
      </c>
      <c r="AE775" s="105">
        <v>0</v>
      </c>
      <c r="AF775" s="105">
        <v>0</v>
      </c>
      <c r="AG775" s="105">
        <v>0</v>
      </c>
      <c r="AH775" s="105">
        <v>0</v>
      </c>
      <c r="AI775" s="105">
        <v>0</v>
      </c>
      <c r="AJ775" s="105">
        <v>0</v>
      </c>
      <c r="AK775" s="105">
        <v>0</v>
      </c>
      <c r="AL775" s="105">
        <v>0</v>
      </c>
      <c r="AM775" s="105">
        <v>0</v>
      </c>
      <c r="AN775" s="105">
        <v>0</v>
      </c>
      <c r="AO775" s="105">
        <v>0</v>
      </c>
      <c r="AP775" s="105">
        <v>0</v>
      </c>
      <c r="AQ775" s="105">
        <v>0</v>
      </c>
      <c r="AR775" s="105">
        <v>0</v>
      </c>
      <c r="AS775" s="105">
        <v>0</v>
      </c>
      <c r="AT775" s="105">
        <v>0</v>
      </c>
      <c r="AU775" s="105">
        <v>0</v>
      </c>
      <c r="AV775" s="105">
        <v>0</v>
      </c>
      <c r="AW775" s="105">
        <v>0</v>
      </c>
      <c r="AX775" s="105">
        <v>0</v>
      </c>
      <c r="AY775" s="105">
        <v>0</v>
      </c>
      <c r="AZ775" s="105">
        <v>0</v>
      </c>
      <c r="BA775" s="105">
        <v>0</v>
      </c>
      <c r="BB775" s="105">
        <v>0</v>
      </c>
      <c r="BE775" s="73"/>
      <c r="BF775" s="134">
        <f t="shared" si="48"/>
        <v>0</v>
      </c>
      <c r="BG775" s="134">
        <f t="shared" si="49"/>
        <v>0</v>
      </c>
      <c r="BH775" s="134">
        <f t="shared" si="50"/>
        <v>0</v>
      </c>
      <c r="BI775" s="134">
        <f t="shared" si="51"/>
        <v>0</v>
      </c>
    </row>
    <row r="776" spans="1:61" ht="14.4" x14ac:dyDescent="0.3">
      <c r="A776" s="106" t="s">
        <v>1137</v>
      </c>
      <c r="B776" s="105">
        <v>0</v>
      </c>
      <c r="C776" s="105">
        <v>0</v>
      </c>
      <c r="D776" s="105">
        <v>0</v>
      </c>
      <c r="E776" s="105">
        <v>0</v>
      </c>
      <c r="F776" s="105">
        <v>0</v>
      </c>
      <c r="G776" s="105">
        <v>0</v>
      </c>
      <c r="H776" s="105">
        <v>0</v>
      </c>
      <c r="I776" s="105">
        <v>0</v>
      </c>
      <c r="J776" s="105">
        <v>0</v>
      </c>
      <c r="K776" s="105">
        <v>0</v>
      </c>
      <c r="L776" s="105">
        <v>0</v>
      </c>
      <c r="M776" s="105">
        <v>0</v>
      </c>
      <c r="N776" s="105">
        <v>0</v>
      </c>
      <c r="O776" s="105">
        <v>0</v>
      </c>
      <c r="P776" s="105">
        <v>0</v>
      </c>
      <c r="Q776" s="105">
        <v>0</v>
      </c>
      <c r="R776" s="105">
        <v>0</v>
      </c>
      <c r="S776" s="105">
        <v>0</v>
      </c>
      <c r="T776" s="105">
        <v>0</v>
      </c>
      <c r="U776" s="105">
        <v>0</v>
      </c>
      <c r="V776" s="105">
        <v>0</v>
      </c>
      <c r="W776" s="105">
        <v>0</v>
      </c>
      <c r="X776" s="105">
        <v>0</v>
      </c>
      <c r="Y776" s="105">
        <v>0</v>
      </c>
      <c r="Z776" s="105">
        <v>0</v>
      </c>
      <c r="AA776" s="105">
        <v>0</v>
      </c>
      <c r="AB776" s="105">
        <v>0</v>
      </c>
      <c r="AC776" s="105">
        <v>0</v>
      </c>
      <c r="AD776" s="105">
        <v>0</v>
      </c>
      <c r="AE776" s="105">
        <v>0</v>
      </c>
      <c r="AF776" s="105">
        <v>0</v>
      </c>
      <c r="AG776" s="105">
        <v>0</v>
      </c>
      <c r="AH776" s="105">
        <v>0</v>
      </c>
      <c r="AI776" s="105">
        <v>0</v>
      </c>
      <c r="AJ776" s="105">
        <v>0</v>
      </c>
      <c r="AK776" s="105">
        <v>0</v>
      </c>
      <c r="AL776" s="105">
        <v>0</v>
      </c>
      <c r="AM776" s="105">
        <v>0</v>
      </c>
      <c r="AN776" s="105">
        <v>0</v>
      </c>
      <c r="AO776" s="105">
        <v>0</v>
      </c>
      <c r="AP776" s="105">
        <v>0</v>
      </c>
      <c r="AQ776" s="105">
        <v>0</v>
      </c>
      <c r="AR776" s="105">
        <v>0</v>
      </c>
      <c r="AS776" s="105">
        <v>0</v>
      </c>
      <c r="AT776" s="105">
        <v>0</v>
      </c>
      <c r="AU776" s="105">
        <v>0</v>
      </c>
      <c r="AV776" s="105">
        <v>0</v>
      </c>
      <c r="AW776" s="105">
        <v>0</v>
      </c>
      <c r="AX776" s="105">
        <v>0</v>
      </c>
      <c r="AY776" s="105">
        <v>0</v>
      </c>
      <c r="AZ776" s="105">
        <v>0</v>
      </c>
      <c r="BA776" s="105">
        <v>0</v>
      </c>
      <c r="BB776" s="105">
        <v>0</v>
      </c>
      <c r="BE776" s="73"/>
      <c r="BF776" s="134">
        <f t="shared" si="48"/>
        <v>0</v>
      </c>
      <c r="BG776" s="134">
        <f t="shared" si="49"/>
        <v>0</v>
      </c>
      <c r="BH776" s="134">
        <f t="shared" si="50"/>
        <v>0</v>
      </c>
      <c r="BI776" s="134">
        <f t="shared" si="51"/>
        <v>0</v>
      </c>
    </row>
    <row r="777" spans="1:61" ht="14.4" x14ac:dyDescent="0.3">
      <c r="A777" s="106" t="s">
        <v>1138</v>
      </c>
      <c r="B777" s="105">
        <v>-903472.02999999898</v>
      </c>
      <c r="C777" s="105">
        <v>-903472.02999999898</v>
      </c>
      <c r="D777" s="105">
        <v>-903472.02999999898</v>
      </c>
      <c r="E777" s="105">
        <v>-903472.02999999898</v>
      </c>
      <c r="F777" s="105">
        <v>-903472.02999999898</v>
      </c>
      <c r="G777" s="105">
        <v>-903472.02999999898</v>
      </c>
      <c r="H777" s="105">
        <v>-903472.02999999898</v>
      </c>
      <c r="I777" s="105">
        <v>-903472.02999999898</v>
      </c>
      <c r="J777" s="105">
        <v>-903472.02999999898</v>
      </c>
      <c r="K777" s="105">
        <v>-903472.02999999898</v>
      </c>
      <c r="L777" s="105">
        <v>-903472.02999999898</v>
      </c>
      <c r="M777" s="105">
        <v>-903472.02999999898</v>
      </c>
      <c r="N777" s="105">
        <v>-903472.02999999898</v>
      </c>
      <c r="O777" s="105">
        <v>-903472.02999999898</v>
      </c>
      <c r="P777" s="105">
        <v>-903472.02999999898</v>
      </c>
      <c r="Q777" s="105">
        <v>-903472.02999999898</v>
      </c>
      <c r="R777" s="105">
        <v>-903472.02999999898</v>
      </c>
      <c r="S777" s="105">
        <v>-903472.02999999898</v>
      </c>
      <c r="T777" s="105">
        <v>-903472.02999999898</v>
      </c>
      <c r="U777" s="105">
        <v>-903472.02999999898</v>
      </c>
      <c r="V777" s="105">
        <v>-903472.02999999898</v>
      </c>
      <c r="W777" s="105">
        <v>-903472.02999999898</v>
      </c>
      <c r="X777" s="105">
        <v>-903472.02999999898</v>
      </c>
      <c r="Y777" s="105">
        <v>-903472.02999999898</v>
      </c>
      <c r="Z777" s="105">
        <v>-903472.02999999898</v>
      </c>
      <c r="AA777" s="105">
        <v>-903472.02999999898</v>
      </c>
      <c r="AB777" s="105">
        <v>-903472.02999999898</v>
      </c>
      <c r="AC777" s="105">
        <v>-903472.02999999898</v>
      </c>
      <c r="AD777" s="105">
        <v>-903472.02999999898</v>
      </c>
      <c r="AE777" s="105">
        <v>-903472.02999999898</v>
      </c>
      <c r="AF777" s="105">
        <v>-903472.02999999898</v>
      </c>
      <c r="AG777" s="105">
        <v>-903472.02999999898</v>
      </c>
      <c r="AH777" s="105">
        <v>-903472.02999999898</v>
      </c>
      <c r="AI777" s="105">
        <v>-903472.02999999898</v>
      </c>
      <c r="AJ777" s="105">
        <v>-903472.02999999898</v>
      </c>
      <c r="AK777" s="105">
        <v>-903472.02999999898</v>
      </c>
      <c r="AL777" s="105">
        <v>-903472.02999999898</v>
      </c>
      <c r="AM777" s="105">
        <v>-903472.02999999898</v>
      </c>
      <c r="AN777" s="105">
        <v>-903472.02999999898</v>
      </c>
      <c r="AO777" s="105">
        <v>-903472.02999999898</v>
      </c>
      <c r="AP777" s="105">
        <v>-903472.02999999898</v>
      </c>
      <c r="AQ777" s="105">
        <v>-903472.02999999898</v>
      </c>
      <c r="AR777" s="105">
        <v>-903472.02999999898</v>
      </c>
      <c r="AS777" s="105">
        <v>-903472.02999999898</v>
      </c>
      <c r="AT777" s="105">
        <v>-903472.02999999898</v>
      </c>
      <c r="AU777" s="105">
        <v>-903472.02999999898</v>
      </c>
      <c r="AV777" s="105">
        <v>-903472.02999999898</v>
      </c>
      <c r="AW777" s="105">
        <v>-903472.02999999898</v>
      </c>
      <c r="AX777" s="105">
        <v>-903472.02999999898</v>
      </c>
      <c r="AY777" s="105">
        <v>-903472.02999999898</v>
      </c>
      <c r="AZ777" s="105">
        <v>-903472.02999999898</v>
      </c>
      <c r="BA777" s="105">
        <v>-903472.02999999898</v>
      </c>
      <c r="BB777" s="105">
        <v>-903472.02999999898</v>
      </c>
      <c r="BE777" s="73"/>
      <c r="BF777" s="134">
        <f t="shared" si="48"/>
        <v>-903472.02999999921</v>
      </c>
      <c r="BG777" s="134">
        <f t="shared" si="49"/>
        <v>-903472.02999999921</v>
      </c>
      <c r="BH777" s="134">
        <f t="shared" si="50"/>
        <v>-903472.02999999921</v>
      </c>
      <c r="BI777" s="134">
        <f t="shared" si="51"/>
        <v>-903472.02999999921</v>
      </c>
    </row>
    <row r="778" spans="1:61" ht="14.4" x14ac:dyDescent="0.3">
      <c r="A778" s="233" t="s">
        <v>1139</v>
      </c>
      <c r="B778" s="105">
        <v>-2394239.3699999899</v>
      </c>
      <c r="C778" s="105">
        <v>-2394239.3699999899</v>
      </c>
      <c r="D778" s="105">
        <v>-2394239.3699999899</v>
      </c>
      <c r="E778" s="105">
        <v>-2394239.3699999899</v>
      </c>
      <c r="F778" s="105">
        <v>-2394239.3699999899</v>
      </c>
      <c r="G778" s="105">
        <v>-2394239.3699999899</v>
      </c>
      <c r="H778" s="105">
        <v>-2394239.3699999899</v>
      </c>
      <c r="I778" s="105">
        <v>-2394239.3699999899</v>
      </c>
      <c r="J778" s="105">
        <v>-2394239.3699999899</v>
      </c>
      <c r="K778" s="105">
        <v>-2394239.3699999899</v>
      </c>
      <c r="L778" s="105">
        <v>-2394239.3699999899</v>
      </c>
      <c r="M778" s="105">
        <v>-2394239.3699999899</v>
      </c>
      <c r="N778" s="105">
        <v>-2394239.3699999899</v>
      </c>
      <c r="O778" s="105">
        <v>-2394239.3699999899</v>
      </c>
      <c r="P778" s="105">
        <v>-2394239.3699999899</v>
      </c>
      <c r="Q778" s="105">
        <v>-2394239.3699999899</v>
      </c>
      <c r="R778" s="105">
        <v>-2394239.3699999899</v>
      </c>
      <c r="S778" s="105">
        <v>-2394239.3699999899</v>
      </c>
      <c r="T778" s="105">
        <v>-2394239.3699999899</v>
      </c>
      <c r="U778" s="105">
        <v>-2394239.3699999899</v>
      </c>
      <c r="V778" s="105">
        <v>-2394239.3699999899</v>
      </c>
      <c r="W778" s="105">
        <v>-2394239.3699999899</v>
      </c>
      <c r="X778" s="105">
        <v>-2394239.3699999899</v>
      </c>
      <c r="Y778" s="105">
        <v>-2394239.3699999899</v>
      </c>
      <c r="Z778" s="105">
        <v>-2394239.3699999899</v>
      </c>
      <c r="AA778" s="105">
        <v>-2394239.3699999899</v>
      </c>
      <c r="AB778" s="105">
        <v>-2394239.3699999899</v>
      </c>
      <c r="AC778" s="105">
        <v>-2394239.3699999899</v>
      </c>
      <c r="AD778" s="105">
        <v>-2394239.3699999899</v>
      </c>
      <c r="AE778" s="105">
        <v>-2394239.3699999899</v>
      </c>
      <c r="AF778" s="105">
        <v>-2394239.3699999899</v>
      </c>
      <c r="AG778" s="105">
        <v>-2394239.3699999899</v>
      </c>
      <c r="AH778" s="105">
        <v>-2394239.3699999899</v>
      </c>
      <c r="AI778" s="105">
        <v>-2394239.3699999899</v>
      </c>
      <c r="AJ778" s="105">
        <v>-2394239.3699999899</v>
      </c>
      <c r="AK778" s="105">
        <v>-2394239.3699999899</v>
      </c>
      <c r="AL778" s="105">
        <v>-2394239.3699999899</v>
      </c>
      <c r="AM778" s="105">
        <v>-2394239.3699999899</v>
      </c>
      <c r="AN778" s="105">
        <v>-2394239.3699999899</v>
      </c>
      <c r="AO778" s="105">
        <v>-2394239.3699999899</v>
      </c>
      <c r="AP778" s="105">
        <v>-2394239.3699999899</v>
      </c>
      <c r="AQ778" s="105">
        <v>-2394239.3699999899</v>
      </c>
      <c r="AR778" s="105">
        <v>-2394239.3699999899</v>
      </c>
      <c r="AS778" s="105">
        <v>-2394239.3699999899</v>
      </c>
      <c r="AT778" s="105">
        <v>-2394239.3699999899</v>
      </c>
      <c r="AU778" s="105">
        <v>-2394239.3699999899</v>
      </c>
      <c r="AV778" s="105">
        <v>-2394239.3699999899</v>
      </c>
      <c r="AW778" s="105">
        <v>-2394239.3699999899</v>
      </c>
      <c r="AX778" s="105">
        <v>-2394239.3699999899</v>
      </c>
      <c r="AY778" s="105">
        <v>-2394239.3699999899</v>
      </c>
      <c r="AZ778" s="105">
        <v>-2394239.3699999899</v>
      </c>
      <c r="BA778" s="105">
        <v>-2394239.3699999899</v>
      </c>
      <c r="BB778" s="105">
        <v>-2394239.3699999899</v>
      </c>
      <c r="BE778" s="73"/>
      <c r="BF778" s="134">
        <f t="shared" si="48"/>
        <v>-2394239.3699999899</v>
      </c>
      <c r="BG778" s="134">
        <f t="shared" si="49"/>
        <v>-2394239.3699999899</v>
      </c>
      <c r="BH778" s="134">
        <f t="shared" si="50"/>
        <v>-2394239.3699999899</v>
      </c>
      <c r="BI778" s="134">
        <f t="shared" si="51"/>
        <v>-2394239.3699999899</v>
      </c>
    </row>
    <row r="779" spans="1:61" ht="14.4" x14ac:dyDescent="0.3">
      <c r="A779" s="233" t="s">
        <v>1140</v>
      </c>
      <c r="B779" s="107">
        <v>-150685432.384848</v>
      </c>
      <c r="C779" s="107">
        <v>-188396598.515811</v>
      </c>
      <c r="D779" s="107">
        <v>-226107764.64677399</v>
      </c>
      <c r="E779" s="107">
        <v>-263818930.77773699</v>
      </c>
      <c r="F779" s="107">
        <v>-263818930.77773699</v>
      </c>
      <c r="G779" s="107">
        <v>-263818930.77773699</v>
      </c>
      <c r="H779" s="107">
        <v>-263818930.77773699</v>
      </c>
      <c r="I779" s="107">
        <v>-263818930.77773699</v>
      </c>
      <c r="J779" s="107">
        <v>-263818930.77773699</v>
      </c>
      <c r="K779" s="107">
        <v>-263818930.77773699</v>
      </c>
      <c r="L779" s="107">
        <v>-263818930.77773699</v>
      </c>
      <c r="M779" s="107">
        <v>-263818930.77773699</v>
      </c>
      <c r="N779" s="107">
        <v>-263818930.77773699</v>
      </c>
      <c r="O779" s="107">
        <v>-263818930.77773699</v>
      </c>
      <c r="P779" s="107">
        <v>-263818930.77773699</v>
      </c>
      <c r="Q779" s="107">
        <v>-263818930.77773699</v>
      </c>
      <c r="R779" s="107">
        <v>-263818930.77773699</v>
      </c>
      <c r="S779" s="107">
        <v>-263818930.77773699</v>
      </c>
      <c r="T779" s="107">
        <v>-263818930.77773699</v>
      </c>
      <c r="U779" s="107">
        <v>-263818930.77773699</v>
      </c>
      <c r="V779" s="107">
        <v>-263818930.77773699</v>
      </c>
      <c r="W779" s="107">
        <v>-263818930.77773699</v>
      </c>
      <c r="X779" s="107">
        <v>-263818930.77773699</v>
      </c>
      <c r="Y779" s="107">
        <v>-263818930.77773699</v>
      </c>
      <c r="Z779" s="107">
        <v>-263818930.77773699</v>
      </c>
      <c r="AA779" s="107">
        <v>-263818930.77773699</v>
      </c>
      <c r="AB779" s="107">
        <v>-263818930.77773699</v>
      </c>
      <c r="AC779" s="107">
        <v>-263818930.77773699</v>
      </c>
      <c r="AD779" s="107">
        <v>-263818930.77773699</v>
      </c>
      <c r="AE779" s="107">
        <v>-263818930.77773699</v>
      </c>
      <c r="AF779" s="107">
        <v>-263818930.77773699</v>
      </c>
      <c r="AG779" s="107">
        <v>-263818930.77773699</v>
      </c>
      <c r="AH779" s="107">
        <v>-263818930.77773699</v>
      </c>
      <c r="AI779" s="107">
        <v>-263818930.77773699</v>
      </c>
      <c r="AJ779" s="107">
        <v>-263818930.77773699</v>
      </c>
      <c r="AK779" s="107">
        <v>-263818930.77773699</v>
      </c>
      <c r="AL779" s="107">
        <v>-263818930.77773699</v>
      </c>
      <c r="AM779" s="107">
        <v>-263818930.77773699</v>
      </c>
      <c r="AN779" s="107">
        <v>-263818930.77773699</v>
      </c>
      <c r="AO779" s="107">
        <v>-263818930.77773699</v>
      </c>
      <c r="AP779" s="107">
        <v>-263818930.77773699</v>
      </c>
      <c r="AQ779" s="107">
        <v>-263818930.77773699</v>
      </c>
      <c r="AR779" s="107">
        <v>-263818930.77773699</v>
      </c>
      <c r="AS779" s="107">
        <v>-263818930.77773699</v>
      </c>
      <c r="AT779" s="107">
        <v>-263818930.77773699</v>
      </c>
      <c r="AU779" s="107">
        <v>-263818930.77773699</v>
      </c>
      <c r="AV779" s="107">
        <v>-263818930.77773699</v>
      </c>
      <c r="AW779" s="107">
        <v>-263818930.77773699</v>
      </c>
      <c r="AX779" s="107">
        <v>-263818930.77773699</v>
      </c>
      <c r="AY779" s="107">
        <v>-263818930.77773699</v>
      </c>
      <c r="AZ779" s="107">
        <v>-263818930.77773699</v>
      </c>
      <c r="BA779" s="107">
        <v>-263818930.77773699</v>
      </c>
      <c r="BB779" s="107">
        <v>-263818930.77773699</v>
      </c>
      <c r="BE779" s="73"/>
    </row>
    <row r="780" spans="1:61" ht="14.4" x14ac:dyDescent="0.3">
      <c r="A780" s="106" t="s">
        <v>1141</v>
      </c>
      <c r="BE780" s="73"/>
    </row>
    <row r="781" spans="1:61" ht="14.4" x14ac:dyDescent="0.3">
      <c r="A781" s="158" t="s">
        <v>1142</v>
      </c>
      <c r="BE781" s="73"/>
    </row>
    <row r="782" spans="1:61" ht="14.4" x14ac:dyDescent="0.3">
      <c r="A782" s="106" t="s">
        <v>1143</v>
      </c>
      <c r="B782" s="105">
        <v>0</v>
      </c>
      <c r="C782" s="105">
        <v>0</v>
      </c>
      <c r="D782" s="105">
        <v>0</v>
      </c>
      <c r="E782" s="105">
        <v>0</v>
      </c>
      <c r="F782" s="105">
        <v>0</v>
      </c>
      <c r="G782" s="105">
        <v>0</v>
      </c>
      <c r="H782" s="105">
        <v>0</v>
      </c>
      <c r="I782" s="105">
        <v>0</v>
      </c>
      <c r="J782" s="105">
        <v>0</v>
      </c>
      <c r="K782" s="105">
        <v>0</v>
      </c>
      <c r="L782" s="105">
        <v>0</v>
      </c>
      <c r="M782" s="105">
        <v>0</v>
      </c>
      <c r="N782" s="105">
        <v>0</v>
      </c>
      <c r="O782" s="105">
        <v>0</v>
      </c>
      <c r="P782" s="105">
        <v>0</v>
      </c>
      <c r="Q782" s="105">
        <v>0</v>
      </c>
      <c r="R782" s="105">
        <v>0</v>
      </c>
      <c r="S782" s="105">
        <v>0</v>
      </c>
      <c r="T782" s="105">
        <v>0</v>
      </c>
      <c r="U782" s="105">
        <v>0</v>
      </c>
      <c r="V782" s="105">
        <v>0</v>
      </c>
      <c r="W782" s="105">
        <v>0</v>
      </c>
      <c r="X782" s="105">
        <v>0</v>
      </c>
      <c r="Y782" s="105">
        <v>0</v>
      </c>
      <c r="Z782" s="105">
        <v>0</v>
      </c>
      <c r="AA782" s="105">
        <v>0</v>
      </c>
      <c r="AB782" s="105">
        <v>0</v>
      </c>
      <c r="AC782" s="105">
        <v>0</v>
      </c>
      <c r="AD782" s="105">
        <v>0</v>
      </c>
      <c r="AE782" s="105">
        <v>0</v>
      </c>
      <c r="AF782" s="105">
        <v>0</v>
      </c>
      <c r="AG782" s="105">
        <v>0</v>
      </c>
      <c r="AH782" s="105">
        <v>0</v>
      </c>
      <c r="AI782" s="105">
        <v>0</v>
      </c>
      <c r="AJ782" s="105">
        <v>0</v>
      </c>
      <c r="AK782" s="105">
        <v>0</v>
      </c>
      <c r="AL782" s="105">
        <v>0</v>
      </c>
      <c r="AM782" s="105">
        <v>0</v>
      </c>
      <c r="AN782" s="105">
        <v>0</v>
      </c>
      <c r="AO782" s="105">
        <v>0</v>
      </c>
      <c r="AP782" s="105">
        <v>0</v>
      </c>
      <c r="AQ782" s="105">
        <v>0</v>
      </c>
      <c r="AR782" s="105">
        <v>0</v>
      </c>
      <c r="AS782" s="105">
        <v>0</v>
      </c>
      <c r="AT782" s="105">
        <v>0</v>
      </c>
      <c r="AU782" s="105">
        <v>0</v>
      </c>
      <c r="AV782" s="105">
        <v>0</v>
      </c>
      <c r="AW782" s="105">
        <v>0</v>
      </c>
      <c r="AX782" s="105">
        <v>0</v>
      </c>
      <c r="AY782" s="105">
        <v>0</v>
      </c>
      <c r="AZ782" s="105">
        <v>0</v>
      </c>
      <c r="BA782" s="105">
        <v>0</v>
      </c>
      <c r="BB782" s="105">
        <v>0</v>
      </c>
      <c r="BE782" s="73"/>
    </row>
    <row r="783" spans="1:61" ht="14.4" x14ac:dyDescent="0.3">
      <c r="A783" s="106" t="s">
        <v>1144</v>
      </c>
      <c r="B783" s="105">
        <v>0</v>
      </c>
      <c r="C783" s="105">
        <v>0</v>
      </c>
      <c r="D783" s="105">
        <v>0</v>
      </c>
      <c r="E783" s="105">
        <v>0</v>
      </c>
      <c r="F783" s="105">
        <v>0</v>
      </c>
      <c r="G783" s="105">
        <v>0</v>
      </c>
      <c r="H783" s="105">
        <v>0</v>
      </c>
      <c r="I783" s="105">
        <v>0</v>
      </c>
      <c r="J783" s="105">
        <v>0</v>
      </c>
      <c r="K783" s="105">
        <v>0</v>
      </c>
      <c r="L783" s="105">
        <v>0</v>
      </c>
      <c r="M783" s="105">
        <v>0</v>
      </c>
      <c r="N783" s="105">
        <v>0</v>
      </c>
      <c r="O783" s="105">
        <v>0</v>
      </c>
      <c r="P783" s="105">
        <v>0</v>
      </c>
      <c r="Q783" s="105">
        <v>0</v>
      </c>
      <c r="R783" s="105">
        <v>0</v>
      </c>
      <c r="S783" s="105">
        <v>0</v>
      </c>
      <c r="T783" s="105">
        <v>0</v>
      </c>
      <c r="U783" s="105">
        <v>0</v>
      </c>
      <c r="V783" s="105">
        <v>0</v>
      </c>
      <c r="W783" s="105">
        <v>0</v>
      </c>
      <c r="X783" s="105">
        <v>0</v>
      </c>
      <c r="Y783" s="105">
        <v>0</v>
      </c>
      <c r="Z783" s="105">
        <v>0</v>
      </c>
      <c r="AA783" s="105">
        <v>0</v>
      </c>
      <c r="AB783" s="105">
        <v>0</v>
      </c>
      <c r="AC783" s="105">
        <v>0</v>
      </c>
      <c r="AD783" s="105">
        <v>0</v>
      </c>
      <c r="AE783" s="105">
        <v>0</v>
      </c>
      <c r="AF783" s="105">
        <v>0</v>
      </c>
      <c r="AG783" s="105">
        <v>0</v>
      </c>
      <c r="AH783" s="105">
        <v>0</v>
      </c>
      <c r="AI783" s="105">
        <v>0</v>
      </c>
      <c r="AJ783" s="105">
        <v>0</v>
      </c>
      <c r="AK783" s="105">
        <v>0</v>
      </c>
      <c r="AL783" s="105">
        <v>0</v>
      </c>
      <c r="AM783" s="105">
        <v>0</v>
      </c>
      <c r="AN783" s="105">
        <v>0</v>
      </c>
      <c r="AO783" s="105">
        <v>0</v>
      </c>
      <c r="AP783" s="105">
        <v>0</v>
      </c>
      <c r="AQ783" s="105">
        <v>0</v>
      </c>
      <c r="AR783" s="105">
        <v>0</v>
      </c>
      <c r="AS783" s="105">
        <v>0</v>
      </c>
      <c r="AT783" s="105">
        <v>0</v>
      </c>
      <c r="AU783" s="105">
        <v>0</v>
      </c>
      <c r="AV783" s="105">
        <v>0</v>
      </c>
      <c r="AW783" s="105">
        <v>0</v>
      </c>
      <c r="AX783" s="105">
        <v>0</v>
      </c>
      <c r="AY783" s="105">
        <v>0</v>
      </c>
      <c r="AZ783" s="105">
        <v>0</v>
      </c>
      <c r="BA783" s="105">
        <v>0</v>
      </c>
      <c r="BB783" s="105">
        <v>0</v>
      </c>
      <c r="BE783" s="73"/>
    </row>
    <row r="784" spans="1:61" ht="14.4" x14ac:dyDescent="0.3">
      <c r="A784" s="233" t="s">
        <v>1145</v>
      </c>
      <c r="B784" s="107">
        <v>0</v>
      </c>
      <c r="C784" s="107">
        <v>0</v>
      </c>
      <c r="D784" s="107">
        <v>0</v>
      </c>
      <c r="E784" s="107">
        <v>0</v>
      </c>
      <c r="F784" s="107">
        <v>0</v>
      </c>
      <c r="G784" s="107">
        <v>0</v>
      </c>
      <c r="H784" s="107">
        <v>0</v>
      </c>
      <c r="I784" s="107">
        <v>0</v>
      </c>
      <c r="J784" s="107">
        <v>0</v>
      </c>
      <c r="K784" s="107">
        <v>0</v>
      </c>
      <c r="L784" s="107">
        <v>0</v>
      </c>
      <c r="M784" s="107">
        <v>0</v>
      </c>
      <c r="N784" s="107">
        <v>0</v>
      </c>
      <c r="O784" s="107">
        <v>0</v>
      </c>
      <c r="P784" s="107">
        <v>0</v>
      </c>
      <c r="Q784" s="107">
        <v>0</v>
      </c>
      <c r="R784" s="107">
        <v>0</v>
      </c>
      <c r="S784" s="107">
        <v>0</v>
      </c>
      <c r="T784" s="107">
        <v>0</v>
      </c>
      <c r="U784" s="107">
        <v>0</v>
      </c>
      <c r="V784" s="107">
        <v>0</v>
      </c>
      <c r="W784" s="107">
        <v>0</v>
      </c>
      <c r="X784" s="107">
        <v>0</v>
      </c>
      <c r="Y784" s="107">
        <v>0</v>
      </c>
      <c r="Z784" s="107">
        <v>0</v>
      </c>
      <c r="AA784" s="107">
        <v>0</v>
      </c>
      <c r="AB784" s="107">
        <v>0</v>
      </c>
      <c r="AC784" s="107">
        <v>0</v>
      </c>
      <c r="AD784" s="107">
        <v>0</v>
      </c>
      <c r="AE784" s="107">
        <v>0</v>
      </c>
      <c r="AF784" s="107">
        <v>0</v>
      </c>
      <c r="AG784" s="107">
        <v>0</v>
      </c>
      <c r="AH784" s="107">
        <v>0</v>
      </c>
      <c r="AI784" s="107">
        <v>0</v>
      </c>
      <c r="AJ784" s="107">
        <v>0</v>
      </c>
      <c r="AK784" s="107">
        <v>0</v>
      </c>
      <c r="AL784" s="107">
        <v>0</v>
      </c>
      <c r="AM784" s="107">
        <v>0</v>
      </c>
      <c r="AN784" s="107">
        <v>0</v>
      </c>
      <c r="AO784" s="107">
        <v>0</v>
      </c>
      <c r="AP784" s="107">
        <v>0</v>
      </c>
      <c r="AQ784" s="107">
        <v>0</v>
      </c>
      <c r="AR784" s="107">
        <v>0</v>
      </c>
      <c r="AS784" s="107">
        <v>0</v>
      </c>
      <c r="AT784" s="107">
        <v>0</v>
      </c>
      <c r="AU784" s="107">
        <v>0</v>
      </c>
      <c r="AV784" s="107">
        <v>0</v>
      </c>
      <c r="AW784" s="107">
        <v>0</v>
      </c>
      <c r="AX784" s="107">
        <v>0</v>
      </c>
      <c r="AY784" s="107">
        <v>0</v>
      </c>
      <c r="AZ784" s="107">
        <v>0</v>
      </c>
      <c r="BA784" s="107">
        <v>0</v>
      </c>
      <c r="BB784" s="107">
        <v>0</v>
      </c>
      <c r="BE784" s="73"/>
    </row>
    <row r="785" spans="1:61" ht="14.4" x14ac:dyDescent="0.3">
      <c r="A785" s="106" t="s">
        <v>1146</v>
      </c>
      <c r="BE785" s="73"/>
    </row>
    <row r="786" spans="1:61" ht="14.4" x14ac:dyDescent="0.3">
      <c r="A786" s="158" t="s">
        <v>1147</v>
      </c>
      <c r="BE786" s="73"/>
      <c r="BF786" s="134" t="e">
        <f t="shared" ref="BF786:BF842" si="52">AVERAGE(B786:N786)</f>
        <v>#DIV/0!</v>
      </c>
      <c r="BG786" s="134" t="e">
        <f t="shared" ref="BG786:BG842" si="53">AVERAGE(O786:AA786)</f>
        <v>#DIV/0!</v>
      </c>
      <c r="BH786" s="134" t="e">
        <f t="shared" ref="BH786:BH842" si="54">AVERAGE(AB786:AN786)</f>
        <v>#DIV/0!</v>
      </c>
      <c r="BI786" s="134" t="e">
        <f t="shared" si="51"/>
        <v>#DIV/0!</v>
      </c>
    </row>
    <row r="787" spans="1:61" ht="14.4" x14ac:dyDescent="0.3">
      <c r="A787" s="106" t="s">
        <v>1148</v>
      </c>
      <c r="B787" s="105">
        <v>0</v>
      </c>
      <c r="C787" s="105">
        <v>0</v>
      </c>
      <c r="D787" s="105">
        <v>0</v>
      </c>
      <c r="E787" s="105">
        <v>0</v>
      </c>
      <c r="F787" s="105">
        <v>0</v>
      </c>
      <c r="G787" s="105">
        <v>0</v>
      </c>
      <c r="H787" s="105">
        <v>0</v>
      </c>
      <c r="I787" s="105">
        <v>0</v>
      </c>
      <c r="J787" s="105">
        <v>0</v>
      </c>
      <c r="K787" s="105">
        <v>0</v>
      </c>
      <c r="L787" s="105">
        <v>0</v>
      </c>
      <c r="M787" s="105">
        <v>0</v>
      </c>
      <c r="N787" s="105">
        <v>0</v>
      </c>
      <c r="O787" s="105">
        <v>0</v>
      </c>
      <c r="P787" s="105">
        <v>0</v>
      </c>
      <c r="Q787" s="105">
        <v>0</v>
      </c>
      <c r="R787" s="105">
        <v>0</v>
      </c>
      <c r="S787" s="105">
        <v>0</v>
      </c>
      <c r="T787" s="105">
        <v>0</v>
      </c>
      <c r="U787" s="105">
        <v>0</v>
      </c>
      <c r="V787" s="105">
        <v>0</v>
      </c>
      <c r="W787" s="105">
        <v>0</v>
      </c>
      <c r="X787" s="105">
        <v>0</v>
      </c>
      <c r="Y787" s="105">
        <v>0</v>
      </c>
      <c r="Z787" s="105">
        <v>0</v>
      </c>
      <c r="AA787" s="105">
        <v>0</v>
      </c>
      <c r="AB787" s="105">
        <v>0</v>
      </c>
      <c r="AC787" s="105">
        <v>0</v>
      </c>
      <c r="AD787" s="105">
        <v>0</v>
      </c>
      <c r="AE787" s="105">
        <v>0</v>
      </c>
      <c r="AF787" s="105">
        <v>0</v>
      </c>
      <c r="AG787" s="105">
        <v>0</v>
      </c>
      <c r="AH787" s="105">
        <v>0</v>
      </c>
      <c r="AI787" s="105">
        <v>0</v>
      </c>
      <c r="AJ787" s="105">
        <v>0</v>
      </c>
      <c r="AK787" s="105">
        <v>0</v>
      </c>
      <c r="AL787" s="105">
        <v>0</v>
      </c>
      <c r="AM787" s="105">
        <v>0</v>
      </c>
      <c r="AN787" s="105">
        <v>0</v>
      </c>
      <c r="AO787" s="105">
        <v>0</v>
      </c>
      <c r="AP787" s="105">
        <v>0</v>
      </c>
      <c r="AQ787" s="105">
        <v>0</v>
      </c>
      <c r="AR787" s="105">
        <v>0</v>
      </c>
      <c r="AS787" s="105">
        <v>0</v>
      </c>
      <c r="AT787" s="105">
        <v>0</v>
      </c>
      <c r="AU787" s="105">
        <v>0</v>
      </c>
      <c r="AV787" s="105">
        <v>0</v>
      </c>
      <c r="AW787" s="105">
        <v>0</v>
      </c>
      <c r="AX787" s="105">
        <v>0</v>
      </c>
      <c r="AY787" s="105">
        <v>0</v>
      </c>
      <c r="AZ787" s="105">
        <v>0</v>
      </c>
      <c r="BA787" s="105">
        <v>0</v>
      </c>
      <c r="BB787" s="105">
        <v>0</v>
      </c>
      <c r="BE787" s="73"/>
      <c r="BF787" s="134">
        <f t="shared" si="52"/>
        <v>0</v>
      </c>
      <c r="BG787" s="134">
        <f t="shared" si="53"/>
        <v>0</v>
      </c>
      <c r="BH787" s="134">
        <f t="shared" si="54"/>
        <v>0</v>
      </c>
      <c r="BI787" s="134">
        <f t="shared" si="51"/>
        <v>0</v>
      </c>
    </row>
    <row r="788" spans="1:61" ht="14.4" x14ac:dyDescent="0.3">
      <c r="A788" s="106" t="s">
        <v>1149</v>
      </c>
      <c r="B788" s="105">
        <v>0</v>
      </c>
      <c r="C788" s="105">
        <v>0</v>
      </c>
      <c r="D788" s="105">
        <v>0</v>
      </c>
      <c r="E788" s="105">
        <v>0</v>
      </c>
      <c r="F788" s="105">
        <v>0</v>
      </c>
      <c r="G788" s="105">
        <v>0</v>
      </c>
      <c r="H788" s="105">
        <v>0</v>
      </c>
      <c r="I788" s="105">
        <v>0</v>
      </c>
      <c r="J788" s="105">
        <v>0</v>
      </c>
      <c r="K788" s="105">
        <v>0</v>
      </c>
      <c r="L788" s="105">
        <v>0</v>
      </c>
      <c r="M788" s="105">
        <v>0</v>
      </c>
      <c r="N788" s="105">
        <v>0</v>
      </c>
      <c r="O788" s="105">
        <v>0</v>
      </c>
      <c r="P788" s="105">
        <v>0</v>
      </c>
      <c r="Q788" s="105">
        <v>0</v>
      </c>
      <c r="R788" s="105">
        <v>0</v>
      </c>
      <c r="S788" s="105">
        <v>0</v>
      </c>
      <c r="T788" s="105">
        <v>0</v>
      </c>
      <c r="U788" s="105">
        <v>0</v>
      </c>
      <c r="V788" s="105">
        <v>0</v>
      </c>
      <c r="W788" s="105">
        <v>0</v>
      </c>
      <c r="X788" s="105">
        <v>0</v>
      </c>
      <c r="Y788" s="105">
        <v>0</v>
      </c>
      <c r="Z788" s="105">
        <v>0</v>
      </c>
      <c r="AA788" s="105">
        <v>0</v>
      </c>
      <c r="AB788" s="105">
        <v>0</v>
      </c>
      <c r="AC788" s="105">
        <v>0</v>
      </c>
      <c r="AD788" s="105">
        <v>0</v>
      </c>
      <c r="AE788" s="105">
        <v>0</v>
      </c>
      <c r="AF788" s="105">
        <v>0</v>
      </c>
      <c r="AG788" s="105">
        <v>0</v>
      </c>
      <c r="AH788" s="105">
        <v>0</v>
      </c>
      <c r="AI788" s="105">
        <v>0</v>
      </c>
      <c r="AJ788" s="105">
        <v>0</v>
      </c>
      <c r="AK788" s="105">
        <v>0</v>
      </c>
      <c r="AL788" s="105">
        <v>0</v>
      </c>
      <c r="AM788" s="105">
        <v>0</v>
      </c>
      <c r="AN788" s="105">
        <v>0</v>
      </c>
      <c r="AO788" s="105">
        <v>0</v>
      </c>
      <c r="AP788" s="105">
        <v>0</v>
      </c>
      <c r="AQ788" s="105">
        <v>0</v>
      </c>
      <c r="AR788" s="105">
        <v>0</v>
      </c>
      <c r="AS788" s="105">
        <v>0</v>
      </c>
      <c r="AT788" s="105">
        <v>0</v>
      </c>
      <c r="AU788" s="105">
        <v>0</v>
      </c>
      <c r="AV788" s="105">
        <v>0</v>
      </c>
      <c r="AW788" s="105">
        <v>0</v>
      </c>
      <c r="AX788" s="105">
        <v>0</v>
      </c>
      <c r="AY788" s="105">
        <v>0</v>
      </c>
      <c r="AZ788" s="105">
        <v>0</v>
      </c>
      <c r="BA788" s="105">
        <v>0</v>
      </c>
      <c r="BB788" s="105">
        <v>0</v>
      </c>
      <c r="BE788" s="73"/>
      <c r="BF788" s="134">
        <f t="shared" si="52"/>
        <v>0</v>
      </c>
      <c r="BG788" s="134">
        <f t="shared" si="53"/>
        <v>0</v>
      </c>
      <c r="BH788" s="134">
        <f t="shared" si="54"/>
        <v>0</v>
      </c>
      <c r="BI788" s="134">
        <f t="shared" si="51"/>
        <v>0</v>
      </c>
    </row>
    <row r="789" spans="1:61" ht="14.4" x14ac:dyDescent="0.3">
      <c r="A789" s="106" t="s">
        <v>1150</v>
      </c>
      <c r="B789" s="105">
        <v>-28994603.09</v>
      </c>
      <c r="C789" s="105">
        <v>-28994603.09</v>
      </c>
      <c r="D789" s="105">
        <v>-28994603.09</v>
      </c>
      <c r="E789" s="105">
        <v>-28994603.09</v>
      </c>
      <c r="F789" s="105">
        <v>-28994603.09</v>
      </c>
      <c r="G789" s="105">
        <v>-28994603.09</v>
      </c>
      <c r="H789" s="105">
        <v>-28994603.09</v>
      </c>
      <c r="I789" s="105">
        <v>-28994603.09</v>
      </c>
      <c r="J789" s="105">
        <v>-28994603.09</v>
      </c>
      <c r="K789" s="105">
        <v>-28994603.09</v>
      </c>
      <c r="L789" s="105">
        <v>-28994603.09</v>
      </c>
      <c r="M789" s="105">
        <v>-28994603.09</v>
      </c>
      <c r="N789" s="105">
        <v>-28994603.09</v>
      </c>
      <c r="O789" s="105">
        <v>-28994603.09</v>
      </c>
      <c r="P789" s="105">
        <v>-28994603.09</v>
      </c>
      <c r="Q789" s="105">
        <v>-28994603.09</v>
      </c>
      <c r="R789" s="105">
        <v>-28994603.09</v>
      </c>
      <c r="S789" s="105">
        <v>-28994603.09</v>
      </c>
      <c r="T789" s="105">
        <v>-28994603.09</v>
      </c>
      <c r="U789" s="105">
        <v>-28994603.09</v>
      </c>
      <c r="V789" s="105">
        <v>-28994603.09</v>
      </c>
      <c r="W789" s="105">
        <v>-28994603.09</v>
      </c>
      <c r="X789" s="105">
        <v>-28994603.09</v>
      </c>
      <c r="Y789" s="105">
        <v>-28994603.09</v>
      </c>
      <c r="Z789" s="105">
        <v>-28994603.09</v>
      </c>
      <c r="AA789" s="105">
        <v>-28994603.09</v>
      </c>
      <c r="AB789" s="105">
        <v>-28994603.09</v>
      </c>
      <c r="AC789" s="105">
        <v>-28994603.09</v>
      </c>
      <c r="AD789" s="105">
        <v>-28994603.09</v>
      </c>
      <c r="AE789" s="105">
        <v>-28994603.09</v>
      </c>
      <c r="AF789" s="105">
        <v>-28994603.09</v>
      </c>
      <c r="AG789" s="105">
        <v>-28994603.09</v>
      </c>
      <c r="AH789" s="105">
        <v>-28994603.09</v>
      </c>
      <c r="AI789" s="105">
        <v>-28994603.09</v>
      </c>
      <c r="AJ789" s="105">
        <v>-28994603.09</v>
      </c>
      <c r="AK789" s="105">
        <v>-28994603.09</v>
      </c>
      <c r="AL789" s="105">
        <v>-28994603.09</v>
      </c>
      <c r="AM789" s="105">
        <v>-28994603.09</v>
      </c>
      <c r="AN789" s="105">
        <v>-28994603.09</v>
      </c>
      <c r="AO789" s="105">
        <v>-28994603.09</v>
      </c>
      <c r="AP789" s="105">
        <v>-28994603.09</v>
      </c>
      <c r="AQ789" s="105">
        <v>-28994603.09</v>
      </c>
      <c r="AR789" s="105">
        <v>-28994603.09</v>
      </c>
      <c r="AS789" s="105">
        <v>-28994603.09</v>
      </c>
      <c r="AT789" s="105">
        <v>-28994603.09</v>
      </c>
      <c r="AU789" s="105">
        <v>-28994603.09</v>
      </c>
      <c r="AV789" s="105">
        <v>-28994603.09</v>
      </c>
      <c r="AW789" s="105">
        <v>-28994603.09</v>
      </c>
      <c r="AX789" s="105">
        <v>-28994603.09</v>
      </c>
      <c r="AY789" s="105">
        <v>-28994603.09</v>
      </c>
      <c r="AZ789" s="105">
        <v>-28994603.09</v>
      </c>
      <c r="BA789" s="105">
        <v>-28994603.09</v>
      </c>
      <c r="BB789" s="105">
        <v>-28994603.09</v>
      </c>
      <c r="BE789" s="73"/>
      <c r="BF789" s="134">
        <f t="shared" si="52"/>
        <v>-28994603.089999992</v>
      </c>
      <c r="BG789" s="134">
        <f t="shared" si="53"/>
        <v>-28994603.089999992</v>
      </c>
      <c r="BH789" s="134">
        <f t="shared" si="54"/>
        <v>-28994603.089999992</v>
      </c>
      <c r="BI789" s="134">
        <f t="shared" si="51"/>
        <v>-28994603.089999992</v>
      </c>
    </row>
    <row r="790" spans="1:61" ht="14.4" x14ac:dyDescent="0.3">
      <c r="A790" s="106" t="s">
        <v>1151</v>
      </c>
      <c r="B790" s="105">
        <v>-223009573.25</v>
      </c>
      <c r="C790" s="105">
        <v>-217445406.58333299</v>
      </c>
      <c r="D790" s="105">
        <v>-211881239.916666</v>
      </c>
      <c r="E790" s="105">
        <v>-206317073.25</v>
      </c>
      <c r="F790" s="105">
        <v>-200752906.58333299</v>
      </c>
      <c r="G790" s="105">
        <v>-195188739.916666</v>
      </c>
      <c r="H790" s="105">
        <v>-189624573.25</v>
      </c>
      <c r="I790" s="105">
        <v>-184060406.58333299</v>
      </c>
      <c r="J790" s="105">
        <v>-178496239.916666</v>
      </c>
      <c r="K790" s="105">
        <v>-172932073.25</v>
      </c>
      <c r="L790" s="105">
        <v>-167367906.58333299</v>
      </c>
      <c r="M790" s="105">
        <v>-161803739.916666</v>
      </c>
      <c r="N790" s="105">
        <v>-156239573.25</v>
      </c>
      <c r="O790" s="105">
        <v>-156239573.25</v>
      </c>
      <c r="P790" s="105">
        <v>-151985906.58333299</v>
      </c>
      <c r="Q790" s="105">
        <v>-147732239.916666</v>
      </c>
      <c r="R790" s="105">
        <v>-143478573.25</v>
      </c>
      <c r="S790" s="105">
        <v>-139224906.58333299</v>
      </c>
      <c r="T790" s="105">
        <v>-134971239.916666</v>
      </c>
      <c r="U790" s="105">
        <v>-130717573.25</v>
      </c>
      <c r="V790" s="105">
        <v>-126463906.583333</v>
      </c>
      <c r="W790" s="105">
        <v>-122210239.916666</v>
      </c>
      <c r="X790" s="105">
        <v>-117956573.25</v>
      </c>
      <c r="Y790" s="105">
        <v>-113702906.583333</v>
      </c>
      <c r="Z790" s="105">
        <v>-109449239.916666</v>
      </c>
      <c r="AA790" s="105">
        <v>-105195573.25</v>
      </c>
      <c r="AB790" s="105">
        <v>-105195573.25</v>
      </c>
      <c r="AC790" s="105">
        <v>-102108906.583333</v>
      </c>
      <c r="AD790" s="105">
        <v>-99022239.916666895</v>
      </c>
      <c r="AE790" s="105">
        <v>-95935573.250000194</v>
      </c>
      <c r="AF790" s="105">
        <v>-92848906.583333507</v>
      </c>
      <c r="AG790" s="105">
        <v>-89762239.916666895</v>
      </c>
      <c r="AH790" s="105">
        <v>-86675573.250000194</v>
      </c>
      <c r="AI790" s="105">
        <v>-83588906.583333507</v>
      </c>
      <c r="AJ790" s="105">
        <v>-80502239.916666806</v>
      </c>
      <c r="AK790" s="105">
        <v>-77415573.250000194</v>
      </c>
      <c r="AL790" s="105">
        <v>-74328906.583333507</v>
      </c>
      <c r="AM790" s="105">
        <v>-71242239.916666806</v>
      </c>
      <c r="AN790" s="105">
        <v>-68155573.250000194</v>
      </c>
      <c r="AO790" s="105">
        <v>-68155573.250000194</v>
      </c>
      <c r="AP790" s="105">
        <v>-68155573.250000194</v>
      </c>
      <c r="AQ790" s="105">
        <v>-68155573.250000194</v>
      </c>
      <c r="AR790" s="105">
        <v>-68155573.250000194</v>
      </c>
      <c r="AS790" s="105">
        <v>-68155573.250000194</v>
      </c>
      <c r="AT790" s="105">
        <v>-68155573.250000194</v>
      </c>
      <c r="AU790" s="105">
        <v>-68155573.250000194</v>
      </c>
      <c r="AV790" s="105">
        <v>-68155573.250000194</v>
      </c>
      <c r="AW790" s="105">
        <v>-68155573.250000194</v>
      </c>
      <c r="AX790" s="105">
        <v>-68155573.250000194</v>
      </c>
      <c r="AY790" s="105">
        <v>-68155573.250000194</v>
      </c>
      <c r="AZ790" s="105">
        <v>-68155573.250000194</v>
      </c>
      <c r="BA790" s="105">
        <v>-68155573.250000194</v>
      </c>
      <c r="BB790" s="105">
        <v>-68155573.250000194</v>
      </c>
      <c r="BE790" s="73"/>
      <c r="BF790" s="134">
        <f t="shared" si="52"/>
        <v>-189624573.2499997</v>
      </c>
      <c r="BG790" s="134">
        <f t="shared" si="53"/>
        <v>-130717573.2499997</v>
      </c>
      <c r="BH790" s="134">
        <f t="shared" si="54"/>
        <v>-86675573.250000134</v>
      </c>
      <c r="BI790" s="134">
        <f t="shared" si="51"/>
        <v>-68155573.250000209</v>
      </c>
    </row>
    <row r="791" spans="1:61" ht="14.4" x14ac:dyDescent="0.3">
      <c r="A791" s="233" t="s">
        <v>1152</v>
      </c>
      <c r="B791" s="107">
        <v>-252004176.34</v>
      </c>
      <c r="C791" s="107">
        <v>-246440009.67333299</v>
      </c>
      <c r="D791" s="107">
        <v>-240875843.006666</v>
      </c>
      <c r="E791" s="107">
        <v>-235311676.34</v>
      </c>
      <c r="F791" s="107">
        <v>-229747509.67333299</v>
      </c>
      <c r="G791" s="107">
        <v>-224183343.006666</v>
      </c>
      <c r="H791" s="107">
        <v>-218619176.34</v>
      </c>
      <c r="I791" s="107">
        <v>-213055009.67333299</v>
      </c>
      <c r="J791" s="107">
        <v>-207490843.006666</v>
      </c>
      <c r="K791" s="107">
        <v>-201926676.34</v>
      </c>
      <c r="L791" s="107">
        <v>-196362509.67333299</v>
      </c>
      <c r="M791" s="107">
        <v>-190798343.006666</v>
      </c>
      <c r="N791" s="107">
        <v>-185234176.34</v>
      </c>
      <c r="O791" s="107">
        <v>-185234176.34</v>
      </c>
      <c r="P791" s="107">
        <v>-180980509.67333299</v>
      </c>
      <c r="Q791" s="107">
        <v>-176726843.006666</v>
      </c>
      <c r="R791" s="107">
        <v>-172473176.34</v>
      </c>
      <c r="S791" s="107">
        <v>-168219509.67333299</v>
      </c>
      <c r="T791" s="107">
        <v>-163965843.006666</v>
      </c>
      <c r="U791" s="107">
        <v>-159712176.34</v>
      </c>
      <c r="V791" s="107">
        <v>-155458509.67333299</v>
      </c>
      <c r="W791" s="107">
        <v>-151204843.006666</v>
      </c>
      <c r="X791" s="107">
        <v>-146951176.34</v>
      </c>
      <c r="Y791" s="107">
        <v>-142697509.67333299</v>
      </c>
      <c r="Z791" s="107">
        <v>-138443843.006666</v>
      </c>
      <c r="AA791" s="107">
        <v>-134190176.34</v>
      </c>
      <c r="AB791" s="107">
        <v>-134190176.34</v>
      </c>
      <c r="AC791" s="107">
        <v>-131103509.673333</v>
      </c>
      <c r="AD791" s="107">
        <v>-128016843.006666</v>
      </c>
      <c r="AE791" s="107">
        <v>-124930176.34</v>
      </c>
      <c r="AF791" s="107">
        <v>-121843509.673333</v>
      </c>
      <c r="AG791" s="107">
        <v>-118756843.006666</v>
      </c>
      <c r="AH791" s="107">
        <v>-115670176.34</v>
      </c>
      <c r="AI791" s="107">
        <v>-112583509.673333</v>
      </c>
      <c r="AJ791" s="107">
        <v>-109496843.006666</v>
      </c>
      <c r="AK791" s="107">
        <v>-106410176.34</v>
      </c>
      <c r="AL791" s="107">
        <v>-103323509.673333</v>
      </c>
      <c r="AM791" s="107">
        <v>-100236843.006666</v>
      </c>
      <c r="AN791" s="107">
        <v>-97150176.340000197</v>
      </c>
      <c r="AO791" s="107">
        <v>-97150176.340000197</v>
      </c>
      <c r="AP791" s="107">
        <v>-97150176.340000197</v>
      </c>
      <c r="AQ791" s="107">
        <v>-97150176.340000197</v>
      </c>
      <c r="AR791" s="107">
        <v>-97150176.340000197</v>
      </c>
      <c r="AS791" s="107">
        <v>-97150176.340000197</v>
      </c>
      <c r="AT791" s="107">
        <v>-97150176.340000197</v>
      </c>
      <c r="AU791" s="107">
        <v>-97150176.340000197</v>
      </c>
      <c r="AV791" s="107">
        <v>-97150176.340000197</v>
      </c>
      <c r="AW791" s="107">
        <v>-97150176.340000197</v>
      </c>
      <c r="AX791" s="107">
        <v>-97150176.340000197</v>
      </c>
      <c r="AY791" s="107">
        <v>-97150176.340000197</v>
      </c>
      <c r="AZ791" s="107">
        <v>-97150176.340000197</v>
      </c>
      <c r="BA791" s="107">
        <v>-97150176.340000197</v>
      </c>
      <c r="BB791" s="107">
        <v>-97150176.340000197</v>
      </c>
      <c r="BE791" s="73"/>
    </row>
    <row r="792" spans="1:61" ht="14.4" x14ac:dyDescent="0.3">
      <c r="A792" s="106" t="s">
        <v>1153</v>
      </c>
      <c r="BE792" s="73"/>
    </row>
    <row r="793" spans="1:61" ht="14.4" x14ac:dyDescent="0.3">
      <c r="A793" s="158" t="s">
        <v>1154</v>
      </c>
      <c r="BE793" s="73"/>
      <c r="BF793" s="134" t="e">
        <f t="shared" si="52"/>
        <v>#DIV/0!</v>
      </c>
      <c r="BG793" s="134" t="e">
        <f t="shared" si="53"/>
        <v>#DIV/0!</v>
      </c>
      <c r="BH793" s="134" t="e">
        <f t="shared" si="54"/>
        <v>#DIV/0!</v>
      </c>
      <c r="BI793" s="134" t="e">
        <f t="shared" si="51"/>
        <v>#DIV/0!</v>
      </c>
    </row>
    <row r="794" spans="1:61" ht="14.4" x14ac:dyDescent="0.3">
      <c r="A794" s="106" t="s">
        <v>1155</v>
      </c>
      <c r="B794" s="105">
        <v>-418.46</v>
      </c>
      <c r="C794" s="105">
        <v>-418.46</v>
      </c>
      <c r="D794" s="105">
        <v>-418.46</v>
      </c>
      <c r="E794" s="105">
        <v>-418.46</v>
      </c>
      <c r="F794" s="105">
        <v>-418.46</v>
      </c>
      <c r="G794" s="105">
        <v>-418.46</v>
      </c>
      <c r="H794" s="105">
        <v>-418.46</v>
      </c>
      <c r="I794" s="105">
        <v>-418.46</v>
      </c>
      <c r="J794" s="105">
        <v>-418.46</v>
      </c>
      <c r="K794" s="105">
        <v>-418.46</v>
      </c>
      <c r="L794" s="105">
        <v>-418.46</v>
      </c>
      <c r="M794" s="105">
        <v>-418.46</v>
      </c>
      <c r="N794" s="105">
        <v>-418.46</v>
      </c>
      <c r="O794" s="105">
        <v>-418.46</v>
      </c>
      <c r="P794" s="105">
        <v>-418.46</v>
      </c>
      <c r="Q794" s="105">
        <v>-418.46</v>
      </c>
      <c r="R794" s="105">
        <v>-418.46</v>
      </c>
      <c r="S794" s="105">
        <v>-418.46</v>
      </c>
      <c r="T794" s="105">
        <v>-418.46</v>
      </c>
      <c r="U794" s="105">
        <v>-418.46</v>
      </c>
      <c r="V794" s="105">
        <v>-418.46</v>
      </c>
      <c r="W794" s="105">
        <v>-418.46</v>
      </c>
      <c r="X794" s="105">
        <v>-418.46</v>
      </c>
      <c r="Y794" s="105">
        <v>-418.46</v>
      </c>
      <c r="Z794" s="105">
        <v>-418.46</v>
      </c>
      <c r="AA794" s="105">
        <v>-418.46</v>
      </c>
      <c r="AB794" s="105">
        <v>-418.46</v>
      </c>
      <c r="AC794" s="105">
        <v>-418.46</v>
      </c>
      <c r="AD794" s="105">
        <v>-418.46</v>
      </c>
      <c r="AE794" s="105">
        <v>-418.46</v>
      </c>
      <c r="AF794" s="105">
        <v>-418.46</v>
      </c>
      <c r="AG794" s="105">
        <v>-418.46</v>
      </c>
      <c r="AH794" s="105">
        <v>-418.46</v>
      </c>
      <c r="AI794" s="105">
        <v>-418.46</v>
      </c>
      <c r="AJ794" s="105">
        <v>-418.46</v>
      </c>
      <c r="AK794" s="105">
        <v>-418.46</v>
      </c>
      <c r="AL794" s="105">
        <v>-418.46</v>
      </c>
      <c r="AM794" s="105">
        <v>-418.46</v>
      </c>
      <c r="AN794" s="105">
        <v>-418.46</v>
      </c>
      <c r="AO794" s="105">
        <v>-418.46</v>
      </c>
      <c r="AP794" s="105">
        <v>-418.46</v>
      </c>
      <c r="AQ794" s="105">
        <v>-418.46</v>
      </c>
      <c r="AR794" s="105">
        <v>-418.46</v>
      </c>
      <c r="AS794" s="105">
        <v>-418.46</v>
      </c>
      <c r="AT794" s="105">
        <v>-418.46</v>
      </c>
      <c r="AU794" s="105">
        <v>-418.46</v>
      </c>
      <c r="AV794" s="105">
        <v>-418.46</v>
      </c>
      <c r="AW794" s="105">
        <v>-418.46</v>
      </c>
      <c r="AX794" s="105">
        <v>-418.46</v>
      </c>
      <c r="AY794" s="105">
        <v>-418.46</v>
      </c>
      <c r="AZ794" s="105">
        <v>-418.46</v>
      </c>
      <c r="BA794" s="105">
        <v>-418.46</v>
      </c>
      <c r="BB794" s="105">
        <v>-418.46</v>
      </c>
      <c r="BE794" s="73"/>
      <c r="BF794" s="134">
        <f t="shared" si="52"/>
        <v>-418.46</v>
      </c>
      <c r="BG794" s="134">
        <f t="shared" si="53"/>
        <v>-418.46</v>
      </c>
      <c r="BH794" s="134">
        <f t="shared" si="54"/>
        <v>-418.46</v>
      </c>
      <c r="BI794" s="134">
        <f t="shared" si="51"/>
        <v>-418.46</v>
      </c>
    </row>
    <row r="795" spans="1:61" ht="14.4" x14ac:dyDescent="0.3">
      <c r="A795" s="106" t="s">
        <v>1156</v>
      </c>
      <c r="B795" s="105">
        <v>0</v>
      </c>
      <c r="C795" s="105">
        <v>0</v>
      </c>
      <c r="D795" s="105">
        <v>0</v>
      </c>
      <c r="E795" s="105">
        <v>0</v>
      </c>
      <c r="F795" s="105">
        <v>0</v>
      </c>
      <c r="G795" s="105">
        <v>0</v>
      </c>
      <c r="H795" s="105">
        <v>0</v>
      </c>
      <c r="I795" s="105">
        <v>0</v>
      </c>
      <c r="J795" s="105">
        <v>0</v>
      </c>
      <c r="K795" s="105">
        <v>0</v>
      </c>
      <c r="L795" s="105">
        <v>0</v>
      </c>
      <c r="M795" s="105">
        <v>0</v>
      </c>
      <c r="N795" s="105">
        <v>0</v>
      </c>
      <c r="O795" s="105">
        <v>0</v>
      </c>
      <c r="P795" s="105">
        <v>0</v>
      </c>
      <c r="Q795" s="105">
        <v>0</v>
      </c>
      <c r="R795" s="105">
        <v>0</v>
      </c>
      <c r="S795" s="105">
        <v>0</v>
      </c>
      <c r="T795" s="105">
        <v>0</v>
      </c>
      <c r="U795" s="105">
        <v>0</v>
      </c>
      <c r="V795" s="105">
        <v>0</v>
      </c>
      <c r="W795" s="105">
        <v>0</v>
      </c>
      <c r="X795" s="105">
        <v>0</v>
      </c>
      <c r="Y795" s="105">
        <v>0</v>
      </c>
      <c r="Z795" s="105">
        <v>0</v>
      </c>
      <c r="AA795" s="105">
        <v>0</v>
      </c>
      <c r="AB795" s="105">
        <v>0</v>
      </c>
      <c r="AC795" s="105">
        <v>0</v>
      </c>
      <c r="AD795" s="105">
        <v>0</v>
      </c>
      <c r="AE795" s="105">
        <v>0</v>
      </c>
      <c r="AF795" s="105">
        <v>0</v>
      </c>
      <c r="AG795" s="105">
        <v>0</v>
      </c>
      <c r="AH795" s="105">
        <v>0</v>
      </c>
      <c r="AI795" s="105">
        <v>0</v>
      </c>
      <c r="AJ795" s="105">
        <v>0</v>
      </c>
      <c r="AK795" s="105">
        <v>0</v>
      </c>
      <c r="AL795" s="105">
        <v>0</v>
      </c>
      <c r="AM795" s="105">
        <v>0</v>
      </c>
      <c r="AN795" s="105">
        <v>0</v>
      </c>
      <c r="AO795" s="105">
        <v>0</v>
      </c>
      <c r="AP795" s="105">
        <v>0</v>
      </c>
      <c r="AQ795" s="105">
        <v>0</v>
      </c>
      <c r="AR795" s="105">
        <v>0</v>
      </c>
      <c r="AS795" s="105">
        <v>0</v>
      </c>
      <c r="AT795" s="105">
        <v>0</v>
      </c>
      <c r="AU795" s="105">
        <v>0</v>
      </c>
      <c r="AV795" s="105">
        <v>0</v>
      </c>
      <c r="AW795" s="105">
        <v>0</v>
      </c>
      <c r="AX795" s="105">
        <v>0</v>
      </c>
      <c r="AY795" s="105">
        <v>0</v>
      </c>
      <c r="AZ795" s="105">
        <v>0</v>
      </c>
      <c r="BA795" s="105">
        <v>0</v>
      </c>
      <c r="BB795" s="105">
        <v>0</v>
      </c>
      <c r="BE795" s="73"/>
      <c r="BF795" s="134">
        <f t="shared" si="52"/>
        <v>0</v>
      </c>
      <c r="BG795" s="134">
        <f t="shared" si="53"/>
        <v>0</v>
      </c>
      <c r="BH795" s="134">
        <f t="shared" si="54"/>
        <v>0</v>
      </c>
      <c r="BI795" s="134">
        <f t="shared" si="51"/>
        <v>0</v>
      </c>
    </row>
    <row r="796" spans="1:61" ht="14.4" x14ac:dyDescent="0.3">
      <c r="A796" s="106" t="s">
        <v>1157</v>
      </c>
      <c r="B796" s="105">
        <v>-183745063.66999999</v>
      </c>
      <c r="C796" s="105">
        <v>-183745063.66999999</v>
      </c>
      <c r="D796" s="105">
        <v>-183745063.66999999</v>
      </c>
      <c r="E796" s="105">
        <v>-183745063.66999999</v>
      </c>
      <c r="F796" s="105">
        <v>-183745063.66999999</v>
      </c>
      <c r="G796" s="105">
        <v>-183745063.66999999</v>
      </c>
      <c r="H796" s="105">
        <v>-183745063.66999999</v>
      </c>
      <c r="I796" s="105">
        <v>-183745063.66999999</v>
      </c>
      <c r="J796" s="105">
        <v>-183745063.66999999</v>
      </c>
      <c r="K796" s="105">
        <v>-183745063.66999999</v>
      </c>
      <c r="L796" s="105">
        <v>-183745063.66999999</v>
      </c>
      <c r="M796" s="105">
        <v>-183745063.66999999</v>
      </c>
      <c r="N796" s="105">
        <v>-183745063.66999999</v>
      </c>
      <c r="O796" s="105">
        <v>-183745063.66999999</v>
      </c>
      <c r="P796" s="105">
        <v>-183745063.66999999</v>
      </c>
      <c r="Q796" s="105">
        <v>-183745063.66999999</v>
      </c>
      <c r="R796" s="105">
        <v>-183745063.66999999</v>
      </c>
      <c r="S796" s="105">
        <v>-183745063.66999999</v>
      </c>
      <c r="T796" s="105">
        <v>-183745063.66999999</v>
      </c>
      <c r="U796" s="105">
        <v>-183745063.66999999</v>
      </c>
      <c r="V796" s="105">
        <v>-183745063.66999999</v>
      </c>
      <c r="W796" s="105">
        <v>-183745063.66999999</v>
      </c>
      <c r="X796" s="105">
        <v>-183745063.66999999</v>
      </c>
      <c r="Y796" s="105">
        <v>-183745063.66999999</v>
      </c>
      <c r="Z796" s="105">
        <v>-183745063.66999999</v>
      </c>
      <c r="AA796" s="105">
        <v>-183745063.66999999</v>
      </c>
      <c r="AB796" s="105">
        <v>-183745063.66999999</v>
      </c>
      <c r="AC796" s="105">
        <v>-183745063.66999999</v>
      </c>
      <c r="AD796" s="105">
        <v>-183745063.66999999</v>
      </c>
      <c r="AE796" s="105">
        <v>-183745063.66999999</v>
      </c>
      <c r="AF796" s="105">
        <v>-183745063.66999999</v>
      </c>
      <c r="AG796" s="105">
        <v>-183745063.66999999</v>
      </c>
      <c r="AH796" s="105">
        <v>-183745063.66999999</v>
      </c>
      <c r="AI796" s="105">
        <v>-183745063.66999999</v>
      </c>
      <c r="AJ796" s="105">
        <v>-183745063.66999999</v>
      </c>
      <c r="AK796" s="105">
        <v>-183745063.66999999</v>
      </c>
      <c r="AL796" s="105">
        <v>-183745063.66999999</v>
      </c>
      <c r="AM796" s="105">
        <v>-183745063.66999999</v>
      </c>
      <c r="AN796" s="105">
        <v>-183745063.66999999</v>
      </c>
      <c r="AO796" s="105">
        <v>-183745063.66999999</v>
      </c>
      <c r="AP796" s="105">
        <v>-183745063.66999999</v>
      </c>
      <c r="AQ796" s="105">
        <v>-183745063.66999999</v>
      </c>
      <c r="AR796" s="105">
        <v>-183745063.66999999</v>
      </c>
      <c r="AS796" s="105">
        <v>-183745063.66999999</v>
      </c>
      <c r="AT796" s="105">
        <v>-183745063.66999999</v>
      </c>
      <c r="AU796" s="105">
        <v>-183745063.66999999</v>
      </c>
      <c r="AV796" s="105">
        <v>-183745063.66999999</v>
      </c>
      <c r="AW796" s="105">
        <v>-183745063.66999999</v>
      </c>
      <c r="AX796" s="105">
        <v>-183745063.66999999</v>
      </c>
      <c r="AY796" s="105">
        <v>-183745063.66999999</v>
      </c>
      <c r="AZ796" s="105">
        <v>-183745063.66999999</v>
      </c>
      <c r="BA796" s="105">
        <v>-183745063.66999999</v>
      </c>
      <c r="BB796" s="105">
        <v>-183745063.66999999</v>
      </c>
      <c r="BE796" s="73"/>
      <c r="BF796" s="134">
        <f t="shared" si="52"/>
        <v>-183745063.67000005</v>
      </c>
      <c r="BG796" s="134">
        <f t="shared" si="53"/>
        <v>-183745063.67000005</v>
      </c>
      <c r="BH796" s="134">
        <f t="shared" si="54"/>
        <v>-183745063.67000005</v>
      </c>
      <c r="BI796" s="134">
        <f t="shared" si="51"/>
        <v>-183745063.67000005</v>
      </c>
    </row>
    <row r="797" spans="1:61" ht="14.4" x14ac:dyDescent="0.3">
      <c r="A797" s="106" t="s">
        <v>1158</v>
      </c>
      <c r="B797" s="105">
        <v>11847.97</v>
      </c>
      <c r="C797" s="105">
        <v>11847.97</v>
      </c>
      <c r="D797" s="105">
        <v>11847.97</v>
      </c>
      <c r="E797" s="105">
        <v>11847.97</v>
      </c>
      <c r="F797" s="105">
        <v>11847.97</v>
      </c>
      <c r="G797" s="105">
        <v>11847.97</v>
      </c>
      <c r="H797" s="105">
        <v>11847.97</v>
      </c>
      <c r="I797" s="105">
        <v>11847.97</v>
      </c>
      <c r="J797" s="105">
        <v>11847.97</v>
      </c>
      <c r="K797" s="105">
        <v>11847.97</v>
      </c>
      <c r="L797" s="105">
        <v>11847.97</v>
      </c>
      <c r="M797" s="105">
        <v>11847.97</v>
      </c>
      <c r="N797" s="105">
        <v>11847.97</v>
      </c>
      <c r="O797" s="105">
        <v>11847.97</v>
      </c>
      <c r="P797" s="105">
        <v>11847.97</v>
      </c>
      <c r="Q797" s="105">
        <v>11847.97</v>
      </c>
      <c r="R797" s="105">
        <v>11847.97</v>
      </c>
      <c r="S797" s="105">
        <v>11847.97</v>
      </c>
      <c r="T797" s="105">
        <v>11847.97</v>
      </c>
      <c r="U797" s="105">
        <v>11847.97</v>
      </c>
      <c r="V797" s="105">
        <v>11847.97</v>
      </c>
      <c r="W797" s="105">
        <v>11847.97</v>
      </c>
      <c r="X797" s="105">
        <v>11847.97</v>
      </c>
      <c r="Y797" s="105">
        <v>11847.97</v>
      </c>
      <c r="Z797" s="105">
        <v>11847.97</v>
      </c>
      <c r="AA797" s="105">
        <v>11847.97</v>
      </c>
      <c r="AB797" s="105">
        <v>11847.97</v>
      </c>
      <c r="AC797" s="105">
        <v>11847.97</v>
      </c>
      <c r="AD797" s="105">
        <v>11847.97</v>
      </c>
      <c r="AE797" s="105">
        <v>11847.97</v>
      </c>
      <c r="AF797" s="105">
        <v>11847.97</v>
      </c>
      <c r="AG797" s="105">
        <v>11847.97</v>
      </c>
      <c r="AH797" s="105">
        <v>11847.97</v>
      </c>
      <c r="AI797" s="105">
        <v>11847.97</v>
      </c>
      <c r="AJ797" s="105">
        <v>11847.97</v>
      </c>
      <c r="AK797" s="105">
        <v>11847.97</v>
      </c>
      <c r="AL797" s="105">
        <v>11847.97</v>
      </c>
      <c r="AM797" s="105">
        <v>11847.97</v>
      </c>
      <c r="AN797" s="105">
        <v>11847.97</v>
      </c>
      <c r="AO797" s="105">
        <v>11847.97</v>
      </c>
      <c r="AP797" s="105">
        <v>11847.97</v>
      </c>
      <c r="AQ797" s="105">
        <v>11847.97</v>
      </c>
      <c r="AR797" s="105">
        <v>11847.97</v>
      </c>
      <c r="AS797" s="105">
        <v>11847.97</v>
      </c>
      <c r="AT797" s="105">
        <v>11847.97</v>
      </c>
      <c r="AU797" s="105">
        <v>11847.97</v>
      </c>
      <c r="AV797" s="105">
        <v>11847.97</v>
      </c>
      <c r="AW797" s="105">
        <v>11847.97</v>
      </c>
      <c r="AX797" s="105">
        <v>11847.97</v>
      </c>
      <c r="AY797" s="105">
        <v>11847.97</v>
      </c>
      <c r="AZ797" s="105">
        <v>11847.97</v>
      </c>
      <c r="BA797" s="105">
        <v>11847.97</v>
      </c>
      <c r="BB797" s="105">
        <v>11847.97</v>
      </c>
      <c r="BE797" s="73"/>
      <c r="BF797" s="134">
        <f t="shared" si="52"/>
        <v>11847.97</v>
      </c>
      <c r="BG797" s="134">
        <f t="shared" si="53"/>
        <v>11847.97</v>
      </c>
      <c r="BH797" s="134">
        <f t="shared" si="54"/>
        <v>11847.97</v>
      </c>
      <c r="BI797" s="134">
        <f t="shared" si="51"/>
        <v>11847.97</v>
      </c>
    </row>
    <row r="798" spans="1:61" ht="14.4" x14ac:dyDescent="0.3">
      <c r="A798" s="106" t="s">
        <v>1159</v>
      </c>
      <c r="B798" s="105">
        <v>9748.02</v>
      </c>
      <c r="C798" s="105">
        <v>9748.02</v>
      </c>
      <c r="D798" s="105">
        <v>9748.02</v>
      </c>
      <c r="E798" s="105">
        <v>9748.02</v>
      </c>
      <c r="F798" s="105">
        <v>9748.02</v>
      </c>
      <c r="G798" s="105">
        <v>9748.02</v>
      </c>
      <c r="H798" s="105">
        <v>9748.02</v>
      </c>
      <c r="I798" s="105">
        <v>9748.02</v>
      </c>
      <c r="J798" s="105">
        <v>9748.02</v>
      </c>
      <c r="K798" s="105">
        <v>9748.02</v>
      </c>
      <c r="L798" s="105">
        <v>9748.02</v>
      </c>
      <c r="M798" s="105">
        <v>9748.02</v>
      </c>
      <c r="N798" s="105">
        <v>9748.02</v>
      </c>
      <c r="O798" s="105">
        <v>9748.02</v>
      </c>
      <c r="P798" s="105">
        <v>9748.02</v>
      </c>
      <c r="Q798" s="105">
        <v>9748.02</v>
      </c>
      <c r="R798" s="105">
        <v>9748.02</v>
      </c>
      <c r="S798" s="105">
        <v>9748.02</v>
      </c>
      <c r="T798" s="105">
        <v>9748.02</v>
      </c>
      <c r="U798" s="105">
        <v>9748.02</v>
      </c>
      <c r="V798" s="105">
        <v>9748.02</v>
      </c>
      <c r="W798" s="105">
        <v>9748.02</v>
      </c>
      <c r="X798" s="105">
        <v>9748.02</v>
      </c>
      <c r="Y798" s="105">
        <v>9748.02</v>
      </c>
      <c r="Z798" s="105">
        <v>9748.02</v>
      </c>
      <c r="AA798" s="105">
        <v>9748.02</v>
      </c>
      <c r="AB798" s="105">
        <v>9748.02</v>
      </c>
      <c r="AC798" s="105">
        <v>9748.02</v>
      </c>
      <c r="AD798" s="105">
        <v>9748.02</v>
      </c>
      <c r="AE798" s="105">
        <v>9748.02</v>
      </c>
      <c r="AF798" s="105">
        <v>9748.02</v>
      </c>
      <c r="AG798" s="105">
        <v>9748.02</v>
      </c>
      <c r="AH798" s="105">
        <v>9748.02</v>
      </c>
      <c r="AI798" s="105">
        <v>9748.02</v>
      </c>
      <c r="AJ798" s="105">
        <v>9748.02</v>
      </c>
      <c r="AK798" s="105">
        <v>9748.02</v>
      </c>
      <c r="AL798" s="105">
        <v>9748.02</v>
      </c>
      <c r="AM798" s="105">
        <v>9748.02</v>
      </c>
      <c r="AN798" s="105">
        <v>9748.02</v>
      </c>
      <c r="AO798" s="105">
        <v>9748.02</v>
      </c>
      <c r="AP798" s="105">
        <v>9748.02</v>
      </c>
      <c r="AQ798" s="105">
        <v>9748.02</v>
      </c>
      <c r="AR798" s="105">
        <v>9748.02</v>
      </c>
      <c r="AS798" s="105">
        <v>9748.02</v>
      </c>
      <c r="AT798" s="105">
        <v>9748.02</v>
      </c>
      <c r="AU798" s="105">
        <v>9748.02</v>
      </c>
      <c r="AV798" s="105">
        <v>9748.02</v>
      </c>
      <c r="AW798" s="105">
        <v>9748.02</v>
      </c>
      <c r="AX798" s="105">
        <v>9748.02</v>
      </c>
      <c r="AY798" s="105">
        <v>9748.02</v>
      </c>
      <c r="AZ798" s="105">
        <v>9748.02</v>
      </c>
      <c r="BA798" s="105">
        <v>9748.02</v>
      </c>
      <c r="BB798" s="105">
        <v>9748.02</v>
      </c>
      <c r="BE798" s="73"/>
      <c r="BF798" s="134">
        <f t="shared" si="52"/>
        <v>9748.0200000000023</v>
      </c>
      <c r="BG798" s="134">
        <f t="shared" si="53"/>
        <v>9748.0200000000023</v>
      </c>
      <c r="BH798" s="134">
        <f t="shared" si="54"/>
        <v>9748.0200000000023</v>
      </c>
      <c r="BI798" s="134">
        <f t="shared" si="51"/>
        <v>9748.0200000000023</v>
      </c>
    </row>
    <row r="799" spans="1:61" ht="14.4" x14ac:dyDescent="0.3">
      <c r="A799" s="106" t="s">
        <v>1160</v>
      </c>
      <c r="B799" s="105">
        <v>-202544029.09999999</v>
      </c>
      <c r="C799" s="105">
        <v>-202544029.09999999</v>
      </c>
      <c r="D799" s="105">
        <v>-202544029.09999999</v>
      </c>
      <c r="E799" s="105">
        <v>-202544029.09999999</v>
      </c>
      <c r="F799" s="105">
        <v>-202544029.09999999</v>
      </c>
      <c r="G799" s="105">
        <v>-202544029.09999999</v>
      </c>
      <c r="H799" s="105">
        <v>-202544029.09999999</v>
      </c>
      <c r="I799" s="105">
        <v>-202544029.09999999</v>
      </c>
      <c r="J799" s="105">
        <v>-202544029.09999999</v>
      </c>
      <c r="K799" s="105">
        <v>-202544029.09999999</v>
      </c>
      <c r="L799" s="105">
        <v>-202544029.09999999</v>
      </c>
      <c r="M799" s="105">
        <v>-202544029.09999999</v>
      </c>
      <c r="N799" s="105">
        <v>-202544029.09999999</v>
      </c>
      <c r="O799" s="105">
        <v>-202544029.09999999</v>
      </c>
      <c r="P799" s="105">
        <v>-202544029.09999999</v>
      </c>
      <c r="Q799" s="105">
        <v>-202544029.09999999</v>
      </c>
      <c r="R799" s="105">
        <v>-202544029.09999999</v>
      </c>
      <c r="S799" s="105">
        <v>-202544029.09999999</v>
      </c>
      <c r="T799" s="105">
        <v>-202544029.09999999</v>
      </c>
      <c r="U799" s="105">
        <v>-202544029.09999999</v>
      </c>
      <c r="V799" s="105">
        <v>-202544029.09999999</v>
      </c>
      <c r="W799" s="105">
        <v>-202544029.09999999</v>
      </c>
      <c r="X799" s="105">
        <v>-202544029.09999999</v>
      </c>
      <c r="Y799" s="105">
        <v>-202544029.09999999</v>
      </c>
      <c r="Z799" s="105">
        <v>-202544029.09999999</v>
      </c>
      <c r="AA799" s="105">
        <v>-202544029.09999999</v>
      </c>
      <c r="AB799" s="105">
        <v>-202544029.09999999</v>
      </c>
      <c r="AC799" s="105">
        <v>-202544029.09999999</v>
      </c>
      <c r="AD799" s="105">
        <v>-202544029.09999999</v>
      </c>
      <c r="AE799" s="105">
        <v>-202544029.09999999</v>
      </c>
      <c r="AF799" s="105">
        <v>-202544029.09999999</v>
      </c>
      <c r="AG799" s="105">
        <v>-202544029.09999999</v>
      </c>
      <c r="AH799" s="105">
        <v>-202544029.09999999</v>
      </c>
      <c r="AI799" s="105">
        <v>-202544029.09999999</v>
      </c>
      <c r="AJ799" s="105">
        <v>-202544029.09999999</v>
      </c>
      <c r="AK799" s="105">
        <v>-202544029.09999999</v>
      </c>
      <c r="AL799" s="105">
        <v>-202544029.09999999</v>
      </c>
      <c r="AM799" s="105">
        <v>-202544029.09999999</v>
      </c>
      <c r="AN799" s="105">
        <v>-202544029.09999999</v>
      </c>
      <c r="AO799" s="105">
        <v>-202544029.09999999</v>
      </c>
      <c r="AP799" s="105">
        <v>-202544029.09999999</v>
      </c>
      <c r="AQ799" s="105">
        <v>-202544029.09999999</v>
      </c>
      <c r="AR799" s="105">
        <v>-202544029.09999999</v>
      </c>
      <c r="AS799" s="105">
        <v>-202544029.09999999</v>
      </c>
      <c r="AT799" s="105">
        <v>-202544029.09999999</v>
      </c>
      <c r="AU799" s="105">
        <v>-202544029.09999999</v>
      </c>
      <c r="AV799" s="105">
        <v>-202544029.09999999</v>
      </c>
      <c r="AW799" s="105">
        <v>-202544029.09999999</v>
      </c>
      <c r="AX799" s="105">
        <v>-202544029.09999999</v>
      </c>
      <c r="AY799" s="105">
        <v>-202544029.09999999</v>
      </c>
      <c r="AZ799" s="105">
        <v>-202544029.09999999</v>
      </c>
      <c r="BA799" s="105">
        <v>-202544029.09999999</v>
      </c>
      <c r="BB799" s="105">
        <v>-202544029.09999999</v>
      </c>
      <c r="BE799" s="73"/>
      <c r="BF799" s="134">
        <f t="shared" si="52"/>
        <v>-202544029.09999993</v>
      </c>
      <c r="BG799" s="134">
        <f t="shared" si="53"/>
        <v>-202544029.09999993</v>
      </c>
      <c r="BH799" s="134">
        <f t="shared" si="54"/>
        <v>-202544029.09999993</v>
      </c>
      <c r="BI799" s="134">
        <f t="shared" si="51"/>
        <v>-202544029.09999993</v>
      </c>
    </row>
    <row r="800" spans="1:61" ht="14.4" x14ac:dyDescent="0.3">
      <c r="A800" s="106" t="s">
        <v>1161</v>
      </c>
      <c r="B800" s="105">
        <v>0</v>
      </c>
      <c r="C800" s="105">
        <v>0</v>
      </c>
      <c r="D800" s="105">
        <v>0</v>
      </c>
      <c r="E800" s="105">
        <v>0</v>
      </c>
      <c r="F800" s="105">
        <v>0</v>
      </c>
      <c r="G800" s="105">
        <v>0</v>
      </c>
      <c r="H800" s="105">
        <v>0</v>
      </c>
      <c r="I800" s="105">
        <v>0</v>
      </c>
      <c r="J800" s="105">
        <v>0</v>
      </c>
      <c r="K800" s="105">
        <v>0</v>
      </c>
      <c r="L800" s="105">
        <v>0</v>
      </c>
      <c r="M800" s="105">
        <v>0</v>
      </c>
      <c r="N800" s="105">
        <v>0</v>
      </c>
      <c r="O800" s="105">
        <v>0</v>
      </c>
      <c r="P800" s="105">
        <v>0</v>
      </c>
      <c r="Q800" s="105">
        <v>0</v>
      </c>
      <c r="R800" s="105">
        <v>0</v>
      </c>
      <c r="S800" s="105">
        <v>0</v>
      </c>
      <c r="T800" s="105">
        <v>0</v>
      </c>
      <c r="U800" s="105">
        <v>0</v>
      </c>
      <c r="V800" s="105">
        <v>0</v>
      </c>
      <c r="W800" s="105">
        <v>0</v>
      </c>
      <c r="X800" s="105">
        <v>0</v>
      </c>
      <c r="Y800" s="105">
        <v>0</v>
      </c>
      <c r="Z800" s="105">
        <v>0</v>
      </c>
      <c r="AA800" s="105">
        <v>0</v>
      </c>
      <c r="AB800" s="105">
        <v>0</v>
      </c>
      <c r="AC800" s="105">
        <v>0</v>
      </c>
      <c r="AD800" s="105">
        <v>0</v>
      </c>
      <c r="AE800" s="105">
        <v>0</v>
      </c>
      <c r="AF800" s="105">
        <v>0</v>
      </c>
      <c r="AG800" s="105">
        <v>0</v>
      </c>
      <c r="AH800" s="105">
        <v>0</v>
      </c>
      <c r="AI800" s="105">
        <v>0</v>
      </c>
      <c r="AJ800" s="105">
        <v>0</v>
      </c>
      <c r="AK800" s="105">
        <v>0</v>
      </c>
      <c r="AL800" s="105">
        <v>0</v>
      </c>
      <c r="AM800" s="105">
        <v>0</v>
      </c>
      <c r="AN800" s="105">
        <v>0</v>
      </c>
      <c r="AO800" s="105">
        <v>0</v>
      </c>
      <c r="AP800" s="105">
        <v>0</v>
      </c>
      <c r="AQ800" s="105">
        <v>0</v>
      </c>
      <c r="AR800" s="105">
        <v>0</v>
      </c>
      <c r="AS800" s="105">
        <v>0</v>
      </c>
      <c r="AT800" s="105">
        <v>0</v>
      </c>
      <c r="AU800" s="105">
        <v>0</v>
      </c>
      <c r="AV800" s="105">
        <v>0</v>
      </c>
      <c r="AW800" s="105">
        <v>0</v>
      </c>
      <c r="AX800" s="105">
        <v>0</v>
      </c>
      <c r="AY800" s="105">
        <v>0</v>
      </c>
      <c r="AZ800" s="105">
        <v>0</v>
      </c>
      <c r="BA800" s="105">
        <v>0</v>
      </c>
      <c r="BB800" s="105">
        <v>0</v>
      </c>
      <c r="BE800" s="73"/>
      <c r="BF800" s="134">
        <f t="shared" si="52"/>
        <v>0</v>
      </c>
      <c r="BG800" s="134">
        <f t="shared" si="53"/>
        <v>0</v>
      </c>
      <c r="BH800" s="134">
        <f t="shared" si="54"/>
        <v>0</v>
      </c>
      <c r="BI800" s="134">
        <f t="shared" si="51"/>
        <v>0</v>
      </c>
    </row>
    <row r="801" spans="1:61" ht="14.4" x14ac:dyDescent="0.3">
      <c r="A801" s="106" t="s">
        <v>1162</v>
      </c>
      <c r="B801" s="105">
        <v>0</v>
      </c>
      <c r="C801" s="105">
        <v>0</v>
      </c>
      <c r="D801" s="105">
        <v>0</v>
      </c>
      <c r="E801" s="105">
        <v>0</v>
      </c>
      <c r="F801" s="105">
        <v>0</v>
      </c>
      <c r="G801" s="105">
        <v>0</v>
      </c>
      <c r="H801" s="105">
        <v>0</v>
      </c>
      <c r="I801" s="105">
        <v>0</v>
      </c>
      <c r="J801" s="105">
        <v>0</v>
      </c>
      <c r="K801" s="105">
        <v>0</v>
      </c>
      <c r="L801" s="105">
        <v>0</v>
      </c>
      <c r="M801" s="105">
        <v>0</v>
      </c>
      <c r="N801" s="105">
        <v>0</v>
      </c>
      <c r="O801" s="105">
        <v>0</v>
      </c>
      <c r="P801" s="105">
        <v>0</v>
      </c>
      <c r="Q801" s="105">
        <v>0</v>
      </c>
      <c r="R801" s="105">
        <v>0</v>
      </c>
      <c r="S801" s="105">
        <v>0</v>
      </c>
      <c r="T801" s="105">
        <v>0</v>
      </c>
      <c r="U801" s="105">
        <v>0</v>
      </c>
      <c r="V801" s="105">
        <v>0</v>
      </c>
      <c r="W801" s="105">
        <v>0</v>
      </c>
      <c r="X801" s="105">
        <v>0</v>
      </c>
      <c r="Y801" s="105">
        <v>0</v>
      </c>
      <c r="Z801" s="105">
        <v>0</v>
      </c>
      <c r="AA801" s="105">
        <v>0</v>
      </c>
      <c r="AB801" s="105">
        <v>0</v>
      </c>
      <c r="AC801" s="105">
        <v>0</v>
      </c>
      <c r="AD801" s="105">
        <v>0</v>
      </c>
      <c r="AE801" s="105">
        <v>0</v>
      </c>
      <c r="AF801" s="105">
        <v>0</v>
      </c>
      <c r="AG801" s="105">
        <v>0</v>
      </c>
      <c r="AH801" s="105">
        <v>0</v>
      </c>
      <c r="AI801" s="105">
        <v>0</v>
      </c>
      <c r="AJ801" s="105">
        <v>0</v>
      </c>
      <c r="AK801" s="105">
        <v>0</v>
      </c>
      <c r="AL801" s="105">
        <v>0</v>
      </c>
      <c r="AM801" s="105">
        <v>0</v>
      </c>
      <c r="AN801" s="105">
        <v>0</v>
      </c>
      <c r="AO801" s="105">
        <v>0</v>
      </c>
      <c r="AP801" s="105">
        <v>0</v>
      </c>
      <c r="AQ801" s="105">
        <v>0</v>
      </c>
      <c r="AR801" s="105">
        <v>0</v>
      </c>
      <c r="AS801" s="105">
        <v>0</v>
      </c>
      <c r="AT801" s="105">
        <v>0</v>
      </c>
      <c r="AU801" s="105">
        <v>0</v>
      </c>
      <c r="AV801" s="105">
        <v>0</v>
      </c>
      <c r="AW801" s="105">
        <v>0</v>
      </c>
      <c r="AX801" s="105">
        <v>0</v>
      </c>
      <c r="AY801" s="105">
        <v>0</v>
      </c>
      <c r="AZ801" s="105">
        <v>0</v>
      </c>
      <c r="BA801" s="105">
        <v>0</v>
      </c>
      <c r="BB801" s="105">
        <v>0</v>
      </c>
      <c r="BE801" s="73"/>
      <c r="BF801" s="134">
        <f t="shared" si="52"/>
        <v>0</v>
      </c>
      <c r="BG801" s="134">
        <f t="shared" si="53"/>
        <v>0</v>
      </c>
      <c r="BH801" s="134">
        <f t="shared" si="54"/>
        <v>0</v>
      </c>
      <c r="BI801" s="134">
        <f t="shared" si="51"/>
        <v>0</v>
      </c>
    </row>
    <row r="802" spans="1:61" ht="14.4" x14ac:dyDescent="0.3">
      <c r="A802" s="106" t="s">
        <v>1163</v>
      </c>
      <c r="B802" s="105">
        <v>-409113.44</v>
      </c>
      <c r="C802" s="105">
        <v>-409113.44</v>
      </c>
      <c r="D802" s="105">
        <v>-409113.44</v>
      </c>
      <c r="E802" s="105">
        <v>-409113.44</v>
      </c>
      <c r="F802" s="105">
        <v>-409113.44</v>
      </c>
      <c r="G802" s="105">
        <v>-409113.44</v>
      </c>
      <c r="H802" s="105">
        <v>-409113.44</v>
      </c>
      <c r="I802" s="105">
        <v>-409113.44</v>
      </c>
      <c r="J802" s="105">
        <v>-409113.44</v>
      </c>
      <c r="K802" s="105">
        <v>-409113.44</v>
      </c>
      <c r="L802" s="105">
        <v>-409113.44</v>
      </c>
      <c r="M802" s="105">
        <v>-409113.44</v>
      </c>
      <c r="N802" s="105">
        <v>-409113.44</v>
      </c>
      <c r="O802" s="105">
        <v>-409113.44</v>
      </c>
      <c r="P802" s="105">
        <v>-409113.44</v>
      </c>
      <c r="Q802" s="105">
        <v>-409113.44</v>
      </c>
      <c r="R802" s="105">
        <v>-409113.44</v>
      </c>
      <c r="S802" s="105">
        <v>-409113.44</v>
      </c>
      <c r="T802" s="105">
        <v>-409113.44</v>
      </c>
      <c r="U802" s="105">
        <v>-409113.44</v>
      </c>
      <c r="V802" s="105">
        <v>-409113.44</v>
      </c>
      <c r="W802" s="105">
        <v>-409113.44</v>
      </c>
      <c r="X802" s="105">
        <v>-409113.44</v>
      </c>
      <c r="Y802" s="105">
        <v>-409113.44</v>
      </c>
      <c r="Z802" s="105">
        <v>-409113.44</v>
      </c>
      <c r="AA802" s="105">
        <v>-409113.44</v>
      </c>
      <c r="AB802" s="105">
        <v>-409113.44</v>
      </c>
      <c r="AC802" s="105">
        <v>-409113.44</v>
      </c>
      <c r="AD802" s="105">
        <v>-409113.44</v>
      </c>
      <c r="AE802" s="105">
        <v>-409113.44</v>
      </c>
      <c r="AF802" s="105">
        <v>-409113.44</v>
      </c>
      <c r="AG802" s="105">
        <v>-409113.44</v>
      </c>
      <c r="AH802" s="105">
        <v>-409113.44</v>
      </c>
      <c r="AI802" s="105">
        <v>-409113.44</v>
      </c>
      <c r="AJ802" s="105">
        <v>-409113.44</v>
      </c>
      <c r="AK802" s="105">
        <v>-409113.44</v>
      </c>
      <c r="AL802" s="105">
        <v>-409113.44</v>
      </c>
      <c r="AM802" s="105">
        <v>-409113.44</v>
      </c>
      <c r="AN802" s="105">
        <v>-409113.44</v>
      </c>
      <c r="AO802" s="105">
        <v>-409113.44</v>
      </c>
      <c r="AP802" s="105">
        <v>-409113.44</v>
      </c>
      <c r="AQ802" s="105">
        <v>-409113.44</v>
      </c>
      <c r="AR802" s="105">
        <v>-409113.44</v>
      </c>
      <c r="AS802" s="105">
        <v>-409113.44</v>
      </c>
      <c r="AT802" s="105">
        <v>-409113.44</v>
      </c>
      <c r="AU802" s="105">
        <v>-409113.44</v>
      </c>
      <c r="AV802" s="105">
        <v>-409113.44</v>
      </c>
      <c r="AW802" s="105">
        <v>-409113.44</v>
      </c>
      <c r="AX802" s="105">
        <v>-409113.44</v>
      </c>
      <c r="AY802" s="105">
        <v>-409113.44</v>
      </c>
      <c r="AZ802" s="105">
        <v>-409113.44</v>
      </c>
      <c r="BA802" s="105">
        <v>-409113.44</v>
      </c>
      <c r="BB802" s="105">
        <v>-409113.44</v>
      </c>
      <c r="BE802" s="73"/>
      <c r="BF802" s="134">
        <f t="shared" si="52"/>
        <v>-409113.44000000006</v>
      </c>
      <c r="BG802" s="134">
        <f t="shared" si="53"/>
        <v>-409113.44000000006</v>
      </c>
      <c r="BH802" s="134">
        <f t="shared" si="54"/>
        <v>-409113.44000000006</v>
      </c>
      <c r="BI802" s="134">
        <f t="shared" si="51"/>
        <v>-409113.44000000006</v>
      </c>
    </row>
    <row r="803" spans="1:61" ht="14.4" x14ac:dyDescent="0.3">
      <c r="A803" s="106" t="s">
        <v>1164</v>
      </c>
      <c r="B803" s="105">
        <v>-2372492.7400000002</v>
      </c>
      <c r="C803" s="105">
        <v>-2372492.7400000002</v>
      </c>
      <c r="D803" s="105">
        <v>-2372492.7400000002</v>
      </c>
      <c r="E803" s="105">
        <v>-2372492.7400000002</v>
      </c>
      <c r="F803" s="105">
        <v>-2372492.7400000002</v>
      </c>
      <c r="G803" s="105">
        <v>-2372492.7400000002</v>
      </c>
      <c r="H803" s="105">
        <v>-2372492.7400000002</v>
      </c>
      <c r="I803" s="105">
        <v>-2372492.7400000002</v>
      </c>
      <c r="J803" s="105">
        <v>-2372492.7400000002</v>
      </c>
      <c r="K803" s="105">
        <v>-2372492.7400000002</v>
      </c>
      <c r="L803" s="105">
        <v>-2372492.7400000002</v>
      </c>
      <c r="M803" s="105">
        <v>-2372492.7400000002</v>
      </c>
      <c r="N803" s="105">
        <v>-2372492.7400000002</v>
      </c>
      <c r="O803" s="105">
        <v>-2372492.7400000002</v>
      </c>
      <c r="P803" s="105">
        <v>-2372492.7400000002</v>
      </c>
      <c r="Q803" s="105">
        <v>-2372492.7400000002</v>
      </c>
      <c r="R803" s="105">
        <v>-2372492.7400000002</v>
      </c>
      <c r="S803" s="105">
        <v>-2372492.7400000002</v>
      </c>
      <c r="T803" s="105">
        <v>-2372492.7400000002</v>
      </c>
      <c r="U803" s="105">
        <v>-2372492.7400000002</v>
      </c>
      <c r="V803" s="105">
        <v>-2372492.7400000002</v>
      </c>
      <c r="W803" s="105">
        <v>-2372492.7400000002</v>
      </c>
      <c r="X803" s="105">
        <v>-2372492.7400000002</v>
      </c>
      <c r="Y803" s="105">
        <v>-2372492.7400000002</v>
      </c>
      <c r="Z803" s="105">
        <v>-2372492.7400000002</v>
      </c>
      <c r="AA803" s="105">
        <v>-2372492.7400000002</v>
      </c>
      <c r="AB803" s="105">
        <v>-2372492.7400000002</v>
      </c>
      <c r="AC803" s="105">
        <v>-2372492.7400000002</v>
      </c>
      <c r="AD803" s="105">
        <v>-2372492.7400000002</v>
      </c>
      <c r="AE803" s="105">
        <v>-2372492.7400000002</v>
      </c>
      <c r="AF803" s="105">
        <v>-2372492.7400000002</v>
      </c>
      <c r="AG803" s="105">
        <v>-2372492.7400000002</v>
      </c>
      <c r="AH803" s="105">
        <v>-2372492.7400000002</v>
      </c>
      <c r="AI803" s="105">
        <v>-2372492.7400000002</v>
      </c>
      <c r="AJ803" s="105">
        <v>-2372492.7400000002</v>
      </c>
      <c r="AK803" s="105">
        <v>-2372492.7400000002</v>
      </c>
      <c r="AL803" s="105">
        <v>-2372492.7400000002</v>
      </c>
      <c r="AM803" s="105">
        <v>-2372492.7400000002</v>
      </c>
      <c r="AN803" s="105">
        <v>-2372492.7400000002</v>
      </c>
      <c r="AO803" s="105">
        <v>-2372492.7400000002</v>
      </c>
      <c r="AP803" s="105">
        <v>-2372492.7400000002</v>
      </c>
      <c r="AQ803" s="105">
        <v>-2372492.7400000002</v>
      </c>
      <c r="AR803" s="105">
        <v>-2372492.7400000002</v>
      </c>
      <c r="AS803" s="105">
        <v>-2372492.7400000002</v>
      </c>
      <c r="AT803" s="105">
        <v>-2372492.7400000002</v>
      </c>
      <c r="AU803" s="105">
        <v>-2372492.7400000002</v>
      </c>
      <c r="AV803" s="105">
        <v>-2372492.7400000002</v>
      </c>
      <c r="AW803" s="105">
        <v>-2372492.7400000002</v>
      </c>
      <c r="AX803" s="105">
        <v>-2372492.7400000002</v>
      </c>
      <c r="AY803" s="105">
        <v>-2372492.7400000002</v>
      </c>
      <c r="AZ803" s="105">
        <v>-2372492.7400000002</v>
      </c>
      <c r="BA803" s="105">
        <v>-2372492.7400000002</v>
      </c>
      <c r="BB803" s="105">
        <v>-2372492.7400000002</v>
      </c>
      <c r="BE803" s="73"/>
      <c r="BF803" s="134">
        <f t="shared" si="52"/>
        <v>-2372492.7400000012</v>
      </c>
      <c r="BG803" s="134">
        <f t="shared" si="53"/>
        <v>-2372492.7400000012</v>
      </c>
      <c r="BH803" s="134">
        <f t="shared" si="54"/>
        <v>-2372492.7400000012</v>
      </c>
      <c r="BI803" s="134">
        <f t="shared" si="51"/>
        <v>-2372492.7400000012</v>
      </c>
    </row>
    <row r="804" spans="1:61" ht="14.4" x14ac:dyDescent="0.3">
      <c r="A804" s="106" t="s">
        <v>1165</v>
      </c>
      <c r="B804" s="105">
        <v>8290.75</v>
      </c>
      <c r="C804" s="105">
        <v>8290.75</v>
      </c>
      <c r="D804" s="105">
        <v>8290.75</v>
      </c>
      <c r="E804" s="105">
        <v>8290.75</v>
      </c>
      <c r="F804" s="105">
        <v>8290.75</v>
      </c>
      <c r="G804" s="105">
        <v>8290.75</v>
      </c>
      <c r="H804" s="105">
        <v>8290.75</v>
      </c>
      <c r="I804" s="105">
        <v>8290.75</v>
      </c>
      <c r="J804" s="105">
        <v>8290.75</v>
      </c>
      <c r="K804" s="105">
        <v>8290.75</v>
      </c>
      <c r="L804" s="105">
        <v>8290.75</v>
      </c>
      <c r="M804" s="105">
        <v>8290.75</v>
      </c>
      <c r="N804" s="105">
        <v>8290.75</v>
      </c>
      <c r="O804" s="105">
        <v>8290.75</v>
      </c>
      <c r="P804" s="105">
        <v>8290.75</v>
      </c>
      <c r="Q804" s="105">
        <v>8290.75</v>
      </c>
      <c r="R804" s="105">
        <v>8290.75</v>
      </c>
      <c r="S804" s="105">
        <v>8290.75</v>
      </c>
      <c r="T804" s="105">
        <v>8290.75</v>
      </c>
      <c r="U804" s="105">
        <v>8290.75</v>
      </c>
      <c r="V804" s="105">
        <v>8290.75</v>
      </c>
      <c r="W804" s="105">
        <v>8290.75</v>
      </c>
      <c r="X804" s="105">
        <v>8290.75</v>
      </c>
      <c r="Y804" s="105">
        <v>8290.75</v>
      </c>
      <c r="Z804" s="105">
        <v>8290.75</v>
      </c>
      <c r="AA804" s="105">
        <v>8290.75</v>
      </c>
      <c r="AB804" s="105">
        <v>8290.75</v>
      </c>
      <c r="AC804" s="105">
        <v>8290.75</v>
      </c>
      <c r="AD804" s="105">
        <v>8290.75</v>
      </c>
      <c r="AE804" s="105">
        <v>8290.75</v>
      </c>
      <c r="AF804" s="105">
        <v>8290.75</v>
      </c>
      <c r="AG804" s="105">
        <v>8290.75</v>
      </c>
      <c r="AH804" s="105">
        <v>8290.75</v>
      </c>
      <c r="AI804" s="105">
        <v>8290.75</v>
      </c>
      <c r="AJ804" s="105">
        <v>8290.75</v>
      </c>
      <c r="AK804" s="105">
        <v>8290.75</v>
      </c>
      <c r="AL804" s="105">
        <v>8290.75</v>
      </c>
      <c r="AM804" s="105">
        <v>8290.75</v>
      </c>
      <c r="AN804" s="105">
        <v>8290.75</v>
      </c>
      <c r="AO804" s="105">
        <v>8290.75</v>
      </c>
      <c r="AP804" s="105">
        <v>8290.75</v>
      </c>
      <c r="AQ804" s="105">
        <v>8290.75</v>
      </c>
      <c r="AR804" s="105">
        <v>8290.75</v>
      </c>
      <c r="AS804" s="105">
        <v>8290.75</v>
      </c>
      <c r="AT804" s="105">
        <v>8290.75</v>
      </c>
      <c r="AU804" s="105">
        <v>8290.75</v>
      </c>
      <c r="AV804" s="105">
        <v>8290.75</v>
      </c>
      <c r="AW804" s="105">
        <v>8290.75</v>
      </c>
      <c r="AX804" s="105">
        <v>8290.75</v>
      </c>
      <c r="AY804" s="105">
        <v>8290.75</v>
      </c>
      <c r="AZ804" s="105">
        <v>8290.75</v>
      </c>
      <c r="BA804" s="105">
        <v>8290.75</v>
      </c>
      <c r="BB804" s="105">
        <v>8290.75</v>
      </c>
      <c r="BE804" s="73"/>
      <c r="BF804" s="134">
        <f t="shared" si="52"/>
        <v>8290.75</v>
      </c>
      <c r="BG804" s="134">
        <f t="shared" si="53"/>
        <v>8290.75</v>
      </c>
      <c r="BH804" s="134">
        <f t="shared" si="54"/>
        <v>8290.75</v>
      </c>
      <c r="BI804" s="134">
        <f t="shared" si="51"/>
        <v>8290.75</v>
      </c>
    </row>
    <row r="805" spans="1:61" ht="14.4" x14ac:dyDescent="0.3">
      <c r="A805" s="106" t="s">
        <v>1166</v>
      </c>
      <c r="B805" s="105">
        <v>4183.91</v>
      </c>
      <c r="C805" s="105">
        <v>4183.91</v>
      </c>
      <c r="D805" s="105">
        <v>4183.91</v>
      </c>
      <c r="E805" s="105">
        <v>4183.91</v>
      </c>
      <c r="F805" s="105">
        <v>4183.91</v>
      </c>
      <c r="G805" s="105">
        <v>4183.91</v>
      </c>
      <c r="H805" s="105">
        <v>4183.91</v>
      </c>
      <c r="I805" s="105">
        <v>4183.91</v>
      </c>
      <c r="J805" s="105">
        <v>4183.91</v>
      </c>
      <c r="K805" s="105">
        <v>4183.91</v>
      </c>
      <c r="L805" s="105">
        <v>4183.91</v>
      </c>
      <c r="M805" s="105">
        <v>4183.91</v>
      </c>
      <c r="N805" s="105">
        <v>4183.91</v>
      </c>
      <c r="O805" s="105">
        <v>4183.91</v>
      </c>
      <c r="P805" s="105">
        <v>4183.91</v>
      </c>
      <c r="Q805" s="105">
        <v>4183.91</v>
      </c>
      <c r="R805" s="105">
        <v>4183.91</v>
      </c>
      <c r="S805" s="105">
        <v>4183.91</v>
      </c>
      <c r="T805" s="105">
        <v>4183.91</v>
      </c>
      <c r="U805" s="105">
        <v>4183.91</v>
      </c>
      <c r="V805" s="105">
        <v>4183.91</v>
      </c>
      <c r="W805" s="105">
        <v>4183.91</v>
      </c>
      <c r="X805" s="105">
        <v>4183.91</v>
      </c>
      <c r="Y805" s="105">
        <v>4183.91</v>
      </c>
      <c r="Z805" s="105">
        <v>4183.91</v>
      </c>
      <c r="AA805" s="105">
        <v>4183.91</v>
      </c>
      <c r="AB805" s="105">
        <v>4183.91</v>
      </c>
      <c r="AC805" s="105">
        <v>4183.91</v>
      </c>
      <c r="AD805" s="105">
        <v>4183.91</v>
      </c>
      <c r="AE805" s="105">
        <v>4183.91</v>
      </c>
      <c r="AF805" s="105">
        <v>4183.91</v>
      </c>
      <c r="AG805" s="105">
        <v>4183.91</v>
      </c>
      <c r="AH805" s="105">
        <v>4183.91</v>
      </c>
      <c r="AI805" s="105">
        <v>4183.91</v>
      </c>
      <c r="AJ805" s="105">
        <v>4183.91</v>
      </c>
      <c r="AK805" s="105">
        <v>4183.91</v>
      </c>
      <c r="AL805" s="105">
        <v>4183.91</v>
      </c>
      <c r="AM805" s="105">
        <v>4183.91</v>
      </c>
      <c r="AN805" s="105">
        <v>4183.91</v>
      </c>
      <c r="AO805" s="105">
        <v>4183.91</v>
      </c>
      <c r="AP805" s="105">
        <v>4183.91</v>
      </c>
      <c r="AQ805" s="105">
        <v>4183.91</v>
      </c>
      <c r="AR805" s="105">
        <v>4183.91</v>
      </c>
      <c r="AS805" s="105">
        <v>4183.91</v>
      </c>
      <c r="AT805" s="105">
        <v>4183.91</v>
      </c>
      <c r="AU805" s="105">
        <v>4183.91</v>
      </c>
      <c r="AV805" s="105">
        <v>4183.91</v>
      </c>
      <c r="AW805" s="105">
        <v>4183.91</v>
      </c>
      <c r="AX805" s="105">
        <v>4183.91</v>
      </c>
      <c r="AY805" s="105">
        <v>4183.91</v>
      </c>
      <c r="AZ805" s="105">
        <v>4183.91</v>
      </c>
      <c r="BA805" s="105">
        <v>4183.91</v>
      </c>
      <c r="BB805" s="105">
        <v>4183.91</v>
      </c>
      <c r="BE805" s="73"/>
      <c r="BF805" s="134">
        <f t="shared" si="52"/>
        <v>4183.9100000000017</v>
      </c>
      <c r="BG805" s="134">
        <f t="shared" si="53"/>
        <v>4183.9100000000017</v>
      </c>
      <c r="BH805" s="134">
        <f t="shared" si="54"/>
        <v>4183.9100000000017</v>
      </c>
      <c r="BI805" s="134">
        <f t="shared" si="51"/>
        <v>4183.9100000000017</v>
      </c>
    </row>
    <row r="806" spans="1:61" ht="14.4" x14ac:dyDescent="0.3">
      <c r="A806" s="106" t="s">
        <v>1167</v>
      </c>
      <c r="B806" s="105">
        <v>-45.33</v>
      </c>
      <c r="C806" s="105">
        <v>-45.33</v>
      </c>
      <c r="D806" s="105">
        <v>-45.33</v>
      </c>
      <c r="E806" s="105">
        <v>-45.33</v>
      </c>
      <c r="F806" s="105">
        <v>-45.33</v>
      </c>
      <c r="G806" s="105">
        <v>-45.33</v>
      </c>
      <c r="H806" s="105">
        <v>-45.33</v>
      </c>
      <c r="I806" s="105">
        <v>-45.33</v>
      </c>
      <c r="J806" s="105">
        <v>-45.33</v>
      </c>
      <c r="K806" s="105">
        <v>-45.33</v>
      </c>
      <c r="L806" s="105">
        <v>-45.33</v>
      </c>
      <c r="M806" s="105">
        <v>-45.33</v>
      </c>
      <c r="N806" s="105">
        <v>-45.33</v>
      </c>
      <c r="O806" s="105">
        <v>-45.33</v>
      </c>
      <c r="P806" s="105">
        <v>-45.33</v>
      </c>
      <c r="Q806" s="105">
        <v>-45.33</v>
      </c>
      <c r="R806" s="105">
        <v>-45.33</v>
      </c>
      <c r="S806" s="105">
        <v>-45.33</v>
      </c>
      <c r="T806" s="105">
        <v>-45.33</v>
      </c>
      <c r="U806" s="105">
        <v>-45.33</v>
      </c>
      <c r="V806" s="105">
        <v>-45.33</v>
      </c>
      <c r="W806" s="105">
        <v>-45.33</v>
      </c>
      <c r="X806" s="105">
        <v>-45.33</v>
      </c>
      <c r="Y806" s="105">
        <v>-45.33</v>
      </c>
      <c r="Z806" s="105">
        <v>-45.33</v>
      </c>
      <c r="AA806" s="105">
        <v>-45.33</v>
      </c>
      <c r="AB806" s="105">
        <v>-45.33</v>
      </c>
      <c r="AC806" s="105">
        <v>-45.33</v>
      </c>
      <c r="AD806" s="105">
        <v>-45.33</v>
      </c>
      <c r="AE806" s="105">
        <v>-45.33</v>
      </c>
      <c r="AF806" s="105">
        <v>-45.33</v>
      </c>
      <c r="AG806" s="105">
        <v>-45.33</v>
      </c>
      <c r="AH806" s="105">
        <v>-45.33</v>
      </c>
      <c r="AI806" s="105">
        <v>-45.33</v>
      </c>
      <c r="AJ806" s="105">
        <v>-45.33</v>
      </c>
      <c r="AK806" s="105">
        <v>-45.33</v>
      </c>
      <c r="AL806" s="105">
        <v>-45.33</v>
      </c>
      <c r="AM806" s="105">
        <v>-45.33</v>
      </c>
      <c r="AN806" s="105">
        <v>-45.33</v>
      </c>
      <c r="AO806" s="105">
        <v>-45.33</v>
      </c>
      <c r="AP806" s="105">
        <v>-45.33</v>
      </c>
      <c r="AQ806" s="105">
        <v>-45.33</v>
      </c>
      <c r="AR806" s="105">
        <v>-45.33</v>
      </c>
      <c r="AS806" s="105">
        <v>-45.33</v>
      </c>
      <c r="AT806" s="105">
        <v>-45.33</v>
      </c>
      <c r="AU806" s="105">
        <v>-45.33</v>
      </c>
      <c r="AV806" s="105">
        <v>-45.33</v>
      </c>
      <c r="AW806" s="105">
        <v>-45.33</v>
      </c>
      <c r="AX806" s="105">
        <v>-45.33</v>
      </c>
      <c r="AY806" s="105">
        <v>-45.33</v>
      </c>
      <c r="AZ806" s="105">
        <v>-45.33</v>
      </c>
      <c r="BA806" s="105">
        <v>-45.33</v>
      </c>
      <c r="BB806" s="105">
        <v>-45.33</v>
      </c>
      <c r="BE806" s="73"/>
      <c r="BF806" s="134">
        <f t="shared" si="52"/>
        <v>-45.33</v>
      </c>
      <c r="BG806" s="134">
        <f t="shared" si="53"/>
        <v>-45.33</v>
      </c>
      <c r="BH806" s="134">
        <f t="shared" si="54"/>
        <v>-45.33</v>
      </c>
      <c r="BI806" s="134">
        <f t="shared" si="51"/>
        <v>-45.33</v>
      </c>
    </row>
    <row r="807" spans="1:61" ht="14.4" x14ac:dyDescent="0.3">
      <c r="A807" s="106" t="s">
        <v>1168</v>
      </c>
      <c r="B807" s="105">
        <v>0</v>
      </c>
      <c r="C807" s="105">
        <v>0</v>
      </c>
      <c r="D807" s="105">
        <v>0</v>
      </c>
      <c r="E807" s="105">
        <v>0</v>
      </c>
      <c r="F807" s="105">
        <v>0</v>
      </c>
      <c r="G807" s="105">
        <v>0</v>
      </c>
      <c r="H807" s="105">
        <v>0</v>
      </c>
      <c r="I807" s="105">
        <v>0</v>
      </c>
      <c r="J807" s="105">
        <v>0</v>
      </c>
      <c r="K807" s="105">
        <v>0</v>
      </c>
      <c r="L807" s="105">
        <v>0</v>
      </c>
      <c r="M807" s="105">
        <v>0</v>
      </c>
      <c r="N807" s="105">
        <v>0</v>
      </c>
      <c r="O807" s="105">
        <v>0</v>
      </c>
      <c r="P807" s="105">
        <v>0</v>
      </c>
      <c r="Q807" s="105">
        <v>0</v>
      </c>
      <c r="R807" s="105">
        <v>0</v>
      </c>
      <c r="S807" s="105">
        <v>0</v>
      </c>
      <c r="T807" s="105">
        <v>0</v>
      </c>
      <c r="U807" s="105">
        <v>0</v>
      </c>
      <c r="V807" s="105">
        <v>0</v>
      </c>
      <c r="W807" s="105">
        <v>0</v>
      </c>
      <c r="X807" s="105">
        <v>0</v>
      </c>
      <c r="Y807" s="105">
        <v>0</v>
      </c>
      <c r="Z807" s="105">
        <v>0</v>
      </c>
      <c r="AA807" s="105">
        <v>0</v>
      </c>
      <c r="AB807" s="105">
        <v>0</v>
      </c>
      <c r="AC807" s="105">
        <v>0</v>
      </c>
      <c r="AD807" s="105">
        <v>0</v>
      </c>
      <c r="AE807" s="105">
        <v>0</v>
      </c>
      <c r="AF807" s="105">
        <v>0</v>
      </c>
      <c r="AG807" s="105">
        <v>0</v>
      </c>
      <c r="AH807" s="105">
        <v>0</v>
      </c>
      <c r="AI807" s="105">
        <v>0</v>
      </c>
      <c r="AJ807" s="105">
        <v>0</v>
      </c>
      <c r="AK807" s="105">
        <v>0</v>
      </c>
      <c r="AL807" s="105">
        <v>0</v>
      </c>
      <c r="AM807" s="105">
        <v>0</v>
      </c>
      <c r="AN807" s="105">
        <v>0</v>
      </c>
      <c r="AO807" s="105">
        <v>0</v>
      </c>
      <c r="AP807" s="105">
        <v>0</v>
      </c>
      <c r="AQ807" s="105">
        <v>0</v>
      </c>
      <c r="AR807" s="105">
        <v>0</v>
      </c>
      <c r="AS807" s="105">
        <v>0</v>
      </c>
      <c r="AT807" s="105">
        <v>0</v>
      </c>
      <c r="AU807" s="105">
        <v>0</v>
      </c>
      <c r="AV807" s="105">
        <v>0</v>
      </c>
      <c r="AW807" s="105">
        <v>0</v>
      </c>
      <c r="AX807" s="105">
        <v>0</v>
      </c>
      <c r="AY807" s="105">
        <v>0</v>
      </c>
      <c r="AZ807" s="105">
        <v>0</v>
      </c>
      <c r="BA807" s="105">
        <v>0</v>
      </c>
      <c r="BB807" s="105">
        <v>0</v>
      </c>
      <c r="BE807" s="73"/>
      <c r="BF807" s="134">
        <f t="shared" si="52"/>
        <v>0</v>
      </c>
      <c r="BG807" s="134">
        <f t="shared" si="53"/>
        <v>0</v>
      </c>
      <c r="BH807" s="134">
        <f t="shared" si="54"/>
        <v>0</v>
      </c>
      <c r="BI807" s="134">
        <f t="shared" si="51"/>
        <v>0</v>
      </c>
    </row>
    <row r="808" spans="1:61" ht="14.4" x14ac:dyDescent="0.3">
      <c r="A808" s="106" t="s">
        <v>1169</v>
      </c>
      <c r="B808" s="105">
        <v>0</v>
      </c>
      <c r="C808" s="105">
        <v>0</v>
      </c>
      <c r="D808" s="105">
        <v>0</v>
      </c>
      <c r="E808" s="105">
        <v>0</v>
      </c>
      <c r="F808" s="105">
        <v>0</v>
      </c>
      <c r="G808" s="105">
        <v>0</v>
      </c>
      <c r="H808" s="105">
        <v>0</v>
      </c>
      <c r="I808" s="105">
        <v>0</v>
      </c>
      <c r="J808" s="105">
        <v>0</v>
      </c>
      <c r="K808" s="105">
        <v>0</v>
      </c>
      <c r="L808" s="105">
        <v>0</v>
      </c>
      <c r="M808" s="105">
        <v>0</v>
      </c>
      <c r="N808" s="105">
        <v>0</v>
      </c>
      <c r="O808" s="105">
        <v>0</v>
      </c>
      <c r="P808" s="105">
        <v>0</v>
      </c>
      <c r="Q808" s="105">
        <v>0</v>
      </c>
      <c r="R808" s="105">
        <v>0</v>
      </c>
      <c r="S808" s="105">
        <v>0</v>
      </c>
      <c r="T808" s="105">
        <v>0</v>
      </c>
      <c r="U808" s="105">
        <v>0</v>
      </c>
      <c r="V808" s="105">
        <v>0</v>
      </c>
      <c r="W808" s="105">
        <v>0</v>
      </c>
      <c r="X808" s="105">
        <v>0</v>
      </c>
      <c r="Y808" s="105">
        <v>0</v>
      </c>
      <c r="Z808" s="105">
        <v>0</v>
      </c>
      <c r="AA808" s="105">
        <v>0</v>
      </c>
      <c r="AB808" s="105">
        <v>0</v>
      </c>
      <c r="AC808" s="105">
        <v>0</v>
      </c>
      <c r="AD808" s="105">
        <v>0</v>
      </c>
      <c r="AE808" s="105">
        <v>0</v>
      </c>
      <c r="AF808" s="105">
        <v>0</v>
      </c>
      <c r="AG808" s="105">
        <v>0</v>
      </c>
      <c r="AH808" s="105">
        <v>0</v>
      </c>
      <c r="AI808" s="105">
        <v>0</v>
      </c>
      <c r="AJ808" s="105">
        <v>0</v>
      </c>
      <c r="AK808" s="105">
        <v>0</v>
      </c>
      <c r="AL808" s="105">
        <v>0</v>
      </c>
      <c r="AM808" s="105">
        <v>0</v>
      </c>
      <c r="AN808" s="105">
        <v>0</v>
      </c>
      <c r="AO808" s="105">
        <v>0</v>
      </c>
      <c r="AP808" s="105">
        <v>0</v>
      </c>
      <c r="AQ808" s="105">
        <v>0</v>
      </c>
      <c r="AR808" s="105">
        <v>0</v>
      </c>
      <c r="AS808" s="105">
        <v>0</v>
      </c>
      <c r="AT808" s="105">
        <v>0</v>
      </c>
      <c r="AU808" s="105">
        <v>0</v>
      </c>
      <c r="AV808" s="105">
        <v>0</v>
      </c>
      <c r="AW808" s="105">
        <v>0</v>
      </c>
      <c r="AX808" s="105">
        <v>0</v>
      </c>
      <c r="AY808" s="105">
        <v>0</v>
      </c>
      <c r="AZ808" s="105">
        <v>0</v>
      </c>
      <c r="BA808" s="105">
        <v>0</v>
      </c>
      <c r="BB808" s="105">
        <v>0</v>
      </c>
      <c r="BE808" s="73"/>
      <c r="BF808" s="134">
        <f t="shared" si="52"/>
        <v>0</v>
      </c>
      <c r="BG808" s="134">
        <f t="shared" si="53"/>
        <v>0</v>
      </c>
      <c r="BH808" s="134">
        <f t="shared" si="54"/>
        <v>0</v>
      </c>
      <c r="BI808" s="134">
        <f t="shared" si="51"/>
        <v>0</v>
      </c>
    </row>
    <row r="809" spans="1:61" ht="14.4" x14ac:dyDescent="0.3">
      <c r="A809" s="106" t="s">
        <v>1170</v>
      </c>
      <c r="B809" s="105">
        <v>-42285013.57</v>
      </c>
      <c r="C809" s="105">
        <v>-42285013.57</v>
      </c>
      <c r="D809" s="105">
        <v>-42285013.57</v>
      </c>
      <c r="E809" s="105">
        <v>-42285013.57</v>
      </c>
      <c r="F809" s="105">
        <v>-42285013.57</v>
      </c>
      <c r="G809" s="105">
        <v>-42285013.57</v>
      </c>
      <c r="H809" s="105">
        <v>-42285013.57</v>
      </c>
      <c r="I809" s="105">
        <v>-42285013.57</v>
      </c>
      <c r="J809" s="105">
        <v>-42285013.57</v>
      </c>
      <c r="K809" s="105">
        <v>-42285013.57</v>
      </c>
      <c r="L809" s="105">
        <v>-42285013.57</v>
      </c>
      <c r="M809" s="105">
        <v>-42285013.57</v>
      </c>
      <c r="N809" s="105">
        <v>-42285013.57</v>
      </c>
      <c r="O809" s="105">
        <v>-42285013.57</v>
      </c>
      <c r="P809" s="105">
        <v>-42285013.57</v>
      </c>
      <c r="Q809" s="105">
        <v>-42285013.57</v>
      </c>
      <c r="R809" s="105">
        <v>-42285013.57</v>
      </c>
      <c r="S809" s="105">
        <v>-42285013.57</v>
      </c>
      <c r="T809" s="105">
        <v>-42285013.57</v>
      </c>
      <c r="U809" s="105">
        <v>-42285013.57</v>
      </c>
      <c r="V809" s="105">
        <v>-42285013.57</v>
      </c>
      <c r="W809" s="105">
        <v>-42285013.57</v>
      </c>
      <c r="X809" s="105">
        <v>-42285013.57</v>
      </c>
      <c r="Y809" s="105">
        <v>-42285013.57</v>
      </c>
      <c r="Z809" s="105">
        <v>-42285013.57</v>
      </c>
      <c r="AA809" s="105">
        <v>-42285013.57</v>
      </c>
      <c r="AB809" s="105">
        <v>-42285013.57</v>
      </c>
      <c r="AC809" s="105">
        <v>-42285013.57</v>
      </c>
      <c r="AD809" s="105">
        <v>-42285013.57</v>
      </c>
      <c r="AE809" s="105">
        <v>-42285013.57</v>
      </c>
      <c r="AF809" s="105">
        <v>-42285013.57</v>
      </c>
      <c r="AG809" s="105">
        <v>-42285013.57</v>
      </c>
      <c r="AH809" s="105">
        <v>-42285013.57</v>
      </c>
      <c r="AI809" s="105">
        <v>-42285013.57</v>
      </c>
      <c r="AJ809" s="105">
        <v>-42285013.57</v>
      </c>
      <c r="AK809" s="105">
        <v>-42285013.57</v>
      </c>
      <c r="AL809" s="105">
        <v>-42285013.57</v>
      </c>
      <c r="AM809" s="105">
        <v>-42285013.57</v>
      </c>
      <c r="AN809" s="105">
        <v>-42285013.57</v>
      </c>
      <c r="AO809" s="105">
        <v>-42285013.57</v>
      </c>
      <c r="AP809" s="105">
        <v>-42285013.57</v>
      </c>
      <c r="AQ809" s="105">
        <v>-42285013.57</v>
      </c>
      <c r="AR809" s="105">
        <v>-42285013.57</v>
      </c>
      <c r="AS809" s="105">
        <v>-42285013.57</v>
      </c>
      <c r="AT809" s="105">
        <v>-42285013.57</v>
      </c>
      <c r="AU809" s="105">
        <v>-42285013.57</v>
      </c>
      <c r="AV809" s="105">
        <v>-42285013.57</v>
      </c>
      <c r="AW809" s="105">
        <v>-42285013.57</v>
      </c>
      <c r="AX809" s="105">
        <v>-42285013.57</v>
      </c>
      <c r="AY809" s="105">
        <v>-42285013.57</v>
      </c>
      <c r="AZ809" s="105">
        <v>-42285013.57</v>
      </c>
      <c r="BA809" s="105">
        <v>-42285013.57</v>
      </c>
      <c r="BB809" s="105">
        <v>-42285013.57</v>
      </c>
      <c r="BE809" s="73"/>
      <c r="BF809" s="134">
        <f t="shared" si="52"/>
        <v>-42285013.57</v>
      </c>
      <c r="BG809" s="134">
        <f t="shared" si="53"/>
        <v>-42285013.57</v>
      </c>
      <c r="BH809" s="134">
        <f t="shared" si="54"/>
        <v>-42285013.57</v>
      </c>
      <c r="BI809" s="134">
        <f t="shared" si="51"/>
        <v>-42285013.57</v>
      </c>
    </row>
    <row r="810" spans="1:61" ht="14.4" x14ac:dyDescent="0.3">
      <c r="A810" s="106" t="s">
        <v>1171</v>
      </c>
      <c r="B810" s="105">
        <v>0</v>
      </c>
      <c r="C810" s="105">
        <v>0</v>
      </c>
      <c r="D810" s="105">
        <v>0</v>
      </c>
      <c r="E810" s="105">
        <v>0</v>
      </c>
      <c r="F810" s="105">
        <v>0</v>
      </c>
      <c r="G810" s="105">
        <v>0</v>
      </c>
      <c r="H810" s="105">
        <v>0</v>
      </c>
      <c r="I810" s="105">
        <v>0</v>
      </c>
      <c r="J810" s="105">
        <v>0</v>
      </c>
      <c r="K810" s="105">
        <v>0</v>
      </c>
      <c r="L810" s="105">
        <v>0</v>
      </c>
      <c r="M810" s="105">
        <v>0</v>
      </c>
      <c r="N810" s="105">
        <v>0</v>
      </c>
      <c r="O810" s="105">
        <v>0</v>
      </c>
      <c r="P810" s="105">
        <v>0</v>
      </c>
      <c r="Q810" s="105">
        <v>0</v>
      </c>
      <c r="R810" s="105">
        <v>0</v>
      </c>
      <c r="S810" s="105">
        <v>0</v>
      </c>
      <c r="T810" s="105">
        <v>0</v>
      </c>
      <c r="U810" s="105">
        <v>0</v>
      </c>
      <c r="V810" s="105">
        <v>0</v>
      </c>
      <c r="W810" s="105">
        <v>0</v>
      </c>
      <c r="X810" s="105">
        <v>0</v>
      </c>
      <c r="Y810" s="105">
        <v>0</v>
      </c>
      <c r="Z810" s="105">
        <v>0</v>
      </c>
      <c r="AA810" s="105">
        <v>0</v>
      </c>
      <c r="AB810" s="105">
        <v>0</v>
      </c>
      <c r="AC810" s="105">
        <v>0</v>
      </c>
      <c r="AD810" s="105">
        <v>0</v>
      </c>
      <c r="AE810" s="105">
        <v>0</v>
      </c>
      <c r="AF810" s="105">
        <v>0</v>
      </c>
      <c r="AG810" s="105">
        <v>0</v>
      </c>
      <c r="AH810" s="105">
        <v>0</v>
      </c>
      <c r="AI810" s="105">
        <v>0</v>
      </c>
      <c r="AJ810" s="105">
        <v>0</v>
      </c>
      <c r="AK810" s="105">
        <v>0</v>
      </c>
      <c r="AL810" s="105">
        <v>0</v>
      </c>
      <c r="AM810" s="105">
        <v>0</v>
      </c>
      <c r="AN810" s="105">
        <v>0</v>
      </c>
      <c r="AO810" s="105">
        <v>0</v>
      </c>
      <c r="AP810" s="105">
        <v>0</v>
      </c>
      <c r="AQ810" s="105">
        <v>0</v>
      </c>
      <c r="AR810" s="105">
        <v>0</v>
      </c>
      <c r="AS810" s="105">
        <v>0</v>
      </c>
      <c r="AT810" s="105">
        <v>0</v>
      </c>
      <c r="AU810" s="105">
        <v>0</v>
      </c>
      <c r="AV810" s="105">
        <v>0</v>
      </c>
      <c r="AW810" s="105">
        <v>0</v>
      </c>
      <c r="AX810" s="105">
        <v>0</v>
      </c>
      <c r="AY810" s="105">
        <v>0</v>
      </c>
      <c r="AZ810" s="105">
        <v>0</v>
      </c>
      <c r="BA810" s="105">
        <v>0</v>
      </c>
      <c r="BB810" s="105">
        <v>0</v>
      </c>
      <c r="BE810" s="73"/>
      <c r="BF810" s="134">
        <f t="shared" si="52"/>
        <v>0</v>
      </c>
      <c r="BG810" s="134">
        <f t="shared" si="53"/>
        <v>0</v>
      </c>
      <c r="BH810" s="134">
        <f t="shared" si="54"/>
        <v>0</v>
      </c>
      <c r="BI810" s="134">
        <f t="shared" si="51"/>
        <v>0</v>
      </c>
    </row>
    <row r="811" spans="1:61" ht="14.4" x14ac:dyDescent="0.3">
      <c r="A811" s="106" t="s">
        <v>1172</v>
      </c>
      <c r="B811" s="105">
        <v>0</v>
      </c>
      <c r="C811" s="105">
        <v>0</v>
      </c>
      <c r="D811" s="105">
        <v>0</v>
      </c>
      <c r="E811" s="105">
        <v>0</v>
      </c>
      <c r="F811" s="105">
        <v>0</v>
      </c>
      <c r="G811" s="105">
        <v>0</v>
      </c>
      <c r="H811" s="105">
        <v>0</v>
      </c>
      <c r="I811" s="105">
        <v>0</v>
      </c>
      <c r="J811" s="105">
        <v>0</v>
      </c>
      <c r="K811" s="105">
        <v>0</v>
      </c>
      <c r="L811" s="105">
        <v>0</v>
      </c>
      <c r="M811" s="105">
        <v>0</v>
      </c>
      <c r="N811" s="105">
        <v>0</v>
      </c>
      <c r="O811" s="105">
        <v>0</v>
      </c>
      <c r="P811" s="105">
        <v>0</v>
      </c>
      <c r="Q811" s="105">
        <v>0</v>
      </c>
      <c r="R811" s="105">
        <v>0</v>
      </c>
      <c r="S811" s="105">
        <v>0</v>
      </c>
      <c r="T811" s="105">
        <v>0</v>
      </c>
      <c r="U811" s="105">
        <v>0</v>
      </c>
      <c r="V811" s="105">
        <v>0</v>
      </c>
      <c r="W811" s="105">
        <v>0</v>
      </c>
      <c r="X811" s="105">
        <v>0</v>
      </c>
      <c r="Y811" s="105">
        <v>0</v>
      </c>
      <c r="Z811" s="105">
        <v>0</v>
      </c>
      <c r="AA811" s="105">
        <v>0</v>
      </c>
      <c r="AB811" s="105">
        <v>0</v>
      </c>
      <c r="AC811" s="105">
        <v>0</v>
      </c>
      <c r="AD811" s="105">
        <v>0</v>
      </c>
      <c r="AE811" s="105">
        <v>0</v>
      </c>
      <c r="AF811" s="105">
        <v>0</v>
      </c>
      <c r="AG811" s="105">
        <v>0</v>
      </c>
      <c r="AH811" s="105">
        <v>0</v>
      </c>
      <c r="AI811" s="105">
        <v>0</v>
      </c>
      <c r="AJ811" s="105">
        <v>0</v>
      </c>
      <c r="AK811" s="105">
        <v>0</v>
      </c>
      <c r="AL811" s="105">
        <v>0</v>
      </c>
      <c r="AM811" s="105">
        <v>0</v>
      </c>
      <c r="AN811" s="105">
        <v>0</v>
      </c>
      <c r="AO811" s="105">
        <v>0</v>
      </c>
      <c r="AP811" s="105">
        <v>0</v>
      </c>
      <c r="AQ811" s="105">
        <v>0</v>
      </c>
      <c r="AR811" s="105">
        <v>0</v>
      </c>
      <c r="AS811" s="105">
        <v>0</v>
      </c>
      <c r="AT811" s="105">
        <v>0</v>
      </c>
      <c r="AU811" s="105">
        <v>0</v>
      </c>
      <c r="AV811" s="105">
        <v>0</v>
      </c>
      <c r="AW811" s="105">
        <v>0</v>
      </c>
      <c r="AX811" s="105">
        <v>0</v>
      </c>
      <c r="AY811" s="105">
        <v>0</v>
      </c>
      <c r="AZ811" s="105">
        <v>0</v>
      </c>
      <c r="BA811" s="105">
        <v>0</v>
      </c>
      <c r="BB811" s="105">
        <v>0</v>
      </c>
      <c r="BE811" s="73"/>
      <c r="BF811" s="134">
        <f t="shared" si="52"/>
        <v>0</v>
      </c>
      <c r="BG811" s="134">
        <f t="shared" si="53"/>
        <v>0</v>
      </c>
      <c r="BH811" s="134">
        <f t="shared" si="54"/>
        <v>0</v>
      </c>
      <c r="BI811" s="134">
        <f t="shared" si="51"/>
        <v>0</v>
      </c>
    </row>
    <row r="812" spans="1:61" ht="14.4" x14ac:dyDescent="0.3">
      <c r="A812" s="106" t="s">
        <v>1173</v>
      </c>
      <c r="B812" s="105">
        <v>0</v>
      </c>
      <c r="C812" s="105">
        <v>0</v>
      </c>
      <c r="D812" s="105">
        <v>0</v>
      </c>
      <c r="E812" s="105">
        <v>0</v>
      </c>
      <c r="F812" s="105">
        <v>0</v>
      </c>
      <c r="G812" s="105">
        <v>0</v>
      </c>
      <c r="H812" s="105">
        <v>0</v>
      </c>
      <c r="I812" s="105">
        <v>0</v>
      </c>
      <c r="J812" s="105">
        <v>0</v>
      </c>
      <c r="K812" s="105">
        <v>0</v>
      </c>
      <c r="L812" s="105">
        <v>0</v>
      </c>
      <c r="M812" s="105">
        <v>0</v>
      </c>
      <c r="N812" s="105">
        <v>0</v>
      </c>
      <c r="O812" s="105">
        <v>0</v>
      </c>
      <c r="P812" s="105">
        <v>0</v>
      </c>
      <c r="Q812" s="105">
        <v>0</v>
      </c>
      <c r="R812" s="105">
        <v>0</v>
      </c>
      <c r="S812" s="105">
        <v>0</v>
      </c>
      <c r="T812" s="105">
        <v>0</v>
      </c>
      <c r="U812" s="105">
        <v>0</v>
      </c>
      <c r="V812" s="105">
        <v>0</v>
      </c>
      <c r="W812" s="105">
        <v>0</v>
      </c>
      <c r="X812" s="105">
        <v>0</v>
      </c>
      <c r="Y812" s="105">
        <v>0</v>
      </c>
      <c r="Z812" s="105">
        <v>0</v>
      </c>
      <c r="AA812" s="105">
        <v>0</v>
      </c>
      <c r="AB812" s="105">
        <v>0</v>
      </c>
      <c r="AC812" s="105">
        <v>0</v>
      </c>
      <c r="AD812" s="105">
        <v>0</v>
      </c>
      <c r="AE812" s="105">
        <v>0</v>
      </c>
      <c r="AF812" s="105">
        <v>0</v>
      </c>
      <c r="AG812" s="105">
        <v>0</v>
      </c>
      <c r="AH812" s="105">
        <v>0</v>
      </c>
      <c r="AI812" s="105">
        <v>0</v>
      </c>
      <c r="AJ812" s="105">
        <v>0</v>
      </c>
      <c r="AK812" s="105">
        <v>0</v>
      </c>
      <c r="AL812" s="105">
        <v>0</v>
      </c>
      <c r="AM812" s="105">
        <v>0</v>
      </c>
      <c r="AN812" s="105">
        <v>0</v>
      </c>
      <c r="AO812" s="105">
        <v>0</v>
      </c>
      <c r="AP812" s="105">
        <v>0</v>
      </c>
      <c r="AQ812" s="105">
        <v>0</v>
      </c>
      <c r="AR812" s="105">
        <v>0</v>
      </c>
      <c r="AS812" s="105">
        <v>0</v>
      </c>
      <c r="AT812" s="105">
        <v>0</v>
      </c>
      <c r="AU812" s="105">
        <v>0</v>
      </c>
      <c r="AV812" s="105">
        <v>0</v>
      </c>
      <c r="AW812" s="105">
        <v>0</v>
      </c>
      <c r="AX812" s="105">
        <v>0</v>
      </c>
      <c r="AY812" s="105">
        <v>0</v>
      </c>
      <c r="AZ812" s="105">
        <v>0</v>
      </c>
      <c r="BA812" s="105">
        <v>0</v>
      </c>
      <c r="BB812" s="105">
        <v>0</v>
      </c>
      <c r="BE812" s="73"/>
      <c r="BF812" s="134">
        <f t="shared" si="52"/>
        <v>0</v>
      </c>
      <c r="BG812" s="134">
        <f t="shared" si="53"/>
        <v>0</v>
      </c>
      <c r="BH812" s="134">
        <f t="shared" si="54"/>
        <v>0</v>
      </c>
      <c r="BI812" s="134">
        <f t="shared" si="51"/>
        <v>0</v>
      </c>
    </row>
    <row r="813" spans="1:61" ht="14.4" x14ac:dyDescent="0.3">
      <c r="A813" s="106" t="s">
        <v>1174</v>
      </c>
      <c r="B813" s="105">
        <v>0</v>
      </c>
      <c r="C813" s="105">
        <v>0</v>
      </c>
      <c r="D813" s="105">
        <v>0</v>
      </c>
      <c r="E813" s="105">
        <v>0</v>
      </c>
      <c r="F813" s="105">
        <v>0</v>
      </c>
      <c r="G813" s="105">
        <v>0</v>
      </c>
      <c r="H813" s="105">
        <v>0</v>
      </c>
      <c r="I813" s="105">
        <v>0</v>
      </c>
      <c r="J813" s="105">
        <v>0</v>
      </c>
      <c r="K813" s="105">
        <v>0</v>
      </c>
      <c r="L813" s="105">
        <v>0</v>
      </c>
      <c r="M813" s="105">
        <v>0</v>
      </c>
      <c r="N813" s="105">
        <v>0</v>
      </c>
      <c r="O813" s="105">
        <v>0</v>
      </c>
      <c r="P813" s="105">
        <v>0</v>
      </c>
      <c r="Q813" s="105">
        <v>0</v>
      </c>
      <c r="R813" s="105">
        <v>0</v>
      </c>
      <c r="S813" s="105">
        <v>0</v>
      </c>
      <c r="T813" s="105">
        <v>0</v>
      </c>
      <c r="U813" s="105">
        <v>0</v>
      </c>
      <c r="V813" s="105">
        <v>0</v>
      </c>
      <c r="W813" s="105">
        <v>0</v>
      </c>
      <c r="X813" s="105">
        <v>0</v>
      </c>
      <c r="Y813" s="105">
        <v>0</v>
      </c>
      <c r="Z813" s="105">
        <v>0</v>
      </c>
      <c r="AA813" s="105">
        <v>0</v>
      </c>
      <c r="AB813" s="105">
        <v>0</v>
      </c>
      <c r="AC813" s="105">
        <v>0</v>
      </c>
      <c r="AD813" s="105">
        <v>0</v>
      </c>
      <c r="AE813" s="105">
        <v>0</v>
      </c>
      <c r="AF813" s="105">
        <v>0</v>
      </c>
      <c r="AG813" s="105">
        <v>0</v>
      </c>
      <c r="AH813" s="105">
        <v>0</v>
      </c>
      <c r="AI813" s="105">
        <v>0</v>
      </c>
      <c r="AJ813" s="105">
        <v>0</v>
      </c>
      <c r="AK813" s="105">
        <v>0</v>
      </c>
      <c r="AL813" s="105">
        <v>0</v>
      </c>
      <c r="AM813" s="105">
        <v>0</v>
      </c>
      <c r="AN813" s="105">
        <v>0</v>
      </c>
      <c r="AO813" s="105">
        <v>0</v>
      </c>
      <c r="AP813" s="105">
        <v>0</v>
      </c>
      <c r="AQ813" s="105">
        <v>0</v>
      </c>
      <c r="AR813" s="105">
        <v>0</v>
      </c>
      <c r="AS813" s="105">
        <v>0</v>
      </c>
      <c r="AT813" s="105">
        <v>0</v>
      </c>
      <c r="AU813" s="105">
        <v>0</v>
      </c>
      <c r="AV813" s="105">
        <v>0</v>
      </c>
      <c r="AW813" s="105">
        <v>0</v>
      </c>
      <c r="AX813" s="105">
        <v>0</v>
      </c>
      <c r="AY813" s="105">
        <v>0</v>
      </c>
      <c r="AZ813" s="105">
        <v>0</v>
      </c>
      <c r="BA813" s="105">
        <v>0</v>
      </c>
      <c r="BB813" s="105">
        <v>0</v>
      </c>
      <c r="BE813" s="73"/>
      <c r="BF813" s="134">
        <f t="shared" si="52"/>
        <v>0</v>
      </c>
      <c r="BG813" s="134">
        <f t="shared" si="53"/>
        <v>0</v>
      </c>
      <c r="BH813" s="134">
        <f t="shared" si="54"/>
        <v>0</v>
      </c>
      <c r="BI813" s="134">
        <f t="shared" si="51"/>
        <v>0</v>
      </c>
    </row>
    <row r="814" spans="1:61" ht="14.4" x14ac:dyDescent="0.3">
      <c r="A814" s="106" t="s">
        <v>1175</v>
      </c>
      <c r="B814" s="105">
        <v>0</v>
      </c>
      <c r="C814" s="105">
        <v>0</v>
      </c>
      <c r="D814" s="105">
        <v>0</v>
      </c>
      <c r="E814" s="105">
        <v>0</v>
      </c>
      <c r="F814" s="105">
        <v>0</v>
      </c>
      <c r="G814" s="105">
        <v>0</v>
      </c>
      <c r="H814" s="105">
        <v>0</v>
      </c>
      <c r="I814" s="105">
        <v>0</v>
      </c>
      <c r="J814" s="105">
        <v>0</v>
      </c>
      <c r="K814" s="105">
        <v>0</v>
      </c>
      <c r="L814" s="105">
        <v>0</v>
      </c>
      <c r="M814" s="105">
        <v>0</v>
      </c>
      <c r="N814" s="105">
        <v>0</v>
      </c>
      <c r="O814" s="105">
        <v>0</v>
      </c>
      <c r="P814" s="105">
        <v>0</v>
      </c>
      <c r="Q814" s="105">
        <v>0</v>
      </c>
      <c r="R814" s="105">
        <v>0</v>
      </c>
      <c r="S814" s="105">
        <v>0</v>
      </c>
      <c r="T814" s="105">
        <v>0</v>
      </c>
      <c r="U814" s="105">
        <v>0</v>
      </c>
      <c r="V814" s="105">
        <v>0</v>
      </c>
      <c r="W814" s="105">
        <v>0</v>
      </c>
      <c r="X814" s="105">
        <v>0</v>
      </c>
      <c r="Y814" s="105">
        <v>0</v>
      </c>
      <c r="Z814" s="105">
        <v>0</v>
      </c>
      <c r="AA814" s="105">
        <v>0</v>
      </c>
      <c r="AB814" s="105">
        <v>0</v>
      </c>
      <c r="AC814" s="105">
        <v>0</v>
      </c>
      <c r="AD814" s="105">
        <v>0</v>
      </c>
      <c r="AE814" s="105">
        <v>0</v>
      </c>
      <c r="AF814" s="105">
        <v>0</v>
      </c>
      <c r="AG814" s="105">
        <v>0</v>
      </c>
      <c r="AH814" s="105">
        <v>0</v>
      </c>
      <c r="AI814" s="105">
        <v>0</v>
      </c>
      <c r="AJ814" s="105">
        <v>0</v>
      </c>
      <c r="AK814" s="105">
        <v>0</v>
      </c>
      <c r="AL814" s="105">
        <v>0</v>
      </c>
      <c r="AM814" s="105">
        <v>0</v>
      </c>
      <c r="AN814" s="105">
        <v>0</v>
      </c>
      <c r="AO814" s="105">
        <v>0</v>
      </c>
      <c r="AP814" s="105">
        <v>0</v>
      </c>
      <c r="AQ814" s="105">
        <v>0</v>
      </c>
      <c r="AR814" s="105">
        <v>0</v>
      </c>
      <c r="AS814" s="105">
        <v>0</v>
      </c>
      <c r="AT814" s="105">
        <v>0</v>
      </c>
      <c r="AU814" s="105">
        <v>0</v>
      </c>
      <c r="AV814" s="105">
        <v>0</v>
      </c>
      <c r="AW814" s="105">
        <v>0</v>
      </c>
      <c r="AX814" s="105">
        <v>0</v>
      </c>
      <c r="AY814" s="105">
        <v>0</v>
      </c>
      <c r="AZ814" s="105">
        <v>0</v>
      </c>
      <c r="BA814" s="105">
        <v>0</v>
      </c>
      <c r="BB814" s="105">
        <v>0</v>
      </c>
      <c r="BE814" s="73"/>
      <c r="BF814" s="134">
        <f t="shared" si="52"/>
        <v>0</v>
      </c>
      <c r="BG814" s="134">
        <f t="shared" si="53"/>
        <v>0</v>
      </c>
      <c r="BH814" s="134">
        <f t="shared" si="54"/>
        <v>0</v>
      </c>
      <c r="BI814" s="134">
        <f t="shared" si="51"/>
        <v>0</v>
      </c>
    </row>
    <row r="815" spans="1:61" ht="14.4" x14ac:dyDescent="0.3">
      <c r="A815" s="106" t="s">
        <v>1176</v>
      </c>
      <c r="B815" s="105">
        <v>-46871038.020000003</v>
      </c>
      <c r="C815" s="105">
        <v>-46871038.020000003</v>
      </c>
      <c r="D815" s="105">
        <v>-46871038.020000003</v>
      </c>
      <c r="E815" s="105">
        <v>-46871038.020000003</v>
      </c>
      <c r="F815" s="105">
        <v>-46871038.020000003</v>
      </c>
      <c r="G815" s="105">
        <v>-46871038.020000003</v>
      </c>
      <c r="H815" s="105">
        <v>-46871038.020000003</v>
      </c>
      <c r="I815" s="105">
        <v>-46871038.020000003</v>
      </c>
      <c r="J815" s="105">
        <v>-46871038.020000003</v>
      </c>
      <c r="K815" s="105">
        <v>-46871038.020000003</v>
      </c>
      <c r="L815" s="105">
        <v>-46871038.020000003</v>
      </c>
      <c r="M815" s="105">
        <v>-46871038.020000003</v>
      </c>
      <c r="N815" s="105">
        <v>-46871038.020000003</v>
      </c>
      <c r="O815" s="105">
        <v>-46871038.020000003</v>
      </c>
      <c r="P815" s="105">
        <v>-46871038.020000003</v>
      </c>
      <c r="Q815" s="105">
        <v>-46871038.020000003</v>
      </c>
      <c r="R815" s="105">
        <v>-46871038.020000003</v>
      </c>
      <c r="S815" s="105">
        <v>-46871038.020000003</v>
      </c>
      <c r="T815" s="105">
        <v>-46871038.020000003</v>
      </c>
      <c r="U815" s="105">
        <v>-46871038.020000003</v>
      </c>
      <c r="V815" s="105">
        <v>-46871038.020000003</v>
      </c>
      <c r="W815" s="105">
        <v>-46871038.020000003</v>
      </c>
      <c r="X815" s="105">
        <v>-46871038.020000003</v>
      </c>
      <c r="Y815" s="105">
        <v>-46871038.020000003</v>
      </c>
      <c r="Z815" s="105">
        <v>-46871038.020000003</v>
      </c>
      <c r="AA815" s="105">
        <v>-46871038.020000003</v>
      </c>
      <c r="AB815" s="105">
        <v>-46871038.020000003</v>
      </c>
      <c r="AC815" s="105">
        <v>-46871038.020000003</v>
      </c>
      <c r="AD815" s="105">
        <v>-46871038.020000003</v>
      </c>
      <c r="AE815" s="105">
        <v>-46871038.020000003</v>
      </c>
      <c r="AF815" s="105">
        <v>-46871038.020000003</v>
      </c>
      <c r="AG815" s="105">
        <v>-46871038.020000003</v>
      </c>
      <c r="AH815" s="105">
        <v>-46871038.020000003</v>
      </c>
      <c r="AI815" s="105">
        <v>-46871038.020000003</v>
      </c>
      <c r="AJ815" s="105">
        <v>-46871038.020000003</v>
      </c>
      <c r="AK815" s="105">
        <v>-46871038.020000003</v>
      </c>
      <c r="AL815" s="105">
        <v>-46871038.020000003</v>
      </c>
      <c r="AM815" s="105">
        <v>-46871038.020000003</v>
      </c>
      <c r="AN815" s="105">
        <v>-46871038.020000003</v>
      </c>
      <c r="AO815" s="105">
        <v>-46871038.020000003</v>
      </c>
      <c r="AP815" s="105">
        <v>-46871038.020000003</v>
      </c>
      <c r="AQ815" s="105">
        <v>-46871038.020000003</v>
      </c>
      <c r="AR815" s="105">
        <v>-46871038.020000003</v>
      </c>
      <c r="AS815" s="105">
        <v>-46871038.020000003</v>
      </c>
      <c r="AT815" s="105">
        <v>-46871038.020000003</v>
      </c>
      <c r="AU815" s="105">
        <v>-46871038.020000003</v>
      </c>
      <c r="AV815" s="105">
        <v>-46871038.020000003</v>
      </c>
      <c r="AW815" s="105">
        <v>-46871038.020000003</v>
      </c>
      <c r="AX815" s="105">
        <v>-46871038.020000003</v>
      </c>
      <c r="AY815" s="105">
        <v>-46871038.020000003</v>
      </c>
      <c r="AZ815" s="105">
        <v>-46871038.020000003</v>
      </c>
      <c r="BA815" s="105">
        <v>-46871038.020000003</v>
      </c>
      <c r="BB815" s="105">
        <v>-46871038.020000003</v>
      </c>
      <c r="BE815" s="73"/>
      <c r="BF815" s="134">
        <f t="shared" si="52"/>
        <v>-46871038.019999988</v>
      </c>
      <c r="BG815" s="134">
        <f t="shared" si="53"/>
        <v>-46871038.019999988</v>
      </c>
      <c r="BH815" s="134">
        <f t="shared" si="54"/>
        <v>-46871038.019999988</v>
      </c>
      <c r="BI815" s="134">
        <f t="shared" si="51"/>
        <v>-46871038.019999988</v>
      </c>
    </row>
    <row r="816" spans="1:61" ht="14.4" x14ac:dyDescent="0.3">
      <c r="A816" s="106" t="s">
        <v>1177</v>
      </c>
      <c r="B816" s="105">
        <v>-6699772.4800000004</v>
      </c>
      <c r="C816" s="105">
        <v>-6699772.4800000004</v>
      </c>
      <c r="D816" s="105">
        <v>-6699772.4800000004</v>
      </c>
      <c r="E816" s="105">
        <v>-6699772.4800000004</v>
      </c>
      <c r="F816" s="105">
        <v>-6699772.4800000004</v>
      </c>
      <c r="G816" s="105">
        <v>-6699772.4800000004</v>
      </c>
      <c r="H816" s="105">
        <v>-6699772.4800000004</v>
      </c>
      <c r="I816" s="105">
        <v>-6699772.4800000004</v>
      </c>
      <c r="J816" s="105">
        <v>-6699772.4800000004</v>
      </c>
      <c r="K816" s="105">
        <v>-6699772.4800000004</v>
      </c>
      <c r="L816" s="105">
        <v>-6699772.4800000004</v>
      </c>
      <c r="M816" s="105">
        <v>-6699772.4800000004</v>
      </c>
      <c r="N816" s="105">
        <v>-6699772.4800000004</v>
      </c>
      <c r="O816" s="105">
        <v>-6699772.4800000004</v>
      </c>
      <c r="P816" s="105">
        <v>-6699772.4800000004</v>
      </c>
      <c r="Q816" s="105">
        <v>-6699772.4800000004</v>
      </c>
      <c r="R816" s="105">
        <v>-6699772.4800000004</v>
      </c>
      <c r="S816" s="105">
        <v>-6699772.4800000004</v>
      </c>
      <c r="T816" s="105">
        <v>-6699772.4800000004</v>
      </c>
      <c r="U816" s="105">
        <v>-6699772.4800000004</v>
      </c>
      <c r="V816" s="105">
        <v>-6699772.4800000004</v>
      </c>
      <c r="W816" s="105">
        <v>-6699772.4800000004</v>
      </c>
      <c r="X816" s="105">
        <v>-6699772.4800000004</v>
      </c>
      <c r="Y816" s="105">
        <v>-6699772.4800000004</v>
      </c>
      <c r="Z816" s="105">
        <v>-6699772.4800000004</v>
      </c>
      <c r="AA816" s="105">
        <v>-6699772.4800000004</v>
      </c>
      <c r="AB816" s="105">
        <v>-6699772.4800000004</v>
      </c>
      <c r="AC816" s="105">
        <v>-6699772.4800000004</v>
      </c>
      <c r="AD816" s="105">
        <v>-6699772.4800000004</v>
      </c>
      <c r="AE816" s="105">
        <v>-6699772.4800000004</v>
      </c>
      <c r="AF816" s="105">
        <v>-6699772.4800000004</v>
      </c>
      <c r="AG816" s="105">
        <v>-6699772.4800000004</v>
      </c>
      <c r="AH816" s="105">
        <v>-6699772.4800000004</v>
      </c>
      <c r="AI816" s="105">
        <v>-6699772.4800000004</v>
      </c>
      <c r="AJ816" s="105">
        <v>-6699772.4800000004</v>
      </c>
      <c r="AK816" s="105">
        <v>-6699772.4800000004</v>
      </c>
      <c r="AL816" s="105">
        <v>-6699772.4800000004</v>
      </c>
      <c r="AM816" s="105">
        <v>-6699772.4800000004</v>
      </c>
      <c r="AN816" s="105">
        <v>-6699772.4800000004</v>
      </c>
      <c r="AO816" s="105">
        <v>-6699772.4800000004</v>
      </c>
      <c r="AP816" s="105">
        <v>-6699772.4800000004</v>
      </c>
      <c r="AQ816" s="105">
        <v>-6699772.4800000004</v>
      </c>
      <c r="AR816" s="105">
        <v>-6699772.4800000004</v>
      </c>
      <c r="AS816" s="105">
        <v>-6699772.4800000004</v>
      </c>
      <c r="AT816" s="105">
        <v>-6699772.4800000004</v>
      </c>
      <c r="AU816" s="105">
        <v>-6699772.4800000004</v>
      </c>
      <c r="AV816" s="105">
        <v>-6699772.4800000004</v>
      </c>
      <c r="AW816" s="105">
        <v>-6699772.4800000004</v>
      </c>
      <c r="AX816" s="105">
        <v>-6699772.4800000004</v>
      </c>
      <c r="AY816" s="105">
        <v>-6699772.4800000004</v>
      </c>
      <c r="AZ816" s="105">
        <v>-6699772.4800000004</v>
      </c>
      <c r="BA816" s="105">
        <v>-6699772.4800000004</v>
      </c>
      <c r="BB816" s="105">
        <v>-6699772.4800000004</v>
      </c>
      <c r="BE816" s="73"/>
      <c r="BF816" s="134">
        <f t="shared" si="52"/>
        <v>-6699772.4800000023</v>
      </c>
      <c r="BG816" s="134">
        <f t="shared" si="53"/>
        <v>-6699772.4800000023</v>
      </c>
      <c r="BH816" s="134">
        <f t="shared" si="54"/>
        <v>-6699772.4800000023</v>
      </c>
      <c r="BI816" s="134">
        <f t="shared" si="51"/>
        <v>-6699772.4800000023</v>
      </c>
    </row>
    <row r="817" spans="1:61" ht="14.4" x14ac:dyDescent="0.3">
      <c r="A817" s="106" t="s">
        <v>1178</v>
      </c>
      <c r="B817" s="105">
        <v>-1157460.01</v>
      </c>
      <c r="C817" s="105">
        <v>-1157460.01</v>
      </c>
      <c r="D817" s="105">
        <v>-1157460.01</v>
      </c>
      <c r="E817" s="105">
        <v>-1157460.01</v>
      </c>
      <c r="F817" s="105">
        <v>-1157460.01</v>
      </c>
      <c r="G817" s="105">
        <v>-1157460.01</v>
      </c>
      <c r="H817" s="105">
        <v>-1157460.01</v>
      </c>
      <c r="I817" s="105">
        <v>-1157460.01</v>
      </c>
      <c r="J817" s="105">
        <v>-1157460.01</v>
      </c>
      <c r="K817" s="105">
        <v>-1157460.01</v>
      </c>
      <c r="L817" s="105">
        <v>-1157460.01</v>
      </c>
      <c r="M817" s="105">
        <v>-1157460.01</v>
      </c>
      <c r="N817" s="105">
        <v>-1157460.01</v>
      </c>
      <c r="O817" s="105">
        <v>-1157460.01</v>
      </c>
      <c r="P817" s="105">
        <v>-1157460.01</v>
      </c>
      <c r="Q817" s="105">
        <v>-1157460.01</v>
      </c>
      <c r="R817" s="105">
        <v>-1157460.01</v>
      </c>
      <c r="S817" s="105">
        <v>-1157460.01</v>
      </c>
      <c r="T817" s="105">
        <v>-1157460.01</v>
      </c>
      <c r="U817" s="105">
        <v>-1157460.01</v>
      </c>
      <c r="V817" s="105">
        <v>-1157460.01</v>
      </c>
      <c r="W817" s="105">
        <v>-1157460.01</v>
      </c>
      <c r="X817" s="105">
        <v>-1157460.01</v>
      </c>
      <c r="Y817" s="105">
        <v>-1157460.01</v>
      </c>
      <c r="Z817" s="105">
        <v>-1157460.01</v>
      </c>
      <c r="AA817" s="105">
        <v>-1157460.01</v>
      </c>
      <c r="AB817" s="105">
        <v>-1157460.01</v>
      </c>
      <c r="AC817" s="105">
        <v>-1157460.01</v>
      </c>
      <c r="AD817" s="105">
        <v>-1157460.01</v>
      </c>
      <c r="AE817" s="105">
        <v>-1157460.01</v>
      </c>
      <c r="AF817" s="105">
        <v>-1157460.01</v>
      </c>
      <c r="AG817" s="105">
        <v>-1157460.01</v>
      </c>
      <c r="AH817" s="105">
        <v>-1157460.01</v>
      </c>
      <c r="AI817" s="105">
        <v>-1157460.01</v>
      </c>
      <c r="AJ817" s="105">
        <v>-1157460.01</v>
      </c>
      <c r="AK817" s="105">
        <v>-1157460.01</v>
      </c>
      <c r="AL817" s="105">
        <v>-1157460.01</v>
      </c>
      <c r="AM817" s="105">
        <v>-1157460.01</v>
      </c>
      <c r="AN817" s="105">
        <v>-1157460.01</v>
      </c>
      <c r="AO817" s="105">
        <v>-1157460.01</v>
      </c>
      <c r="AP817" s="105">
        <v>-1157460.01</v>
      </c>
      <c r="AQ817" s="105">
        <v>-1157460.01</v>
      </c>
      <c r="AR817" s="105">
        <v>-1157460.01</v>
      </c>
      <c r="AS817" s="105">
        <v>-1157460.01</v>
      </c>
      <c r="AT817" s="105">
        <v>-1157460.01</v>
      </c>
      <c r="AU817" s="105">
        <v>-1157460.01</v>
      </c>
      <c r="AV817" s="105">
        <v>-1157460.01</v>
      </c>
      <c r="AW817" s="105">
        <v>-1157460.01</v>
      </c>
      <c r="AX817" s="105">
        <v>-1157460.01</v>
      </c>
      <c r="AY817" s="105">
        <v>-1157460.01</v>
      </c>
      <c r="AZ817" s="105">
        <v>-1157460.01</v>
      </c>
      <c r="BA817" s="105">
        <v>-1157460.01</v>
      </c>
      <c r="BB817" s="105">
        <v>-1157460.01</v>
      </c>
      <c r="BE817" s="73"/>
      <c r="BF817" s="134">
        <f t="shared" si="52"/>
        <v>-1157460.01</v>
      </c>
      <c r="BG817" s="134">
        <f t="shared" si="53"/>
        <v>-1157460.01</v>
      </c>
      <c r="BH817" s="134">
        <f t="shared" si="54"/>
        <v>-1157460.01</v>
      </c>
      <c r="BI817" s="134">
        <f t="shared" si="51"/>
        <v>-1157460.01</v>
      </c>
    </row>
    <row r="818" spans="1:61" ht="14.4" x14ac:dyDescent="0.3">
      <c r="A818" s="106" t="s">
        <v>1179</v>
      </c>
      <c r="B818" s="105">
        <v>0</v>
      </c>
      <c r="C818" s="105">
        <v>0</v>
      </c>
      <c r="D818" s="105">
        <v>0</v>
      </c>
      <c r="E818" s="105">
        <v>0</v>
      </c>
      <c r="F818" s="105">
        <v>0</v>
      </c>
      <c r="G818" s="105">
        <v>0</v>
      </c>
      <c r="H818" s="105">
        <v>0</v>
      </c>
      <c r="I818" s="105">
        <v>0</v>
      </c>
      <c r="J818" s="105">
        <v>0</v>
      </c>
      <c r="K818" s="105">
        <v>0</v>
      </c>
      <c r="L818" s="105">
        <v>0</v>
      </c>
      <c r="M818" s="105">
        <v>0</v>
      </c>
      <c r="N818" s="105">
        <v>0</v>
      </c>
      <c r="O818" s="105">
        <v>0</v>
      </c>
      <c r="P818" s="105">
        <v>0</v>
      </c>
      <c r="Q818" s="105">
        <v>0</v>
      </c>
      <c r="R818" s="105">
        <v>0</v>
      </c>
      <c r="S818" s="105">
        <v>0</v>
      </c>
      <c r="T818" s="105">
        <v>0</v>
      </c>
      <c r="U818" s="105">
        <v>0</v>
      </c>
      <c r="V818" s="105">
        <v>0</v>
      </c>
      <c r="W818" s="105">
        <v>0</v>
      </c>
      <c r="X818" s="105">
        <v>0</v>
      </c>
      <c r="Y818" s="105">
        <v>0</v>
      </c>
      <c r="Z818" s="105">
        <v>0</v>
      </c>
      <c r="AA818" s="105">
        <v>0</v>
      </c>
      <c r="AB818" s="105">
        <v>0</v>
      </c>
      <c r="AC818" s="105">
        <v>0</v>
      </c>
      <c r="AD818" s="105">
        <v>0</v>
      </c>
      <c r="AE818" s="105">
        <v>0</v>
      </c>
      <c r="AF818" s="105">
        <v>0</v>
      </c>
      <c r="AG818" s="105">
        <v>0</v>
      </c>
      <c r="AH818" s="105">
        <v>0</v>
      </c>
      <c r="AI818" s="105">
        <v>0</v>
      </c>
      <c r="AJ818" s="105">
        <v>0</v>
      </c>
      <c r="AK818" s="105">
        <v>0</v>
      </c>
      <c r="AL818" s="105">
        <v>0</v>
      </c>
      <c r="AM818" s="105">
        <v>0</v>
      </c>
      <c r="AN818" s="105">
        <v>0</v>
      </c>
      <c r="AO818" s="105">
        <v>0</v>
      </c>
      <c r="AP818" s="105">
        <v>0</v>
      </c>
      <c r="AQ818" s="105">
        <v>0</v>
      </c>
      <c r="AR818" s="105">
        <v>0</v>
      </c>
      <c r="AS818" s="105">
        <v>0</v>
      </c>
      <c r="AT818" s="105">
        <v>0</v>
      </c>
      <c r="AU818" s="105">
        <v>0</v>
      </c>
      <c r="AV818" s="105">
        <v>0</v>
      </c>
      <c r="AW818" s="105">
        <v>0</v>
      </c>
      <c r="AX818" s="105">
        <v>0</v>
      </c>
      <c r="AY818" s="105">
        <v>0</v>
      </c>
      <c r="AZ818" s="105">
        <v>0</v>
      </c>
      <c r="BA818" s="105">
        <v>0</v>
      </c>
      <c r="BB818" s="105">
        <v>0</v>
      </c>
      <c r="BE818" s="73"/>
      <c r="BF818" s="134">
        <f t="shared" si="52"/>
        <v>0</v>
      </c>
      <c r="BG818" s="134">
        <f t="shared" si="53"/>
        <v>0</v>
      </c>
      <c r="BH818" s="134">
        <f t="shared" si="54"/>
        <v>0</v>
      </c>
      <c r="BI818" s="134">
        <f t="shared" si="51"/>
        <v>0</v>
      </c>
    </row>
    <row r="819" spans="1:61" ht="14.4" x14ac:dyDescent="0.3">
      <c r="A819" s="106" t="s">
        <v>1180</v>
      </c>
      <c r="B819" s="105">
        <v>0</v>
      </c>
      <c r="C819" s="105">
        <v>0</v>
      </c>
      <c r="D819" s="105">
        <v>0</v>
      </c>
      <c r="E819" s="105">
        <v>0</v>
      </c>
      <c r="F819" s="105">
        <v>0</v>
      </c>
      <c r="G819" s="105">
        <v>0</v>
      </c>
      <c r="H819" s="105">
        <v>0</v>
      </c>
      <c r="I819" s="105">
        <v>0</v>
      </c>
      <c r="J819" s="105">
        <v>0</v>
      </c>
      <c r="K819" s="105">
        <v>0</v>
      </c>
      <c r="L819" s="105">
        <v>0</v>
      </c>
      <c r="M819" s="105">
        <v>0</v>
      </c>
      <c r="N819" s="105">
        <v>0</v>
      </c>
      <c r="O819" s="105">
        <v>0</v>
      </c>
      <c r="P819" s="105">
        <v>0</v>
      </c>
      <c r="Q819" s="105">
        <v>0</v>
      </c>
      <c r="R819" s="105">
        <v>0</v>
      </c>
      <c r="S819" s="105">
        <v>0</v>
      </c>
      <c r="T819" s="105">
        <v>0</v>
      </c>
      <c r="U819" s="105">
        <v>0</v>
      </c>
      <c r="V819" s="105">
        <v>0</v>
      </c>
      <c r="W819" s="105">
        <v>0</v>
      </c>
      <c r="X819" s="105">
        <v>0</v>
      </c>
      <c r="Y819" s="105">
        <v>0</v>
      </c>
      <c r="Z819" s="105">
        <v>0</v>
      </c>
      <c r="AA819" s="105">
        <v>0</v>
      </c>
      <c r="AB819" s="105">
        <v>0</v>
      </c>
      <c r="AC819" s="105">
        <v>0</v>
      </c>
      <c r="AD819" s="105">
        <v>0</v>
      </c>
      <c r="AE819" s="105">
        <v>0</v>
      </c>
      <c r="AF819" s="105">
        <v>0</v>
      </c>
      <c r="AG819" s="105">
        <v>0</v>
      </c>
      <c r="AH819" s="105">
        <v>0</v>
      </c>
      <c r="AI819" s="105">
        <v>0</v>
      </c>
      <c r="AJ819" s="105">
        <v>0</v>
      </c>
      <c r="AK819" s="105">
        <v>0</v>
      </c>
      <c r="AL819" s="105">
        <v>0</v>
      </c>
      <c r="AM819" s="105">
        <v>0</v>
      </c>
      <c r="AN819" s="105">
        <v>0</v>
      </c>
      <c r="AO819" s="105">
        <v>0</v>
      </c>
      <c r="AP819" s="105">
        <v>0</v>
      </c>
      <c r="AQ819" s="105">
        <v>0</v>
      </c>
      <c r="AR819" s="105">
        <v>0</v>
      </c>
      <c r="AS819" s="105">
        <v>0</v>
      </c>
      <c r="AT819" s="105">
        <v>0</v>
      </c>
      <c r="AU819" s="105">
        <v>0</v>
      </c>
      <c r="AV819" s="105">
        <v>0</v>
      </c>
      <c r="AW819" s="105">
        <v>0</v>
      </c>
      <c r="AX819" s="105">
        <v>0</v>
      </c>
      <c r="AY819" s="105">
        <v>0</v>
      </c>
      <c r="AZ819" s="105">
        <v>0</v>
      </c>
      <c r="BA819" s="105">
        <v>0</v>
      </c>
      <c r="BB819" s="105">
        <v>0</v>
      </c>
      <c r="BE819" s="73"/>
      <c r="BF819" s="134">
        <f t="shared" si="52"/>
        <v>0</v>
      </c>
      <c r="BG819" s="134">
        <f t="shared" si="53"/>
        <v>0</v>
      </c>
      <c r="BH819" s="134">
        <f t="shared" si="54"/>
        <v>0</v>
      </c>
      <c r="BI819" s="134">
        <f t="shared" si="51"/>
        <v>0</v>
      </c>
    </row>
    <row r="820" spans="1:61" ht="14.4" x14ac:dyDescent="0.3">
      <c r="A820" s="106" t="s">
        <v>1181</v>
      </c>
      <c r="B820" s="105">
        <v>-2598.0300000000002</v>
      </c>
      <c r="C820" s="105">
        <v>-2598.0300000000002</v>
      </c>
      <c r="D820" s="105">
        <v>-2598.0300000000002</v>
      </c>
      <c r="E820" s="105">
        <v>-2598.0300000000002</v>
      </c>
      <c r="F820" s="105">
        <v>-2598.0300000000002</v>
      </c>
      <c r="G820" s="105">
        <v>-2598.0300000000002</v>
      </c>
      <c r="H820" s="105">
        <v>-2598.0300000000002</v>
      </c>
      <c r="I820" s="105">
        <v>-2598.0300000000002</v>
      </c>
      <c r="J820" s="105">
        <v>-2598.0300000000002</v>
      </c>
      <c r="K820" s="105">
        <v>-2598.0300000000002</v>
      </c>
      <c r="L820" s="105">
        <v>-2598.0300000000002</v>
      </c>
      <c r="M820" s="105">
        <v>-2598.0300000000002</v>
      </c>
      <c r="N820" s="105">
        <v>-2598.0300000000002</v>
      </c>
      <c r="O820" s="105">
        <v>-2598.0300000000002</v>
      </c>
      <c r="P820" s="105">
        <v>-2598.0300000000002</v>
      </c>
      <c r="Q820" s="105">
        <v>-2598.0300000000002</v>
      </c>
      <c r="R820" s="105">
        <v>-2598.0300000000002</v>
      </c>
      <c r="S820" s="105">
        <v>-2598.0300000000002</v>
      </c>
      <c r="T820" s="105">
        <v>-2598.0300000000002</v>
      </c>
      <c r="U820" s="105">
        <v>-2598.0300000000002</v>
      </c>
      <c r="V820" s="105">
        <v>-2598.0300000000002</v>
      </c>
      <c r="W820" s="105">
        <v>-2598.0300000000002</v>
      </c>
      <c r="X820" s="105">
        <v>-2598.0300000000002</v>
      </c>
      <c r="Y820" s="105">
        <v>-2598.0300000000002</v>
      </c>
      <c r="Z820" s="105">
        <v>-2598.0300000000002</v>
      </c>
      <c r="AA820" s="105">
        <v>-2598.0300000000002</v>
      </c>
      <c r="AB820" s="105">
        <v>-2598.0300000000002</v>
      </c>
      <c r="AC820" s="105">
        <v>-2598.0300000000002</v>
      </c>
      <c r="AD820" s="105">
        <v>-2598.0300000000002</v>
      </c>
      <c r="AE820" s="105">
        <v>-2598.0300000000002</v>
      </c>
      <c r="AF820" s="105">
        <v>-2598.0300000000002</v>
      </c>
      <c r="AG820" s="105">
        <v>-2598.0300000000002</v>
      </c>
      <c r="AH820" s="105">
        <v>-2598.0300000000002</v>
      </c>
      <c r="AI820" s="105">
        <v>-2598.0300000000002</v>
      </c>
      <c r="AJ820" s="105">
        <v>-2598.0300000000002</v>
      </c>
      <c r="AK820" s="105">
        <v>-2598.0300000000002</v>
      </c>
      <c r="AL820" s="105">
        <v>-2598.0300000000002</v>
      </c>
      <c r="AM820" s="105">
        <v>-2598.0300000000002</v>
      </c>
      <c r="AN820" s="105">
        <v>-2598.0300000000002</v>
      </c>
      <c r="AO820" s="105">
        <v>-2598.0300000000002</v>
      </c>
      <c r="AP820" s="105">
        <v>-2598.0300000000002</v>
      </c>
      <c r="AQ820" s="105">
        <v>-2598.0300000000002</v>
      </c>
      <c r="AR820" s="105">
        <v>-2598.0300000000002</v>
      </c>
      <c r="AS820" s="105">
        <v>-2598.0300000000002</v>
      </c>
      <c r="AT820" s="105">
        <v>-2598.0300000000002</v>
      </c>
      <c r="AU820" s="105">
        <v>-2598.0300000000002</v>
      </c>
      <c r="AV820" s="105">
        <v>-2598.0300000000002</v>
      </c>
      <c r="AW820" s="105">
        <v>-2598.0300000000002</v>
      </c>
      <c r="AX820" s="105">
        <v>-2598.0300000000002</v>
      </c>
      <c r="AY820" s="105">
        <v>-2598.0300000000002</v>
      </c>
      <c r="AZ820" s="105">
        <v>-2598.0300000000002</v>
      </c>
      <c r="BA820" s="105">
        <v>-2598.0300000000002</v>
      </c>
      <c r="BB820" s="105">
        <v>-2598.0300000000002</v>
      </c>
      <c r="BE820" s="73"/>
      <c r="BF820" s="134">
        <f t="shared" si="52"/>
        <v>-2598.0299999999997</v>
      </c>
      <c r="BG820" s="134">
        <f t="shared" si="53"/>
        <v>-2598.0299999999997</v>
      </c>
      <c r="BH820" s="134">
        <f t="shared" si="54"/>
        <v>-2598.0299999999997</v>
      </c>
      <c r="BI820" s="134">
        <f t="shared" si="51"/>
        <v>-2598.0299999999997</v>
      </c>
    </row>
    <row r="821" spans="1:61" ht="14.4" x14ac:dyDescent="0.3">
      <c r="A821" s="106" t="s">
        <v>1182</v>
      </c>
      <c r="B821" s="105">
        <v>-201995.62</v>
      </c>
      <c r="C821" s="105">
        <v>-201995.62</v>
      </c>
      <c r="D821" s="105">
        <v>-201995.62</v>
      </c>
      <c r="E821" s="105">
        <v>-201995.62</v>
      </c>
      <c r="F821" s="105">
        <v>-201995.62</v>
      </c>
      <c r="G821" s="105">
        <v>-201995.62</v>
      </c>
      <c r="H821" s="105">
        <v>-201995.62</v>
      </c>
      <c r="I821" s="105">
        <v>-201995.62</v>
      </c>
      <c r="J821" s="105">
        <v>-201995.62</v>
      </c>
      <c r="K821" s="105">
        <v>-201995.62</v>
      </c>
      <c r="L821" s="105">
        <v>-201995.62</v>
      </c>
      <c r="M821" s="105">
        <v>-201995.62</v>
      </c>
      <c r="N821" s="105">
        <v>-201995.62</v>
      </c>
      <c r="O821" s="105">
        <v>-201995.62</v>
      </c>
      <c r="P821" s="105">
        <v>-201995.62</v>
      </c>
      <c r="Q821" s="105">
        <v>-201995.62</v>
      </c>
      <c r="R821" s="105">
        <v>-201995.62</v>
      </c>
      <c r="S821" s="105">
        <v>-201995.62</v>
      </c>
      <c r="T821" s="105">
        <v>-201995.62</v>
      </c>
      <c r="U821" s="105">
        <v>-201995.62</v>
      </c>
      <c r="V821" s="105">
        <v>-201995.62</v>
      </c>
      <c r="W821" s="105">
        <v>-201995.62</v>
      </c>
      <c r="X821" s="105">
        <v>-201995.62</v>
      </c>
      <c r="Y821" s="105">
        <v>-201995.62</v>
      </c>
      <c r="Z821" s="105">
        <v>-201995.62</v>
      </c>
      <c r="AA821" s="105">
        <v>-201995.62</v>
      </c>
      <c r="AB821" s="105">
        <v>-201995.62</v>
      </c>
      <c r="AC821" s="105">
        <v>-201995.62</v>
      </c>
      <c r="AD821" s="105">
        <v>-201995.62</v>
      </c>
      <c r="AE821" s="105">
        <v>-201995.62</v>
      </c>
      <c r="AF821" s="105">
        <v>-201995.62</v>
      </c>
      <c r="AG821" s="105">
        <v>-201995.62</v>
      </c>
      <c r="AH821" s="105">
        <v>-201995.62</v>
      </c>
      <c r="AI821" s="105">
        <v>-201995.62</v>
      </c>
      <c r="AJ821" s="105">
        <v>-201995.62</v>
      </c>
      <c r="AK821" s="105">
        <v>-201995.62</v>
      </c>
      <c r="AL821" s="105">
        <v>-201995.62</v>
      </c>
      <c r="AM821" s="105">
        <v>-201995.62</v>
      </c>
      <c r="AN821" s="105">
        <v>-201995.62</v>
      </c>
      <c r="AO821" s="105">
        <v>-201995.62</v>
      </c>
      <c r="AP821" s="105">
        <v>-201995.62</v>
      </c>
      <c r="AQ821" s="105">
        <v>-201995.62</v>
      </c>
      <c r="AR821" s="105">
        <v>-201995.62</v>
      </c>
      <c r="AS821" s="105">
        <v>-201995.62</v>
      </c>
      <c r="AT821" s="105">
        <v>-201995.62</v>
      </c>
      <c r="AU821" s="105">
        <v>-201995.62</v>
      </c>
      <c r="AV821" s="105">
        <v>-201995.62</v>
      </c>
      <c r="AW821" s="105">
        <v>-201995.62</v>
      </c>
      <c r="AX821" s="105">
        <v>-201995.62</v>
      </c>
      <c r="AY821" s="105">
        <v>-201995.62</v>
      </c>
      <c r="AZ821" s="105">
        <v>-201995.62</v>
      </c>
      <c r="BA821" s="105">
        <v>-201995.62</v>
      </c>
      <c r="BB821" s="105">
        <v>-201995.62</v>
      </c>
      <c r="BE821" s="73"/>
      <c r="BF821" s="134">
        <f t="shared" si="52"/>
        <v>-201995.62000000005</v>
      </c>
      <c r="BG821" s="134">
        <f t="shared" si="53"/>
        <v>-201995.62000000005</v>
      </c>
      <c r="BH821" s="134">
        <f t="shared" si="54"/>
        <v>-201995.62000000005</v>
      </c>
      <c r="BI821" s="134">
        <f t="shared" si="51"/>
        <v>-201995.62000000005</v>
      </c>
    </row>
    <row r="822" spans="1:61" ht="14.4" x14ac:dyDescent="0.3">
      <c r="A822" s="106" t="s">
        <v>1183</v>
      </c>
      <c r="B822" s="105">
        <v>-19800</v>
      </c>
      <c r="C822" s="105">
        <v>-19800</v>
      </c>
      <c r="D822" s="105">
        <v>-19800</v>
      </c>
      <c r="E822" s="105">
        <v>-19800</v>
      </c>
      <c r="F822" s="105">
        <v>-19800</v>
      </c>
      <c r="G822" s="105">
        <v>-19800</v>
      </c>
      <c r="H822" s="105">
        <v>-19800</v>
      </c>
      <c r="I822" s="105">
        <v>-19800</v>
      </c>
      <c r="J822" s="105">
        <v>-19800</v>
      </c>
      <c r="K822" s="105">
        <v>-19800</v>
      </c>
      <c r="L822" s="105">
        <v>-19800</v>
      </c>
      <c r="M822" s="105">
        <v>-19800</v>
      </c>
      <c r="N822" s="105">
        <v>-19800</v>
      </c>
      <c r="O822" s="105">
        <v>-19800</v>
      </c>
      <c r="P822" s="105">
        <v>-19800</v>
      </c>
      <c r="Q822" s="105">
        <v>-19800</v>
      </c>
      <c r="R822" s="105">
        <v>-19800</v>
      </c>
      <c r="S822" s="105">
        <v>-19800</v>
      </c>
      <c r="T822" s="105">
        <v>-19800</v>
      </c>
      <c r="U822" s="105">
        <v>-19800</v>
      </c>
      <c r="V822" s="105">
        <v>-19800</v>
      </c>
      <c r="W822" s="105">
        <v>-19800</v>
      </c>
      <c r="X822" s="105">
        <v>-19800</v>
      </c>
      <c r="Y822" s="105">
        <v>-19800</v>
      </c>
      <c r="Z822" s="105">
        <v>-19800</v>
      </c>
      <c r="AA822" s="105">
        <v>-19800</v>
      </c>
      <c r="AB822" s="105">
        <v>-19800</v>
      </c>
      <c r="AC822" s="105">
        <v>-19800</v>
      </c>
      <c r="AD822" s="105">
        <v>-19800</v>
      </c>
      <c r="AE822" s="105">
        <v>-19800</v>
      </c>
      <c r="AF822" s="105">
        <v>-19800</v>
      </c>
      <c r="AG822" s="105">
        <v>-19800</v>
      </c>
      <c r="AH822" s="105">
        <v>-19800</v>
      </c>
      <c r="AI822" s="105">
        <v>-19800</v>
      </c>
      <c r="AJ822" s="105">
        <v>-19800</v>
      </c>
      <c r="AK822" s="105">
        <v>-19800</v>
      </c>
      <c r="AL822" s="105">
        <v>-19800</v>
      </c>
      <c r="AM822" s="105">
        <v>-19800</v>
      </c>
      <c r="AN822" s="105">
        <v>-19800</v>
      </c>
      <c r="AO822" s="105">
        <v>-19800</v>
      </c>
      <c r="AP822" s="105">
        <v>-19800</v>
      </c>
      <c r="AQ822" s="105">
        <v>-19800</v>
      </c>
      <c r="AR822" s="105">
        <v>-19800</v>
      </c>
      <c r="AS822" s="105">
        <v>-19800</v>
      </c>
      <c r="AT822" s="105">
        <v>-19800</v>
      </c>
      <c r="AU822" s="105">
        <v>-19800</v>
      </c>
      <c r="AV822" s="105">
        <v>-19800</v>
      </c>
      <c r="AW822" s="105">
        <v>-19800</v>
      </c>
      <c r="AX822" s="105">
        <v>-19800</v>
      </c>
      <c r="AY822" s="105">
        <v>-19800</v>
      </c>
      <c r="AZ822" s="105">
        <v>-19800</v>
      </c>
      <c r="BA822" s="105">
        <v>-19800</v>
      </c>
      <c r="BB822" s="105">
        <v>-19800</v>
      </c>
      <c r="BE822" s="73"/>
      <c r="BF822" s="134">
        <f t="shared" si="52"/>
        <v>-19800</v>
      </c>
      <c r="BG822" s="134">
        <f t="shared" si="53"/>
        <v>-19800</v>
      </c>
      <c r="BH822" s="134">
        <f t="shared" si="54"/>
        <v>-19800</v>
      </c>
      <c r="BI822" s="134">
        <f t="shared" si="51"/>
        <v>-19800</v>
      </c>
    </row>
    <row r="823" spans="1:61" ht="14.4" x14ac:dyDescent="0.3">
      <c r="A823" s="106" t="s">
        <v>1184</v>
      </c>
      <c r="B823" s="105">
        <v>-5214462.0199999996</v>
      </c>
      <c r="C823" s="105">
        <v>-5214462.0199999996</v>
      </c>
      <c r="D823" s="105">
        <v>-5214462.0199999996</v>
      </c>
      <c r="E823" s="105">
        <v>-5214462.0199999996</v>
      </c>
      <c r="F823" s="105">
        <v>-5214462.0199999996</v>
      </c>
      <c r="G823" s="105">
        <v>-5214462.0199999996</v>
      </c>
      <c r="H823" s="105">
        <v>-5214462.0199999996</v>
      </c>
      <c r="I823" s="105">
        <v>-5214462.0199999996</v>
      </c>
      <c r="J823" s="105">
        <v>-5214462.0199999996</v>
      </c>
      <c r="K823" s="105">
        <v>-5214462.0199999996</v>
      </c>
      <c r="L823" s="105">
        <v>-5214462.0199999996</v>
      </c>
      <c r="M823" s="105">
        <v>-5214462.0199999996</v>
      </c>
      <c r="N823" s="105">
        <v>-5214462.0199999996</v>
      </c>
      <c r="O823" s="105">
        <v>-5214462.0199999996</v>
      </c>
      <c r="P823" s="105">
        <v>-5214462.0199999996</v>
      </c>
      <c r="Q823" s="105">
        <v>-5214462.0199999996</v>
      </c>
      <c r="R823" s="105">
        <v>-5214462.0199999996</v>
      </c>
      <c r="S823" s="105">
        <v>-5214462.0199999996</v>
      </c>
      <c r="T823" s="105">
        <v>-5214462.0199999996</v>
      </c>
      <c r="U823" s="105">
        <v>-5214462.0199999996</v>
      </c>
      <c r="V823" s="105">
        <v>-5214462.0199999996</v>
      </c>
      <c r="W823" s="105">
        <v>-5214462.0199999996</v>
      </c>
      <c r="X823" s="105">
        <v>-5214462.0199999996</v>
      </c>
      <c r="Y823" s="105">
        <v>-5214462.0199999996</v>
      </c>
      <c r="Z823" s="105">
        <v>-5214462.0199999996</v>
      </c>
      <c r="AA823" s="105">
        <v>-5214462.0199999996</v>
      </c>
      <c r="AB823" s="105">
        <v>-5214462.0199999996</v>
      </c>
      <c r="AC823" s="105">
        <v>-5214462.0199999996</v>
      </c>
      <c r="AD823" s="105">
        <v>-5214462.0199999996</v>
      </c>
      <c r="AE823" s="105">
        <v>-5214462.0199999996</v>
      </c>
      <c r="AF823" s="105">
        <v>-5214462.0199999996</v>
      </c>
      <c r="AG823" s="105">
        <v>-5214462.0199999996</v>
      </c>
      <c r="AH823" s="105">
        <v>-5214462.0199999996</v>
      </c>
      <c r="AI823" s="105">
        <v>-5214462.0199999996</v>
      </c>
      <c r="AJ823" s="105">
        <v>-5214462.0199999996</v>
      </c>
      <c r="AK823" s="105">
        <v>-5214462.0199999996</v>
      </c>
      <c r="AL823" s="105">
        <v>-5214462.0199999996</v>
      </c>
      <c r="AM823" s="105">
        <v>-5214462.0199999996</v>
      </c>
      <c r="AN823" s="105">
        <v>-5214462.0199999996</v>
      </c>
      <c r="AO823" s="105">
        <v>-5214462.0199999996</v>
      </c>
      <c r="AP823" s="105">
        <v>-5214462.0199999996</v>
      </c>
      <c r="AQ823" s="105">
        <v>-5214462.0199999996</v>
      </c>
      <c r="AR823" s="105">
        <v>-5214462.0199999996</v>
      </c>
      <c r="AS823" s="105">
        <v>-5214462.0199999996</v>
      </c>
      <c r="AT823" s="105">
        <v>-5214462.0199999996</v>
      </c>
      <c r="AU823" s="105">
        <v>-5214462.0199999996</v>
      </c>
      <c r="AV823" s="105">
        <v>-5214462.0199999996</v>
      </c>
      <c r="AW823" s="105">
        <v>-5214462.0199999996</v>
      </c>
      <c r="AX823" s="105">
        <v>-5214462.0199999996</v>
      </c>
      <c r="AY823" s="105">
        <v>-5214462.0199999996</v>
      </c>
      <c r="AZ823" s="105">
        <v>-5214462.0199999996</v>
      </c>
      <c r="BA823" s="105">
        <v>-5214462.0199999996</v>
      </c>
      <c r="BB823" s="105">
        <v>-5214462.0199999996</v>
      </c>
      <c r="BE823" s="73"/>
      <c r="BF823" s="134">
        <f t="shared" si="52"/>
        <v>-5214462.0199999977</v>
      </c>
      <c r="BG823" s="134">
        <f t="shared" si="53"/>
        <v>-5214462.0199999977</v>
      </c>
      <c r="BH823" s="134">
        <f t="shared" si="54"/>
        <v>-5214462.0199999977</v>
      </c>
      <c r="BI823" s="134">
        <f t="shared" si="51"/>
        <v>-5214462.0199999977</v>
      </c>
    </row>
    <row r="824" spans="1:61" ht="14.4" x14ac:dyDescent="0.3">
      <c r="A824" s="106" t="s">
        <v>1185</v>
      </c>
      <c r="B824" s="105">
        <v>-3196902.45</v>
      </c>
      <c r="C824" s="105">
        <v>-3196902.45</v>
      </c>
      <c r="D824" s="105">
        <v>-3196902.45</v>
      </c>
      <c r="E824" s="105">
        <v>-3196902.45</v>
      </c>
      <c r="F824" s="105">
        <v>-3196902.45</v>
      </c>
      <c r="G824" s="105">
        <v>-3196902.45</v>
      </c>
      <c r="H824" s="105">
        <v>-3196902.45</v>
      </c>
      <c r="I824" s="105">
        <v>-3196902.45</v>
      </c>
      <c r="J824" s="105">
        <v>-3196902.45</v>
      </c>
      <c r="K824" s="105">
        <v>-3196902.45</v>
      </c>
      <c r="L824" s="105">
        <v>-3196902.45</v>
      </c>
      <c r="M824" s="105">
        <v>-3196902.45</v>
      </c>
      <c r="N824" s="105">
        <v>-3196902.45</v>
      </c>
      <c r="O824" s="105">
        <v>-3196902.45</v>
      </c>
      <c r="P824" s="105">
        <v>-3196902.45</v>
      </c>
      <c r="Q824" s="105">
        <v>-3196902.45</v>
      </c>
      <c r="R824" s="105">
        <v>-3196902.45</v>
      </c>
      <c r="S824" s="105">
        <v>-3196902.45</v>
      </c>
      <c r="T824" s="105">
        <v>-3196902.45</v>
      </c>
      <c r="U824" s="105">
        <v>-3196902.45</v>
      </c>
      <c r="V824" s="105">
        <v>-3196902.45</v>
      </c>
      <c r="W824" s="105">
        <v>-3196902.45</v>
      </c>
      <c r="X824" s="105">
        <v>-3196902.45</v>
      </c>
      <c r="Y824" s="105">
        <v>-3196902.45</v>
      </c>
      <c r="Z824" s="105">
        <v>-3196902.45</v>
      </c>
      <c r="AA824" s="105">
        <v>-3196902.45</v>
      </c>
      <c r="AB824" s="105">
        <v>-3196902.45</v>
      </c>
      <c r="AC824" s="105">
        <v>-3196902.45</v>
      </c>
      <c r="AD824" s="105">
        <v>-3196902.45</v>
      </c>
      <c r="AE824" s="105">
        <v>-3196902.45</v>
      </c>
      <c r="AF824" s="105">
        <v>-3196902.45</v>
      </c>
      <c r="AG824" s="105">
        <v>-3196902.45</v>
      </c>
      <c r="AH824" s="105">
        <v>-3196902.45</v>
      </c>
      <c r="AI824" s="105">
        <v>-3196902.45</v>
      </c>
      <c r="AJ824" s="105">
        <v>-3196902.45</v>
      </c>
      <c r="AK824" s="105">
        <v>-3196902.45</v>
      </c>
      <c r="AL824" s="105">
        <v>-3196902.45</v>
      </c>
      <c r="AM824" s="105">
        <v>-3196902.45</v>
      </c>
      <c r="AN824" s="105">
        <v>-3196902.45</v>
      </c>
      <c r="AO824" s="105">
        <v>-3196902.45</v>
      </c>
      <c r="AP824" s="105">
        <v>-3196902.45</v>
      </c>
      <c r="AQ824" s="105">
        <v>-3196902.45</v>
      </c>
      <c r="AR824" s="105">
        <v>-3196902.45</v>
      </c>
      <c r="AS824" s="105">
        <v>-3196902.45</v>
      </c>
      <c r="AT824" s="105">
        <v>-3196902.45</v>
      </c>
      <c r="AU824" s="105">
        <v>-3196902.45</v>
      </c>
      <c r="AV824" s="105">
        <v>-3196902.45</v>
      </c>
      <c r="AW824" s="105">
        <v>-3196902.45</v>
      </c>
      <c r="AX824" s="105">
        <v>-3196902.45</v>
      </c>
      <c r="AY824" s="105">
        <v>-3196902.45</v>
      </c>
      <c r="AZ824" s="105">
        <v>-3196902.45</v>
      </c>
      <c r="BA824" s="105">
        <v>-3196902.45</v>
      </c>
      <c r="BB824" s="105">
        <v>-3196902.45</v>
      </c>
      <c r="BE824" s="73"/>
      <c r="BF824" s="134">
        <f t="shared" si="52"/>
        <v>-3196902.45</v>
      </c>
      <c r="BG824" s="134">
        <f t="shared" si="53"/>
        <v>-3196902.45</v>
      </c>
      <c r="BH824" s="134">
        <f t="shared" si="54"/>
        <v>-3196902.45</v>
      </c>
      <c r="BI824" s="134">
        <f t="shared" si="51"/>
        <v>-3196902.45</v>
      </c>
    </row>
    <row r="825" spans="1:61" ht="14.4" x14ac:dyDescent="0.3">
      <c r="A825" s="106" t="s">
        <v>1186</v>
      </c>
      <c r="B825" s="105">
        <v>-503791.53</v>
      </c>
      <c r="C825" s="105">
        <v>-503791.53</v>
      </c>
      <c r="D825" s="105">
        <v>-503791.53</v>
      </c>
      <c r="E825" s="105">
        <v>-503791.53</v>
      </c>
      <c r="F825" s="105">
        <v>-503791.53</v>
      </c>
      <c r="G825" s="105">
        <v>-503791.53</v>
      </c>
      <c r="H825" s="105">
        <v>-503791.53</v>
      </c>
      <c r="I825" s="105">
        <v>-503791.53</v>
      </c>
      <c r="J825" s="105">
        <v>-503791.53</v>
      </c>
      <c r="K825" s="105">
        <v>-503791.53</v>
      </c>
      <c r="L825" s="105">
        <v>-503791.53</v>
      </c>
      <c r="M825" s="105">
        <v>-503791.53</v>
      </c>
      <c r="N825" s="105">
        <v>-503791.53</v>
      </c>
      <c r="O825" s="105">
        <v>-503791.53</v>
      </c>
      <c r="P825" s="105">
        <v>-503791.53</v>
      </c>
      <c r="Q825" s="105">
        <v>-503791.53</v>
      </c>
      <c r="R825" s="105">
        <v>-503791.53</v>
      </c>
      <c r="S825" s="105">
        <v>-503791.53</v>
      </c>
      <c r="T825" s="105">
        <v>-503791.53</v>
      </c>
      <c r="U825" s="105">
        <v>-503791.53</v>
      </c>
      <c r="V825" s="105">
        <v>-503791.53</v>
      </c>
      <c r="W825" s="105">
        <v>-503791.53</v>
      </c>
      <c r="X825" s="105">
        <v>-503791.53</v>
      </c>
      <c r="Y825" s="105">
        <v>-503791.53</v>
      </c>
      <c r="Z825" s="105">
        <v>-503791.53</v>
      </c>
      <c r="AA825" s="105">
        <v>-503791.53</v>
      </c>
      <c r="AB825" s="105">
        <v>-503791.53</v>
      </c>
      <c r="AC825" s="105">
        <v>-503791.53</v>
      </c>
      <c r="AD825" s="105">
        <v>-503791.53</v>
      </c>
      <c r="AE825" s="105">
        <v>-503791.53</v>
      </c>
      <c r="AF825" s="105">
        <v>-503791.53</v>
      </c>
      <c r="AG825" s="105">
        <v>-503791.53</v>
      </c>
      <c r="AH825" s="105">
        <v>-503791.53</v>
      </c>
      <c r="AI825" s="105">
        <v>-503791.53</v>
      </c>
      <c r="AJ825" s="105">
        <v>-503791.53</v>
      </c>
      <c r="AK825" s="105">
        <v>-503791.53</v>
      </c>
      <c r="AL825" s="105">
        <v>-503791.53</v>
      </c>
      <c r="AM825" s="105">
        <v>-503791.53</v>
      </c>
      <c r="AN825" s="105">
        <v>-503791.53</v>
      </c>
      <c r="AO825" s="105">
        <v>-503791.53</v>
      </c>
      <c r="AP825" s="105">
        <v>-503791.53</v>
      </c>
      <c r="AQ825" s="105">
        <v>-503791.53</v>
      </c>
      <c r="AR825" s="105">
        <v>-503791.53</v>
      </c>
      <c r="AS825" s="105">
        <v>-503791.53</v>
      </c>
      <c r="AT825" s="105">
        <v>-503791.53</v>
      </c>
      <c r="AU825" s="105">
        <v>-503791.53</v>
      </c>
      <c r="AV825" s="105">
        <v>-503791.53</v>
      </c>
      <c r="AW825" s="105">
        <v>-503791.53</v>
      </c>
      <c r="AX825" s="105">
        <v>-503791.53</v>
      </c>
      <c r="AY825" s="105">
        <v>-503791.53</v>
      </c>
      <c r="AZ825" s="105">
        <v>-503791.53</v>
      </c>
      <c r="BA825" s="105">
        <v>-503791.53</v>
      </c>
      <c r="BB825" s="105">
        <v>-503791.53</v>
      </c>
      <c r="BE825" s="73"/>
      <c r="BF825" s="134">
        <f t="shared" si="52"/>
        <v>-503791.5300000002</v>
      </c>
      <c r="BG825" s="134">
        <f t="shared" si="53"/>
        <v>-503791.5300000002</v>
      </c>
      <c r="BH825" s="134">
        <f t="shared" si="54"/>
        <v>-503791.5300000002</v>
      </c>
      <c r="BI825" s="134">
        <f t="shared" si="51"/>
        <v>-503791.5300000002</v>
      </c>
    </row>
    <row r="826" spans="1:61" ht="14.4" x14ac:dyDescent="0.3">
      <c r="A826" s="106" t="s">
        <v>1187</v>
      </c>
      <c r="B826" s="105">
        <v>-514502.24</v>
      </c>
      <c r="C826" s="105">
        <v>-514502.24</v>
      </c>
      <c r="D826" s="105">
        <v>-514502.24</v>
      </c>
      <c r="E826" s="105">
        <v>-514502.24</v>
      </c>
      <c r="F826" s="105">
        <v>-514502.24</v>
      </c>
      <c r="G826" s="105">
        <v>-514502.24</v>
      </c>
      <c r="H826" s="105">
        <v>-514502.24</v>
      </c>
      <c r="I826" s="105">
        <v>-514502.24</v>
      </c>
      <c r="J826" s="105">
        <v>-514502.24</v>
      </c>
      <c r="K826" s="105">
        <v>-514502.24</v>
      </c>
      <c r="L826" s="105">
        <v>-514502.24</v>
      </c>
      <c r="M826" s="105">
        <v>-514502.24</v>
      </c>
      <c r="N826" s="105">
        <v>-514502.24</v>
      </c>
      <c r="O826" s="105">
        <v>-514502.24</v>
      </c>
      <c r="P826" s="105">
        <v>-514502.24</v>
      </c>
      <c r="Q826" s="105">
        <v>-514502.24</v>
      </c>
      <c r="R826" s="105">
        <v>-514502.24</v>
      </c>
      <c r="S826" s="105">
        <v>-514502.24</v>
      </c>
      <c r="T826" s="105">
        <v>-514502.24</v>
      </c>
      <c r="U826" s="105">
        <v>-514502.24</v>
      </c>
      <c r="V826" s="105">
        <v>-514502.24</v>
      </c>
      <c r="W826" s="105">
        <v>-514502.24</v>
      </c>
      <c r="X826" s="105">
        <v>-514502.24</v>
      </c>
      <c r="Y826" s="105">
        <v>-514502.24</v>
      </c>
      <c r="Z826" s="105">
        <v>-514502.24</v>
      </c>
      <c r="AA826" s="105">
        <v>-514502.24</v>
      </c>
      <c r="AB826" s="105">
        <v>-514502.24</v>
      </c>
      <c r="AC826" s="105">
        <v>-514502.24</v>
      </c>
      <c r="AD826" s="105">
        <v>-514502.24</v>
      </c>
      <c r="AE826" s="105">
        <v>-514502.24</v>
      </c>
      <c r="AF826" s="105">
        <v>-514502.24</v>
      </c>
      <c r="AG826" s="105">
        <v>-514502.24</v>
      </c>
      <c r="AH826" s="105">
        <v>-514502.24</v>
      </c>
      <c r="AI826" s="105">
        <v>-514502.24</v>
      </c>
      <c r="AJ826" s="105">
        <v>-514502.24</v>
      </c>
      <c r="AK826" s="105">
        <v>-514502.24</v>
      </c>
      <c r="AL826" s="105">
        <v>-514502.24</v>
      </c>
      <c r="AM826" s="105">
        <v>-514502.24</v>
      </c>
      <c r="AN826" s="105">
        <v>-514502.24</v>
      </c>
      <c r="AO826" s="105">
        <v>-514502.24</v>
      </c>
      <c r="AP826" s="105">
        <v>-514502.24</v>
      </c>
      <c r="AQ826" s="105">
        <v>-514502.24</v>
      </c>
      <c r="AR826" s="105">
        <v>-514502.24</v>
      </c>
      <c r="AS826" s="105">
        <v>-514502.24</v>
      </c>
      <c r="AT826" s="105">
        <v>-514502.24</v>
      </c>
      <c r="AU826" s="105">
        <v>-514502.24</v>
      </c>
      <c r="AV826" s="105">
        <v>-514502.24</v>
      </c>
      <c r="AW826" s="105">
        <v>-514502.24</v>
      </c>
      <c r="AX826" s="105">
        <v>-514502.24</v>
      </c>
      <c r="AY826" s="105">
        <v>-514502.24</v>
      </c>
      <c r="AZ826" s="105">
        <v>-514502.24</v>
      </c>
      <c r="BA826" s="105">
        <v>-514502.24</v>
      </c>
      <c r="BB826" s="105">
        <v>-514502.24</v>
      </c>
      <c r="BE826" s="73"/>
      <c r="BF826" s="134">
        <f t="shared" si="52"/>
        <v>-514502.24000000017</v>
      </c>
      <c r="BG826" s="134">
        <f t="shared" si="53"/>
        <v>-514502.24000000017</v>
      </c>
      <c r="BH826" s="134">
        <f t="shared" si="54"/>
        <v>-514502.24000000017</v>
      </c>
      <c r="BI826" s="134">
        <f t="shared" si="51"/>
        <v>-514502.24000000017</v>
      </c>
    </row>
    <row r="827" spans="1:61" ht="14.4" x14ac:dyDescent="0.3">
      <c r="A827" s="106" t="s">
        <v>1188</v>
      </c>
      <c r="B827" s="105">
        <v>-4.6899999997549404</v>
      </c>
      <c r="C827" s="105">
        <v>-4.6899999997549404</v>
      </c>
      <c r="D827" s="105">
        <v>-4.6899999997549404</v>
      </c>
      <c r="E827" s="105">
        <v>-4.6899999997549404</v>
      </c>
      <c r="F827" s="105">
        <v>-4.6899999997549404</v>
      </c>
      <c r="G827" s="105">
        <v>-4.6899999997549404</v>
      </c>
      <c r="H827" s="105">
        <v>-4.6899999997549404</v>
      </c>
      <c r="I827" s="105">
        <v>-4.6899999997549404</v>
      </c>
      <c r="J827" s="105">
        <v>-4.6899999997549404</v>
      </c>
      <c r="K827" s="105">
        <v>-4.6899999997549404</v>
      </c>
      <c r="L827" s="105">
        <v>-4.6899999997549404</v>
      </c>
      <c r="M827" s="105">
        <v>-4.6899999997549404</v>
      </c>
      <c r="N827" s="105">
        <v>-4.6899999997549404</v>
      </c>
      <c r="O827" s="105">
        <v>-4.6899999997549404</v>
      </c>
      <c r="P827" s="105">
        <v>-4.6899999997549404</v>
      </c>
      <c r="Q827" s="105">
        <v>-4.6899999997549404</v>
      </c>
      <c r="R827" s="105">
        <v>-4.6899999997549404</v>
      </c>
      <c r="S827" s="105">
        <v>-4.6899999997549404</v>
      </c>
      <c r="T827" s="105">
        <v>-4.6899999997549404</v>
      </c>
      <c r="U827" s="105">
        <v>-4.6899999997549404</v>
      </c>
      <c r="V827" s="105">
        <v>-4.6899999997549404</v>
      </c>
      <c r="W827" s="105">
        <v>-4.6899999997549404</v>
      </c>
      <c r="X827" s="105">
        <v>-4.6899999997549404</v>
      </c>
      <c r="Y827" s="105">
        <v>-4.6899999997549404</v>
      </c>
      <c r="Z827" s="105">
        <v>-4.6899999997549404</v>
      </c>
      <c r="AA827" s="105">
        <v>-4.6899999997549404</v>
      </c>
      <c r="AB827" s="105">
        <v>-4.6899999997549404</v>
      </c>
      <c r="AC827" s="105">
        <v>-4.6899999997549404</v>
      </c>
      <c r="AD827" s="105">
        <v>-4.6899999997549404</v>
      </c>
      <c r="AE827" s="105">
        <v>-4.6899999997549404</v>
      </c>
      <c r="AF827" s="105">
        <v>-4.6899999997549404</v>
      </c>
      <c r="AG827" s="105">
        <v>-4.6899999997549404</v>
      </c>
      <c r="AH827" s="105">
        <v>-4.6899999997549404</v>
      </c>
      <c r="AI827" s="105">
        <v>-4.6899999997549404</v>
      </c>
      <c r="AJ827" s="105">
        <v>-4.6899999997549404</v>
      </c>
      <c r="AK827" s="105">
        <v>-4.6899999997549404</v>
      </c>
      <c r="AL827" s="105">
        <v>-4.6899999997549404</v>
      </c>
      <c r="AM827" s="105">
        <v>-4.6899999997549404</v>
      </c>
      <c r="AN827" s="105">
        <v>-4.6899999997549404</v>
      </c>
      <c r="AO827" s="105">
        <v>-4.6899999997549404</v>
      </c>
      <c r="AP827" s="105">
        <v>-4.6899999997549404</v>
      </c>
      <c r="AQ827" s="105">
        <v>-4.6899999997549404</v>
      </c>
      <c r="AR827" s="105">
        <v>-4.6899999997549404</v>
      </c>
      <c r="AS827" s="105">
        <v>-4.6899999997549404</v>
      </c>
      <c r="AT827" s="105">
        <v>-4.6899999997549404</v>
      </c>
      <c r="AU827" s="105">
        <v>-4.6899999997549404</v>
      </c>
      <c r="AV827" s="105">
        <v>-4.6899999997549404</v>
      </c>
      <c r="AW827" s="105">
        <v>-4.6899999997549404</v>
      </c>
      <c r="AX827" s="105">
        <v>-4.6899999997549404</v>
      </c>
      <c r="AY827" s="105">
        <v>-4.6899999997549404</v>
      </c>
      <c r="AZ827" s="105">
        <v>-4.6899999997549404</v>
      </c>
      <c r="BA827" s="105">
        <v>-4.6899999997549404</v>
      </c>
      <c r="BB827" s="105">
        <v>-4.6899999997549404</v>
      </c>
      <c r="BE827" s="73"/>
      <c r="BF827" s="134">
        <f t="shared" si="52"/>
        <v>-4.6899999997549395</v>
      </c>
      <c r="BG827" s="134">
        <f t="shared" si="53"/>
        <v>-4.6899999997549395</v>
      </c>
      <c r="BH827" s="134">
        <f t="shared" si="54"/>
        <v>-4.6899999997549395</v>
      </c>
      <c r="BI827" s="134">
        <f t="shared" si="51"/>
        <v>-4.6899999997549395</v>
      </c>
    </row>
    <row r="828" spans="1:61" ht="14.4" x14ac:dyDescent="0.3">
      <c r="A828" s="106" t="s">
        <v>1189</v>
      </c>
      <c r="B828" s="105">
        <v>0</v>
      </c>
      <c r="C828" s="105">
        <v>0</v>
      </c>
      <c r="D828" s="105">
        <v>0</v>
      </c>
      <c r="E828" s="105">
        <v>0</v>
      </c>
      <c r="F828" s="105">
        <v>0</v>
      </c>
      <c r="G828" s="105">
        <v>0</v>
      </c>
      <c r="H828" s="105">
        <v>0</v>
      </c>
      <c r="I828" s="105">
        <v>0</v>
      </c>
      <c r="J828" s="105">
        <v>0</v>
      </c>
      <c r="K828" s="105">
        <v>0</v>
      </c>
      <c r="L828" s="105">
        <v>0</v>
      </c>
      <c r="M828" s="105">
        <v>0</v>
      </c>
      <c r="N828" s="105">
        <v>0</v>
      </c>
      <c r="O828" s="105">
        <v>0</v>
      </c>
      <c r="P828" s="105">
        <v>0</v>
      </c>
      <c r="Q828" s="105">
        <v>0</v>
      </c>
      <c r="R828" s="105">
        <v>0</v>
      </c>
      <c r="S828" s="105">
        <v>0</v>
      </c>
      <c r="T828" s="105">
        <v>0</v>
      </c>
      <c r="U828" s="105">
        <v>0</v>
      </c>
      <c r="V828" s="105">
        <v>0</v>
      </c>
      <c r="W828" s="105">
        <v>0</v>
      </c>
      <c r="X828" s="105">
        <v>0</v>
      </c>
      <c r="Y828" s="105">
        <v>0</v>
      </c>
      <c r="Z828" s="105">
        <v>0</v>
      </c>
      <c r="AA828" s="105">
        <v>0</v>
      </c>
      <c r="AB828" s="105">
        <v>0</v>
      </c>
      <c r="AC828" s="105">
        <v>0</v>
      </c>
      <c r="AD828" s="105">
        <v>0</v>
      </c>
      <c r="AE828" s="105">
        <v>0</v>
      </c>
      <c r="AF828" s="105">
        <v>0</v>
      </c>
      <c r="AG828" s="105">
        <v>0</v>
      </c>
      <c r="AH828" s="105">
        <v>0</v>
      </c>
      <c r="AI828" s="105">
        <v>0</v>
      </c>
      <c r="AJ828" s="105">
        <v>0</v>
      </c>
      <c r="AK828" s="105">
        <v>0</v>
      </c>
      <c r="AL828" s="105">
        <v>0</v>
      </c>
      <c r="AM828" s="105">
        <v>0</v>
      </c>
      <c r="AN828" s="105">
        <v>0</v>
      </c>
      <c r="AO828" s="105">
        <v>0</v>
      </c>
      <c r="AP828" s="105">
        <v>0</v>
      </c>
      <c r="AQ828" s="105">
        <v>0</v>
      </c>
      <c r="AR828" s="105">
        <v>0</v>
      </c>
      <c r="AS828" s="105">
        <v>0</v>
      </c>
      <c r="AT828" s="105">
        <v>0</v>
      </c>
      <c r="AU828" s="105">
        <v>0</v>
      </c>
      <c r="AV828" s="105">
        <v>0</v>
      </c>
      <c r="AW828" s="105">
        <v>0</v>
      </c>
      <c r="AX828" s="105">
        <v>0</v>
      </c>
      <c r="AY828" s="105">
        <v>0</v>
      </c>
      <c r="AZ828" s="105">
        <v>0</v>
      </c>
      <c r="BA828" s="105">
        <v>0</v>
      </c>
      <c r="BB828" s="105">
        <v>0</v>
      </c>
      <c r="BE828" s="73"/>
      <c r="BF828" s="134">
        <f t="shared" si="52"/>
        <v>0</v>
      </c>
      <c r="BG828" s="134">
        <f t="shared" si="53"/>
        <v>0</v>
      </c>
      <c r="BH828" s="134">
        <f t="shared" si="54"/>
        <v>0</v>
      </c>
      <c r="BI828" s="134">
        <f t="shared" si="51"/>
        <v>0</v>
      </c>
    </row>
    <row r="829" spans="1:61" ht="14.4" x14ac:dyDescent="0.3">
      <c r="A829" s="106" t="s">
        <v>1190</v>
      </c>
      <c r="B829" s="105">
        <v>-56143.33</v>
      </c>
      <c r="C829" s="105">
        <v>-56143.33</v>
      </c>
      <c r="D829" s="105">
        <v>-56143.33</v>
      </c>
      <c r="E829" s="105">
        <v>-56143.33</v>
      </c>
      <c r="F829" s="105">
        <v>-56143.33</v>
      </c>
      <c r="G829" s="105">
        <v>-56143.33</v>
      </c>
      <c r="H829" s="105">
        <v>-56143.33</v>
      </c>
      <c r="I829" s="105">
        <v>-56143.33</v>
      </c>
      <c r="J829" s="105">
        <v>-56143.33</v>
      </c>
      <c r="K829" s="105">
        <v>-56143.33</v>
      </c>
      <c r="L829" s="105">
        <v>-56143.33</v>
      </c>
      <c r="M829" s="105">
        <v>-56143.33</v>
      </c>
      <c r="N829" s="105">
        <v>-56143.33</v>
      </c>
      <c r="O829" s="105">
        <v>-56143.33</v>
      </c>
      <c r="P829" s="105">
        <v>-56143.33</v>
      </c>
      <c r="Q829" s="105">
        <v>-56143.33</v>
      </c>
      <c r="R829" s="105">
        <v>-56143.33</v>
      </c>
      <c r="S829" s="105">
        <v>-56143.33</v>
      </c>
      <c r="T829" s="105">
        <v>-56143.33</v>
      </c>
      <c r="U829" s="105">
        <v>-56143.33</v>
      </c>
      <c r="V829" s="105">
        <v>-56143.33</v>
      </c>
      <c r="W829" s="105">
        <v>-56143.33</v>
      </c>
      <c r="X829" s="105">
        <v>-56143.33</v>
      </c>
      <c r="Y829" s="105">
        <v>-56143.33</v>
      </c>
      <c r="Z829" s="105">
        <v>-56143.33</v>
      </c>
      <c r="AA829" s="105">
        <v>-56143.33</v>
      </c>
      <c r="AB829" s="105">
        <v>-56143.33</v>
      </c>
      <c r="AC829" s="105">
        <v>-56143.33</v>
      </c>
      <c r="AD829" s="105">
        <v>-56143.33</v>
      </c>
      <c r="AE829" s="105">
        <v>-56143.33</v>
      </c>
      <c r="AF829" s="105">
        <v>-56143.33</v>
      </c>
      <c r="AG829" s="105">
        <v>-56143.33</v>
      </c>
      <c r="AH829" s="105">
        <v>-56143.33</v>
      </c>
      <c r="AI829" s="105">
        <v>-56143.33</v>
      </c>
      <c r="AJ829" s="105">
        <v>-56143.33</v>
      </c>
      <c r="AK829" s="105">
        <v>-56143.33</v>
      </c>
      <c r="AL829" s="105">
        <v>-56143.33</v>
      </c>
      <c r="AM829" s="105">
        <v>-56143.33</v>
      </c>
      <c r="AN829" s="105">
        <v>-56143.33</v>
      </c>
      <c r="AO829" s="105">
        <v>-56143.33</v>
      </c>
      <c r="AP829" s="105">
        <v>-56143.33</v>
      </c>
      <c r="AQ829" s="105">
        <v>-56143.33</v>
      </c>
      <c r="AR829" s="105">
        <v>-56143.33</v>
      </c>
      <c r="AS829" s="105">
        <v>-56143.33</v>
      </c>
      <c r="AT829" s="105">
        <v>-56143.33</v>
      </c>
      <c r="AU829" s="105">
        <v>-56143.33</v>
      </c>
      <c r="AV829" s="105">
        <v>-56143.33</v>
      </c>
      <c r="AW829" s="105">
        <v>-56143.33</v>
      </c>
      <c r="AX829" s="105">
        <v>-56143.33</v>
      </c>
      <c r="AY829" s="105">
        <v>-56143.33</v>
      </c>
      <c r="AZ829" s="105">
        <v>-56143.33</v>
      </c>
      <c r="BA829" s="105">
        <v>-56143.33</v>
      </c>
      <c r="BB829" s="105">
        <v>-56143.33</v>
      </c>
      <c r="BE829" s="73"/>
      <c r="BF829" s="134">
        <f t="shared" si="52"/>
        <v>-56143.329999999994</v>
      </c>
      <c r="BG829" s="134">
        <f t="shared" si="53"/>
        <v>-56143.329999999994</v>
      </c>
      <c r="BH829" s="134">
        <f t="shared" si="54"/>
        <v>-56143.329999999994</v>
      </c>
      <c r="BI829" s="134">
        <f t="shared" si="51"/>
        <v>-56143.329999999994</v>
      </c>
    </row>
    <row r="830" spans="1:61" ht="14.4" x14ac:dyDescent="0.3">
      <c r="A830" s="106" t="s">
        <v>1191</v>
      </c>
      <c r="B830" s="105">
        <v>-180294084.84999999</v>
      </c>
      <c r="C830" s="105">
        <v>-180294084.84999999</v>
      </c>
      <c r="D830" s="105">
        <v>-180294084.84999999</v>
      </c>
      <c r="E830" s="105">
        <v>-180294084.84999999</v>
      </c>
      <c r="F830" s="105">
        <v>-180294084.84999999</v>
      </c>
      <c r="G830" s="105">
        <v>-180294084.84999999</v>
      </c>
      <c r="H830" s="105">
        <v>-180294084.84999999</v>
      </c>
      <c r="I830" s="105">
        <v>-180294084.84999999</v>
      </c>
      <c r="J830" s="105">
        <v>-180294084.84999999</v>
      </c>
      <c r="K830" s="105">
        <v>-180294084.84999999</v>
      </c>
      <c r="L830" s="105">
        <v>-180294084.84999999</v>
      </c>
      <c r="M830" s="105">
        <v>-180294084.84999999</v>
      </c>
      <c r="N830" s="105">
        <v>-180294084.84999999</v>
      </c>
      <c r="O830" s="105">
        <v>-180294084.84999999</v>
      </c>
      <c r="P830" s="105">
        <v>-180294084.84999999</v>
      </c>
      <c r="Q830" s="105">
        <v>-180294084.84999999</v>
      </c>
      <c r="R830" s="105">
        <v>-180294084.84999999</v>
      </c>
      <c r="S830" s="105">
        <v>-180294084.84999999</v>
      </c>
      <c r="T830" s="105">
        <v>-180294084.84999999</v>
      </c>
      <c r="U830" s="105">
        <v>-180294084.84999999</v>
      </c>
      <c r="V830" s="105">
        <v>-180294084.84999999</v>
      </c>
      <c r="W830" s="105">
        <v>-180294084.84999999</v>
      </c>
      <c r="X830" s="105">
        <v>-180294084.84999999</v>
      </c>
      <c r="Y830" s="105">
        <v>-180294084.84999999</v>
      </c>
      <c r="Z830" s="105">
        <v>-180294084.84999999</v>
      </c>
      <c r="AA830" s="105">
        <v>-180294084.84999999</v>
      </c>
      <c r="AB830" s="105">
        <v>-180294084.84999999</v>
      </c>
      <c r="AC830" s="105">
        <v>-180294084.84999999</v>
      </c>
      <c r="AD830" s="105">
        <v>-180294084.84999999</v>
      </c>
      <c r="AE830" s="105">
        <v>-180294084.84999999</v>
      </c>
      <c r="AF830" s="105">
        <v>-180294084.84999999</v>
      </c>
      <c r="AG830" s="105">
        <v>-180294084.84999999</v>
      </c>
      <c r="AH830" s="105">
        <v>-180294084.84999999</v>
      </c>
      <c r="AI830" s="105">
        <v>-180294084.84999999</v>
      </c>
      <c r="AJ830" s="105">
        <v>-180294084.84999999</v>
      </c>
      <c r="AK830" s="105">
        <v>-180294084.84999999</v>
      </c>
      <c r="AL830" s="105">
        <v>-180294084.84999999</v>
      </c>
      <c r="AM830" s="105">
        <v>-180294084.84999999</v>
      </c>
      <c r="AN830" s="105">
        <v>-180294084.84999999</v>
      </c>
      <c r="AO830" s="105">
        <v>-180294084.84999999</v>
      </c>
      <c r="AP830" s="105">
        <v>-180294084.84999999</v>
      </c>
      <c r="AQ830" s="105">
        <v>-180294084.84999999</v>
      </c>
      <c r="AR830" s="105">
        <v>-180294084.84999999</v>
      </c>
      <c r="AS830" s="105">
        <v>-180294084.84999999</v>
      </c>
      <c r="AT830" s="105">
        <v>-180294084.84999999</v>
      </c>
      <c r="AU830" s="105">
        <v>-180294084.84999999</v>
      </c>
      <c r="AV830" s="105">
        <v>-180294084.84999999</v>
      </c>
      <c r="AW830" s="105">
        <v>-180294084.84999999</v>
      </c>
      <c r="AX830" s="105">
        <v>-180294084.84999999</v>
      </c>
      <c r="AY830" s="105">
        <v>-180294084.84999999</v>
      </c>
      <c r="AZ830" s="105">
        <v>-180294084.84999999</v>
      </c>
      <c r="BA830" s="105">
        <v>-180294084.84999999</v>
      </c>
      <c r="BB830" s="105">
        <v>-180294084.84999999</v>
      </c>
      <c r="BE830" s="73"/>
      <c r="BF830" s="134">
        <f t="shared" si="52"/>
        <v>-180294084.84999993</v>
      </c>
      <c r="BG830" s="134">
        <f t="shared" si="53"/>
        <v>-180294084.84999993</v>
      </c>
      <c r="BH830" s="134">
        <f t="shared" si="54"/>
        <v>-180294084.84999993</v>
      </c>
      <c r="BI830" s="134">
        <f t="shared" si="51"/>
        <v>-180294084.84999993</v>
      </c>
    </row>
    <row r="831" spans="1:61" ht="14.4" x14ac:dyDescent="0.3">
      <c r="A831" s="106" t="s">
        <v>1192</v>
      </c>
      <c r="B831" s="105">
        <v>-6149725.7899999898</v>
      </c>
      <c r="C831" s="105">
        <v>-6149725.7899999898</v>
      </c>
      <c r="D831" s="105">
        <v>-6149725.7899999898</v>
      </c>
      <c r="E831" s="105">
        <v>-6149725.7899999898</v>
      </c>
      <c r="F831" s="105">
        <v>-6149725.7899999898</v>
      </c>
      <c r="G831" s="105">
        <v>-6149725.7899999898</v>
      </c>
      <c r="H831" s="105">
        <v>-6149725.7899999898</v>
      </c>
      <c r="I831" s="105">
        <v>-6149725.7899999898</v>
      </c>
      <c r="J831" s="105">
        <v>-6149725.7899999898</v>
      </c>
      <c r="K831" s="105">
        <v>-6149725.7899999898</v>
      </c>
      <c r="L831" s="105">
        <v>-6149725.7899999898</v>
      </c>
      <c r="M831" s="105">
        <v>-6149725.7899999898</v>
      </c>
      <c r="N831" s="105">
        <v>-6149725.7899999898</v>
      </c>
      <c r="O831" s="105">
        <v>-6149725.7899999898</v>
      </c>
      <c r="P831" s="105">
        <v>-6149725.7899999898</v>
      </c>
      <c r="Q831" s="105">
        <v>-6149725.7899999898</v>
      </c>
      <c r="R831" s="105">
        <v>-6149725.7899999898</v>
      </c>
      <c r="S831" s="105">
        <v>-6149725.7899999898</v>
      </c>
      <c r="T831" s="105">
        <v>-6149725.7899999898</v>
      </c>
      <c r="U831" s="105">
        <v>-6149725.7899999898</v>
      </c>
      <c r="V831" s="105">
        <v>-6149725.7899999898</v>
      </c>
      <c r="W831" s="105">
        <v>-6149725.7899999898</v>
      </c>
      <c r="X831" s="105">
        <v>-6149725.7899999898</v>
      </c>
      <c r="Y831" s="105">
        <v>-6149725.7899999898</v>
      </c>
      <c r="Z831" s="105">
        <v>-6149725.7899999898</v>
      </c>
      <c r="AA831" s="105">
        <v>-6149725.7899999898</v>
      </c>
      <c r="AB831" s="105">
        <v>-6149725.7899999898</v>
      </c>
      <c r="AC831" s="105">
        <v>-6149725.7899999898</v>
      </c>
      <c r="AD831" s="105">
        <v>-6149725.7899999898</v>
      </c>
      <c r="AE831" s="105">
        <v>-6149725.7899999898</v>
      </c>
      <c r="AF831" s="105">
        <v>-6149725.7899999898</v>
      </c>
      <c r="AG831" s="105">
        <v>-6149725.7899999898</v>
      </c>
      <c r="AH831" s="105">
        <v>-6149725.7899999898</v>
      </c>
      <c r="AI831" s="105">
        <v>-6149725.7899999898</v>
      </c>
      <c r="AJ831" s="105">
        <v>-6149725.7899999898</v>
      </c>
      <c r="AK831" s="105">
        <v>-6149725.7899999898</v>
      </c>
      <c r="AL831" s="105">
        <v>-6149725.7899999898</v>
      </c>
      <c r="AM831" s="105">
        <v>-6149725.7899999898</v>
      </c>
      <c r="AN831" s="105">
        <v>-6149725.7899999898</v>
      </c>
      <c r="AO831" s="105">
        <v>-6149725.7899999898</v>
      </c>
      <c r="AP831" s="105">
        <v>-6149725.7899999898</v>
      </c>
      <c r="AQ831" s="105">
        <v>-6149725.7899999898</v>
      </c>
      <c r="AR831" s="105">
        <v>-6149725.7899999898</v>
      </c>
      <c r="AS831" s="105">
        <v>-6149725.7899999898</v>
      </c>
      <c r="AT831" s="105">
        <v>-6149725.7899999898</v>
      </c>
      <c r="AU831" s="105">
        <v>-6149725.7899999898</v>
      </c>
      <c r="AV831" s="105">
        <v>-6149725.7899999898</v>
      </c>
      <c r="AW831" s="105">
        <v>-6149725.7899999898</v>
      </c>
      <c r="AX831" s="105">
        <v>-6149725.7899999898</v>
      </c>
      <c r="AY831" s="105">
        <v>-6149725.7899999898</v>
      </c>
      <c r="AZ831" s="105">
        <v>-6149725.7899999898</v>
      </c>
      <c r="BA831" s="105">
        <v>-6149725.7899999898</v>
      </c>
      <c r="BB831" s="105">
        <v>-6149725.7899999898</v>
      </c>
      <c r="BE831" s="73"/>
      <c r="BF831" s="134">
        <f t="shared" si="52"/>
        <v>-6149725.7899999907</v>
      </c>
      <c r="BG831" s="134">
        <f t="shared" si="53"/>
        <v>-6149725.7899999907</v>
      </c>
      <c r="BH831" s="134">
        <f t="shared" si="54"/>
        <v>-6149725.7899999907</v>
      </c>
      <c r="BI831" s="134">
        <f t="shared" si="51"/>
        <v>-6149725.7899999907</v>
      </c>
    </row>
    <row r="832" spans="1:61" ht="14.4" x14ac:dyDescent="0.3">
      <c r="A832" s="106" t="s">
        <v>1193</v>
      </c>
      <c r="B832" s="105">
        <v>0</v>
      </c>
      <c r="C832" s="105">
        <v>0</v>
      </c>
      <c r="D832" s="105">
        <v>0</v>
      </c>
      <c r="E832" s="105">
        <v>0</v>
      </c>
      <c r="F832" s="105">
        <v>0</v>
      </c>
      <c r="G832" s="105">
        <v>0</v>
      </c>
      <c r="H832" s="105">
        <v>0</v>
      </c>
      <c r="I832" s="105">
        <v>0</v>
      </c>
      <c r="J832" s="105">
        <v>0</v>
      </c>
      <c r="K832" s="105">
        <v>0</v>
      </c>
      <c r="L832" s="105">
        <v>0</v>
      </c>
      <c r="M832" s="105">
        <v>0</v>
      </c>
      <c r="N832" s="105">
        <v>0</v>
      </c>
      <c r="O832" s="105">
        <v>0</v>
      </c>
      <c r="P832" s="105">
        <v>0</v>
      </c>
      <c r="Q832" s="105">
        <v>0</v>
      </c>
      <c r="R832" s="105">
        <v>0</v>
      </c>
      <c r="S832" s="105">
        <v>0</v>
      </c>
      <c r="T832" s="105">
        <v>0</v>
      </c>
      <c r="U832" s="105">
        <v>0</v>
      </c>
      <c r="V832" s="105">
        <v>0</v>
      </c>
      <c r="W832" s="105">
        <v>0</v>
      </c>
      <c r="X832" s="105">
        <v>0</v>
      </c>
      <c r="Y832" s="105">
        <v>0</v>
      </c>
      <c r="Z832" s="105">
        <v>0</v>
      </c>
      <c r="AA832" s="105">
        <v>0</v>
      </c>
      <c r="AB832" s="105">
        <v>0</v>
      </c>
      <c r="AC832" s="105">
        <v>0</v>
      </c>
      <c r="AD832" s="105">
        <v>0</v>
      </c>
      <c r="AE832" s="105">
        <v>0</v>
      </c>
      <c r="AF832" s="105">
        <v>0</v>
      </c>
      <c r="AG832" s="105">
        <v>0</v>
      </c>
      <c r="AH832" s="105">
        <v>0</v>
      </c>
      <c r="AI832" s="105">
        <v>0</v>
      </c>
      <c r="AJ832" s="105">
        <v>0</v>
      </c>
      <c r="AK832" s="105">
        <v>0</v>
      </c>
      <c r="AL832" s="105">
        <v>0</v>
      </c>
      <c r="AM832" s="105">
        <v>0</v>
      </c>
      <c r="AN832" s="105">
        <v>0</v>
      </c>
      <c r="AO832" s="105">
        <v>0</v>
      </c>
      <c r="AP832" s="105">
        <v>0</v>
      </c>
      <c r="AQ832" s="105">
        <v>0</v>
      </c>
      <c r="AR832" s="105">
        <v>0</v>
      </c>
      <c r="AS832" s="105">
        <v>0</v>
      </c>
      <c r="AT832" s="105">
        <v>0</v>
      </c>
      <c r="AU832" s="105">
        <v>0</v>
      </c>
      <c r="AV832" s="105">
        <v>0</v>
      </c>
      <c r="AW832" s="105">
        <v>0</v>
      </c>
      <c r="AX832" s="105">
        <v>0</v>
      </c>
      <c r="AY832" s="105">
        <v>0</v>
      </c>
      <c r="AZ832" s="105">
        <v>0</v>
      </c>
      <c r="BA832" s="105">
        <v>0</v>
      </c>
      <c r="BB832" s="105">
        <v>0</v>
      </c>
      <c r="BE832" s="73"/>
      <c r="BF832" s="134">
        <f t="shared" si="52"/>
        <v>0</v>
      </c>
      <c r="BG832" s="134">
        <f t="shared" si="53"/>
        <v>0</v>
      </c>
      <c r="BH832" s="134">
        <f t="shared" si="54"/>
        <v>0</v>
      </c>
      <c r="BI832" s="134">
        <f t="shared" si="51"/>
        <v>0</v>
      </c>
    </row>
    <row r="833" spans="1:61" ht="14.4" x14ac:dyDescent="0.3">
      <c r="A833" s="106" t="s">
        <v>1194</v>
      </c>
      <c r="B833" s="105">
        <v>0</v>
      </c>
      <c r="C833" s="105">
        <v>0</v>
      </c>
      <c r="D833" s="105">
        <v>0</v>
      </c>
      <c r="E833" s="105">
        <v>0</v>
      </c>
      <c r="F833" s="105">
        <v>0</v>
      </c>
      <c r="G833" s="105">
        <v>0</v>
      </c>
      <c r="H833" s="105">
        <v>0</v>
      </c>
      <c r="I833" s="105">
        <v>0</v>
      </c>
      <c r="J833" s="105">
        <v>0</v>
      </c>
      <c r="K833" s="105">
        <v>0</v>
      </c>
      <c r="L833" s="105">
        <v>0</v>
      </c>
      <c r="M833" s="105">
        <v>0</v>
      </c>
      <c r="N833" s="105">
        <v>0</v>
      </c>
      <c r="O833" s="105">
        <v>0</v>
      </c>
      <c r="P833" s="105">
        <v>0</v>
      </c>
      <c r="Q833" s="105">
        <v>0</v>
      </c>
      <c r="R833" s="105">
        <v>0</v>
      </c>
      <c r="S833" s="105">
        <v>0</v>
      </c>
      <c r="T833" s="105">
        <v>0</v>
      </c>
      <c r="U833" s="105">
        <v>0</v>
      </c>
      <c r="V833" s="105">
        <v>0</v>
      </c>
      <c r="W833" s="105">
        <v>0</v>
      </c>
      <c r="X833" s="105">
        <v>0</v>
      </c>
      <c r="Y833" s="105">
        <v>0</v>
      </c>
      <c r="Z833" s="105">
        <v>0</v>
      </c>
      <c r="AA833" s="105">
        <v>0</v>
      </c>
      <c r="AB833" s="105">
        <v>0</v>
      </c>
      <c r="AC833" s="105">
        <v>0</v>
      </c>
      <c r="AD833" s="105">
        <v>0</v>
      </c>
      <c r="AE833" s="105">
        <v>0</v>
      </c>
      <c r="AF833" s="105">
        <v>0</v>
      </c>
      <c r="AG833" s="105">
        <v>0</v>
      </c>
      <c r="AH833" s="105">
        <v>0</v>
      </c>
      <c r="AI833" s="105">
        <v>0</v>
      </c>
      <c r="AJ833" s="105">
        <v>0</v>
      </c>
      <c r="AK833" s="105">
        <v>0</v>
      </c>
      <c r="AL833" s="105">
        <v>0</v>
      </c>
      <c r="AM833" s="105">
        <v>0</v>
      </c>
      <c r="AN833" s="105">
        <v>0</v>
      </c>
      <c r="AO833" s="105">
        <v>0</v>
      </c>
      <c r="AP833" s="105">
        <v>0</v>
      </c>
      <c r="AQ833" s="105">
        <v>0</v>
      </c>
      <c r="AR833" s="105">
        <v>0</v>
      </c>
      <c r="AS833" s="105">
        <v>0</v>
      </c>
      <c r="AT833" s="105">
        <v>0</v>
      </c>
      <c r="AU833" s="105">
        <v>0</v>
      </c>
      <c r="AV833" s="105">
        <v>0</v>
      </c>
      <c r="AW833" s="105">
        <v>0</v>
      </c>
      <c r="AX833" s="105">
        <v>0</v>
      </c>
      <c r="AY833" s="105">
        <v>0</v>
      </c>
      <c r="AZ833" s="105">
        <v>0</v>
      </c>
      <c r="BA833" s="105">
        <v>0</v>
      </c>
      <c r="BB833" s="105">
        <v>0</v>
      </c>
      <c r="BE833" s="73"/>
      <c r="BF833" s="134">
        <f t="shared" si="52"/>
        <v>0</v>
      </c>
      <c r="BG833" s="134">
        <f t="shared" si="53"/>
        <v>0</v>
      </c>
      <c r="BH833" s="134">
        <f t="shared" si="54"/>
        <v>0</v>
      </c>
      <c r="BI833" s="134">
        <f t="shared" si="51"/>
        <v>0</v>
      </c>
    </row>
    <row r="834" spans="1:61" ht="14.4" x14ac:dyDescent="0.3">
      <c r="A834" s="106" t="s">
        <v>1195</v>
      </c>
      <c r="B834" s="105">
        <v>0</v>
      </c>
      <c r="C834" s="105">
        <v>0</v>
      </c>
      <c r="D834" s="105">
        <v>0</v>
      </c>
      <c r="E834" s="105">
        <v>0</v>
      </c>
      <c r="F834" s="105">
        <v>0</v>
      </c>
      <c r="G834" s="105">
        <v>0</v>
      </c>
      <c r="H834" s="105">
        <v>0</v>
      </c>
      <c r="I834" s="105">
        <v>0</v>
      </c>
      <c r="J834" s="105">
        <v>0</v>
      </c>
      <c r="K834" s="105">
        <v>0</v>
      </c>
      <c r="L834" s="105">
        <v>0</v>
      </c>
      <c r="M834" s="105">
        <v>0</v>
      </c>
      <c r="N834" s="105">
        <v>0</v>
      </c>
      <c r="O834" s="105">
        <v>0</v>
      </c>
      <c r="P834" s="105">
        <v>0</v>
      </c>
      <c r="Q834" s="105">
        <v>0</v>
      </c>
      <c r="R834" s="105">
        <v>0</v>
      </c>
      <c r="S834" s="105">
        <v>0</v>
      </c>
      <c r="T834" s="105">
        <v>0</v>
      </c>
      <c r="U834" s="105">
        <v>0</v>
      </c>
      <c r="V834" s="105">
        <v>0</v>
      </c>
      <c r="W834" s="105">
        <v>0</v>
      </c>
      <c r="X834" s="105">
        <v>0</v>
      </c>
      <c r="Y834" s="105">
        <v>0</v>
      </c>
      <c r="Z834" s="105">
        <v>0</v>
      </c>
      <c r="AA834" s="105">
        <v>0</v>
      </c>
      <c r="AB834" s="105">
        <v>0</v>
      </c>
      <c r="AC834" s="105">
        <v>0</v>
      </c>
      <c r="AD834" s="105">
        <v>0</v>
      </c>
      <c r="AE834" s="105">
        <v>0</v>
      </c>
      <c r="AF834" s="105">
        <v>0</v>
      </c>
      <c r="AG834" s="105">
        <v>0</v>
      </c>
      <c r="AH834" s="105">
        <v>0</v>
      </c>
      <c r="AI834" s="105">
        <v>0</v>
      </c>
      <c r="AJ834" s="105">
        <v>0</v>
      </c>
      <c r="AK834" s="105">
        <v>0</v>
      </c>
      <c r="AL834" s="105">
        <v>0</v>
      </c>
      <c r="AM834" s="105">
        <v>0</v>
      </c>
      <c r="AN834" s="105">
        <v>0</v>
      </c>
      <c r="AO834" s="105">
        <v>0</v>
      </c>
      <c r="AP834" s="105">
        <v>0</v>
      </c>
      <c r="AQ834" s="105">
        <v>0</v>
      </c>
      <c r="AR834" s="105">
        <v>0</v>
      </c>
      <c r="AS834" s="105">
        <v>0</v>
      </c>
      <c r="AT834" s="105">
        <v>0</v>
      </c>
      <c r="AU834" s="105">
        <v>0</v>
      </c>
      <c r="AV834" s="105">
        <v>0</v>
      </c>
      <c r="AW834" s="105">
        <v>0</v>
      </c>
      <c r="AX834" s="105">
        <v>0</v>
      </c>
      <c r="AY834" s="105">
        <v>0</v>
      </c>
      <c r="AZ834" s="105">
        <v>0</v>
      </c>
      <c r="BA834" s="105">
        <v>0</v>
      </c>
      <c r="BB834" s="105">
        <v>0</v>
      </c>
      <c r="BE834" s="73"/>
      <c r="BF834" s="134">
        <f t="shared" si="52"/>
        <v>0</v>
      </c>
      <c r="BG834" s="134">
        <f t="shared" si="53"/>
        <v>0</v>
      </c>
      <c r="BH834" s="134">
        <f t="shared" si="54"/>
        <v>0</v>
      </c>
      <c r="BI834" s="134">
        <f t="shared" si="51"/>
        <v>0</v>
      </c>
    </row>
    <row r="835" spans="1:61" ht="14.4" x14ac:dyDescent="0.3">
      <c r="A835" s="106" t="s">
        <v>1196</v>
      </c>
      <c r="B835" s="105">
        <v>0</v>
      </c>
      <c r="C835" s="105">
        <v>0</v>
      </c>
      <c r="D835" s="105">
        <v>0</v>
      </c>
      <c r="E835" s="105">
        <v>0</v>
      </c>
      <c r="F835" s="105">
        <v>0</v>
      </c>
      <c r="G835" s="105">
        <v>0</v>
      </c>
      <c r="H835" s="105">
        <v>0</v>
      </c>
      <c r="I835" s="105">
        <v>0</v>
      </c>
      <c r="J835" s="105">
        <v>0</v>
      </c>
      <c r="K835" s="105">
        <v>0</v>
      </c>
      <c r="L835" s="105">
        <v>0</v>
      </c>
      <c r="M835" s="105">
        <v>0</v>
      </c>
      <c r="N835" s="105">
        <v>0</v>
      </c>
      <c r="O835" s="105">
        <v>0</v>
      </c>
      <c r="P835" s="105">
        <v>0</v>
      </c>
      <c r="Q835" s="105">
        <v>0</v>
      </c>
      <c r="R835" s="105">
        <v>0</v>
      </c>
      <c r="S835" s="105">
        <v>0</v>
      </c>
      <c r="T835" s="105">
        <v>0</v>
      </c>
      <c r="U835" s="105">
        <v>0</v>
      </c>
      <c r="V835" s="105">
        <v>0</v>
      </c>
      <c r="W835" s="105">
        <v>0</v>
      </c>
      <c r="X835" s="105">
        <v>0</v>
      </c>
      <c r="Y835" s="105">
        <v>0</v>
      </c>
      <c r="Z835" s="105">
        <v>0</v>
      </c>
      <c r="AA835" s="105">
        <v>0</v>
      </c>
      <c r="AB835" s="105">
        <v>0</v>
      </c>
      <c r="AC835" s="105">
        <v>0</v>
      </c>
      <c r="AD835" s="105">
        <v>0</v>
      </c>
      <c r="AE835" s="105">
        <v>0</v>
      </c>
      <c r="AF835" s="105">
        <v>0</v>
      </c>
      <c r="AG835" s="105">
        <v>0</v>
      </c>
      <c r="AH835" s="105">
        <v>0</v>
      </c>
      <c r="AI835" s="105">
        <v>0</v>
      </c>
      <c r="AJ835" s="105">
        <v>0</v>
      </c>
      <c r="AK835" s="105">
        <v>0</v>
      </c>
      <c r="AL835" s="105">
        <v>0</v>
      </c>
      <c r="AM835" s="105">
        <v>0</v>
      </c>
      <c r="AN835" s="105">
        <v>0</v>
      </c>
      <c r="AO835" s="105">
        <v>0</v>
      </c>
      <c r="AP835" s="105">
        <v>0</v>
      </c>
      <c r="AQ835" s="105">
        <v>0</v>
      </c>
      <c r="AR835" s="105">
        <v>0</v>
      </c>
      <c r="AS835" s="105">
        <v>0</v>
      </c>
      <c r="AT835" s="105">
        <v>0</v>
      </c>
      <c r="AU835" s="105">
        <v>0</v>
      </c>
      <c r="AV835" s="105">
        <v>0</v>
      </c>
      <c r="AW835" s="105">
        <v>0</v>
      </c>
      <c r="AX835" s="105">
        <v>0</v>
      </c>
      <c r="AY835" s="105">
        <v>0</v>
      </c>
      <c r="AZ835" s="105">
        <v>0</v>
      </c>
      <c r="BA835" s="105">
        <v>0</v>
      </c>
      <c r="BB835" s="105">
        <v>0</v>
      </c>
      <c r="BE835" s="73"/>
      <c r="BF835" s="134">
        <f t="shared" si="52"/>
        <v>0</v>
      </c>
      <c r="BG835" s="134">
        <f t="shared" si="53"/>
        <v>0</v>
      </c>
      <c r="BH835" s="134">
        <f t="shared" si="54"/>
        <v>0</v>
      </c>
      <c r="BI835" s="134">
        <f t="shared" si="51"/>
        <v>0</v>
      </c>
    </row>
    <row r="836" spans="1:61" ht="14.4" x14ac:dyDescent="0.3">
      <c r="A836" s="106" t="s">
        <v>1197</v>
      </c>
      <c r="B836" s="105">
        <v>0</v>
      </c>
      <c r="C836" s="105">
        <v>0</v>
      </c>
      <c r="D836" s="105">
        <v>0</v>
      </c>
      <c r="E836" s="105">
        <v>0</v>
      </c>
      <c r="F836" s="105">
        <v>0</v>
      </c>
      <c r="G836" s="105">
        <v>0</v>
      </c>
      <c r="H836" s="105">
        <v>0</v>
      </c>
      <c r="I836" s="105">
        <v>0</v>
      </c>
      <c r="J836" s="105">
        <v>0</v>
      </c>
      <c r="K836" s="105">
        <v>0</v>
      </c>
      <c r="L836" s="105">
        <v>0</v>
      </c>
      <c r="M836" s="105">
        <v>0</v>
      </c>
      <c r="N836" s="105">
        <v>0</v>
      </c>
      <c r="O836" s="105">
        <v>0</v>
      </c>
      <c r="P836" s="105">
        <v>0</v>
      </c>
      <c r="Q836" s="105">
        <v>0</v>
      </c>
      <c r="R836" s="105">
        <v>0</v>
      </c>
      <c r="S836" s="105">
        <v>0</v>
      </c>
      <c r="T836" s="105">
        <v>0</v>
      </c>
      <c r="U836" s="105">
        <v>0</v>
      </c>
      <c r="V836" s="105">
        <v>0</v>
      </c>
      <c r="W836" s="105">
        <v>0</v>
      </c>
      <c r="X836" s="105">
        <v>0</v>
      </c>
      <c r="Y836" s="105">
        <v>0</v>
      </c>
      <c r="Z836" s="105">
        <v>0</v>
      </c>
      <c r="AA836" s="105">
        <v>0</v>
      </c>
      <c r="AB836" s="105">
        <v>0</v>
      </c>
      <c r="AC836" s="105">
        <v>0</v>
      </c>
      <c r="AD836" s="105">
        <v>0</v>
      </c>
      <c r="AE836" s="105">
        <v>0</v>
      </c>
      <c r="AF836" s="105">
        <v>0</v>
      </c>
      <c r="AG836" s="105">
        <v>0</v>
      </c>
      <c r="AH836" s="105">
        <v>0</v>
      </c>
      <c r="AI836" s="105">
        <v>0</v>
      </c>
      <c r="AJ836" s="105">
        <v>0</v>
      </c>
      <c r="AK836" s="105">
        <v>0</v>
      </c>
      <c r="AL836" s="105">
        <v>0</v>
      </c>
      <c r="AM836" s="105">
        <v>0</v>
      </c>
      <c r="AN836" s="105">
        <v>0</v>
      </c>
      <c r="AO836" s="105">
        <v>0</v>
      </c>
      <c r="AP836" s="105">
        <v>0</v>
      </c>
      <c r="AQ836" s="105">
        <v>0</v>
      </c>
      <c r="AR836" s="105">
        <v>0</v>
      </c>
      <c r="AS836" s="105">
        <v>0</v>
      </c>
      <c r="AT836" s="105">
        <v>0</v>
      </c>
      <c r="AU836" s="105">
        <v>0</v>
      </c>
      <c r="AV836" s="105">
        <v>0</v>
      </c>
      <c r="AW836" s="105">
        <v>0</v>
      </c>
      <c r="AX836" s="105">
        <v>0</v>
      </c>
      <c r="AY836" s="105">
        <v>0</v>
      </c>
      <c r="AZ836" s="105">
        <v>0</v>
      </c>
      <c r="BA836" s="105">
        <v>0</v>
      </c>
      <c r="BB836" s="105">
        <v>0</v>
      </c>
      <c r="BE836" s="73"/>
      <c r="BF836" s="134">
        <f t="shared" si="52"/>
        <v>0</v>
      </c>
      <c r="BG836" s="134">
        <f t="shared" si="53"/>
        <v>0</v>
      </c>
      <c r="BH836" s="134">
        <f t="shared" si="54"/>
        <v>0</v>
      </c>
      <c r="BI836" s="134">
        <f t="shared" si="51"/>
        <v>0</v>
      </c>
    </row>
    <row r="837" spans="1:61" ht="14.4" x14ac:dyDescent="0.3">
      <c r="A837" s="106" t="s">
        <v>1198</v>
      </c>
      <c r="B837" s="105">
        <v>-106699.94</v>
      </c>
      <c r="C837" s="105">
        <v>-106699.94</v>
      </c>
      <c r="D837" s="105">
        <v>-106699.94</v>
      </c>
      <c r="E837" s="105">
        <v>-106699.94</v>
      </c>
      <c r="F837" s="105">
        <v>-106699.94</v>
      </c>
      <c r="G837" s="105">
        <v>-106699.94</v>
      </c>
      <c r="H837" s="105">
        <v>-106699.94</v>
      </c>
      <c r="I837" s="105">
        <v>-106699.94</v>
      </c>
      <c r="J837" s="105">
        <v>-106699.94</v>
      </c>
      <c r="K837" s="105">
        <v>-106699.94</v>
      </c>
      <c r="L837" s="105">
        <v>-106699.94</v>
      </c>
      <c r="M837" s="105">
        <v>-106699.94</v>
      </c>
      <c r="N837" s="105">
        <v>-106699.94</v>
      </c>
      <c r="O837" s="105">
        <v>-106699.94</v>
      </c>
      <c r="P837" s="105">
        <v>-106699.94</v>
      </c>
      <c r="Q837" s="105">
        <v>-106699.94</v>
      </c>
      <c r="R837" s="105">
        <v>-106699.94</v>
      </c>
      <c r="S837" s="105">
        <v>-106699.94</v>
      </c>
      <c r="T837" s="105">
        <v>-106699.94</v>
      </c>
      <c r="U837" s="105">
        <v>-106699.94</v>
      </c>
      <c r="V837" s="105">
        <v>-106699.94</v>
      </c>
      <c r="W837" s="105">
        <v>-106699.94</v>
      </c>
      <c r="X837" s="105">
        <v>-106699.94</v>
      </c>
      <c r="Y837" s="105">
        <v>-106699.94</v>
      </c>
      <c r="Z837" s="105">
        <v>-106699.94</v>
      </c>
      <c r="AA837" s="105">
        <v>-106699.94</v>
      </c>
      <c r="AB837" s="105">
        <v>-106699.94</v>
      </c>
      <c r="AC837" s="105">
        <v>-106699.94</v>
      </c>
      <c r="AD837" s="105">
        <v>-106699.94</v>
      </c>
      <c r="AE837" s="105">
        <v>-106699.94</v>
      </c>
      <c r="AF837" s="105">
        <v>-106699.94</v>
      </c>
      <c r="AG837" s="105">
        <v>-106699.94</v>
      </c>
      <c r="AH837" s="105">
        <v>-106699.94</v>
      </c>
      <c r="AI837" s="105">
        <v>-106699.94</v>
      </c>
      <c r="AJ837" s="105">
        <v>-106699.94</v>
      </c>
      <c r="AK837" s="105">
        <v>-106699.94</v>
      </c>
      <c r="AL837" s="105">
        <v>-106699.94</v>
      </c>
      <c r="AM837" s="105">
        <v>-106699.94</v>
      </c>
      <c r="AN837" s="105">
        <v>-106699.94</v>
      </c>
      <c r="AO837" s="105">
        <v>-106699.94</v>
      </c>
      <c r="AP837" s="105">
        <v>-106699.94</v>
      </c>
      <c r="AQ837" s="105">
        <v>-106699.94</v>
      </c>
      <c r="AR837" s="105">
        <v>-106699.94</v>
      </c>
      <c r="AS837" s="105">
        <v>-106699.94</v>
      </c>
      <c r="AT837" s="105">
        <v>-106699.94</v>
      </c>
      <c r="AU837" s="105">
        <v>-106699.94</v>
      </c>
      <c r="AV837" s="105">
        <v>-106699.94</v>
      </c>
      <c r="AW837" s="105">
        <v>-106699.94</v>
      </c>
      <c r="AX837" s="105">
        <v>-106699.94</v>
      </c>
      <c r="AY837" s="105">
        <v>-106699.94</v>
      </c>
      <c r="AZ837" s="105">
        <v>-106699.94</v>
      </c>
      <c r="BA837" s="105">
        <v>-106699.94</v>
      </c>
      <c r="BB837" s="105">
        <v>-106699.94</v>
      </c>
      <c r="BE837" s="73"/>
      <c r="BF837" s="134">
        <f t="shared" si="52"/>
        <v>-106699.93999999996</v>
      </c>
      <c r="BG837" s="134">
        <f t="shared" si="53"/>
        <v>-106699.93999999996</v>
      </c>
      <c r="BH837" s="134">
        <f t="shared" si="54"/>
        <v>-106699.93999999996</v>
      </c>
      <c r="BI837" s="134">
        <f t="shared" ref="BI837:BI900" si="55">AVERAGE(AO837:BA837)</f>
        <v>-106699.93999999996</v>
      </c>
    </row>
    <row r="838" spans="1:61" ht="14.4" x14ac:dyDescent="0.3">
      <c r="A838" s="106" t="s">
        <v>1199</v>
      </c>
      <c r="B838" s="105">
        <v>-47422.429999999898</v>
      </c>
      <c r="C838" s="105">
        <v>-47422.429999999898</v>
      </c>
      <c r="D838" s="105">
        <v>-47422.429999999898</v>
      </c>
      <c r="E838" s="105">
        <v>-47422.429999999898</v>
      </c>
      <c r="F838" s="105">
        <v>-47422.429999999898</v>
      </c>
      <c r="G838" s="105">
        <v>-47422.429999999898</v>
      </c>
      <c r="H838" s="105">
        <v>-47422.429999999898</v>
      </c>
      <c r="I838" s="105">
        <v>-47422.429999999898</v>
      </c>
      <c r="J838" s="105">
        <v>-47422.429999999898</v>
      </c>
      <c r="K838" s="105">
        <v>-47422.429999999898</v>
      </c>
      <c r="L838" s="105">
        <v>-47422.429999999898</v>
      </c>
      <c r="M838" s="105">
        <v>-47422.429999999898</v>
      </c>
      <c r="N838" s="105">
        <v>-47422.429999999898</v>
      </c>
      <c r="O838" s="105">
        <v>-47422.429999999898</v>
      </c>
      <c r="P838" s="105">
        <v>-47422.429999999898</v>
      </c>
      <c r="Q838" s="105">
        <v>-47422.429999999898</v>
      </c>
      <c r="R838" s="105">
        <v>-47422.429999999898</v>
      </c>
      <c r="S838" s="105">
        <v>-47422.429999999898</v>
      </c>
      <c r="T838" s="105">
        <v>-47422.429999999898</v>
      </c>
      <c r="U838" s="105">
        <v>-47422.429999999898</v>
      </c>
      <c r="V838" s="105">
        <v>-47422.429999999898</v>
      </c>
      <c r="W838" s="105">
        <v>-47422.429999999898</v>
      </c>
      <c r="X838" s="105">
        <v>-47422.429999999898</v>
      </c>
      <c r="Y838" s="105">
        <v>-47422.429999999898</v>
      </c>
      <c r="Z838" s="105">
        <v>-47422.429999999898</v>
      </c>
      <c r="AA838" s="105">
        <v>-47422.429999999898</v>
      </c>
      <c r="AB838" s="105">
        <v>-47422.429999999898</v>
      </c>
      <c r="AC838" s="105">
        <v>-47422.429999999898</v>
      </c>
      <c r="AD838" s="105">
        <v>-47422.429999999898</v>
      </c>
      <c r="AE838" s="105">
        <v>-47422.429999999898</v>
      </c>
      <c r="AF838" s="105">
        <v>-47422.429999999898</v>
      </c>
      <c r="AG838" s="105">
        <v>-47422.429999999898</v>
      </c>
      <c r="AH838" s="105">
        <v>-47422.429999999898</v>
      </c>
      <c r="AI838" s="105">
        <v>-47422.429999999898</v>
      </c>
      <c r="AJ838" s="105">
        <v>-47422.429999999898</v>
      </c>
      <c r="AK838" s="105">
        <v>-47422.429999999898</v>
      </c>
      <c r="AL838" s="105">
        <v>-47422.429999999898</v>
      </c>
      <c r="AM838" s="105">
        <v>-47422.429999999898</v>
      </c>
      <c r="AN838" s="105">
        <v>-47422.429999999898</v>
      </c>
      <c r="AO838" s="105">
        <v>-47422.429999999898</v>
      </c>
      <c r="AP838" s="105">
        <v>-47422.429999999898</v>
      </c>
      <c r="AQ838" s="105">
        <v>-47422.429999999898</v>
      </c>
      <c r="AR838" s="105">
        <v>-47422.429999999898</v>
      </c>
      <c r="AS838" s="105">
        <v>-47422.429999999898</v>
      </c>
      <c r="AT838" s="105">
        <v>-47422.429999999898</v>
      </c>
      <c r="AU838" s="105">
        <v>-47422.429999999898</v>
      </c>
      <c r="AV838" s="105">
        <v>-47422.429999999898</v>
      </c>
      <c r="AW838" s="105">
        <v>-47422.429999999898</v>
      </c>
      <c r="AX838" s="105">
        <v>-47422.429999999898</v>
      </c>
      <c r="AY838" s="105">
        <v>-47422.429999999898</v>
      </c>
      <c r="AZ838" s="105">
        <v>-47422.429999999898</v>
      </c>
      <c r="BA838" s="105">
        <v>-47422.429999999898</v>
      </c>
      <c r="BB838" s="105">
        <v>-47422.429999999898</v>
      </c>
      <c r="BE838" s="73"/>
      <c r="BF838" s="134">
        <f t="shared" si="52"/>
        <v>-47422.429999999891</v>
      </c>
      <c r="BG838" s="134">
        <f t="shared" si="53"/>
        <v>-47422.429999999891</v>
      </c>
      <c r="BH838" s="134">
        <f t="shared" si="54"/>
        <v>-47422.429999999891</v>
      </c>
      <c r="BI838" s="134">
        <f t="shared" si="55"/>
        <v>-47422.429999999891</v>
      </c>
    </row>
    <row r="839" spans="1:61" ht="14.4" x14ac:dyDescent="0.3">
      <c r="A839" s="106" t="s">
        <v>1200</v>
      </c>
      <c r="B839" s="105">
        <v>0</v>
      </c>
      <c r="C839" s="105">
        <v>0</v>
      </c>
      <c r="D839" s="105">
        <v>0</v>
      </c>
      <c r="E839" s="105">
        <v>0</v>
      </c>
      <c r="F839" s="105">
        <v>0</v>
      </c>
      <c r="G839" s="105">
        <v>0</v>
      </c>
      <c r="H839" s="105">
        <v>0</v>
      </c>
      <c r="I839" s="105">
        <v>0</v>
      </c>
      <c r="J839" s="105">
        <v>0</v>
      </c>
      <c r="K839" s="105">
        <v>0</v>
      </c>
      <c r="L839" s="105">
        <v>0</v>
      </c>
      <c r="M839" s="105">
        <v>0</v>
      </c>
      <c r="N839" s="105">
        <v>0</v>
      </c>
      <c r="O839" s="105">
        <v>0</v>
      </c>
      <c r="P839" s="105">
        <v>0</v>
      </c>
      <c r="Q839" s="105">
        <v>0</v>
      </c>
      <c r="R839" s="105">
        <v>0</v>
      </c>
      <c r="S839" s="105">
        <v>0</v>
      </c>
      <c r="T839" s="105">
        <v>0</v>
      </c>
      <c r="U839" s="105">
        <v>0</v>
      </c>
      <c r="V839" s="105">
        <v>0</v>
      </c>
      <c r="W839" s="105">
        <v>0</v>
      </c>
      <c r="X839" s="105">
        <v>0</v>
      </c>
      <c r="Y839" s="105">
        <v>0</v>
      </c>
      <c r="Z839" s="105">
        <v>0</v>
      </c>
      <c r="AA839" s="105">
        <v>0</v>
      </c>
      <c r="AB839" s="105">
        <v>0</v>
      </c>
      <c r="AC839" s="105">
        <v>0</v>
      </c>
      <c r="AD839" s="105">
        <v>0</v>
      </c>
      <c r="AE839" s="105">
        <v>0</v>
      </c>
      <c r="AF839" s="105">
        <v>0</v>
      </c>
      <c r="AG839" s="105">
        <v>0</v>
      </c>
      <c r="AH839" s="105">
        <v>0</v>
      </c>
      <c r="AI839" s="105">
        <v>0</v>
      </c>
      <c r="AJ839" s="105">
        <v>0</v>
      </c>
      <c r="AK839" s="105">
        <v>0</v>
      </c>
      <c r="AL839" s="105">
        <v>0</v>
      </c>
      <c r="AM839" s="105">
        <v>0</v>
      </c>
      <c r="AN839" s="105">
        <v>0</v>
      </c>
      <c r="AO839" s="105">
        <v>0</v>
      </c>
      <c r="AP839" s="105">
        <v>0</v>
      </c>
      <c r="AQ839" s="105">
        <v>0</v>
      </c>
      <c r="AR839" s="105">
        <v>0</v>
      </c>
      <c r="AS839" s="105">
        <v>0</v>
      </c>
      <c r="AT839" s="105">
        <v>0</v>
      </c>
      <c r="AU839" s="105">
        <v>0</v>
      </c>
      <c r="AV839" s="105">
        <v>0</v>
      </c>
      <c r="AW839" s="105">
        <v>0</v>
      </c>
      <c r="AX839" s="105">
        <v>0</v>
      </c>
      <c r="AY839" s="105">
        <v>0</v>
      </c>
      <c r="AZ839" s="105">
        <v>0</v>
      </c>
      <c r="BA839" s="105">
        <v>0</v>
      </c>
      <c r="BB839" s="105">
        <v>0</v>
      </c>
      <c r="BE839" s="73"/>
      <c r="BF839" s="134">
        <f t="shared" si="52"/>
        <v>0</v>
      </c>
      <c r="BG839" s="134">
        <f t="shared" si="53"/>
        <v>0</v>
      </c>
      <c r="BH839" s="134">
        <f t="shared" si="54"/>
        <v>0</v>
      </c>
      <c r="BI839" s="134">
        <f t="shared" si="55"/>
        <v>0</v>
      </c>
    </row>
    <row r="840" spans="1:61" ht="14.4" x14ac:dyDescent="0.3">
      <c r="A840" s="106" t="s">
        <v>1201</v>
      </c>
      <c r="B840" s="105">
        <v>0</v>
      </c>
      <c r="C840" s="105">
        <v>0</v>
      </c>
      <c r="D840" s="105">
        <v>0</v>
      </c>
      <c r="E840" s="105">
        <v>0</v>
      </c>
      <c r="F840" s="105">
        <v>0</v>
      </c>
      <c r="G840" s="105">
        <v>0</v>
      </c>
      <c r="H840" s="105">
        <v>0</v>
      </c>
      <c r="I840" s="105">
        <v>0</v>
      </c>
      <c r="J840" s="105">
        <v>0</v>
      </c>
      <c r="K840" s="105">
        <v>0</v>
      </c>
      <c r="L840" s="105">
        <v>0</v>
      </c>
      <c r="M840" s="105">
        <v>0</v>
      </c>
      <c r="N840" s="105">
        <v>0</v>
      </c>
      <c r="O840" s="105">
        <v>0</v>
      </c>
      <c r="P840" s="105">
        <v>0</v>
      </c>
      <c r="Q840" s="105">
        <v>0</v>
      </c>
      <c r="R840" s="105">
        <v>0</v>
      </c>
      <c r="S840" s="105">
        <v>0</v>
      </c>
      <c r="T840" s="105">
        <v>0</v>
      </c>
      <c r="U840" s="105">
        <v>0</v>
      </c>
      <c r="V840" s="105">
        <v>0</v>
      </c>
      <c r="W840" s="105">
        <v>0</v>
      </c>
      <c r="X840" s="105">
        <v>0</v>
      </c>
      <c r="Y840" s="105">
        <v>0</v>
      </c>
      <c r="Z840" s="105">
        <v>0</v>
      </c>
      <c r="AA840" s="105">
        <v>0</v>
      </c>
      <c r="AB840" s="105">
        <v>0</v>
      </c>
      <c r="AC840" s="105">
        <v>0</v>
      </c>
      <c r="AD840" s="105">
        <v>0</v>
      </c>
      <c r="AE840" s="105">
        <v>0</v>
      </c>
      <c r="AF840" s="105">
        <v>0</v>
      </c>
      <c r="AG840" s="105">
        <v>0</v>
      </c>
      <c r="AH840" s="105">
        <v>0</v>
      </c>
      <c r="AI840" s="105">
        <v>0</v>
      </c>
      <c r="AJ840" s="105">
        <v>0</v>
      </c>
      <c r="AK840" s="105">
        <v>0</v>
      </c>
      <c r="AL840" s="105">
        <v>0</v>
      </c>
      <c r="AM840" s="105">
        <v>0</v>
      </c>
      <c r="AN840" s="105">
        <v>0</v>
      </c>
      <c r="AO840" s="105">
        <v>0</v>
      </c>
      <c r="AP840" s="105">
        <v>0</v>
      </c>
      <c r="AQ840" s="105">
        <v>0</v>
      </c>
      <c r="AR840" s="105">
        <v>0</v>
      </c>
      <c r="AS840" s="105">
        <v>0</v>
      </c>
      <c r="AT840" s="105">
        <v>0</v>
      </c>
      <c r="AU840" s="105">
        <v>0</v>
      </c>
      <c r="AV840" s="105">
        <v>0</v>
      </c>
      <c r="AW840" s="105">
        <v>0</v>
      </c>
      <c r="AX840" s="105">
        <v>0</v>
      </c>
      <c r="AY840" s="105">
        <v>0</v>
      </c>
      <c r="AZ840" s="105">
        <v>0</v>
      </c>
      <c r="BA840" s="105">
        <v>0</v>
      </c>
      <c r="BB840" s="105">
        <v>0</v>
      </c>
      <c r="BE840" s="73"/>
      <c r="BF840" s="134">
        <f t="shared" si="52"/>
        <v>0</v>
      </c>
      <c r="BG840" s="134">
        <f t="shared" si="53"/>
        <v>0</v>
      </c>
      <c r="BH840" s="134">
        <f t="shared" si="54"/>
        <v>0</v>
      </c>
      <c r="BI840" s="134">
        <f t="shared" si="55"/>
        <v>0</v>
      </c>
    </row>
    <row r="841" spans="1:61" ht="14.4" x14ac:dyDescent="0.3">
      <c r="A841" s="106" t="s">
        <v>1202</v>
      </c>
      <c r="B841" s="105">
        <v>0</v>
      </c>
      <c r="C841" s="105">
        <v>0</v>
      </c>
      <c r="D841" s="105">
        <v>0</v>
      </c>
      <c r="E841" s="105">
        <v>0</v>
      </c>
      <c r="F841" s="105">
        <v>0</v>
      </c>
      <c r="G841" s="105">
        <v>0</v>
      </c>
      <c r="H841" s="105">
        <v>0</v>
      </c>
      <c r="I841" s="105">
        <v>0</v>
      </c>
      <c r="J841" s="105">
        <v>0</v>
      </c>
      <c r="K841" s="105">
        <v>0</v>
      </c>
      <c r="L841" s="105">
        <v>0</v>
      </c>
      <c r="M841" s="105">
        <v>0</v>
      </c>
      <c r="N841" s="105">
        <v>0</v>
      </c>
      <c r="O841" s="105">
        <v>0</v>
      </c>
      <c r="P841" s="105">
        <v>0</v>
      </c>
      <c r="Q841" s="105">
        <v>0</v>
      </c>
      <c r="R841" s="105">
        <v>0</v>
      </c>
      <c r="S841" s="105">
        <v>0</v>
      </c>
      <c r="T841" s="105">
        <v>0</v>
      </c>
      <c r="U841" s="105">
        <v>0</v>
      </c>
      <c r="V841" s="105">
        <v>0</v>
      </c>
      <c r="W841" s="105">
        <v>0</v>
      </c>
      <c r="X841" s="105">
        <v>0</v>
      </c>
      <c r="Y841" s="105">
        <v>0</v>
      </c>
      <c r="Z841" s="105">
        <v>0</v>
      </c>
      <c r="AA841" s="105">
        <v>0</v>
      </c>
      <c r="AB841" s="105">
        <v>0</v>
      </c>
      <c r="AC841" s="105">
        <v>0</v>
      </c>
      <c r="AD841" s="105">
        <v>0</v>
      </c>
      <c r="AE841" s="105">
        <v>0</v>
      </c>
      <c r="AF841" s="105">
        <v>0</v>
      </c>
      <c r="AG841" s="105">
        <v>0</v>
      </c>
      <c r="AH841" s="105">
        <v>0</v>
      </c>
      <c r="AI841" s="105">
        <v>0</v>
      </c>
      <c r="AJ841" s="105">
        <v>0</v>
      </c>
      <c r="AK841" s="105">
        <v>0</v>
      </c>
      <c r="AL841" s="105">
        <v>0</v>
      </c>
      <c r="AM841" s="105">
        <v>0</v>
      </c>
      <c r="AN841" s="105">
        <v>0</v>
      </c>
      <c r="AO841" s="105">
        <v>0</v>
      </c>
      <c r="AP841" s="105">
        <v>0</v>
      </c>
      <c r="AQ841" s="105">
        <v>0</v>
      </c>
      <c r="AR841" s="105">
        <v>0</v>
      </c>
      <c r="AS841" s="105">
        <v>0</v>
      </c>
      <c r="AT841" s="105">
        <v>0</v>
      </c>
      <c r="AU841" s="105">
        <v>0</v>
      </c>
      <c r="AV841" s="105">
        <v>0</v>
      </c>
      <c r="AW841" s="105">
        <v>0</v>
      </c>
      <c r="AX841" s="105">
        <v>0</v>
      </c>
      <c r="AY841" s="105">
        <v>0</v>
      </c>
      <c r="AZ841" s="105">
        <v>0</v>
      </c>
      <c r="BA841" s="105">
        <v>0</v>
      </c>
      <c r="BB841" s="105">
        <v>0</v>
      </c>
      <c r="BE841" s="73"/>
      <c r="BF841" s="134">
        <f t="shared" si="52"/>
        <v>0</v>
      </c>
      <c r="BG841" s="134">
        <f t="shared" si="53"/>
        <v>0</v>
      </c>
      <c r="BH841" s="134">
        <f t="shared" si="54"/>
        <v>0</v>
      </c>
      <c r="BI841" s="134">
        <f t="shared" si="55"/>
        <v>0</v>
      </c>
    </row>
    <row r="842" spans="1:61" ht="14.4" x14ac:dyDescent="0.3">
      <c r="A842" s="106" t="s">
        <v>1203</v>
      </c>
      <c r="B842" s="105">
        <v>0</v>
      </c>
      <c r="C842" s="105">
        <v>0</v>
      </c>
      <c r="D842" s="105">
        <v>0</v>
      </c>
      <c r="E842" s="105">
        <v>0</v>
      </c>
      <c r="F842" s="105">
        <v>0</v>
      </c>
      <c r="G842" s="105">
        <v>0</v>
      </c>
      <c r="H842" s="105">
        <v>0</v>
      </c>
      <c r="I842" s="105">
        <v>0</v>
      </c>
      <c r="J842" s="105">
        <v>0</v>
      </c>
      <c r="K842" s="105">
        <v>0</v>
      </c>
      <c r="L842" s="105">
        <v>0</v>
      </c>
      <c r="M842" s="105">
        <v>0</v>
      </c>
      <c r="N842" s="105">
        <v>0</v>
      </c>
      <c r="O842" s="105">
        <v>0</v>
      </c>
      <c r="P842" s="105">
        <v>0</v>
      </c>
      <c r="Q842" s="105">
        <v>0</v>
      </c>
      <c r="R842" s="105">
        <v>0</v>
      </c>
      <c r="S842" s="105">
        <v>0</v>
      </c>
      <c r="T842" s="105">
        <v>0</v>
      </c>
      <c r="U842" s="105">
        <v>0</v>
      </c>
      <c r="V842" s="105">
        <v>0</v>
      </c>
      <c r="W842" s="105">
        <v>0</v>
      </c>
      <c r="X842" s="105">
        <v>0</v>
      </c>
      <c r="Y842" s="105">
        <v>0</v>
      </c>
      <c r="Z842" s="105">
        <v>0</v>
      </c>
      <c r="AA842" s="105">
        <v>0</v>
      </c>
      <c r="AB842" s="105">
        <v>0</v>
      </c>
      <c r="AC842" s="105">
        <v>0</v>
      </c>
      <c r="AD842" s="105">
        <v>0</v>
      </c>
      <c r="AE842" s="105">
        <v>0</v>
      </c>
      <c r="AF842" s="105">
        <v>0</v>
      </c>
      <c r="AG842" s="105">
        <v>0</v>
      </c>
      <c r="AH842" s="105">
        <v>0</v>
      </c>
      <c r="AI842" s="105">
        <v>0</v>
      </c>
      <c r="AJ842" s="105">
        <v>0</v>
      </c>
      <c r="AK842" s="105">
        <v>0</v>
      </c>
      <c r="AL842" s="105">
        <v>0</v>
      </c>
      <c r="AM842" s="105">
        <v>0</v>
      </c>
      <c r="AN842" s="105">
        <v>0</v>
      </c>
      <c r="AO842" s="105">
        <v>0</v>
      </c>
      <c r="AP842" s="105">
        <v>0</v>
      </c>
      <c r="AQ842" s="105">
        <v>0</v>
      </c>
      <c r="AR842" s="105">
        <v>0</v>
      </c>
      <c r="AS842" s="105">
        <v>0</v>
      </c>
      <c r="AT842" s="105">
        <v>0</v>
      </c>
      <c r="AU842" s="105">
        <v>0</v>
      </c>
      <c r="AV842" s="105">
        <v>0</v>
      </c>
      <c r="AW842" s="105">
        <v>0</v>
      </c>
      <c r="AX842" s="105">
        <v>0</v>
      </c>
      <c r="AY842" s="105">
        <v>0</v>
      </c>
      <c r="AZ842" s="105">
        <v>0</v>
      </c>
      <c r="BA842" s="105">
        <v>0</v>
      </c>
      <c r="BB842" s="105">
        <v>0</v>
      </c>
      <c r="BE842" s="73"/>
      <c r="BF842" s="134">
        <f t="shared" si="52"/>
        <v>0</v>
      </c>
      <c r="BG842" s="134">
        <f t="shared" si="53"/>
        <v>0</v>
      </c>
      <c r="BH842" s="134">
        <f t="shared" si="54"/>
        <v>0</v>
      </c>
      <c r="BI842" s="134">
        <f t="shared" si="55"/>
        <v>0</v>
      </c>
    </row>
    <row r="843" spans="1:61" ht="14.4" x14ac:dyDescent="0.3">
      <c r="A843" s="106" t="s">
        <v>1204</v>
      </c>
      <c r="B843" s="105">
        <v>0</v>
      </c>
      <c r="C843" s="105">
        <v>0</v>
      </c>
      <c r="D843" s="105">
        <v>0</v>
      </c>
      <c r="E843" s="105">
        <v>0</v>
      </c>
      <c r="F843" s="105">
        <v>0</v>
      </c>
      <c r="G843" s="105">
        <v>0</v>
      </c>
      <c r="H843" s="105">
        <v>0</v>
      </c>
      <c r="I843" s="105">
        <v>0</v>
      </c>
      <c r="J843" s="105">
        <v>0</v>
      </c>
      <c r="K843" s="105">
        <v>0</v>
      </c>
      <c r="L843" s="105">
        <v>0</v>
      </c>
      <c r="M843" s="105">
        <v>0</v>
      </c>
      <c r="N843" s="105">
        <v>0</v>
      </c>
      <c r="O843" s="105">
        <v>0</v>
      </c>
      <c r="P843" s="105">
        <v>0</v>
      </c>
      <c r="Q843" s="105">
        <v>0</v>
      </c>
      <c r="R843" s="105">
        <v>0</v>
      </c>
      <c r="S843" s="105">
        <v>0</v>
      </c>
      <c r="T843" s="105">
        <v>0</v>
      </c>
      <c r="U843" s="105">
        <v>0</v>
      </c>
      <c r="V843" s="105">
        <v>0</v>
      </c>
      <c r="W843" s="105">
        <v>0</v>
      </c>
      <c r="X843" s="105">
        <v>0</v>
      </c>
      <c r="Y843" s="105">
        <v>0</v>
      </c>
      <c r="Z843" s="105">
        <v>0</v>
      </c>
      <c r="AA843" s="105">
        <v>0</v>
      </c>
      <c r="AB843" s="105">
        <v>0</v>
      </c>
      <c r="AC843" s="105">
        <v>0</v>
      </c>
      <c r="AD843" s="105">
        <v>0</v>
      </c>
      <c r="AE843" s="105">
        <v>0</v>
      </c>
      <c r="AF843" s="105">
        <v>0</v>
      </c>
      <c r="AG843" s="105">
        <v>0</v>
      </c>
      <c r="AH843" s="105">
        <v>0</v>
      </c>
      <c r="AI843" s="105">
        <v>0</v>
      </c>
      <c r="AJ843" s="105">
        <v>0</v>
      </c>
      <c r="AK843" s="105">
        <v>0</v>
      </c>
      <c r="AL843" s="105">
        <v>0</v>
      </c>
      <c r="AM843" s="105">
        <v>0</v>
      </c>
      <c r="AN843" s="105">
        <v>0</v>
      </c>
      <c r="AO843" s="105">
        <v>0</v>
      </c>
      <c r="AP843" s="105">
        <v>0</v>
      </c>
      <c r="AQ843" s="105">
        <v>0</v>
      </c>
      <c r="AR843" s="105">
        <v>0</v>
      </c>
      <c r="AS843" s="105">
        <v>0</v>
      </c>
      <c r="AT843" s="105">
        <v>0</v>
      </c>
      <c r="AU843" s="105">
        <v>0</v>
      </c>
      <c r="AV843" s="105">
        <v>0</v>
      </c>
      <c r="AW843" s="105">
        <v>0</v>
      </c>
      <c r="AX843" s="105">
        <v>0</v>
      </c>
      <c r="AY843" s="105">
        <v>0</v>
      </c>
      <c r="AZ843" s="105">
        <v>0</v>
      </c>
      <c r="BA843" s="105">
        <v>0</v>
      </c>
      <c r="BB843" s="105">
        <v>0</v>
      </c>
      <c r="BE843" s="73"/>
      <c r="BF843" s="134">
        <f t="shared" ref="BF843:BF906" si="56">AVERAGE(B843:N843)</f>
        <v>0</v>
      </c>
      <c r="BG843" s="134">
        <f t="shared" ref="BG843:BG906" si="57">AVERAGE(O843:AA843)</f>
        <v>0</v>
      </c>
      <c r="BH843" s="134">
        <f t="shared" ref="BH843:BH906" si="58">AVERAGE(AB843:AN843)</f>
        <v>0</v>
      </c>
      <c r="BI843" s="134">
        <f t="shared" si="55"/>
        <v>0</v>
      </c>
    </row>
    <row r="844" spans="1:61" ht="14.4" x14ac:dyDescent="0.3">
      <c r="A844" s="106" t="s">
        <v>1205</v>
      </c>
      <c r="B844" s="105">
        <v>0</v>
      </c>
      <c r="C844" s="105">
        <v>0</v>
      </c>
      <c r="D844" s="105">
        <v>0</v>
      </c>
      <c r="E844" s="105">
        <v>0</v>
      </c>
      <c r="F844" s="105">
        <v>0</v>
      </c>
      <c r="G844" s="105">
        <v>0</v>
      </c>
      <c r="H844" s="105">
        <v>0</v>
      </c>
      <c r="I844" s="105">
        <v>0</v>
      </c>
      <c r="J844" s="105">
        <v>0</v>
      </c>
      <c r="K844" s="105">
        <v>0</v>
      </c>
      <c r="L844" s="105">
        <v>0</v>
      </c>
      <c r="M844" s="105">
        <v>0</v>
      </c>
      <c r="N844" s="105">
        <v>0</v>
      </c>
      <c r="O844" s="105">
        <v>0</v>
      </c>
      <c r="P844" s="105">
        <v>0</v>
      </c>
      <c r="Q844" s="105">
        <v>0</v>
      </c>
      <c r="R844" s="105">
        <v>0</v>
      </c>
      <c r="S844" s="105">
        <v>0</v>
      </c>
      <c r="T844" s="105">
        <v>0</v>
      </c>
      <c r="U844" s="105">
        <v>0</v>
      </c>
      <c r="V844" s="105">
        <v>0</v>
      </c>
      <c r="W844" s="105">
        <v>0</v>
      </c>
      <c r="X844" s="105">
        <v>0</v>
      </c>
      <c r="Y844" s="105">
        <v>0</v>
      </c>
      <c r="Z844" s="105">
        <v>0</v>
      </c>
      <c r="AA844" s="105">
        <v>0</v>
      </c>
      <c r="AB844" s="105">
        <v>0</v>
      </c>
      <c r="AC844" s="105">
        <v>0</v>
      </c>
      <c r="AD844" s="105">
        <v>0</v>
      </c>
      <c r="AE844" s="105">
        <v>0</v>
      </c>
      <c r="AF844" s="105">
        <v>0</v>
      </c>
      <c r="AG844" s="105">
        <v>0</v>
      </c>
      <c r="AH844" s="105">
        <v>0</v>
      </c>
      <c r="AI844" s="105">
        <v>0</v>
      </c>
      <c r="AJ844" s="105">
        <v>0</v>
      </c>
      <c r="AK844" s="105">
        <v>0</v>
      </c>
      <c r="AL844" s="105">
        <v>0</v>
      </c>
      <c r="AM844" s="105">
        <v>0</v>
      </c>
      <c r="AN844" s="105">
        <v>0</v>
      </c>
      <c r="AO844" s="105">
        <v>0</v>
      </c>
      <c r="AP844" s="105">
        <v>0</v>
      </c>
      <c r="AQ844" s="105">
        <v>0</v>
      </c>
      <c r="AR844" s="105">
        <v>0</v>
      </c>
      <c r="AS844" s="105">
        <v>0</v>
      </c>
      <c r="AT844" s="105">
        <v>0</v>
      </c>
      <c r="AU844" s="105">
        <v>0</v>
      </c>
      <c r="AV844" s="105">
        <v>0</v>
      </c>
      <c r="AW844" s="105">
        <v>0</v>
      </c>
      <c r="AX844" s="105">
        <v>0</v>
      </c>
      <c r="AY844" s="105">
        <v>0</v>
      </c>
      <c r="AZ844" s="105">
        <v>0</v>
      </c>
      <c r="BA844" s="105">
        <v>0</v>
      </c>
      <c r="BB844" s="105">
        <v>0</v>
      </c>
      <c r="BE844" s="73"/>
      <c r="BF844" s="134">
        <f t="shared" si="56"/>
        <v>0</v>
      </c>
      <c r="BG844" s="134">
        <f t="shared" si="57"/>
        <v>0</v>
      </c>
      <c r="BH844" s="134">
        <f t="shared" si="58"/>
        <v>0</v>
      </c>
      <c r="BI844" s="134">
        <f t="shared" si="55"/>
        <v>0</v>
      </c>
    </row>
    <row r="845" spans="1:61" ht="14.4" x14ac:dyDescent="0.3">
      <c r="A845" s="106" t="s">
        <v>1206</v>
      </c>
      <c r="B845" s="105">
        <v>10958.64</v>
      </c>
      <c r="C845" s="105">
        <v>10958.64</v>
      </c>
      <c r="D845" s="105">
        <v>10958.64</v>
      </c>
      <c r="E845" s="105">
        <v>10958.64</v>
      </c>
      <c r="F845" s="105">
        <v>10958.64</v>
      </c>
      <c r="G845" s="105">
        <v>10958.64</v>
      </c>
      <c r="H845" s="105">
        <v>10958.64</v>
      </c>
      <c r="I845" s="105">
        <v>10958.64</v>
      </c>
      <c r="J845" s="105">
        <v>10958.64</v>
      </c>
      <c r="K845" s="105">
        <v>10958.64</v>
      </c>
      <c r="L845" s="105">
        <v>10958.64</v>
      </c>
      <c r="M845" s="105">
        <v>10958.64</v>
      </c>
      <c r="N845" s="105">
        <v>10958.64</v>
      </c>
      <c r="O845" s="105">
        <v>10958.64</v>
      </c>
      <c r="P845" s="105">
        <v>10958.64</v>
      </c>
      <c r="Q845" s="105">
        <v>10958.64</v>
      </c>
      <c r="R845" s="105">
        <v>10958.64</v>
      </c>
      <c r="S845" s="105">
        <v>10958.64</v>
      </c>
      <c r="T845" s="105">
        <v>10958.64</v>
      </c>
      <c r="U845" s="105">
        <v>10958.64</v>
      </c>
      <c r="V845" s="105">
        <v>10958.64</v>
      </c>
      <c r="W845" s="105">
        <v>10958.64</v>
      </c>
      <c r="X845" s="105">
        <v>10958.64</v>
      </c>
      <c r="Y845" s="105">
        <v>10958.64</v>
      </c>
      <c r="Z845" s="105">
        <v>10958.64</v>
      </c>
      <c r="AA845" s="105">
        <v>10958.64</v>
      </c>
      <c r="AB845" s="105">
        <v>10958.64</v>
      </c>
      <c r="AC845" s="105">
        <v>10958.64</v>
      </c>
      <c r="AD845" s="105">
        <v>10958.64</v>
      </c>
      <c r="AE845" s="105">
        <v>10958.64</v>
      </c>
      <c r="AF845" s="105">
        <v>10958.64</v>
      </c>
      <c r="AG845" s="105">
        <v>10958.64</v>
      </c>
      <c r="AH845" s="105">
        <v>10958.64</v>
      </c>
      <c r="AI845" s="105">
        <v>10958.64</v>
      </c>
      <c r="AJ845" s="105">
        <v>10958.64</v>
      </c>
      <c r="AK845" s="105">
        <v>10958.64</v>
      </c>
      <c r="AL845" s="105">
        <v>10958.64</v>
      </c>
      <c r="AM845" s="105">
        <v>10958.64</v>
      </c>
      <c r="AN845" s="105">
        <v>10958.64</v>
      </c>
      <c r="AO845" s="105">
        <v>10958.64</v>
      </c>
      <c r="AP845" s="105">
        <v>10958.64</v>
      </c>
      <c r="AQ845" s="105">
        <v>10958.64</v>
      </c>
      <c r="AR845" s="105">
        <v>10958.64</v>
      </c>
      <c r="AS845" s="105">
        <v>10958.64</v>
      </c>
      <c r="AT845" s="105">
        <v>10958.64</v>
      </c>
      <c r="AU845" s="105">
        <v>10958.64</v>
      </c>
      <c r="AV845" s="105">
        <v>10958.64</v>
      </c>
      <c r="AW845" s="105">
        <v>10958.64</v>
      </c>
      <c r="AX845" s="105">
        <v>10958.64</v>
      </c>
      <c r="AY845" s="105">
        <v>10958.64</v>
      </c>
      <c r="AZ845" s="105">
        <v>10958.64</v>
      </c>
      <c r="BA845" s="105">
        <v>10958.64</v>
      </c>
      <c r="BB845" s="105">
        <v>10958.64</v>
      </c>
      <c r="BE845" s="73"/>
      <c r="BF845" s="134">
        <f t="shared" si="56"/>
        <v>10958.640000000001</v>
      </c>
      <c r="BG845" s="134">
        <f t="shared" si="57"/>
        <v>10958.640000000001</v>
      </c>
      <c r="BH845" s="134">
        <f t="shared" si="58"/>
        <v>10958.640000000001</v>
      </c>
      <c r="BI845" s="134">
        <f t="shared" si="55"/>
        <v>10958.640000000001</v>
      </c>
    </row>
    <row r="846" spans="1:61" ht="14.4" x14ac:dyDescent="0.3">
      <c r="A846" s="106" t="s">
        <v>1207</v>
      </c>
      <c r="B846" s="105">
        <v>-403678.5</v>
      </c>
      <c r="C846" s="105">
        <v>-403678.5</v>
      </c>
      <c r="D846" s="105">
        <v>-403678.5</v>
      </c>
      <c r="E846" s="105">
        <v>-403678.5</v>
      </c>
      <c r="F846" s="105">
        <v>-403678.5</v>
      </c>
      <c r="G846" s="105">
        <v>-403678.5</v>
      </c>
      <c r="H846" s="105">
        <v>-403678.5</v>
      </c>
      <c r="I846" s="105">
        <v>-403678.5</v>
      </c>
      <c r="J846" s="105">
        <v>-403678.5</v>
      </c>
      <c r="K846" s="105">
        <v>-403678.5</v>
      </c>
      <c r="L846" s="105">
        <v>-403678.5</v>
      </c>
      <c r="M846" s="105">
        <v>-403678.5</v>
      </c>
      <c r="N846" s="105">
        <v>-403678.5</v>
      </c>
      <c r="O846" s="105">
        <v>-403678.5</v>
      </c>
      <c r="P846" s="105">
        <v>-403678.5</v>
      </c>
      <c r="Q846" s="105">
        <v>-403678.5</v>
      </c>
      <c r="R846" s="105">
        <v>-403678.5</v>
      </c>
      <c r="S846" s="105">
        <v>-403678.5</v>
      </c>
      <c r="T846" s="105">
        <v>-403678.5</v>
      </c>
      <c r="U846" s="105">
        <v>-403678.5</v>
      </c>
      <c r="V846" s="105">
        <v>-403678.5</v>
      </c>
      <c r="W846" s="105">
        <v>-403678.5</v>
      </c>
      <c r="X846" s="105">
        <v>-403678.5</v>
      </c>
      <c r="Y846" s="105">
        <v>-403678.5</v>
      </c>
      <c r="Z846" s="105">
        <v>-403678.5</v>
      </c>
      <c r="AA846" s="105">
        <v>-403678.5</v>
      </c>
      <c r="AB846" s="105">
        <v>-403678.5</v>
      </c>
      <c r="AC846" s="105">
        <v>-403678.5</v>
      </c>
      <c r="AD846" s="105">
        <v>-403678.5</v>
      </c>
      <c r="AE846" s="105">
        <v>-403678.5</v>
      </c>
      <c r="AF846" s="105">
        <v>-403678.5</v>
      </c>
      <c r="AG846" s="105">
        <v>-403678.5</v>
      </c>
      <c r="AH846" s="105">
        <v>-403678.5</v>
      </c>
      <c r="AI846" s="105">
        <v>-403678.5</v>
      </c>
      <c r="AJ846" s="105">
        <v>-403678.5</v>
      </c>
      <c r="AK846" s="105">
        <v>-403678.5</v>
      </c>
      <c r="AL846" s="105">
        <v>-403678.5</v>
      </c>
      <c r="AM846" s="105">
        <v>-403678.5</v>
      </c>
      <c r="AN846" s="105">
        <v>-403678.5</v>
      </c>
      <c r="AO846" s="105">
        <v>-403678.5</v>
      </c>
      <c r="AP846" s="105">
        <v>-403678.5</v>
      </c>
      <c r="AQ846" s="105">
        <v>-403678.5</v>
      </c>
      <c r="AR846" s="105">
        <v>-403678.5</v>
      </c>
      <c r="AS846" s="105">
        <v>-403678.5</v>
      </c>
      <c r="AT846" s="105">
        <v>-403678.5</v>
      </c>
      <c r="AU846" s="105">
        <v>-403678.5</v>
      </c>
      <c r="AV846" s="105">
        <v>-403678.5</v>
      </c>
      <c r="AW846" s="105">
        <v>-403678.5</v>
      </c>
      <c r="AX846" s="105">
        <v>-403678.5</v>
      </c>
      <c r="AY846" s="105">
        <v>-403678.5</v>
      </c>
      <c r="AZ846" s="105">
        <v>-403678.5</v>
      </c>
      <c r="BA846" s="105">
        <v>-403678.5</v>
      </c>
      <c r="BB846" s="105">
        <v>-403678.5</v>
      </c>
      <c r="BE846" s="73"/>
      <c r="BF846" s="134">
        <f t="shared" si="56"/>
        <v>-403678.5</v>
      </c>
      <c r="BG846" s="134">
        <f t="shared" si="57"/>
        <v>-403678.5</v>
      </c>
      <c r="BH846" s="134">
        <f t="shared" si="58"/>
        <v>-403678.5</v>
      </c>
      <c r="BI846" s="134">
        <f t="shared" si="55"/>
        <v>-403678.5</v>
      </c>
    </row>
    <row r="847" spans="1:61" ht="14.4" x14ac:dyDescent="0.3">
      <c r="A847" s="106" t="s">
        <v>1208</v>
      </c>
      <c r="B847" s="105">
        <v>0</v>
      </c>
      <c r="C847" s="105">
        <v>0</v>
      </c>
      <c r="D847" s="105">
        <v>0</v>
      </c>
      <c r="E847" s="105">
        <v>0</v>
      </c>
      <c r="F847" s="105">
        <v>0</v>
      </c>
      <c r="G847" s="105">
        <v>0</v>
      </c>
      <c r="H847" s="105">
        <v>0</v>
      </c>
      <c r="I847" s="105">
        <v>0</v>
      </c>
      <c r="J847" s="105">
        <v>0</v>
      </c>
      <c r="K847" s="105">
        <v>0</v>
      </c>
      <c r="L847" s="105">
        <v>0</v>
      </c>
      <c r="M847" s="105">
        <v>0</v>
      </c>
      <c r="N847" s="105">
        <v>0</v>
      </c>
      <c r="O847" s="105">
        <v>0</v>
      </c>
      <c r="P847" s="105">
        <v>0</v>
      </c>
      <c r="Q847" s="105">
        <v>0</v>
      </c>
      <c r="R847" s="105">
        <v>0</v>
      </c>
      <c r="S847" s="105">
        <v>0</v>
      </c>
      <c r="T847" s="105">
        <v>0</v>
      </c>
      <c r="U847" s="105">
        <v>0</v>
      </c>
      <c r="V847" s="105">
        <v>0</v>
      </c>
      <c r="W847" s="105">
        <v>0</v>
      </c>
      <c r="X847" s="105">
        <v>0</v>
      </c>
      <c r="Y847" s="105">
        <v>0</v>
      </c>
      <c r="Z847" s="105">
        <v>0</v>
      </c>
      <c r="AA847" s="105">
        <v>0</v>
      </c>
      <c r="AB847" s="105">
        <v>0</v>
      </c>
      <c r="AC847" s="105">
        <v>0</v>
      </c>
      <c r="AD847" s="105">
        <v>0</v>
      </c>
      <c r="AE847" s="105">
        <v>0</v>
      </c>
      <c r="AF847" s="105">
        <v>0</v>
      </c>
      <c r="AG847" s="105">
        <v>0</v>
      </c>
      <c r="AH847" s="105">
        <v>0</v>
      </c>
      <c r="AI847" s="105">
        <v>0</v>
      </c>
      <c r="AJ847" s="105">
        <v>0</v>
      </c>
      <c r="AK847" s="105">
        <v>0</v>
      </c>
      <c r="AL847" s="105">
        <v>0</v>
      </c>
      <c r="AM847" s="105">
        <v>0</v>
      </c>
      <c r="AN847" s="105">
        <v>0</v>
      </c>
      <c r="AO847" s="105">
        <v>0</v>
      </c>
      <c r="AP847" s="105">
        <v>0</v>
      </c>
      <c r="AQ847" s="105">
        <v>0</v>
      </c>
      <c r="AR847" s="105">
        <v>0</v>
      </c>
      <c r="AS847" s="105">
        <v>0</v>
      </c>
      <c r="AT847" s="105">
        <v>0</v>
      </c>
      <c r="AU847" s="105">
        <v>0</v>
      </c>
      <c r="AV847" s="105">
        <v>0</v>
      </c>
      <c r="AW847" s="105">
        <v>0</v>
      </c>
      <c r="AX847" s="105">
        <v>0</v>
      </c>
      <c r="AY847" s="105">
        <v>0</v>
      </c>
      <c r="AZ847" s="105">
        <v>0</v>
      </c>
      <c r="BA847" s="105">
        <v>0</v>
      </c>
      <c r="BB847" s="105">
        <v>0</v>
      </c>
      <c r="BE847" s="73"/>
      <c r="BF847" s="134">
        <f t="shared" si="56"/>
        <v>0</v>
      </c>
      <c r="BG847" s="134">
        <f t="shared" si="57"/>
        <v>0</v>
      </c>
      <c r="BH847" s="134">
        <f t="shared" si="58"/>
        <v>0</v>
      </c>
      <c r="BI847" s="134">
        <f t="shared" si="55"/>
        <v>0</v>
      </c>
    </row>
    <row r="848" spans="1:61" ht="14.4" x14ac:dyDescent="0.3">
      <c r="A848" s="106" t="s">
        <v>1209</v>
      </c>
      <c r="B848" s="105">
        <v>0</v>
      </c>
      <c r="C848" s="105">
        <v>0</v>
      </c>
      <c r="D848" s="105">
        <v>0</v>
      </c>
      <c r="E848" s="105">
        <v>0</v>
      </c>
      <c r="F848" s="105">
        <v>0</v>
      </c>
      <c r="G848" s="105">
        <v>0</v>
      </c>
      <c r="H848" s="105">
        <v>0</v>
      </c>
      <c r="I848" s="105">
        <v>0</v>
      </c>
      <c r="J848" s="105">
        <v>0</v>
      </c>
      <c r="K848" s="105">
        <v>0</v>
      </c>
      <c r="L848" s="105">
        <v>0</v>
      </c>
      <c r="M848" s="105">
        <v>0</v>
      </c>
      <c r="N848" s="105">
        <v>0</v>
      </c>
      <c r="O848" s="105">
        <v>0</v>
      </c>
      <c r="P848" s="105">
        <v>0</v>
      </c>
      <c r="Q848" s="105">
        <v>0</v>
      </c>
      <c r="R848" s="105">
        <v>0</v>
      </c>
      <c r="S848" s="105">
        <v>0</v>
      </c>
      <c r="T848" s="105">
        <v>0</v>
      </c>
      <c r="U848" s="105">
        <v>0</v>
      </c>
      <c r="V848" s="105">
        <v>0</v>
      </c>
      <c r="W848" s="105">
        <v>0</v>
      </c>
      <c r="X848" s="105">
        <v>0</v>
      </c>
      <c r="Y848" s="105">
        <v>0</v>
      </c>
      <c r="Z848" s="105">
        <v>0</v>
      </c>
      <c r="AA848" s="105">
        <v>0</v>
      </c>
      <c r="AB848" s="105">
        <v>0</v>
      </c>
      <c r="AC848" s="105">
        <v>0</v>
      </c>
      <c r="AD848" s="105">
        <v>0</v>
      </c>
      <c r="AE848" s="105">
        <v>0</v>
      </c>
      <c r="AF848" s="105">
        <v>0</v>
      </c>
      <c r="AG848" s="105">
        <v>0</v>
      </c>
      <c r="AH848" s="105">
        <v>0</v>
      </c>
      <c r="AI848" s="105">
        <v>0</v>
      </c>
      <c r="AJ848" s="105">
        <v>0</v>
      </c>
      <c r="AK848" s="105">
        <v>0</v>
      </c>
      <c r="AL848" s="105">
        <v>0</v>
      </c>
      <c r="AM848" s="105">
        <v>0</v>
      </c>
      <c r="AN848" s="105">
        <v>0</v>
      </c>
      <c r="AO848" s="105">
        <v>0</v>
      </c>
      <c r="AP848" s="105">
        <v>0</v>
      </c>
      <c r="AQ848" s="105">
        <v>0</v>
      </c>
      <c r="AR848" s="105">
        <v>0</v>
      </c>
      <c r="AS848" s="105">
        <v>0</v>
      </c>
      <c r="AT848" s="105">
        <v>0</v>
      </c>
      <c r="AU848" s="105">
        <v>0</v>
      </c>
      <c r="AV848" s="105">
        <v>0</v>
      </c>
      <c r="AW848" s="105">
        <v>0</v>
      </c>
      <c r="AX848" s="105">
        <v>0</v>
      </c>
      <c r="AY848" s="105">
        <v>0</v>
      </c>
      <c r="AZ848" s="105">
        <v>0</v>
      </c>
      <c r="BA848" s="105">
        <v>0</v>
      </c>
      <c r="BB848" s="105">
        <v>0</v>
      </c>
      <c r="BE848" s="73"/>
      <c r="BF848" s="134">
        <f t="shared" si="56"/>
        <v>0</v>
      </c>
      <c r="BG848" s="134">
        <f t="shared" si="57"/>
        <v>0</v>
      </c>
      <c r="BH848" s="134">
        <f t="shared" si="58"/>
        <v>0</v>
      </c>
      <c r="BI848" s="134">
        <f t="shared" si="55"/>
        <v>0</v>
      </c>
    </row>
    <row r="849" spans="1:61" ht="14.4" x14ac:dyDescent="0.3">
      <c r="A849" s="106" t="s">
        <v>1210</v>
      </c>
      <c r="B849" s="105">
        <v>-23083965.030000001</v>
      </c>
      <c r="C849" s="105">
        <v>-23083965.030000001</v>
      </c>
      <c r="D849" s="105">
        <v>-23083965.030000001</v>
      </c>
      <c r="E849" s="105">
        <v>-23083965.030000001</v>
      </c>
      <c r="F849" s="105">
        <v>-23083965.030000001</v>
      </c>
      <c r="G849" s="105">
        <v>-23083965.030000001</v>
      </c>
      <c r="H849" s="105">
        <v>-23083965.030000001</v>
      </c>
      <c r="I849" s="105">
        <v>-23083965.030000001</v>
      </c>
      <c r="J849" s="105">
        <v>-23083965.030000001</v>
      </c>
      <c r="K849" s="105">
        <v>-23083965.030000001</v>
      </c>
      <c r="L849" s="105">
        <v>-23083965.030000001</v>
      </c>
      <c r="M849" s="105">
        <v>-23083965.030000001</v>
      </c>
      <c r="N849" s="105">
        <v>-23083965.030000001</v>
      </c>
      <c r="O849" s="105">
        <v>-23083965.030000001</v>
      </c>
      <c r="P849" s="105">
        <v>-23083965.030000001</v>
      </c>
      <c r="Q849" s="105">
        <v>-23083965.030000001</v>
      </c>
      <c r="R849" s="105">
        <v>-23083965.030000001</v>
      </c>
      <c r="S849" s="105">
        <v>-23083965.030000001</v>
      </c>
      <c r="T849" s="105">
        <v>-23083965.030000001</v>
      </c>
      <c r="U849" s="105">
        <v>-23083965.030000001</v>
      </c>
      <c r="V849" s="105">
        <v>-23083965.030000001</v>
      </c>
      <c r="W849" s="105">
        <v>-23083965.030000001</v>
      </c>
      <c r="X849" s="105">
        <v>-23083965.030000001</v>
      </c>
      <c r="Y849" s="105">
        <v>-23083965.030000001</v>
      </c>
      <c r="Z849" s="105">
        <v>-23083965.030000001</v>
      </c>
      <c r="AA849" s="105">
        <v>-23083965.030000001</v>
      </c>
      <c r="AB849" s="105">
        <v>-23083965.030000001</v>
      </c>
      <c r="AC849" s="105">
        <v>-23083965.030000001</v>
      </c>
      <c r="AD849" s="105">
        <v>-23083965.030000001</v>
      </c>
      <c r="AE849" s="105">
        <v>-23083965.030000001</v>
      </c>
      <c r="AF849" s="105">
        <v>-23083965.030000001</v>
      </c>
      <c r="AG849" s="105">
        <v>-23083965.030000001</v>
      </c>
      <c r="AH849" s="105">
        <v>-23083965.030000001</v>
      </c>
      <c r="AI849" s="105">
        <v>-23083965.030000001</v>
      </c>
      <c r="AJ849" s="105">
        <v>-23083965.030000001</v>
      </c>
      <c r="AK849" s="105">
        <v>-23083965.030000001</v>
      </c>
      <c r="AL849" s="105">
        <v>-23083965.030000001</v>
      </c>
      <c r="AM849" s="105">
        <v>-23083965.030000001</v>
      </c>
      <c r="AN849" s="105">
        <v>-23083965.030000001</v>
      </c>
      <c r="AO849" s="105">
        <v>-23083965.030000001</v>
      </c>
      <c r="AP849" s="105">
        <v>-23083965.030000001</v>
      </c>
      <c r="AQ849" s="105">
        <v>-23083965.030000001</v>
      </c>
      <c r="AR849" s="105">
        <v>-23083965.030000001</v>
      </c>
      <c r="AS849" s="105">
        <v>-23083965.030000001</v>
      </c>
      <c r="AT849" s="105">
        <v>-23083965.030000001</v>
      </c>
      <c r="AU849" s="105">
        <v>-23083965.030000001</v>
      </c>
      <c r="AV849" s="105">
        <v>-23083965.030000001</v>
      </c>
      <c r="AW849" s="105">
        <v>-23083965.030000001</v>
      </c>
      <c r="AX849" s="105">
        <v>-23083965.030000001</v>
      </c>
      <c r="AY849" s="105">
        <v>-23083965.030000001</v>
      </c>
      <c r="AZ849" s="105">
        <v>-23083965.030000001</v>
      </c>
      <c r="BA849" s="105">
        <v>-23083965.030000001</v>
      </c>
      <c r="BB849" s="105">
        <v>-23083965.030000001</v>
      </c>
      <c r="BE849" s="73"/>
      <c r="BF849" s="134">
        <f t="shared" si="56"/>
        <v>-23083965.029999997</v>
      </c>
      <c r="BG849" s="134">
        <f t="shared" si="57"/>
        <v>-23083965.029999997</v>
      </c>
      <c r="BH849" s="134">
        <f t="shared" si="58"/>
        <v>-23083965.029999997</v>
      </c>
      <c r="BI849" s="134">
        <f t="shared" si="55"/>
        <v>-23083965.029999997</v>
      </c>
    </row>
    <row r="850" spans="1:61" ht="14.4" x14ac:dyDescent="0.3">
      <c r="A850" s="106" t="s">
        <v>1211</v>
      </c>
      <c r="B850" s="105">
        <v>0</v>
      </c>
      <c r="C850" s="105">
        <v>0</v>
      </c>
      <c r="D850" s="105">
        <v>0</v>
      </c>
      <c r="E850" s="105">
        <v>0</v>
      </c>
      <c r="F850" s="105">
        <v>0</v>
      </c>
      <c r="G850" s="105">
        <v>0</v>
      </c>
      <c r="H850" s="105">
        <v>0</v>
      </c>
      <c r="I850" s="105">
        <v>0</v>
      </c>
      <c r="J850" s="105">
        <v>0</v>
      </c>
      <c r="K850" s="105">
        <v>0</v>
      </c>
      <c r="L850" s="105">
        <v>0</v>
      </c>
      <c r="M850" s="105">
        <v>0</v>
      </c>
      <c r="N850" s="105">
        <v>0</v>
      </c>
      <c r="O850" s="105">
        <v>0</v>
      </c>
      <c r="P850" s="105">
        <v>0</v>
      </c>
      <c r="Q850" s="105">
        <v>0</v>
      </c>
      <c r="R850" s="105">
        <v>0</v>
      </c>
      <c r="S850" s="105">
        <v>0</v>
      </c>
      <c r="T850" s="105">
        <v>0</v>
      </c>
      <c r="U850" s="105">
        <v>0</v>
      </c>
      <c r="V850" s="105">
        <v>0</v>
      </c>
      <c r="W850" s="105">
        <v>0</v>
      </c>
      <c r="X850" s="105">
        <v>0</v>
      </c>
      <c r="Y850" s="105">
        <v>0</v>
      </c>
      <c r="Z850" s="105">
        <v>0</v>
      </c>
      <c r="AA850" s="105">
        <v>0</v>
      </c>
      <c r="AB850" s="105">
        <v>0</v>
      </c>
      <c r="AC850" s="105">
        <v>0</v>
      </c>
      <c r="AD850" s="105">
        <v>0</v>
      </c>
      <c r="AE850" s="105">
        <v>0</v>
      </c>
      <c r="AF850" s="105">
        <v>0</v>
      </c>
      <c r="AG850" s="105">
        <v>0</v>
      </c>
      <c r="AH850" s="105">
        <v>0</v>
      </c>
      <c r="AI850" s="105">
        <v>0</v>
      </c>
      <c r="AJ850" s="105">
        <v>0</v>
      </c>
      <c r="AK850" s="105">
        <v>0</v>
      </c>
      <c r="AL850" s="105">
        <v>0</v>
      </c>
      <c r="AM850" s="105">
        <v>0</v>
      </c>
      <c r="AN850" s="105">
        <v>0</v>
      </c>
      <c r="AO850" s="105">
        <v>0</v>
      </c>
      <c r="AP850" s="105">
        <v>0</v>
      </c>
      <c r="AQ850" s="105">
        <v>0</v>
      </c>
      <c r="AR850" s="105">
        <v>0</v>
      </c>
      <c r="AS850" s="105">
        <v>0</v>
      </c>
      <c r="AT850" s="105">
        <v>0</v>
      </c>
      <c r="AU850" s="105">
        <v>0</v>
      </c>
      <c r="AV850" s="105">
        <v>0</v>
      </c>
      <c r="AW850" s="105">
        <v>0</v>
      </c>
      <c r="AX850" s="105">
        <v>0</v>
      </c>
      <c r="AY850" s="105">
        <v>0</v>
      </c>
      <c r="AZ850" s="105">
        <v>0</v>
      </c>
      <c r="BA850" s="105">
        <v>0</v>
      </c>
      <c r="BB850" s="105">
        <v>0</v>
      </c>
      <c r="BE850" s="73"/>
      <c r="BF850" s="134">
        <f t="shared" si="56"/>
        <v>0</v>
      </c>
      <c r="BG850" s="134">
        <f t="shared" si="57"/>
        <v>0</v>
      </c>
      <c r="BH850" s="134">
        <f t="shared" si="58"/>
        <v>0</v>
      </c>
      <c r="BI850" s="134">
        <f t="shared" si="55"/>
        <v>0</v>
      </c>
    </row>
    <row r="851" spans="1:61" ht="14.4" x14ac:dyDescent="0.3">
      <c r="A851" s="106" t="s">
        <v>1212</v>
      </c>
      <c r="B851" s="105">
        <v>-175595375.77000001</v>
      </c>
      <c r="C851" s="105">
        <v>-175595375.77000001</v>
      </c>
      <c r="D851" s="105">
        <v>-175595375.77000001</v>
      </c>
      <c r="E851" s="105">
        <v>-175595375.77000001</v>
      </c>
      <c r="F851" s="105">
        <v>-175595375.77000001</v>
      </c>
      <c r="G851" s="105">
        <v>-175595375.77000001</v>
      </c>
      <c r="H851" s="105">
        <v>-175595375.77000001</v>
      </c>
      <c r="I851" s="105">
        <v>-175595375.77000001</v>
      </c>
      <c r="J851" s="105">
        <v>-175595375.77000001</v>
      </c>
      <c r="K851" s="105">
        <v>-175595375.77000001</v>
      </c>
      <c r="L851" s="105">
        <v>-175595375.77000001</v>
      </c>
      <c r="M851" s="105">
        <v>-175595375.77000001</v>
      </c>
      <c r="N851" s="105">
        <v>-175595375.77000001</v>
      </c>
      <c r="O851" s="105">
        <v>-175595375.77000001</v>
      </c>
      <c r="P851" s="105">
        <v>-175595375.77000001</v>
      </c>
      <c r="Q851" s="105">
        <v>-175595375.77000001</v>
      </c>
      <c r="R851" s="105">
        <v>-175595375.77000001</v>
      </c>
      <c r="S851" s="105">
        <v>-175595375.77000001</v>
      </c>
      <c r="T851" s="105">
        <v>-175595375.77000001</v>
      </c>
      <c r="U851" s="105">
        <v>-175595375.77000001</v>
      </c>
      <c r="V851" s="105">
        <v>-175595375.77000001</v>
      </c>
      <c r="W851" s="105">
        <v>-175595375.77000001</v>
      </c>
      <c r="X851" s="105">
        <v>-175595375.77000001</v>
      </c>
      <c r="Y851" s="105">
        <v>-175595375.77000001</v>
      </c>
      <c r="Z851" s="105">
        <v>-175595375.77000001</v>
      </c>
      <c r="AA851" s="105">
        <v>-175595375.77000001</v>
      </c>
      <c r="AB851" s="105">
        <v>-175595375.77000001</v>
      </c>
      <c r="AC851" s="105">
        <v>-175595375.77000001</v>
      </c>
      <c r="AD851" s="105">
        <v>-175595375.77000001</v>
      </c>
      <c r="AE851" s="105">
        <v>-175595375.77000001</v>
      </c>
      <c r="AF851" s="105">
        <v>-175595375.77000001</v>
      </c>
      <c r="AG851" s="105">
        <v>-175595375.77000001</v>
      </c>
      <c r="AH851" s="105">
        <v>-175595375.77000001</v>
      </c>
      <c r="AI851" s="105">
        <v>-175595375.77000001</v>
      </c>
      <c r="AJ851" s="105">
        <v>-175595375.77000001</v>
      </c>
      <c r="AK851" s="105">
        <v>-175595375.77000001</v>
      </c>
      <c r="AL851" s="105">
        <v>-175595375.77000001</v>
      </c>
      <c r="AM851" s="105">
        <v>-175595375.77000001</v>
      </c>
      <c r="AN851" s="105">
        <v>-175595375.77000001</v>
      </c>
      <c r="AO851" s="105">
        <v>-175595375.77000001</v>
      </c>
      <c r="AP851" s="105">
        <v>-175595375.77000001</v>
      </c>
      <c r="AQ851" s="105">
        <v>-175595375.77000001</v>
      </c>
      <c r="AR851" s="105">
        <v>-175595375.77000001</v>
      </c>
      <c r="AS851" s="105">
        <v>-175595375.77000001</v>
      </c>
      <c r="AT851" s="105">
        <v>-175595375.77000001</v>
      </c>
      <c r="AU851" s="105">
        <v>-175595375.77000001</v>
      </c>
      <c r="AV851" s="105">
        <v>-175595375.77000001</v>
      </c>
      <c r="AW851" s="105">
        <v>-175595375.77000001</v>
      </c>
      <c r="AX851" s="105">
        <v>-175595375.77000001</v>
      </c>
      <c r="AY851" s="105">
        <v>-175595375.77000001</v>
      </c>
      <c r="AZ851" s="105">
        <v>-175595375.77000001</v>
      </c>
      <c r="BA851" s="105">
        <v>-175595375.77000001</v>
      </c>
      <c r="BB851" s="105">
        <v>-175595375.77000001</v>
      </c>
      <c r="BE851" s="73"/>
      <c r="BF851" s="134">
        <f t="shared" si="56"/>
        <v>-175595375.77000001</v>
      </c>
      <c r="BG851" s="134">
        <f t="shared" si="57"/>
        <v>-175595375.77000001</v>
      </c>
      <c r="BH851" s="134">
        <f t="shared" si="58"/>
        <v>-175595375.77000001</v>
      </c>
      <c r="BI851" s="134">
        <f t="shared" si="55"/>
        <v>-175595375.77000001</v>
      </c>
    </row>
    <row r="852" spans="1:61" ht="14.4" x14ac:dyDescent="0.3">
      <c r="A852" s="233" t="s">
        <v>1213</v>
      </c>
      <c r="B852" s="107">
        <v>-881430569.74999905</v>
      </c>
      <c r="C852" s="107">
        <v>-881430569.74999905</v>
      </c>
      <c r="D852" s="107">
        <v>-881430569.74999905</v>
      </c>
      <c r="E852" s="107">
        <v>-881430569.74999905</v>
      </c>
      <c r="F852" s="107">
        <v>-881430569.74999905</v>
      </c>
      <c r="G852" s="107">
        <v>-881430569.74999905</v>
      </c>
      <c r="H852" s="107">
        <v>-881430569.74999905</v>
      </c>
      <c r="I852" s="107">
        <v>-881430569.74999905</v>
      </c>
      <c r="J852" s="107">
        <v>-881430569.74999905</v>
      </c>
      <c r="K852" s="107">
        <v>-881430569.74999905</v>
      </c>
      <c r="L852" s="107">
        <v>-881430569.74999905</v>
      </c>
      <c r="M852" s="107">
        <v>-881430569.74999905</v>
      </c>
      <c r="N852" s="107">
        <v>-881430569.74999905</v>
      </c>
      <c r="O852" s="107">
        <v>-881430569.74999905</v>
      </c>
      <c r="P852" s="107">
        <v>-881430569.74999905</v>
      </c>
      <c r="Q852" s="107">
        <v>-881430569.74999905</v>
      </c>
      <c r="R852" s="107">
        <v>-881430569.74999905</v>
      </c>
      <c r="S852" s="107">
        <v>-881430569.74999905</v>
      </c>
      <c r="T852" s="107">
        <v>-881430569.74999905</v>
      </c>
      <c r="U852" s="107">
        <v>-881430569.74999905</v>
      </c>
      <c r="V852" s="107">
        <v>-881430569.74999905</v>
      </c>
      <c r="W852" s="107">
        <v>-881430569.74999905</v>
      </c>
      <c r="X852" s="107">
        <v>-881430569.74999905</v>
      </c>
      <c r="Y852" s="107">
        <v>-881430569.74999905</v>
      </c>
      <c r="Z852" s="107">
        <v>-881430569.74999905</v>
      </c>
      <c r="AA852" s="107">
        <v>-881430569.74999905</v>
      </c>
      <c r="AB852" s="107">
        <v>-881430569.74999905</v>
      </c>
      <c r="AC852" s="107">
        <v>-881430569.74999905</v>
      </c>
      <c r="AD852" s="107">
        <v>-881430569.74999905</v>
      </c>
      <c r="AE852" s="107">
        <v>-881430569.74999905</v>
      </c>
      <c r="AF852" s="107">
        <v>-881430569.74999905</v>
      </c>
      <c r="AG852" s="107">
        <v>-881430569.74999905</v>
      </c>
      <c r="AH852" s="107">
        <v>-881430569.74999905</v>
      </c>
      <c r="AI852" s="107">
        <v>-881430569.74999905</v>
      </c>
      <c r="AJ852" s="107">
        <v>-881430569.74999905</v>
      </c>
      <c r="AK852" s="107">
        <v>-881430569.74999905</v>
      </c>
      <c r="AL852" s="107">
        <v>-881430569.74999905</v>
      </c>
      <c r="AM852" s="107">
        <v>-881430569.74999905</v>
      </c>
      <c r="AN852" s="107">
        <v>-881430569.74999905</v>
      </c>
      <c r="AO852" s="107">
        <v>-881430569.74999905</v>
      </c>
      <c r="AP852" s="107">
        <v>-881430569.74999905</v>
      </c>
      <c r="AQ852" s="107">
        <v>-881430569.74999905</v>
      </c>
      <c r="AR852" s="107">
        <v>-881430569.74999905</v>
      </c>
      <c r="AS852" s="107">
        <v>-881430569.74999905</v>
      </c>
      <c r="AT852" s="107">
        <v>-881430569.74999905</v>
      </c>
      <c r="AU852" s="107">
        <v>-881430569.74999905</v>
      </c>
      <c r="AV852" s="107">
        <v>-881430569.74999905</v>
      </c>
      <c r="AW852" s="107">
        <v>-881430569.74999905</v>
      </c>
      <c r="AX852" s="107">
        <v>-881430569.74999905</v>
      </c>
      <c r="AY852" s="107">
        <v>-881430569.74999905</v>
      </c>
      <c r="AZ852" s="107">
        <v>-881430569.74999905</v>
      </c>
      <c r="BA852" s="107">
        <v>-881430569.74999905</v>
      </c>
      <c r="BB852" s="107">
        <v>-881430569.74999905</v>
      </c>
      <c r="BE852" s="73"/>
    </row>
    <row r="853" spans="1:61" ht="14.4" x14ac:dyDescent="0.3">
      <c r="A853" s="106" t="s">
        <v>1214</v>
      </c>
      <c r="BE853" s="73"/>
    </row>
    <row r="854" spans="1:61" ht="14.4" x14ac:dyDescent="0.3">
      <c r="A854" s="158" t="s">
        <v>1215</v>
      </c>
      <c r="BE854" s="73"/>
    </row>
    <row r="855" spans="1:61" ht="14.4" x14ac:dyDescent="0.3">
      <c r="A855" s="106" t="s">
        <v>1216</v>
      </c>
      <c r="B855" s="105">
        <v>0</v>
      </c>
      <c r="C855" s="105">
        <v>0</v>
      </c>
      <c r="D855" s="105">
        <v>0</v>
      </c>
      <c r="E855" s="105">
        <v>0</v>
      </c>
      <c r="F855" s="105">
        <v>0</v>
      </c>
      <c r="G855" s="105">
        <v>0</v>
      </c>
      <c r="H855" s="105">
        <v>0</v>
      </c>
      <c r="I855" s="105">
        <v>0</v>
      </c>
      <c r="J855" s="105">
        <v>0</v>
      </c>
      <c r="K855" s="105">
        <v>0</v>
      </c>
      <c r="L855" s="105">
        <v>0</v>
      </c>
      <c r="M855" s="105">
        <v>0</v>
      </c>
      <c r="N855" s="105">
        <v>0</v>
      </c>
      <c r="O855" s="105">
        <v>0</v>
      </c>
      <c r="P855" s="105">
        <v>0</v>
      </c>
      <c r="Q855" s="105">
        <v>0</v>
      </c>
      <c r="R855" s="105">
        <v>0</v>
      </c>
      <c r="S855" s="105">
        <v>0</v>
      </c>
      <c r="T855" s="105">
        <v>0</v>
      </c>
      <c r="U855" s="105">
        <v>0</v>
      </c>
      <c r="V855" s="105">
        <v>0</v>
      </c>
      <c r="W855" s="105">
        <v>0</v>
      </c>
      <c r="X855" s="105">
        <v>0</v>
      </c>
      <c r="Y855" s="105">
        <v>0</v>
      </c>
      <c r="Z855" s="105">
        <v>0</v>
      </c>
      <c r="AA855" s="105">
        <v>0</v>
      </c>
      <c r="AB855" s="105">
        <v>0</v>
      </c>
      <c r="AC855" s="105">
        <v>0</v>
      </c>
      <c r="AD855" s="105">
        <v>0</v>
      </c>
      <c r="AE855" s="105">
        <v>0</v>
      </c>
      <c r="AF855" s="105">
        <v>0</v>
      </c>
      <c r="AG855" s="105">
        <v>0</v>
      </c>
      <c r="AH855" s="105">
        <v>0</v>
      </c>
      <c r="AI855" s="105">
        <v>0</v>
      </c>
      <c r="AJ855" s="105">
        <v>0</v>
      </c>
      <c r="AK855" s="105">
        <v>0</v>
      </c>
      <c r="AL855" s="105">
        <v>0</v>
      </c>
      <c r="AM855" s="105">
        <v>0</v>
      </c>
      <c r="AN855" s="105">
        <v>0</v>
      </c>
      <c r="AO855" s="105">
        <v>0</v>
      </c>
      <c r="AP855" s="105">
        <v>0</v>
      </c>
      <c r="AQ855" s="105">
        <v>0</v>
      </c>
      <c r="AR855" s="105">
        <v>0</v>
      </c>
      <c r="AS855" s="105">
        <v>0</v>
      </c>
      <c r="AT855" s="105">
        <v>0</v>
      </c>
      <c r="AU855" s="105">
        <v>0</v>
      </c>
      <c r="AV855" s="105">
        <v>0</v>
      </c>
      <c r="AW855" s="105">
        <v>0</v>
      </c>
      <c r="AX855" s="105">
        <v>0</v>
      </c>
      <c r="AY855" s="105">
        <v>0</v>
      </c>
      <c r="AZ855" s="105">
        <v>0</v>
      </c>
      <c r="BA855" s="105">
        <v>0</v>
      </c>
      <c r="BB855" s="105">
        <v>0</v>
      </c>
      <c r="BE855" s="73"/>
      <c r="BF855" s="134">
        <f t="shared" si="56"/>
        <v>0</v>
      </c>
      <c r="BG855" s="134">
        <f t="shared" si="57"/>
        <v>0</v>
      </c>
      <c r="BH855" s="134">
        <f t="shared" si="58"/>
        <v>0</v>
      </c>
      <c r="BI855" s="134">
        <f t="shared" si="55"/>
        <v>0</v>
      </c>
    </row>
    <row r="856" spans="1:61" ht="14.4" x14ac:dyDescent="0.3">
      <c r="A856" s="106" t="s">
        <v>1217</v>
      </c>
      <c r="B856" s="105">
        <v>-160584988.64838701</v>
      </c>
      <c r="C856" s="105">
        <v>-145146799.75453001</v>
      </c>
      <c r="D856" s="105">
        <v>-43986462.048842996</v>
      </c>
      <c r="E856" s="105">
        <v>-126073770.957846</v>
      </c>
      <c r="F856" s="105">
        <v>-958100711.50871003</v>
      </c>
      <c r="G856" s="105">
        <v>-997092550.63431501</v>
      </c>
      <c r="H856" s="105">
        <v>-1089790129.6900799</v>
      </c>
      <c r="I856" s="105">
        <v>-1010243814.99792</v>
      </c>
      <c r="J856" s="105">
        <v>0</v>
      </c>
      <c r="K856" s="105">
        <v>0</v>
      </c>
      <c r="L856" s="105">
        <v>0</v>
      </c>
      <c r="M856" s="105">
        <v>0</v>
      </c>
      <c r="N856" s="105">
        <v>-5938772.7716698796</v>
      </c>
      <c r="O856" s="105">
        <v>-5938772.7716698796</v>
      </c>
      <c r="P856" s="105">
        <v>-37208835.7320804</v>
      </c>
      <c r="Q856" s="105">
        <v>-27491554.847943299</v>
      </c>
      <c r="R856" s="105">
        <v>-189077993.35148901</v>
      </c>
      <c r="S856" s="105">
        <v>-271867626.10165399</v>
      </c>
      <c r="T856" s="105">
        <v>-374588955.818542</v>
      </c>
      <c r="U856" s="105">
        <v>0</v>
      </c>
      <c r="V856" s="105">
        <v>0</v>
      </c>
      <c r="W856" s="105">
        <v>0</v>
      </c>
      <c r="X856" s="105">
        <v>0</v>
      </c>
      <c r="Y856" s="105">
        <v>0</v>
      </c>
      <c r="Z856" s="105">
        <v>0</v>
      </c>
      <c r="AA856" s="105">
        <v>-131852214.951662</v>
      </c>
      <c r="AB856" s="105">
        <v>-131852214.951662</v>
      </c>
      <c r="AC856" s="105">
        <v>-196512174.79109901</v>
      </c>
      <c r="AD856" s="105">
        <v>-168300839.92753699</v>
      </c>
      <c r="AE856" s="105">
        <v>-279697063.07687598</v>
      </c>
      <c r="AF856" s="105">
        <v>-284151828.04402</v>
      </c>
      <c r="AG856" s="105">
        <v>-363591134.76955199</v>
      </c>
      <c r="AH856" s="105">
        <v>0</v>
      </c>
      <c r="AI856" s="105">
        <v>0</v>
      </c>
      <c r="AJ856" s="105">
        <v>0</v>
      </c>
      <c r="AK856" s="105">
        <v>0</v>
      </c>
      <c r="AL856" s="105">
        <v>0</v>
      </c>
      <c r="AM856" s="105">
        <v>0</v>
      </c>
      <c r="AN856" s="105">
        <v>-180915258.75754201</v>
      </c>
      <c r="AO856" s="105">
        <v>-180915258.75754201</v>
      </c>
      <c r="AP856" s="105">
        <v>-888992446.32978797</v>
      </c>
      <c r="AQ856" s="105">
        <v>-858047614.98357701</v>
      </c>
      <c r="AR856" s="105">
        <v>-973328736.45499504</v>
      </c>
      <c r="AS856" s="105">
        <v>-974042396.54382598</v>
      </c>
      <c r="AT856" s="105">
        <v>-1048936334.2269599</v>
      </c>
      <c r="AU856" s="105">
        <v>0</v>
      </c>
      <c r="AV856" s="105">
        <v>0</v>
      </c>
      <c r="AW856" s="105">
        <v>0</v>
      </c>
      <c r="AX856" s="105">
        <v>0</v>
      </c>
      <c r="AY856" s="105">
        <v>0</v>
      </c>
      <c r="AZ856" s="105">
        <v>0</v>
      </c>
      <c r="BA856" s="105">
        <v>-186734302.987297</v>
      </c>
      <c r="BB856" s="105">
        <v>-186734302.987297</v>
      </c>
      <c r="BE856" s="73"/>
      <c r="BF856" s="134">
        <f t="shared" si="56"/>
        <v>-348996769.30863857</v>
      </c>
      <c r="BG856" s="134">
        <f t="shared" si="57"/>
        <v>-79848150.27500312</v>
      </c>
      <c r="BH856" s="134">
        <f t="shared" si="58"/>
        <v>-123463116.48602214</v>
      </c>
      <c r="BI856" s="134">
        <f t="shared" si="55"/>
        <v>-393153622.32953733</v>
      </c>
    </row>
    <row r="857" spans="1:61" ht="14.4" x14ac:dyDescent="0.3">
      <c r="A857" s="233" t="s">
        <v>1218</v>
      </c>
      <c r="B857" s="107">
        <v>-160584988.64838701</v>
      </c>
      <c r="C857" s="107">
        <v>-145146799.75453001</v>
      </c>
      <c r="D857" s="107">
        <v>-43986462.048842996</v>
      </c>
      <c r="E857" s="107">
        <v>-126073770.957846</v>
      </c>
      <c r="F857" s="107">
        <v>-958100711.50871003</v>
      </c>
      <c r="G857" s="107">
        <v>-997092550.63431501</v>
      </c>
      <c r="H857" s="107">
        <v>-1089790129.6900799</v>
      </c>
      <c r="I857" s="107">
        <v>-1010243814.99792</v>
      </c>
      <c r="J857" s="107">
        <v>0</v>
      </c>
      <c r="K857" s="107">
        <v>0</v>
      </c>
      <c r="L857" s="107">
        <v>0</v>
      </c>
      <c r="M857" s="107">
        <v>0</v>
      </c>
      <c r="N857" s="107">
        <v>-5938772.7716698796</v>
      </c>
      <c r="O857" s="107">
        <v>-5938772.7716698796</v>
      </c>
      <c r="P857" s="107">
        <v>-37208835.7320804</v>
      </c>
      <c r="Q857" s="107">
        <v>-27491554.847943299</v>
      </c>
      <c r="R857" s="107">
        <v>-189077993.35148901</v>
      </c>
      <c r="S857" s="107">
        <v>-271867626.10165399</v>
      </c>
      <c r="T857" s="107">
        <v>-374588955.818542</v>
      </c>
      <c r="U857" s="107">
        <v>0</v>
      </c>
      <c r="V857" s="107">
        <v>0</v>
      </c>
      <c r="W857" s="107">
        <v>0</v>
      </c>
      <c r="X857" s="107">
        <v>0</v>
      </c>
      <c r="Y857" s="107">
        <v>0</v>
      </c>
      <c r="Z857" s="107">
        <v>0</v>
      </c>
      <c r="AA857" s="107">
        <v>-131852214.951662</v>
      </c>
      <c r="AB857" s="107">
        <v>-131852214.951662</v>
      </c>
      <c r="AC857" s="107">
        <v>-196512174.79109901</v>
      </c>
      <c r="AD857" s="107">
        <v>-168300839.92753699</v>
      </c>
      <c r="AE857" s="107">
        <v>-279697063.07687598</v>
      </c>
      <c r="AF857" s="107">
        <v>-284151828.04402</v>
      </c>
      <c r="AG857" s="107">
        <v>-363591134.76955199</v>
      </c>
      <c r="AH857" s="107">
        <v>0</v>
      </c>
      <c r="AI857" s="107">
        <v>0</v>
      </c>
      <c r="AJ857" s="107">
        <v>0</v>
      </c>
      <c r="AK857" s="107">
        <v>0</v>
      </c>
      <c r="AL857" s="107">
        <v>0</v>
      </c>
      <c r="AM857" s="107">
        <v>0</v>
      </c>
      <c r="AN857" s="107">
        <v>-180915258.75754201</v>
      </c>
      <c r="AO857" s="107">
        <v>-180915258.75754201</v>
      </c>
      <c r="AP857" s="107">
        <v>-888992446.32978797</v>
      </c>
      <c r="AQ857" s="107">
        <v>-858047614.98357701</v>
      </c>
      <c r="AR857" s="107">
        <v>-973328736.45499504</v>
      </c>
      <c r="AS857" s="107">
        <v>-974042396.54382598</v>
      </c>
      <c r="AT857" s="107">
        <v>-1048936334.2269599</v>
      </c>
      <c r="AU857" s="107">
        <v>0</v>
      </c>
      <c r="AV857" s="107">
        <v>0</v>
      </c>
      <c r="AW857" s="107">
        <v>0</v>
      </c>
      <c r="AX857" s="107">
        <v>0</v>
      </c>
      <c r="AY857" s="107">
        <v>0</v>
      </c>
      <c r="AZ857" s="107">
        <v>0</v>
      </c>
      <c r="BA857" s="107">
        <v>-186734302.987297</v>
      </c>
      <c r="BB857" s="107">
        <v>-186734302.987297</v>
      </c>
      <c r="BE857" s="73"/>
    </row>
    <row r="858" spans="1:61" ht="14.4" x14ac:dyDescent="0.3">
      <c r="A858" s="106" t="s">
        <v>1219</v>
      </c>
      <c r="BE858" s="73"/>
    </row>
    <row r="859" spans="1:61" ht="14.4" x14ac:dyDescent="0.3">
      <c r="A859" s="158" t="s">
        <v>1220</v>
      </c>
      <c r="BE859" s="73"/>
      <c r="BF859" s="134" t="e">
        <f t="shared" si="56"/>
        <v>#DIV/0!</v>
      </c>
      <c r="BG859" s="134" t="e">
        <f t="shared" si="57"/>
        <v>#DIV/0!</v>
      </c>
      <c r="BH859" s="134" t="e">
        <f t="shared" si="58"/>
        <v>#DIV/0!</v>
      </c>
      <c r="BI859" s="134" t="e">
        <f t="shared" si="55"/>
        <v>#DIV/0!</v>
      </c>
    </row>
    <row r="860" spans="1:61" ht="14.4" x14ac:dyDescent="0.3">
      <c r="A860" s="106" t="s">
        <v>1221</v>
      </c>
      <c r="B860" s="105">
        <v>53265.78</v>
      </c>
      <c r="C860" s="105">
        <v>53265.78</v>
      </c>
      <c r="D860" s="105">
        <v>53265.78</v>
      </c>
      <c r="E860" s="105">
        <v>53265.78</v>
      </c>
      <c r="F860" s="105">
        <v>53265.78</v>
      </c>
      <c r="G860" s="105">
        <v>53265.78</v>
      </c>
      <c r="H860" s="105">
        <v>53265.78</v>
      </c>
      <c r="I860" s="105">
        <v>53265.78</v>
      </c>
      <c r="J860" s="105">
        <v>53265.78</v>
      </c>
      <c r="K860" s="105">
        <v>53265.78</v>
      </c>
      <c r="L860" s="105">
        <v>53265.78</v>
      </c>
      <c r="M860" s="105">
        <v>53265.78</v>
      </c>
      <c r="N860" s="105">
        <v>53265.78</v>
      </c>
      <c r="O860" s="105">
        <v>53265.78</v>
      </c>
      <c r="P860" s="105">
        <v>53265.78</v>
      </c>
      <c r="Q860" s="105">
        <v>53265.78</v>
      </c>
      <c r="R860" s="105">
        <v>53265.78</v>
      </c>
      <c r="S860" s="105">
        <v>53265.78</v>
      </c>
      <c r="T860" s="105">
        <v>53265.78</v>
      </c>
      <c r="U860" s="105">
        <v>53265.78</v>
      </c>
      <c r="V860" s="105">
        <v>53265.78</v>
      </c>
      <c r="W860" s="105">
        <v>53265.78</v>
      </c>
      <c r="X860" s="105">
        <v>53265.78</v>
      </c>
      <c r="Y860" s="105">
        <v>53265.78</v>
      </c>
      <c r="Z860" s="105">
        <v>53265.78</v>
      </c>
      <c r="AA860" s="105">
        <v>53265.78</v>
      </c>
      <c r="AB860" s="105">
        <v>53265.78</v>
      </c>
      <c r="AC860" s="105">
        <v>53265.78</v>
      </c>
      <c r="AD860" s="105">
        <v>53265.78</v>
      </c>
      <c r="AE860" s="105">
        <v>53265.78</v>
      </c>
      <c r="AF860" s="105">
        <v>53265.78</v>
      </c>
      <c r="AG860" s="105">
        <v>53265.78</v>
      </c>
      <c r="AH860" s="105">
        <v>53265.78</v>
      </c>
      <c r="AI860" s="105">
        <v>53265.78</v>
      </c>
      <c r="AJ860" s="105">
        <v>53265.78</v>
      </c>
      <c r="AK860" s="105">
        <v>53265.78</v>
      </c>
      <c r="AL860" s="105">
        <v>53265.78</v>
      </c>
      <c r="AM860" s="105">
        <v>53265.78</v>
      </c>
      <c r="AN860" s="105">
        <v>53265.78</v>
      </c>
      <c r="AO860" s="105">
        <v>53265.78</v>
      </c>
      <c r="AP860" s="105">
        <v>53265.78</v>
      </c>
      <c r="AQ860" s="105">
        <v>53265.78</v>
      </c>
      <c r="AR860" s="105">
        <v>53265.78</v>
      </c>
      <c r="AS860" s="105">
        <v>53265.78</v>
      </c>
      <c r="AT860" s="105">
        <v>53265.78</v>
      </c>
      <c r="AU860" s="105">
        <v>53265.78</v>
      </c>
      <c r="AV860" s="105">
        <v>53265.78</v>
      </c>
      <c r="AW860" s="105">
        <v>53265.78</v>
      </c>
      <c r="AX860" s="105">
        <v>53265.78</v>
      </c>
      <c r="AY860" s="105">
        <v>53265.78</v>
      </c>
      <c r="AZ860" s="105">
        <v>53265.78</v>
      </c>
      <c r="BA860" s="105">
        <v>53265.78</v>
      </c>
      <c r="BB860" s="105">
        <v>53265.78</v>
      </c>
      <c r="BE860" s="73"/>
      <c r="BF860" s="134">
        <f t="shared" si="56"/>
        <v>53265.780000000021</v>
      </c>
      <c r="BG860" s="134">
        <f t="shared" si="57"/>
        <v>53265.780000000021</v>
      </c>
      <c r="BH860" s="134">
        <f t="shared" si="58"/>
        <v>53265.780000000021</v>
      </c>
      <c r="BI860" s="134">
        <f t="shared" si="55"/>
        <v>53265.780000000021</v>
      </c>
    </row>
    <row r="861" spans="1:61" ht="14.4" x14ac:dyDescent="0.3">
      <c r="A861" s="106" t="s">
        <v>1222</v>
      </c>
      <c r="B861" s="105">
        <v>-154786.6</v>
      </c>
      <c r="C861" s="105">
        <v>-154786.6</v>
      </c>
      <c r="D861" s="105">
        <v>-154786.6</v>
      </c>
      <c r="E861" s="105">
        <v>-154786.6</v>
      </c>
      <c r="F861" s="105">
        <v>-154786.6</v>
      </c>
      <c r="G861" s="105">
        <v>-154786.6</v>
      </c>
      <c r="H861" s="105">
        <v>-154786.6</v>
      </c>
      <c r="I861" s="105">
        <v>-154786.6</v>
      </c>
      <c r="J861" s="105">
        <v>-154786.6</v>
      </c>
      <c r="K861" s="105">
        <v>-154786.6</v>
      </c>
      <c r="L861" s="105">
        <v>-154786.6</v>
      </c>
      <c r="M861" s="105">
        <v>-154786.6</v>
      </c>
      <c r="N861" s="105">
        <v>-154786.6</v>
      </c>
      <c r="O861" s="105">
        <v>-154786.6</v>
      </c>
      <c r="P861" s="105">
        <v>-154786.6</v>
      </c>
      <c r="Q861" s="105">
        <v>-154786.6</v>
      </c>
      <c r="R861" s="105">
        <v>-154786.6</v>
      </c>
      <c r="S861" s="105">
        <v>-154786.6</v>
      </c>
      <c r="T861" s="105">
        <v>-154786.6</v>
      </c>
      <c r="U861" s="105">
        <v>-154786.6</v>
      </c>
      <c r="V861" s="105">
        <v>-154786.6</v>
      </c>
      <c r="W861" s="105">
        <v>-154786.6</v>
      </c>
      <c r="X861" s="105">
        <v>-154786.6</v>
      </c>
      <c r="Y861" s="105">
        <v>-154786.6</v>
      </c>
      <c r="Z861" s="105">
        <v>-154786.6</v>
      </c>
      <c r="AA861" s="105">
        <v>-154786.6</v>
      </c>
      <c r="AB861" s="105">
        <v>-154786.6</v>
      </c>
      <c r="AC861" s="105">
        <v>-154786.6</v>
      </c>
      <c r="AD861" s="105">
        <v>-154786.6</v>
      </c>
      <c r="AE861" s="105">
        <v>-154786.6</v>
      </c>
      <c r="AF861" s="105">
        <v>-154786.6</v>
      </c>
      <c r="AG861" s="105">
        <v>-154786.6</v>
      </c>
      <c r="AH861" s="105">
        <v>-154786.6</v>
      </c>
      <c r="AI861" s="105">
        <v>-154786.6</v>
      </c>
      <c r="AJ861" s="105">
        <v>-154786.6</v>
      </c>
      <c r="AK861" s="105">
        <v>-154786.6</v>
      </c>
      <c r="AL861" s="105">
        <v>-154786.6</v>
      </c>
      <c r="AM861" s="105">
        <v>-154786.6</v>
      </c>
      <c r="AN861" s="105">
        <v>-154786.6</v>
      </c>
      <c r="AO861" s="105">
        <v>-154786.6</v>
      </c>
      <c r="AP861" s="105">
        <v>-154786.6</v>
      </c>
      <c r="AQ861" s="105">
        <v>-154786.6</v>
      </c>
      <c r="AR861" s="105">
        <v>-154786.6</v>
      </c>
      <c r="AS861" s="105">
        <v>-154786.6</v>
      </c>
      <c r="AT861" s="105">
        <v>-154786.6</v>
      </c>
      <c r="AU861" s="105">
        <v>-154786.6</v>
      </c>
      <c r="AV861" s="105">
        <v>-154786.6</v>
      </c>
      <c r="AW861" s="105">
        <v>-154786.6</v>
      </c>
      <c r="AX861" s="105">
        <v>-154786.6</v>
      </c>
      <c r="AY861" s="105">
        <v>-154786.6</v>
      </c>
      <c r="AZ861" s="105">
        <v>-154786.6</v>
      </c>
      <c r="BA861" s="105">
        <v>-154786.6</v>
      </c>
      <c r="BB861" s="105">
        <v>-154786.6</v>
      </c>
      <c r="BE861" s="73"/>
      <c r="BF861" s="134">
        <f t="shared" si="56"/>
        <v>-154786.60000000003</v>
      </c>
      <c r="BG861" s="134">
        <f t="shared" si="57"/>
        <v>-154786.60000000003</v>
      </c>
      <c r="BH861" s="134">
        <f t="shared" si="58"/>
        <v>-154786.60000000003</v>
      </c>
      <c r="BI861" s="134">
        <f t="shared" si="55"/>
        <v>-154786.60000000003</v>
      </c>
    </row>
    <row r="862" spans="1:61" ht="14.4" x14ac:dyDescent="0.3">
      <c r="A862" s="106" t="s">
        <v>1223</v>
      </c>
      <c r="B862" s="105">
        <v>-10998.68</v>
      </c>
      <c r="C862" s="105">
        <v>-10998.68</v>
      </c>
      <c r="D862" s="105">
        <v>-10998.68</v>
      </c>
      <c r="E862" s="105">
        <v>-10998.68</v>
      </c>
      <c r="F862" s="105">
        <v>-10998.68</v>
      </c>
      <c r="G862" s="105">
        <v>-10998.68</v>
      </c>
      <c r="H862" s="105">
        <v>-10998.68</v>
      </c>
      <c r="I862" s="105">
        <v>-10998.68</v>
      </c>
      <c r="J862" s="105">
        <v>-10998.68</v>
      </c>
      <c r="K862" s="105">
        <v>-10998.68</v>
      </c>
      <c r="L862" s="105">
        <v>-10998.68</v>
      </c>
      <c r="M862" s="105">
        <v>-10998.68</v>
      </c>
      <c r="N862" s="105">
        <v>-10998.68</v>
      </c>
      <c r="O862" s="105">
        <v>-10998.68</v>
      </c>
      <c r="P862" s="105">
        <v>-10998.68</v>
      </c>
      <c r="Q862" s="105">
        <v>-10998.68</v>
      </c>
      <c r="R862" s="105">
        <v>-10998.68</v>
      </c>
      <c r="S862" s="105">
        <v>-10998.68</v>
      </c>
      <c r="T862" s="105">
        <v>-10998.68</v>
      </c>
      <c r="U862" s="105">
        <v>-10998.68</v>
      </c>
      <c r="V862" s="105">
        <v>-10998.68</v>
      </c>
      <c r="W862" s="105">
        <v>-10998.68</v>
      </c>
      <c r="X862" s="105">
        <v>-10998.68</v>
      </c>
      <c r="Y862" s="105">
        <v>-10998.68</v>
      </c>
      <c r="Z862" s="105">
        <v>-10998.68</v>
      </c>
      <c r="AA862" s="105">
        <v>-10998.68</v>
      </c>
      <c r="AB862" s="105">
        <v>-10998.68</v>
      </c>
      <c r="AC862" s="105">
        <v>-10998.68</v>
      </c>
      <c r="AD862" s="105">
        <v>-10998.68</v>
      </c>
      <c r="AE862" s="105">
        <v>-10998.68</v>
      </c>
      <c r="AF862" s="105">
        <v>-10998.68</v>
      </c>
      <c r="AG862" s="105">
        <v>-10998.68</v>
      </c>
      <c r="AH862" s="105">
        <v>-10998.68</v>
      </c>
      <c r="AI862" s="105">
        <v>-10998.68</v>
      </c>
      <c r="AJ862" s="105">
        <v>-10998.68</v>
      </c>
      <c r="AK862" s="105">
        <v>-10998.68</v>
      </c>
      <c r="AL862" s="105">
        <v>-10998.68</v>
      </c>
      <c r="AM862" s="105">
        <v>-10998.68</v>
      </c>
      <c r="AN862" s="105">
        <v>-10998.68</v>
      </c>
      <c r="AO862" s="105">
        <v>-10998.68</v>
      </c>
      <c r="AP862" s="105">
        <v>-10998.68</v>
      </c>
      <c r="AQ862" s="105">
        <v>-10998.68</v>
      </c>
      <c r="AR862" s="105">
        <v>-10998.68</v>
      </c>
      <c r="AS862" s="105">
        <v>-10998.68</v>
      </c>
      <c r="AT862" s="105">
        <v>-10998.68</v>
      </c>
      <c r="AU862" s="105">
        <v>-10998.68</v>
      </c>
      <c r="AV862" s="105">
        <v>-10998.68</v>
      </c>
      <c r="AW862" s="105">
        <v>-10998.68</v>
      </c>
      <c r="AX862" s="105">
        <v>-10998.68</v>
      </c>
      <c r="AY862" s="105">
        <v>-10998.68</v>
      </c>
      <c r="AZ862" s="105">
        <v>-10998.68</v>
      </c>
      <c r="BA862" s="105">
        <v>-10998.68</v>
      </c>
      <c r="BB862" s="105">
        <v>-10998.68</v>
      </c>
      <c r="BE862" s="73"/>
      <c r="BF862" s="134">
        <f t="shared" si="56"/>
        <v>-10998.679999999997</v>
      </c>
      <c r="BG862" s="134">
        <f t="shared" si="57"/>
        <v>-10998.679999999997</v>
      </c>
      <c r="BH862" s="134">
        <f t="shared" si="58"/>
        <v>-10998.679999999997</v>
      </c>
      <c r="BI862" s="134">
        <f t="shared" si="55"/>
        <v>-10998.679999999997</v>
      </c>
    </row>
    <row r="863" spans="1:61" ht="14.4" x14ac:dyDescent="0.3">
      <c r="A863" s="106" t="s">
        <v>1224</v>
      </c>
      <c r="B863" s="105">
        <v>0</v>
      </c>
      <c r="C863" s="105">
        <v>0</v>
      </c>
      <c r="D863" s="105">
        <v>0</v>
      </c>
      <c r="E863" s="105">
        <v>0</v>
      </c>
      <c r="F863" s="105">
        <v>0</v>
      </c>
      <c r="G863" s="105">
        <v>0</v>
      </c>
      <c r="H863" s="105">
        <v>0</v>
      </c>
      <c r="I863" s="105">
        <v>0</v>
      </c>
      <c r="J863" s="105">
        <v>0</v>
      </c>
      <c r="K863" s="105">
        <v>0</v>
      </c>
      <c r="L863" s="105">
        <v>0</v>
      </c>
      <c r="M863" s="105">
        <v>0</v>
      </c>
      <c r="N863" s="105">
        <v>0</v>
      </c>
      <c r="O863" s="105">
        <v>0</v>
      </c>
      <c r="P863" s="105">
        <v>0</v>
      </c>
      <c r="Q863" s="105">
        <v>0</v>
      </c>
      <c r="R863" s="105">
        <v>0</v>
      </c>
      <c r="S863" s="105">
        <v>0</v>
      </c>
      <c r="T863" s="105">
        <v>0</v>
      </c>
      <c r="U863" s="105">
        <v>0</v>
      </c>
      <c r="V863" s="105">
        <v>0</v>
      </c>
      <c r="W863" s="105">
        <v>0</v>
      </c>
      <c r="X863" s="105">
        <v>0</v>
      </c>
      <c r="Y863" s="105">
        <v>0</v>
      </c>
      <c r="Z863" s="105">
        <v>0</v>
      </c>
      <c r="AA863" s="105">
        <v>0</v>
      </c>
      <c r="AB863" s="105">
        <v>0</v>
      </c>
      <c r="AC863" s="105">
        <v>0</v>
      </c>
      <c r="AD863" s="105">
        <v>0</v>
      </c>
      <c r="AE863" s="105">
        <v>0</v>
      </c>
      <c r="AF863" s="105">
        <v>0</v>
      </c>
      <c r="AG863" s="105">
        <v>0</v>
      </c>
      <c r="AH863" s="105">
        <v>0</v>
      </c>
      <c r="AI863" s="105">
        <v>0</v>
      </c>
      <c r="AJ863" s="105">
        <v>0</v>
      </c>
      <c r="AK863" s="105">
        <v>0</v>
      </c>
      <c r="AL863" s="105">
        <v>0</v>
      </c>
      <c r="AM863" s="105">
        <v>0</v>
      </c>
      <c r="AN863" s="105">
        <v>0</v>
      </c>
      <c r="AO863" s="105">
        <v>0</v>
      </c>
      <c r="AP863" s="105">
        <v>0</v>
      </c>
      <c r="AQ863" s="105">
        <v>0</v>
      </c>
      <c r="AR863" s="105">
        <v>0</v>
      </c>
      <c r="AS863" s="105">
        <v>0</v>
      </c>
      <c r="AT863" s="105">
        <v>0</v>
      </c>
      <c r="AU863" s="105">
        <v>0</v>
      </c>
      <c r="AV863" s="105">
        <v>0</v>
      </c>
      <c r="AW863" s="105">
        <v>0</v>
      </c>
      <c r="AX863" s="105">
        <v>0</v>
      </c>
      <c r="AY863" s="105">
        <v>0</v>
      </c>
      <c r="AZ863" s="105">
        <v>0</v>
      </c>
      <c r="BA863" s="105">
        <v>0</v>
      </c>
      <c r="BB863" s="105">
        <v>0</v>
      </c>
      <c r="BE863" s="73"/>
      <c r="BF863" s="134">
        <f t="shared" si="56"/>
        <v>0</v>
      </c>
      <c r="BG863" s="134">
        <f t="shared" si="57"/>
        <v>0</v>
      </c>
      <c r="BH863" s="134">
        <f t="shared" si="58"/>
        <v>0</v>
      </c>
      <c r="BI863" s="134">
        <f t="shared" si="55"/>
        <v>0</v>
      </c>
    </row>
    <row r="864" spans="1:61" ht="14.4" x14ac:dyDescent="0.3">
      <c r="A864" s="106" t="s">
        <v>1225</v>
      </c>
      <c r="B864" s="105">
        <v>-168140589.03999999</v>
      </c>
      <c r="C864" s="105">
        <v>-168140589.03999999</v>
      </c>
      <c r="D864" s="105">
        <v>-168140589.03999999</v>
      </c>
      <c r="E864" s="105">
        <v>-168140589.03999999</v>
      </c>
      <c r="F864" s="105">
        <v>-168140589.03999999</v>
      </c>
      <c r="G864" s="105">
        <v>-168140589.03999999</v>
      </c>
      <c r="H864" s="105">
        <v>-168140589.03999999</v>
      </c>
      <c r="I864" s="105">
        <v>-168140589.03999999</v>
      </c>
      <c r="J864" s="105">
        <v>-168140589.03999999</v>
      </c>
      <c r="K864" s="105">
        <v>-168140589.03999999</v>
      </c>
      <c r="L864" s="105">
        <v>-168140589.03999999</v>
      </c>
      <c r="M864" s="105">
        <v>-168140589.03999999</v>
      </c>
      <c r="N864" s="105">
        <v>-168140589.03999999</v>
      </c>
      <c r="O864" s="105">
        <v>-168140589.03999999</v>
      </c>
      <c r="P864" s="105">
        <v>-168140589.03999999</v>
      </c>
      <c r="Q864" s="105">
        <v>-168140589.03999999</v>
      </c>
      <c r="R864" s="105">
        <v>-168140589.03999999</v>
      </c>
      <c r="S864" s="105">
        <v>-168140589.03999999</v>
      </c>
      <c r="T864" s="105">
        <v>-168140589.03999999</v>
      </c>
      <c r="U864" s="105">
        <v>-168140589.03999999</v>
      </c>
      <c r="V864" s="105">
        <v>-168140589.03999999</v>
      </c>
      <c r="W864" s="105">
        <v>-168140589.03999999</v>
      </c>
      <c r="X864" s="105">
        <v>-168140589.03999999</v>
      </c>
      <c r="Y864" s="105">
        <v>-168140589.03999999</v>
      </c>
      <c r="Z864" s="105">
        <v>-168140589.03999999</v>
      </c>
      <c r="AA864" s="105">
        <v>-168140589.03999999</v>
      </c>
      <c r="AB864" s="105">
        <v>-168140589.03999999</v>
      </c>
      <c r="AC864" s="105">
        <v>-168140589.03999999</v>
      </c>
      <c r="AD864" s="105">
        <v>-168140589.03999999</v>
      </c>
      <c r="AE864" s="105">
        <v>-168140589.03999999</v>
      </c>
      <c r="AF864" s="105">
        <v>-168140589.03999999</v>
      </c>
      <c r="AG864" s="105">
        <v>-168140589.03999999</v>
      </c>
      <c r="AH864" s="105">
        <v>-168140589.03999999</v>
      </c>
      <c r="AI864" s="105">
        <v>-168140589.03999999</v>
      </c>
      <c r="AJ864" s="105">
        <v>-168140589.03999999</v>
      </c>
      <c r="AK864" s="105">
        <v>-168140589.03999999</v>
      </c>
      <c r="AL864" s="105">
        <v>-168140589.03999999</v>
      </c>
      <c r="AM864" s="105">
        <v>-168140589.03999999</v>
      </c>
      <c r="AN864" s="105">
        <v>-168140589.03999999</v>
      </c>
      <c r="AO864" s="105">
        <v>-168140589.03999999</v>
      </c>
      <c r="AP864" s="105">
        <v>-168140589.03999999</v>
      </c>
      <c r="AQ864" s="105">
        <v>-168140589.03999999</v>
      </c>
      <c r="AR864" s="105">
        <v>-168140589.03999999</v>
      </c>
      <c r="AS864" s="105">
        <v>-168140589.03999999</v>
      </c>
      <c r="AT864" s="105">
        <v>-168140589.03999999</v>
      </c>
      <c r="AU864" s="105">
        <v>-168140589.03999999</v>
      </c>
      <c r="AV864" s="105">
        <v>-168140589.03999999</v>
      </c>
      <c r="AW864" s="105">
        <v>-168140589.03999999</v>
      </c>
      <c r="AX864" s="105">
        <v>-168140589.03999999</v>
      </c>
      <c r="AY864" s="105">
        <v>-168140589.03999999</v>
      </c>
      <c r="AZ864" s="105">
        <v>-168140589.03999999</v>
      </c>
      <c r="BA864" s="105">
        <v>-168140589.03999999</v>
      </c>
      <c r="BB864" s="105">
        <v>-168140589.03999999</v>
      </c>
      <c r="BE864" s="73"/>
      <c r="BF864" s="134">
        <f t="shared" si="56"/>
        <v>-168140589.03999999</v>
      </c>
      <c r="BG864" s="134">
        <f t="shared" si="57"/>
        <v>-168140589.03999999</v>
      </c>
      <c r="BH864" s="134">
        <f t="shared" si="58"/>
        <v>-168140589.03999999</v>
      </c>
      <c r="BI864" s="134">
        <f t="shared" si="55"/>
        <v>-168140589.03999999</v>
      </c>
    </row>
    <row r="865" spans="1:61" ht="14.4" x14ac:dyDescent="0.3">
      <c r="A865" s="106" t="s">
        <v>1226</v>
      </c>
      <c r="B865" s="105">
        <v>0</v>
      </c>
      <c r="C865" s="105">
        <v>0</v>
      </c>
      <c r="D865" s="105">
        <v>0</v>
      </c>
      <c r="E865" s="105">
        <v>0</v>
      </c>
      <c r="F865" s="105">
        <v>0</v>
      </c>
      <c r="G865" s="105">
        <v>0</v>
      </c>
      <c r="H865" s="105">
        <v>0</v>
      </c>
      <c r="I865" s="105">
        <v>0</v>
      </c>
      <c r="J865" s="105">
        <v>0</v>
      </c>
      <c r="K865" s="105">
        <v>0</v>
      </c>
      <c r="L865" s="105">
        <v>0</v>
      </c>
      <c r="M865" s="105">
        <v>0</v>
      </c>
      <c r="N865" s="105">
        <v>0</v>
      </c>
      <c r="O865" s="105">
        <v>0</v>
      </c>
      <c r="P865" s="105">
        <v>0</v>
      </c>
      <c r="Q865" s="105">
        <v>0</v>
      </c>
      <c r="R865" s="105">
        <v>0</v>
      </c>
      <c r="S865" s="105">
        <v>0</v>
      </c>
      <c r="T865" s="105">
        <v>0</v>
      </c>
      <c r="U865" s="105">
        <v>0</v>
      </c>
      <c r="V865" s="105">
        <v>0</v>
      </c>
      <c r="W865" s="105">
        <v>0</v>
      </c>
      <c r="X865" s="105">
        <v>0</v>
      </c>
      <c r="Y865" s="105">
        <v>0</v>
      </c>
      <c r="Z865" s="105">
        <v>0</v>
      </c>
      <c r="AA865" s="105">
        <v>0</v>
      </c>
      <c r="AB865" s="105">
        <v>0</v>
      </c>
      <c r="AC865" s="105">
        <v>0</v>
      </c>
      <c r="AD865" s="105">
        <v>0</v>
      </c>
      <c r="AE865" s="105">
        <v>0</v>
      </c>
      <c r="AF865" s="105">
        <v>0</v>
      </c>
      <c r="AG865" s="105">
        <v>0</v>
      </c>
      <c r="AH865" s="105">
        <v>0</v>
      </c>
      <c r="AI865" s="105">
        <v>0</v>
      </c>
      <c r="AJ865" s="105">
        <v>0</v>
      </c>
      <c r="AK865" s="105">
        <v>0</v>
      </c>
      <c r="AL865" s="105">
        <v>0</v>
      </c>
      <c r="AM865" s="105">
        <v>0</v>
      </c>
      <c r="AN865" s="105">
        <v>0</v>
      </c>
      <c r="AO865" s="105">
        <v>0</v>
      </c>
      <c r="AP865" s="105">
        <v>0</v>
      </c>
      <c r="AQ865" s="105">
        <v>0</v>
      </c>
      <c r="AR865" s="105">
        <v>0</v>
      </c>
      <c r="AS865" s="105">
        <v>0</v>
      </c>
      <c r="AT865" s="105">
        <v>0</v>
      </c>
      <c r="AU865" s="105">
        <v>0</v>
      </c>
      <c r="AV865" s="105">
        <v>0</v>
      </c>
      <c r="AW865" s="105">
        <v>0</v>
      </c>
      <c r="AX865" s="105">
        <v>0</v>
      </c>
      <c r="AY865" s="105">
        <v>0</v>
      </c>
      <c r="AZ865" s="105">
        <v>0</v>
      </c>
      <c r="BA865" s="105">
        <v>0</v>
      </c>
      <c r="BB865" s="105">
        <v>0</v>
      </c>
      <c r="BE865" s="73"/>
      <c r="BF865" s="134">
        <f t="shared" si="56"/>
        <v>0</v>
      </c>
      <c r="BG865" s="134">
        <f t="shared" si="57"/>
        <v>0</v>
      </c>
      <c r="BH865" s="134">
        <f t="shared" si="58"/>
        <v>0</v>
      </c>
      <c r="BI865" s="134">
        <f t="shared" si="55"/>
        <v>0</v>
      </c>
    </row>
    <row r="866" spans="1:61" ht="14.4" x14ac:dyDescent="0.3">
      <c r="A866" s="233" t="s">
        <v>1227</v>
      </c>
      <c r="B866" s="107">
        <v>-168253108.53999999</v>
      </c>
      <c r="C866" s="107">
        <v>-168253108.53999999</v>
      </c>
      <c r="D866" s="107">
        <v>-168253108.53999999</v>
      </c>
      <c r="E866" s="107">
        <v>-168253108.53999999</v>
      </c>
      <c r="F866" s="107">
        <v>-168253108.53999999</v>
      </c>
      <c r="G866" s="107">
        <v>-168253108.53999999</v>
      </c>
      <c r="H866" s="107">
        <v>-168253108.53999999</v>
      </c>
      <c r="I866" s="107">
        <v>-168253108.53999999</v>
      </c>
      <c r="J866" s="107">
        <v>-168253108.53999999</v>
      </c>
      <c r="K866" s="107">
        <v>-168253108.53999999</v>
      </c>
      <c r="L866" s="107">
        <v>-168253108.53999999</v>
      </c>
      <c r="M866" s="107">
        <v>-168253108.53999999</v>
      </c>
      <c r="N866" s="107">
        <v>-168253108.53999999</v>
      </c>
      <c r="O866" s="107">
        <v>-168253108.53999999</v>
      </c>
      <c r="P866" s="107">
        <v>-168253108.53999999</v>
      </c>
      <c r="Q866" s="107">
        <v>-168253108.53999999</v>
      </c>
      <c r="R866" s="107">
        <v>-168253108.53999999</v>
      </c>
      <c r="S866" s="107">
        <v>-168253108.53999999</v>
      </c>
      <c r="T866" s="107">
        <v>-168253108.53999999</v>
      </c>
      <c r="U866" s="107">
        <v>-168253108.53999999</v>
      </c>
      <c r="V866" s="107">
        <v>-168253108.53999999</v>
      </c>
      <c r="W866" s="107">
        <v>-168253108.53999999</v>
      </c>
      <c r="X866" s="107">
        <v>-168253108.53999999</v>
      </c>
      <c r="Y866" s="107">
        <v>-168253108.53999999</v>
      </c>
      <c r="Z866" s="107">
        <v>-168253108.53999999</v>
      </c>
      <c r="AA866" s="107">
        <v>-168253108.53999999</v>
      </c>
      <c r="AB866" s="107">
        <v>-168253108.53999999</v>
      </c>
      <c r="AC866" s="107">
        <v>-168253108.53999999</v>
      </c>
      <c r="AD866" s="107">
        <v>-168253108.53999999</v>
      </c>
      <c r="AE866" s="107">
        <v>-168253108.53999999</v>
      </c>
      <c r="AF866" s="107">
        <v>-168253108.53999999</v>
      </c>
      <c r="AG866" s="107">
        <v>-168253108.53999999</v>
      </c>
      <c r="AH866" s="107">
        <v>-168253108.53999999</v>
      </c>
      <c r="AI866" s="107">
        <v>-168253108.53999999</v>
      </c>
      <c r="AJ866" s="107">
        <v>-168253108.53999999</v>
      </c>
      <c r="AK866" s="107">
        <v>-168253108.53999999</v>
      </c>
      <c r="AL866" s="107">
        <v>-168253108.53999999</v>
      </c>
      <c r="AM866" s="107">
        <v>-168253108.53999999</v>
      </c>
      <c r="AN866" s="107">
        <v>-168253108.53999999</v>
      </c>
      <c r="AO866" s="107">
        <v>-168253108.53999999</v>
      </c>
      <c r="AP866" s="107">
        <v>-168253108.53999999</v>
      </c>
      <c r="AQ866" s="107">
        <v>-168253108.53999999</v>
      </c>
      <c r="AR866" s="107">
        <v>-168253108.53999999</v>
      </c>
      <c r="AS866" s="107">
        <v>-168253108.53999999</v>
      </c>
      <c r="AT866" s="107">
        <v>-168253108.53999999</v>
      </c>
      <c r="AU866" s="107">
        <v>-168253108.53999999</v>
      </c>
      <c r="AV866" s="107">
        <v>-168253108.53999999</v>
      </c>
      <c r="AW866" s="107">
        <v>-168253108.53999999</v>
      </c>
      <c r="AX866" s="107">
        <v>-168253108.53999999</v>
      </c>
      <c r="AY866" s="107">
        <v>-168253108.53999999</v>
      </c>
      <c r="AZ866" s="107">
        <v>-168253108.53999999</v>
      </c>
      <c r="BA866" s="107">
        <v>-168253108.53999999</v>
      </c>
      <c r="BB866" s="107">
        <v>-168253108.53999999</v>
      </c>
      <c r="BE866" s="73"/>
    </row>
    <row r="867" spans="1:61" ht="14.4" x14ac:dyDescent="0.3">
      <c r="A867" s="106" t="s">
        <v>1228</v>
      </c>
      <c r="BE867" s="73"/>
    </row>
    <row r="868" spans="1:61" ht="14.4" x14ac:dyDescent="0.3">
      <c r="A868" s="158" t="s">
        <v>1229</v>
      </c>
      <c r="BE868" s="73"/>
      <c r="BF868" s="134" t="e">
        <f t="shared" si="56"/>
        <v>#DIV/0!</v>
      </c>
      <c r="BG868" s="134" t="e">
        <f t="shared" si="57"/>
        <v>#DIV/0!</v>
      </c>
      <c r="BH868" s="134" t="e">
        <f t="shared" si="58"/>
        <v>#DIV/0!</v>
      </c>
      <c r="BI868" s="134" t="e">
        <f t="shared" si="55"/>
        <v>#DIV/0!</v>
      </c>
    </row>
    <row r="869" spans="1:61" ht="14.4" x14ac:dyDescent="0.3">
      <c r="A869" s="106" t="s">
        <v>1230</v>
      </c>
      <c r="B869" s="105">
        <v>-198690903.13999999</v>
      </c>
      <c r="C869" s="105">
        <v>-198690903.13999999</v>
      </c>
      <c r="D869" s="105">
        <v>-198690903.13999999</v>
      </c>
      <c r="E869" s="105">
        <v>-198690903.13999999</v>
      </c>
      <c r="F869" s="105">
        <v>-198690903.13999999</v>
      </c>
      <c r="G869" s="105">
        <v>-198690903.13999999</v>
      </c>
      <c r="H869" s="105">
        <v>-198690903.13999999</v>
      </c>
      <c r="I869" s="105">
        <v>-198690903.13999999</v>
      </c>
      <c r="J869" s="105">
        <v>-198690903.13999999</v>
      </c>
      <c r="K869" s="105">
        <v>-198690903.13999999</v>
      </c>
      <c r="L869" s="105">
        <v>-198690903.13999999</v>
      </c>
      <c r="M869" s="105">
        <v>-198690903.13999999</v>
      </c>
      <c r="N869" s="105">
        <v>-198690903.13999999</v>
      </c>
      <c r="O869" s="105">
        <v>-198690903.13999999</v>
      </c>
      <c r="P869" s="105">
        <v>-198690903.13999999</v>
      </c>
      <c r="Q869" s="105">
        <v>-198690903.13999999</v>
      </c>
      <c r="R869" s="105">
        <v>-198690903.13999999</v>
      </c>
      <c r="S869" s="105">
        <v>-198690903.13999999</v>
      </c>
      <c r="T869" s="105">
        <v>-198690903.13999999</v>
      </c>
      <c r="U869" s="105">
        <v>-198690903.13999999</v>
      </c>
      <c r="V869" s="105">
        <v>-198690903.13999999</v>
      </c>
      <c r="W869" s="105">
        <v>-198690903.13999999</v>
      </c>
      <c r="X869" s="105">
        <v>-198690903.13999999</v>
      </c>
      <c r="Y869" s="105">
        <v>-198690903.13999999</v>
      </c>
      <c r="Z869" s="105">
        <v>-198690903.13999999</v>
      </c>
      <c r="AA869" s="105">
        <v>-198690903.13999999</v>
      </c>
      <c r="AB869" s="105">
        <v>-198690903.13999999</v>
      </c>
      <c r="AC869" s="105">
        <v>-198690903.13999999</v>
      </c>
      <c r="AD869" s="105">
        <v>-198690903.13999999</v>
      </c>
      <c r="AE869" s="105">
        <v>-198690903.13999999</v>
      </c>
      <c r="AF869" s="105">
        <v>-198690903.13999999</v>
      </c>
      <c r="AG869" s="105">
        <v>-198690903.13999999</v>
      </c>
      <c r="AH869" s="105">
        <v>-198690903.13999999</v>
      </c>
      <c r="AI869" s="105">
        <v>-198690903.13999999</v>
      </c>
      <c r="AJ869" s="105">
        <v>-198690903.13999999</v>
      </c>
      <c r="AK869" s="105">
        <v>-198690903.13999999</v>
      </c>
      <c r="AL869" s="105">
        <v>-198690903.13999999</v>
      </c>
      <c r="AM869" s="105">
        <v>-198690903.13999999</v>
      </c>
      <c r="AN869" s="105">
        <v>-198690903.13999999</v>
      </c>
      <c r="AO869" s="105">
        <v>-198690903.13999999</v>
      </c>
      <c r="AP869" s="105">
        <v>-198690903.13999999</v>
      </c>
      <c r="AQ869" s="105">
        <v>-198690903.13999999</v>
      </c>
      <c r="AR869" s="105">
        <v>-198690903.13999999</v>
      </c>
      <c r="AS869" s="105">
        <v>-198690903.13999999</v>
      </c>
      <c r="AT869" s="105">
        <v>-198690903.13999999</v>
      </c>
      <c r="AU869" s="105">
        <v>-198690903.13999999</v>
      </c>
      <c r="AV869" s="105">
        <v>-198690903.13999999</v>
      </c>
      <c r="AW869" s="105">
        <v>-198690903.13999999</v>
      </c>
      <c r="AX869" s="105">
        <v>-198690903.13999999</v>
      </c>
      <c r="AY869" s="105">
        <v>-198690903.13999999</v>
      </c>
      <c r="AZ869" s="105">
        <v>-198690903.13999999</v>
      </c>
      <c r="BA869" s="105">
        <v>-198690903.13999999</v>
      </c>
      <c r="BB869" s="105">
        <v>-198690903.13999999</v>
      </c>
      <c r="BE869" s="73"/>
      <c r="BF869" s="134">
        <f t="shared" si="56"/>
        <v>-198690903.13999993</v>
      </c>
      <c r="BG869" s="134">
        <f t="shared" si="57"/>
        <v>-198690903.13999993</v>
      </c>
      <c r="BH869" s="134">
        <f t="shared" si="58"/>
        <v>-198690903.13999993</v>
      </c>
      <c r="BI869" s="134">
        <f t="shared" si="55"/>
        <v>-198690903.13999993</v>
      </c>
    </row>
    <row r="870" spans="1:61" ht="14.4" x14ac:dyDescent="0.3">
      <c r="A870" s="106" t="s">
        <v>1231</v>
      </c>
      <c r="B870" s="105">
        <v>-1666455.49</v>
      </c>
      <c r="C870" s="105">
        <v>-1666455.49</v>
      </c>
      <c r="D870" s="105">
        <v>-1666455.49</v>
      </c>
      <c r="E870" s="105">
        <v>-1666455.49</v>
      </c>
      <c r="F870" s="105">
        <v>-1666455.49</v>
      </c>
      <c r="G870" s="105">
        <v>-1666455.49</v>
      </c>
      <c r="H870" s="105">
        <v>-1666455.49</v>
      </c>
      <c r="I870" s="105">
        <v>-1666455.49</v>
      </c>
      <c r="J870" s="105">
        <v>-1666455.49</v>
      </c>
      <c r="K870" s="105">
        <v>-1666455.49</v>
      </c>
      <c r="L870" s="105">
        <v>-1666455.49</v>
      </c>
      <c r="M870" s="105">
        <v>-1666455.49</v>
      </c>
      <c r="N870" s="105">
        <v>-1666455.49</v>
      </c>
      <c r="O870" s="105">
        <v>-1666455.49</v>
      </c>
      <c r="P870" s="105">
        <v>-1666455.49</v>
      </c>
      <c r="Q870" s="105">
        <v>-1666455.49</v>
      </c>
      <c r="R870" s="105">
        <v>-1666455.49</v>
      </c>
      <c r="S870" s="105">
        <v>-1666455.49</v>
      </c>
      <c r="T870" s="105">
        <v>-1666455.49</v>
      </c>
      <c r="U870" s="105">
        <v>-1666455.49</v>
      </c>
      <c r="V870" s="105">
        <v>-1666455.49</v>
      </c>
      <c r="W870" s="105">
        <v>-1666455.49</v>
      </c>
      <c r="X870" s="105">
        <v>-1666455.49</v>
      </c>
      <c r="Y870" s="105">
        <v>-1666455.49</v>
      </c>
      <c r="Z870" s="105">
        <v>-1666455.49</v>
      </c>
      <c r="AA870" s="105">
        <v>-1666455.49</v>
      </c>
      <c r="AB870" s="105">
        <v>-1666455.49</v>
      </c>
      <c r="AC870" s="105">
        <v>-1666455.49</v>
      </c>
      <c r="AD870" s="105">
        <v>-1666455.49</v>
      </c>
      <c r="AE870" s="105">
        <v>-1666455.49</v>
      </c>
      <c r="AF870" s="105">
        <v>-1666455.49</v>
      </c>
      <c r="AG870" s="105">
        <v>-1666455.49</v>
      </c>
      <c r="AH870" s="105">
        <v>-1666455.49</v>
      </c>
      <c r="AI870" s="105">
        <v>-1666455.49</v>
      </c>
      <c r="AJ870" s="105">
        <v>-1666455.49</v>
      </c>
      <c r="AK870" s="105">
        <v>-1666455.49</v>
      </c>
      <c r="AL870" s="105">
        <v>-1666455.49</v>
      </c>
      <c r="AM870" s="105">
        <v>-1666455.49</v>
      </c>
      <c r="AN870" s="105">
        <v>-1666455.49</v>
      </c>
      <c r="AO870" s="105">
        <v>-1666455.49</v>
      </c>
      <c r="AP870" s="105">
        <v>-1666455.49</v>
      </c>
      <c r="AQ870" s="105">
        <v>-1666455.49</v>
      </c>
      <c r="AR870" s="105">
        <v>-1666455.49</v>
      </c>
      <c r="AS870" s="105">
        <v>-1666455.49</v>
      </c>
      <c r="AT870" s="105">
        <v>-1666455.49</v>
      </c>
      <c r="AU870" s="105">
        <v>-1666455.49</v>
      </c>
      <c r="AV870" s="105">
        <v>-1666455.49</v>
      </c>
      <c r="AW870" s="105">
        <v>-1666455.49</v>
      </c>
      <c r="AX870" s="105">
        <v>-1666455.49</v>
      </c>
      <c r="AY870" s="105">
        <v>-1666455.49</v>
      </c>
      <c r="AZ870" s="105">
        <v>-1666455.49</v>
      </c>
      <c r="BA870" s="105">
        <v>-1666455.49</v>
      </c>
      <c r="BB870" s="105">
        <v>-1666455.49</v>
      </c>
      <c r="BE870" s="73"/>
      <c r="BF870" s="134">
        <f t="shared" si="56"/>
        <v>-1666455.4899999998</v>
      </c>
      <c r="BG870" s="134">
        <f t="shared" si="57"/>
        <v>-1666455.4899999998</v>
      </c>
      <c r="BH870" s="134">
        <f t="shared" si="58"/>
        <v>-1666455.4899999998</v>
      </c>
      <c r="BI870" s="134">
        <f t="shared" si="55"/>
        <v>-1666455.4899999998</v>
      </c>
    </row>
    <row r="871" spans="1:61" ht="14.4" x14ac:dyDescent="0.3">
      <c r="A871" s="106" t="s">
        <v>1232</v>
      </c>
      <c r="B871" s="105">
        <v>17569871.800000001</v>
      </c>
      <c r="C871" s="105">
        <v>17569871.800000001</v>
      </c>
      <c r="D871" s="105">
        <v>17569871.800000001</v>
      </c>
      <c r="E871" s="105">
        <v>17569871.800000001</v>
      </c>
      <c r="F871" s="105">
        <v>17569871.800000001</v>
      </c>
      <c r="G871" s="105">
        <v>17569871.800000001</v>
      </c>
      <c r="H871" s="105">
        <v>17569871.800000001</v>
      </c>
      <c r="I871" s="105">
        <v>17569871.800000001</v>
      </c>
      <c r="J871" s="105">
        <v>17569871.800000001</v>
      </c>
      <c r="K871" s="105">
        <v>17569871.800000001</v>
      </c>
      <c r="L871" s="105">
        <v>17569871.800000001</v>
      </c>
      <c r="M871" s="105">
        <v>17569871.800000001</v>
      </c>
      <c r="N871" s="105">
        <v>17569871.800000001</v>
      </c>
      <c r="O871" s="105">
        <v>17569871.800000001</v>
      </c>
      <c r="P871" s="105">
        <v>17569871.800000001</v>
      </c>
      <c r="Q871" s="105">
        <v>17569871.800000001</v>
      </c>
      <c r="R871" s="105">
        <v>17569871.800000001</v>
      </c>
      <c r="S871" s="105">
        <v>17569871.800000001</v>
      </c>
      <c r="T871" s="105">
        <v>17569871.800000001</v>
      </c>
      <c r="U871" s="105">
        <v>17569871.800000001</v>
      </c>
      <c r="V871" s="105">
        <v>17569871.800000001</v>
      </c>
      <c r="W871" s="105">
        <v>17569871.800000001</v>
      </c>
      <c r="X871" s="105">
        <v>17569871.800000001</v>
      </c>
      <c r="Y871" s="105">
        <v>17569871.800000001</v>
      </c>
      <c r="Z871" s="105">
        <v>17569871.800000001</v>
      </c>
      <c r="AA871" s="105">
        <v>17569871.800000001</v>
      </c>
      <c r="AB871" s="105">
        <v>17569871.800000001</v>
      </c>
      <c r="AC871" s="105">
        <v>17569871.800000001</v>
      </c>
      <c r="AD871" s="105">
        <v>17569871.800000001</v>
      </c>
      <c r="AE871" s="105">
        <v>17569871.800000001</v>
      </c>
      <c r="AF871" s="105">
        <v>17569871.800000001</v>
      </c>
      <c r="AG871" s="105">
        <v>17569871.800000001</v>
      </c>
      <c r="AH871" s="105">
        <v>17569871.800000001</v>
      </c>
      <c r="AI871" s="105">
        <v>17569871.800000001</v>
      </c>
      <c r="AJ871" s="105">
        <v>17569871.800000001</v>
      </c>
      <c r="AK871" s="105">
        <v>17569871.800000001</v>
      </c>
      <c r="AL871" s="105">
        <v>17569871.800000001</v>
      </c>
      <c r="AM871" s="105">
        <v>17569871.800000001</v>
      </c>
      <c r="AN871" s="105">
        <v>17569871.800000001</v>
      </c>
      <c r="AO871" s="105">
        <v>17569871.800000001</v>
      </c>
      <c r="AP871" s="105">
        <v>17569871.800000001</v>
      </c>
      <c r="AQ871" s="105">
        <v>17569871.800000001</v>
      </c>
      <c r="AR871" s="105">
        <v>17569871.800000001</v>
      </c>
      <c r="AS871" s="105">
        <v>17569871.800000001</v>
      </c>
      <c r="AT871" s="105">
        <v>17569871.800000001</v>
      </c>
      <c r="AU871" s="105">
        <v>17569871.800000001</v>
      </c>
      <c r="AV871" s="105">
        <v>17569871.800000001</v>
      </c>
      <c r="AW871" s="105">
        <v>17569871.800000001</v>
      </c>
      <c r="AX871" s="105">
        <v>17569871.800000001</v>
      </c>
      <c r="AY871" s="105">
        <v>17569871.800000001</v>
      </c>
      <c r="AZ871" s="105">
        <v>17569871.800000001</v>
      </c>
      <c r="BA871" s="105">
        <v>17569871.800000001</v>
      </c>
      <c r="BB871" s="105">
        <v>17569871.800000001</v>
      </c>
      <c r="BE871" s="73"/>
      <c r="BF871" s="134">
        <f t="shared" si="56"/>
        <v>17569871.800000004</v>
      </c>
      <c r="BG871" s="134">
        <f t="shared" si="57"/>
        <v>17569871.800000004</v>
      </c>
      <c r="BH871" s="134">
        <f t="shared" si="58"/>
        <v>17569871.800000004</v>
      </c>
      <c r="BI871" s="134">
        <f t="shared" si="55"/>
        <v>17569871.800000004</v>
      </c>
    </row>
    <row r="872" spans="1:61" ht="14.4" x14ac:dyDescent="0.3">
      <c r="A872" s="233" t="s">
        <v>1233</v>
      </c>
      <c r="B872" s="107">
        <v>-182787486.829999</v>
      </c>
      <c r="C872" s="107">
        <v>-182787486.829999</v>
      </c>
      <c r="D872" s="107">
        <v>-182787486.829999</v>
      </c>
      <c r="E872" s="107">
        <v>-182787486.829999</v>
      </c>
      <c r="F872" s="107">
        <v>-182787486.829999</v>
      </c>
      <c r="G872" s="107">
        <v>-182787486.829999</v>
      </c>
      <c r="H872" s="107">
        <v>-182787486.829999</v>
      </c>
      <c r="I872" s="107">
        <v>-182787486.829999</v>
      </c>
      <c r="J872" s="107">
        <v>-182787486.829999</v>
      </c>
      <c r="K872" s="107">
        <v>-182787486.829999</v>
      </c>
      <c r="L872" s="107">
        <v>-182787486.829999</v>
      </c>
      <c r="M872" s="107">
        <v>-182787486.829999</v>
      </c>
      <c r="N872" s="107">
        <v>-182787486.829999</v>
      </c>
      <c r="O872" s="107">
        <v>-182787486.829999</v>
      </c>
      <c r="P872" s="107">
        <v>-182787486.829999</v>
      </c>
      <c r="Q872" s="107">
        <v>-182787486.829999</v>
      </c>
      <c r="R872" s="107">
        <v>-182787486.829999</v>
      </c>
      <c r="S872" s="107">
        <v>-182787486.829999</v>
      </c>
      <c r="T872" s="107">
        <v>-182787486.829999</v>
      </c>
      <c r="U872" s="107">
        <v>-182787486.829999</v>
      </c>
      <c r="V872" s="107">
        <v>-182787486.829999</v>
      </c>
      <c r="W872" s="107">
        <v>-182787486.829999</v>
      </c>
      <c r="X872" s="107">
        <v>-182787486.829999</v>
      </c>
      <c r="Y872" s="107">
        <v>-182787486.829999</v>
      </c>
      <c r="Z872" s="107">
        <v>-182787486.829999</v>
      </c>
      <c r="AA872" s="107">
        <v>-182787486.829999</v>
      </c>
      <c r="AB872" s="107">
        <v>-182787486.829999</v>
      </c>
      <c r="AC872" s="107">
        <v>-182787486.829999</v>
      </c>
      <c r="AD872" s="107">
        <v>-182787486.829999</v>
      </c>
      <c r="AE872" s="107">
        <v>-182787486.829999</v>
      </c>
      <c r="AF872" s="107">
        <v>-182787486.829999</v>
      </c>
      <c r="AG872" s="107">
        <v>-182787486.829999</v>
      </c>
      <c r="AH872" s="107">
        <v>-182787486.829999</v>
      </c>
      <c r="AI872" s="107">
        <v>-182787486.829999</v>
      </c>
      <c r="AJ872" s="107">
        <v>-182787486.829999</v>
      </c>
      <c r="AK872" s="107">
        <v>-182787486.829999</v>
      </c>
      <c r="AL872" s="107">
        <v>-182787486.829999</v>
      </c>
      <c r="AM872" s="107">
        <v>-182787486.829999</v>
      </c>
      <c r="AN872" s="107">
        <v>-182787486.829999</v>
      </c>
      <c r="AO872" s="107">
        <v>-182787486.829999</v>
      </c>
      <c r="AP872" s="107">
        <v>-182787486.829999</v>
      </c>
      <c r="AQ872" s="107">
        <v>-182787486.829999</v>
      </c>
      <c r="AR872" s="107">
        <v>-182787486.829999</v>
      </c>
      <c r="AS872" s="107">
        <v>-182787486.829999</v>
      </c>
      <c r="AT872" s="107">
        <v>-182787486.829999</v>
      </c>
      <c r="AU872" s="107">
        <v>-182787486.829999</v>
      </c>
      <c r="AV872" s="107">
        <v>-182787486.829999</v>
      </c>
      <c r="AW872" s="107">
        <v>-182787486.829999</v>
      </c>
      <c r="AX872" s="107">
        <v>-182787486.829999</v>
      </c>
      <c r="AY872" s="107">
        <v>-182787486.829999</v>
      </c>
      <c r="AZ872" s="107">
        <v>-182787486.829999</v>
      </c>
      <c r="BA872" s="107">
        <v>-182787486.829999</v>
      </c>
      <c r="BB872" s="107">
        <v>-182787486.829999</v>
      </c>
      <c r="BE872" s="73"/>
    </row>
    <row r="873" spans="1:61" ht="14.4" x14ac:dyDescent="0.3">
      <c r="A873" s="106" t="s">
        <v>1234</v>
      </c>
      <c r="BE873" s="73"/>
    </row>
    <row r="874" spans="1:61" ht="14.4" x14ac:dyDescent="0.3">
      <c r="A874" s="158" t="s">
        <v>1235</v>
      </c>
      <c r="BE874" s="73"/>
      <c r="BF874" s="134" t="e">
        <f t="shared" si="56"/>
        <v>#DIV/0!</v>
      </c>
      <c r="BG874" s="134" t="e">
        <f t="shared" si="57"/>
        <v>#DIV/0!</v>
      </c>
      <c r="BH874" s="134" t="e">
        <f t="shared" si="58"/>
        <v>#DIV/0!</v>
      </c>
      <c r="BI874" s="134" t="e">
        <f t="shared" si="55"/>
        <v>#DIV/0!</v>
      </c>
    </row>
    <row r="875" spans="1:61" ht="14.4" x14ac:dyDescent="0.3">
      <c r="A875" s="106" t="s">
        <v>1236</v>
      </c>
      <c r="B875" s="105">
        <v>0</v>
      </c>
      <c r="C875" s="105">
        <v>0</v>
      </c>
      <c r="D875" s="105">
        <v>0</v>
      </c>
      <c r="E875" s="105">
        <v>0</v>
      </c>
      <c r="F875" s="105">
        <v>0</v>
      </c>
      <c r="G875" s="105">
        <v>0</v>
      </c>
      <c r="H875" s="105">
        <v>0</v>
      </c>
      <c r="I875" s="105">
        <v>0</v>
      </c>
      <c r="J875" s="105">
        <v>0</v>
      </c>
      <c r="K875" s="105">
        <v>0</v>
      </c>
      <c r="L875" s="105">
        <v>0</v>
      </c>
      <c r="M875" s="105">
        <v>0</v>
      </c>
      <c r="N875" s="105">
        <v>0</v>
      </c>
      <c r="O875" s="105">
        <v>0</v>
      </c>
      <c r="P875" s="105">
        <v>0</v>
      </c>
      <c r="Q875" s="105">
        <v>0</v>
      </c>
      <c r="R875" s="105">
        <v>0</v>
      </c>
      <c r="S875" s="105">
        <v>0</v>
      </c>
      <c r="T875" s="105">
        <v>0</v>
      </c>
      <c r="U875" s="105">
        <v>0</v>
      </c>
      <c r="V875" s="105">
        <v>0</v>
      </c>
      <c r="W875" s="105">
        <v>0</v>
      </c>
      <c r="X875" s="105">
        <v>0</v>
      </c>
      <c r="Y875" s="105">
        <v>0</v>
      </c>
      <c r="Z875" s="105">
        <v>0</v>
      </c>
      <c r="AA875" s="105">
        <v>0</v>
      </c>
      <c r="AB875" s="105">
        <v>0</v>
      </c>
      <c r="AC875" s="105">
        <v>0</v>
      </c>
      <c r="AD875" s="105">
        <v>0</v>
      </c>
      <c r="AE875" s="105">
        <v>0</v>
      </c>
      <c r="AF875" s="105">
        <v>0</v>
      </c>
      <c r="AG875" s="105">
        <v>0</v>
      </c>
      <c r="AH875" s="105">
        <v>0</v>
      </c>
      <c r="AI875" s="105">
        <v>0</v>
      </c>
      <c r="AJ875" s="105">
        <v>0</v>
      </c>
      <c r="AK875" s="105">
        <v>0</v>
      </c>
      <c r="AL875" s="105">
        <v>0</v>
      </c>
      <c r="AM875" s="105">
        <v>0</v>
      </c>
      <c r="AN875" s="105">
        <v>0</v>
      </c>
      <c r="AO875" s="105">
        <v>0</v>
      </c>
      <c r="AP875" s="105">
        <v>0</v>
      </c>
      <c r="AQ875" s="105">
        <v>0</v>
      </c>
      <c r="AR875" s="105">
        <v>0</v>
      </c>
      <c r="AS875" s="105">
        <v>0</v>
      </c>
      <c r="AT875" s="105">
        <v>0</v>
      </c>
      <c r="AU875" s="105">
        <v>0</v>
      </c>
      <c r="AV875" s="105">
        <v>0</v>
      </c>
      <c r="AW875" s="105">
        <v>0</v>
      </c>
      <c r="AX875" s="105">
        <v>0</v>
      </c>
      <c r="AY875" s="105">
        <v>0</v>
      </c>
      <c r="AZ875" s="105">
        <v>0</v>
      </c>
      <c r="BA875" s="105">
        <v>0</v>
      </c>
      <c r="BB875" s="105">
        <v>0</v>
      </c>
      <c r="BE875" s="73"/>
      <c r="BF875" s="134">
        <f t="shared" si="56"/>
        <v>0</v>
      </c>
      <c r="BG875" s="134">
        <f t="shared" si="57"/>
        <v>0</v>
      </c>
      <c r="BH875" s="134">
        <f t="shared" si="58"/>
        <v>0</v>
      </c>
      <c r="BI875" s="134">
        <f t="shared" si="55"/>
        <v>0</v>
      </c>
    </row>
    <row r="876" spans="1:61" ht="14.4" x14ac:dyDescent="0.3">
      <c r="A876" s="106" t="s">
        <v>1237</v>
      </c>
      <c r="B876" s="105">
        <v>12113549.699999999</v>
      </c>
      <c r="C876" s="105">
        <v>310349.02642618999</v>
      </c>
      <c r="D876" s="105">
        <v>-1636389.15009226</v>
      </c>
      <c r="E876" s="105">
        <v>-4643872.5483378703</v>
      </c>
      <c r="F876" s="105">
        <v>11688238.412530599</v>
      </c>
      <c r="G876" s="105">
        <v>6462949.3422040604</v>
      </c>
      <c r="H876" s="105">
        <v>16508887.0128725</v>
      </c>
      <c r="I876" s="105">
        <v>8708170.7263022792</v>
      </c>
      <c r="J876" s="105">
        <v>-6538296.5335365999</v>
      </c>
      <c r="K876" s="105">
        <v>4592688.3673435496</v>
      </c>
      <c r="L876" s="105">
        <v>966918.14887921396</v>
      </c>
      <c r="M876" s="105">
        <v>1361085.75390887</v>
      </c>
      <c r="N876" s="105">
        <v>12113549.699999999</v>
      </c>
      <c r="O876" s="105">
        <v>12113549.699999999</v>
      </c>
      <c r="P876" s="105">
        <v>5820270.2682088604</v>
      </c>
      <c r="Q876" s="105">
        <v>8592656.3144134302</v>
      </c>
      <c r="R876" s="105">
        <v>11585906.096501799</v>
      </c>
      <c r="S876" s="105">
        <v>17743914.735552602</v>
      </c>
      <c r="T876" s="105">
        <v>16019714.867760001</v>
      </c>
      <c r="U876" s="105">
        <v>18052142.347991802</v>
      </c>
      <c r="V876" s="105">
        <v>14221727.894560199</v>
      </c>
      <c r="W876" s="105">
        <v>3909086.3386141201</v>
      </c>
      <c r="X876" s="105">
        <v>6742500.4127846397</v>
      </c>
      <c r="Y876" s="105">
        <v>6427270.8586582895</v>
      </c>
      <c r="Z876" s="105">
        <v>9837272.9223142508</v>
      </c>
      <c r="AA876" s="105">
        <v>12113549.699999999</v>
      </c>
      <c r="AB876" s="105">
        <v>12113549.699999999</v>
      </c>
      <c r="AC876" s="105">
        <v>6084958.8670806196</v>
      </c>
      <c r="AD876" s="105">
        <v>9246564.4715789407</v>
      </c>
      <c r="AE876" s="105">
        <v>12557856.506899999</v>
      </c>
      <c r="AF876" s="105">
        <v>18100546.7366184</v>
      </c>
      <c r="AG876" s="105">
        <v>16617565.693649599</v>
      </c>
      <c r="AH876" s="105">
        <v>17860943.1825631</v>
      </c>
      <c r="AI876" s="105">
        <v>14183508.000884799</v>
      </c>
      <c r="AJ876" s="105">
        <v>4063600.8126442502</v>
      </c>
      <c r="AK876" s="105">
        <v>6303921.7349251704</v>
      </c>
      <c r="AL876" s="105">
        <v>6413695.3140376899</v>
      </c>
      <c r="AM876" s="105">
        <v>10399770.398925399</v>
      </c>
      <c r="AN876" s="105">
        <v>12113549.699999999</v>
      </c>
      <c r="AO876" s="105">
        <v>12113549.699999999</v>
      </c>
      <c r="AP876" s="105">
        <v>6463877.6968964804</v>
      </c>
      <c r="AQ876" s="105">
        <v>9831513.2790262401</v>
      </c>
      <c r="AR876" s="105">
        <v>13500997.244531199</v>
      </c>
      <c r="AS876" s="105">
        <v>17520901.460625298</v>
      </c>
      <c r="AT876" s="105">
        <v>16059839.829728801</v>
      </c>
      <c r="AU876" s="105">
        <v>15535980.522070101</v>
      </c>
      <c r="AV876" s="105">
        <v>11877962.0041357</v>
      </c>
      <c r="AW876" s="105">
        <v>1746337.2914142101</v>
      </c>
      <c r="AX876" s="105">
        <v>2121943.7425285699</v>
      </c>
      <c r="AY876" s="105">
        <v>2246034.7332720398</v>
      </c>
      <c r="AZ876" s="105">
        <v>5993470.0464584501</v>
      </c>
      <c r="BA876" s="105">
        <v>12113549.699999999</v>
      </c>
      <c r="BB876" s="105">
        <v>12113549.699999999</v>
      </c>
      <c r="BE876" s="73"/>
      <c r="BF876" s="134">
        <f t="shared" si="56"/>
        <v>4769832.9198846566</v>
      </c>
      <c r="BG876" s="134">
        <f t="shared" si="57"/>
        <v>11013812.496719997</v>
      </c>
      <c r="BH876" s="134">
        <f t="shared" si="58"/>
        <v>11235387.009215998</v>
      </c>
      <c r="BI876" s="134">
        <f t="shared" si="55"/>
        <v>9778919.7885143925</v>
      </c>
    </row>
    <row r="877" spans="1:61" ht="14.4" x14ac:dyDescent="0.3">
      <c r="A877" s="106" t="s">
        <v>1238</v>
      </c>
      <c r="B877" s="105">
        <v>0</v>
      </c>
      <c r="C877" s="105">
        <v>0</v>
      </c>
      <c r="D877" s="105">
        <v>0</v>
      </c>
      <c r="E877" s="105">
        <v>0</v>
      </c>
      <c r="F877" s="105">
        <v>0</v>
      </c>
      <c r="G877" s="105">
        <v>0</v>
      </c>
      <c r="H877" s="105">
        <v>0</v>
      </c>
      <c r="I877" s="105">
        <v>0</v>
      </c>
      <c r="J877" s="105">
        <v>0</v>
      </c>
      <c r="K877" s="105">
        <v>0</v>
      </c>
      <c r="L877" s="105">
        <v>0</v>
      </c>
      <c r="M877" s="105">
        <v>0</v>
      </c>
      <c r="N877" s="105">
        <v>0</v>
      </c>
      <c r="O877" s="105">
        <v>0</v>
      </c>
      <c r="P877" s="105">
        <v>0</v>
      </c>
      <c r="Q877" s="105">
        <v>0</v>
      </c>
      <c r="R877" s="105">
        <v>0</v>
      </c>
      <c r="S877" s="105">
        <v>0</v>
      </c>
      <c r="T877" s="105">
        <v>0</v>
      </c>
      <c r="U877" s="105">
        <v>0</v>
      </c>
      <c r="V877" s="105">
        <v>0</v>
      </c>
      <c r="W877" s="105">
        <v>0</v>
      </c>
      <c r="X877" s="105">
        <v>0</v>
      </c>
      <c r="Y877" s="105">
        <v>0</v>
      </c>
      <c r="Z877" s="105">
        <v>0</v>
      </c>
      <c r="AA877" s="105">
        <v>0</v>
      </c>
      <c r="AB877" s="105">
        <v>0</v>
      </c>
      <c r="AC877" s="105">
        <v>0</v>
      </c>
      <c r="AD877" s="105">
        <v>0</v>
      </c>
      <c r="AE877" s="105">
        <v>0</v>
      </c>
      <c r="AF877" s="105">
        <v>0</v>
      </c>
      <c r="AG877" s="105">
        <v>0</v>
      </c>
      <c r="AH877" s="105">
        <v>0</v>
      </c>
      <c r="AI877" s="105">
        <v>0</v>
      </c>
      <c r="AJ877" s="105">
        <v>0</v>
      </c>
      <c r="AK877" s="105">
        <v>0</v>
      </c>
      <c r="AL877" s="105">
        <v>0</v>
      </c>
      <c r="AM877" s="105">
        <v>0</v>
      </c>
      <c r="AN877" s="105">
        <v>0</v>
      </c>
      <c r="AO877" s="105">
        <v>0</v>
      </c>
      <c r="AP877" s="105">
        <v>0</v>
      </c>
      <c r="AQ877" s="105">
        <v>0</v>
      </c>
      <c r="AR877" s="105">
        <v>0</v>
      </c>
      <c r="AS877" s="105">
        <v>0</v>
      </c>
      <c r="AT877" s="105">
        <v>0</v>
      </c>
      <c r="AU877" s="105">
        <v>0</v>
      </c>
      <c r="AV877" s="105">
        <v>0</v>
      </c>
      <c r="AW877" s="105">
        <v>0</v>
      </c>
      <c r="AX877" s="105">
        <v>0</v>
      </c>
      <c r="AY877" s="105">
        <v>0</v>
      </c>
      <c r="AZ877" s="105">
        <v>0</v>
      </c>
      <c r="BA877" s="105">
        <v>0</v>
      </c>
      <c r="BB877" s="105">
        <v>0</v>
      </c>
      <c r="BE877" s="73"/>
      <c r="BF877" s="134">
        <f t="shared" si="56"/>
        <v>0</v>
      </c>
      <c r="BG877" s="134">
        <f t="shared" si="57"/>
        <v>0</v>
      </c>
      <c r="BH877" s="134">
        <f t="shared" si="58"/>
        <v>0</v>
      </c>
      <c r="BI877" s="134">
        <f t="shared" si="55"/>
        <v>0</v>
      </c>
    </row>
    <row r="878" spans="1:61" ht="14.4" x14ac:dyDescent="0.3">
      <c r="A878" s="106" t="s">
        <v>1239</v>
      </c>
      <c r="B878" s="105">
        <v>0</v>
      </c>
      <c r="C878" s="105">
        <v>0</v>
      </c>
      <c r="D878" s="105">
        <v>0</v>
      </c>
      <c r="E878" s="105">
        <v>0</v>
      </c>
      <c r="F878" s="105">
        <v>0</v>
      </c>
      <c r="G878" s="105">
        <v>0</v>
      </c>
      <c r="H878" s="105">
        <v>0</v>
      </c>
      <c r="I878" s="105">
        <v>0</v>
      </c>
      <c r="J878" s="105">
        <v>0</v>
      </c>
      <c r="K878" s="105">
        <v>0</v>
      </c>
      <c r="L878" s="105">
        <v>0</v>
      </c>
      <c r="M878" s="105">
        <v>0</v>
      </c>
      <c r="N878" s="105">
        <v>0</v>
      </c>
      <c r="O878" s="105">
        <v>0</v>
      </c>
      <c r="P878" s="105">
        <v>0</v>
      </c>
      <c r="Q878" s="105">
        <v>0</v>
      </c>
      <c r="R878" s="105">
        <v>0</v>
      </c>
      <c r="S878" s="105">
        <v>0</v>
      </c>
      <c r="T878" s="105">
        <v>0</v>
      </c>
      <c r="U878" s="105">
        <v>0</v>
      </c>
      <c r="V878" s="105">
        <v>0</v>
      </c>
      <c r="W878" s="105">
        <v>0</v>
      </c>
      <c r="X878" s="105">
        <v>0</v>
      </c>
      <c r="Y878" s="105">
        <v>0</v>
      </c>
      <c r="Z878" s="105">
        <v>0</v>
      </c>
      <c r="AA878" s="105">
        <v>0</v>
      </c>
      <c r="AB878" s="105">
        <v>0</v>
      </c>
      <c r="AC878" s="105">
        <v>0</v>
      </c>
      <c r="AD878" s="105">
        <v>0</v>
      </c>
      <c r="AE878" s="105">
        <v>0</v>
      </c>
      <c r="AF878" s="105">
        <v>0</v>
      </c>
      <c r="AG878" s="105">
        <v>0</v>
      </c>
      <c r="AH878" s="105">
        <v>0</v>
      </c>
      <c r="AI878" s="105">
        <v>0</v>
      </c>
      <c r="AJ878" s="105">
        <v>0</v>
      </c>
      <c r="AK878" s="105">
        <v>0</v>
      </c>
      <c r="AL878" s="105">
        <v>0</v>
      </c>
      <c r="AM878" s="105">
        <v>0</v>
      </c>
      <c r="AN878" s="105">
        <v>0</v>
      </c>
      <c r="AO878" s="105">
        <v>0</v>
      </c>
      <c r="AP878" s="105">
        <v>0</v>
      </c>
      <c r="AQ878" s="105">
        <v>0</v>
      </c>
      <c r="AR878" s="105">
        <v>0</v>
      </c>
      <c r="AS878" s="105">
        <v>0</v>
      </c>
      <c r="AT878" s="105">
        <v>0</v>
      </c>
      <c r="AU878" s="105">
        <v>0</v>
      </c>
      <c r="AV878" s="105">
        <v>0</v>
      </c>
      <c r="AW878" s="105">
        <v>0</v>
      </c>
      <c r="AX878" s="105">
        <v>0</v>
      </c>
      <c r="AY878" s="105">
        <v>0</v>
      </c>
      <c r="AZ878" s="105">
        <v>0</v>
      </c>
      <c r="BA878" s="105">
        <v>0</v>
      </c>
      <c r="BB878" s="105">
        <v>0</v>
      </c>
      <c r="BE878" s="73"/>
      <c r="BF878" s="134">
        <f t="shared" si="56"/>
        <v>0</v>
      </c>
      <c r="BG878" s="134">
        <f t="shared" si="57"/>
        <v>0</v>
      </c>
      <c r="BH878" s="134">
        <f t="shared" si="58"/>
        <v>0</v>
      </c>
      <c r="BI878" s="134">
        <f t="shared" si="55"/>
        <v>0</v>
      </c>
    </row>
    <row r="879" spans="1:61" ht="14.4" x14ac:dyDescent="0.3">
      <c r="A879" s="106" t="s">
        <v>1240</v>
      </c>
      <c r="B879" s="105">
        <v>0</v>
      </c>
      <c r="C879" s="105">
        <v>0</v>
      </c>
      <c r="D879" s="105">
        <v>0</v>
      </c>
      <c r="E879" s="105">
        <v>0</v>
      </c>
      <c r="F879" s="105">
        <v>0</v>
      </c>
      <c r="G879" s="105">
        <v>0</v>
      </c>
      <c r="H879" s="105">
        <v>0</v>
      </c>
      <c r="I879" s="105">
        <v>0</v>
      </c>
      <c r="J879" s="105">
        <v>0</v>
      </c>
      <c r="K879" s="105">
        <v>0</v>
      </c>
      <c r="L879" s="105">
        <v>0</v>
      </c>
      <c r="M879" s="105">
        <v>0</v>
      </c>
      <c r="N879" s="105">
        <v>0</v>
      </c>
      <c r="O879" s="105">
        <v>0</v>
      </c>
      <c r="P879" s="105">
        <v>0</v>
      </c>
      <c r="Q879" s="105">
        <v>0</v>
      </c>
      <c r="R879" s="105">
        <v>0</v>
      </c>
      <c r="S879" s="105">
        <v>0</v>
      </c>
      <c r="T879" s="105">
        <v>0</v>
      </c>
      <c r="U879" s="105">
        <v>0</v>
      </c>
      <c r="V879" s="105">
        <v>0</v>
      </c>
      <c r="W879" s="105">
        <v>0</v>
      </c>
      <c r="X879" s="105">
        <v>0</v>
      </c>
      <c r="Y879" s="105">
        <v>0</v>
      </c>
      <c r="Z879" s="105">
        <v>0</v>
      </c>
      <c r="AA879" s="105">
        <v>0</v>
      </c>
      <c r="AB879" s="105">
        <v>0</v>
      </c>
      <c r="AC879" s="105">
        <v>0</v>
      </c>
      <c r="AD879" s="105">
        <v>0</v>
      </c>
      <c r="AE879" s="105">
        <v>0</v>
      </c>
      <c r="AF879" s="105">
        <v>0</v>
      </c>
      <c r="AG879" s="105">
        <v>0</v>
      </c>
      <c r="AH879" s="105">
        <v>0</v>
      </c>
      <c r="AI879" s="105">
        <v>0</v>
      </c>
      <c r="AJ879" s="105">
        <v>0</v>
      </c>
      <c r="AK879" s="105">
        <v>0</v>
      </c>
      <c r="AL879" s="105">
        <v>0</v>
      </c>
      <c r="AM879" s="105">
        <v>0</v>
      </c>
      <c r="AN879" s="105">
        <v>0</v>
      </c>
      <c r="AO879" s="105">
        <v>0</v>
      </c>
      <c r="AP879" s="105">
        <v>0</v>
      </c>
      <c r="AQ879" s="105">
        <v>0</v>
      </c>
      <c r="AR879" s="105">
        <v>0</v>
      </c>
      <c r="AS879" s="105">
        <v>0</v>
      </c>
      <c r="AT879" s="105">
        <v>0</v>
      </c>
      <c r="AU879" s="105">
        <v>0</v>
      </c>
      <c r="AV879" s="105">
        <v>0</v>
      </c>
      <c r="AW879" s="105">
        <v>0</v>
      </c>
      <c r="AX879" s="105">
        <v>0</v>
      </c>
      <c r="AY879" s="105">
        <v>0</v>
      </c>
      <c r="AZ879" s="105">
        <v>0</v>
      </c>
      <c r="BA879" s="105">
        <v>0</v>
      </c>
      <c r="BB879" s="105">
        <v>0</v>
      </c>
      <c r="BE879" s="73"/>
      <c r="BF879" s="134">
        <f t="shared" si="56"/>
        <v>0</v>
      </c>
      <c r="BG879" s="134">
        <f t="shared" si="57"/>
        <v>0</v>
      </c>
      <c r="BH879" s="134">
        <f t="shared" si="58"/>
        <v>0</v>
      </c>
      <c r="BI879" s="134">
        <f t="shared" si="55"/>
        <v>0</v>
      </c>
    </row>
    <row r="880" spans="1:61" ht="14.4" x14ac:dyDescent="0.3">
      <c r="A880" s="106" t="s">
        <v>1241</v>
      </c>
      <c r="B880" s="105">
        <v>-12292233.539999999</v>
      </c>
      <c r="C880" s="105">
        <v>-12292233.539999999</v>
      </c>
      <c r="D880" s="105">
        <v>-12292233.539999999</v>
      </c>
      <c r="E880" s="105">
        <v>-12292233.539999999</v>
      </c>
      <c r="F880" s="105">
        <v>-12292233.539999999</v>
      </c>
      <c r="G880" s="105">
        <v>-12292233.539999999</v>
      </c>
      <c r="H880" s="105">
        <v>-12292233.539999999</v>
      </c>
      <c r="I880" s="105">
        <v>-12292233.539999999</v>
      </c>
      <c r="J880" s="105">
        <v>-12292233.539999999</v>
      </c>
      <c r="K880" s="105">
        <v>-12292233.539999999</v>
      </c>
      <c r="L880" s="105">
        <v>-12292233.539999999</v>
      </c>
      <c r="M880" s="105">
        <v>-12292233.539999999</v>
      </c>
      <c r="N880" s="105">
        <v>-12292233.539999999</v>
      </c>
      <c r="O880" s="105">
        <v>-12292233.539999999</v>
      </c>
      <c r="P880" s="105">
        <v>-12292233.539999999</v>
      </c>
      <c r="Q880" s="105">
        <v>-12292233.539999999</v>
      </c>
      <c r="R880" s="105">
        <v>-12292233.539999999</v>
      </c>
      <c r="S880" s="105">
        <v>-12292233.539999999</v>
      </c>
      <c r="T880" s="105">
        <v>-12292233.539999999</v>
      </c>
      <c r="U880" s="105">
        <v>-12292233.539999999</v>
      </c>
      <c r="V880" s="105">
        <v>-12292233.539999999</v>
      </c>
      <c r="W880" s="105">
        <v>-12292233.539999999</v>
      </c>
      <c r="X880" s="105">
        <v>-12292233.539999999</v>
      </c>
      <c r="Y880" s="105">
        <v>-12292233.539999999</v>
      </c>
      <c r="Z880" s="105">
        <v>-12292233.539999999</v>
      </c>
      <c r="AA880" s="105">
        <v>-12292233.539999999</v>
      </c>
      <c r="AB880" s="105">
        <v>-12292233.539999999</v>
      </c>
      <c r="AC880" s="105">
        <v>-12292233.539999999</v>
      </c>
      <c r="AD880" s="105">
        <v>-12292233.539999999</v>
      </c>
      <c r="AE880" s="105">
        <v>-12292233.539999999</v>
      </c>
      <c r="AF880" s="105">
        <v>-12292233.539999999</v>
      </c>
      <c r="AG880" s="105">
        <v>-12292233.539999999</v>
      </c>
      <c r="AH880" s="105">
        <v>-12292233.539999999</v>
      </c>
      <c r="AI880" s="105">
        <v>-12292233.539999999</v>
      </c>
      <c r="AJ880" s="105">
        <v>-12292233.539999999</v>
      </c>
      <c r="AK880" s="105">
        <v>-12292233.539999999</v>
      </c>
      <c r="AL880" s="105">
        <v>-12292233.539999999</v>
      </c>
      <c r="AM880" s="105">
        <v>-12292233.539999999</v>
      </c>
      <c r="AN880" s="105">
        <v>-12292233.539999999</v>
      </c>
      <c r="AO880" s="105">
        <v>-12292233.539999999</v>
      </c>
      <c r="AP880" s="105">
        <v>-12292233.539999999</v>
      </c>
      <c r="AQ880" s="105">
        <v>-12292233.539999999</v>
      </c>
      <c r="AR880" s="105">
        <v>-12292233.539999999</v>
      </c>
      <c r="AS880" s="105">
        <v>-12292233.539999999</v>
      </c>
      <c r="AT880" s="105">
        <v>-12292233.539999999</v>
      </c>
      <c r="AU880" s="105">
        <v>-12292233.539999999</v>
      </c>
      <c r="AV880" s="105">
        <v>-12292233.539999999</v>
      </c>
      <c r="AW880" s="105">
        <v>-12292233.539999999</v>
      </c>
      <c r="AX880" s="105">
        <v>-12292233.539999999</v>
      </c>
      <c r="AY880" s="105">
        <v>-12292233.539999999</v>
      </c>
      <c r="AZ880" s="105">
        <v>-12292233.539999999</v>
      </c>
      <c r="BA880" s="105">
        <v>-12292233.539999999</v>
      </c>
      <c r="BB880" s="105">
        <v>-12292233.539999999</v>
      </c>
      <c r="BE880" s="73"/>
      <c r="BF880" s="134">
        <f t="shared" si="56"/>
        <v>-12292233.539999995</v>
      </c>
      <c r="BG880" s="134">
        <f t="shared" si="57"/>
        <v>-12292233.539999995</v>
      </c>
      <c r="BH880" s="134">
        <f t="shared" si="58"/>
        <v>-12292233.539999995</v>
      </c>
      <c r="BI880" s="134">
        <f t="shared" si="55"/>
        <v>-12292233.539999995</v>
      </c>
    </row>
    <row r="881" spans="1:61" ht="14.4" x14ac:dyDescent="0.3">
      <c r="A881" s="106" t="s">
        <v>1242</v>
      </c>
      <c r="B881" s="105">
        <v>7934.7800000032203</v>
      </c>
      <c r="C881" s="105">
        <v>-15585174.1674596</v>
      </c>
      <c r="D881" s="105">
        <v>-31178283.114919301</v>
      </c>
      <c r="E881" s="105">
        <v>-46771392.062378898</v>
      </c>
      <c r="F881" s="105">
        <v>-62364501.009838603</v>
      </c>
      <c r="G881" s="105">
        <v>-77957609.957298294</v>
      </c>
      <c r="H881" s="105">
        <v>-93550718.904757902</v>
      </c>
      <c r="I881" s="105">
        <v>-109143827.852217</v>
      </c>
      <c r="J881" s="105">
        <v>-124736936.799677</v>
      </c>
      <c r="K881" s="105">
        <v>-140330045.747136</v>
      </c>
      <c r="L881" s="105">
        <v>-155923154.69459599</v>
      </c>
      <c r="M881" s="105">
        <v>15601043.7274596</v>
      </c>
      <c r="N881" s="105">
        <v>7934.7800000104999</v>
      </c>
      <c r="O881" s="105">
        <v>7934.7800000104999</v>
      </c>
      <c r="P881" s="105">
        <v>-17039214.472494502</v>
      </c>
      <c r="Q881" s="105">
        <v>-34086363.724989101</v>
      </c>
      <c r="R881" s="105">
        <v>-51133512.977483697</v>
      </c>
      <c r="S881" s="105">
        <v>-68180662.229978293</v>
      </c>
      <c r="T881" s="105">
        <v>-85227811.482472807</v>
      </c>
      <c r="U881" s="105">
        <v>-102274960.73496699</v>
      </c>
      <c r="V881" s="105">
        <v>-119322109.987462</v>
      </c>
      <c r="W881" s="105">
        <v>-136369259.23995599</v>
      </c>
      <c r="X881" s="105">
        <v>-153416408.49245101</v>
      </c>
      <c r="Y881" s="105">
        <v>-170463557.74494499</v>
      </c>
      <c r="Z881" s="105">
        <v>17055084.0324945</v>
      </c>
      <c r="AA881" s="105">
        <v>7934.77999999231</v>
      </c>
      <c r="AB881" s="105">
        <v>7934.77999999231</v>
      </c>
      <c r="AC881" s="105">
        <v>-19014683.104772702</v>
      </c>
      <c r="AD881" s="105">
        <v>-38037300.989545502</v>
      </c>
      <c r="AE881" s="105">
        <v>-57059918.874318197</v>
      </c>
      <c r="AF881" s="105">
        <v>-76082536.759091005</v>
      </c>
      <c r="AG881" s="105">
        <v>-95105154.643863693</v>
      </c>
      <c r="AH881" s="105">
        <v>-114127772.52863599</v>
      </c>
      <c r="AI881" s="105">
        <v>-133150390.41340899</v>
      </c>
      <c r="AJ881" s="105">
        <v>-152173008.298181</v>
      </c>
      <c r="AK881" s="105">
        <v>-171195626.18295401</v>
      </c>
      <c r="AL881" s="105">
        <v>-190218244.067727</v>
      </c>
      <c r="AM881" s="105">
        <v>19030552.664772701</v>
      </c>
      <c r="AN881" s="105">
        <v>7934.7800000323296</v>
      </c>
      <c r="AO881" s="105">
        <v>7934.7800000323296</v>
      </c>
      <c r="AP881" s="105">
        <v>-20335743.335879099</v>
      </c>
      <c r="AQ881" s="105">
        <v>-40679421.451758303</v>
      </c>
      <c r="AR881" s="105">
        <v>-61023099.567637399</v>
      </c>
      <c r="AS881" s="105">
        <v>-81366777.683516607</v>
      </c>
      <c r="AT881" s="105">
        <v>-101710455.79939499</v>
      </c>
      <c r="AU881" s="105">
        <v>-122054133.91527499</v>
      </c>
      <c r="AV881" s="105">
        <v>-142397812.03115401</v>
      </c>
      <c r="AW881" s="105">
        <v>-162741490.14703301</v>
      </c>
      <c r="AX881" s="105">
        <v>-183085168.26291201</v>
      </c>
      <c r="AY881" s="105">
        <v>-203428846.378791</v>
      </c>
      <c r="AZ881" s="105">
        <v>20351612.895879202</v>
      </c>
      <c r="BA881" s="105">
        <v>7934.7800000577899</v>
      </c>
      <c r="BB881" s="105">
        <v>7934.7800000577899</v>
      </c>
      <c r="BE881" s="73"/>
      <c r="BF881" s="134">
        <f t="shared" si="56"/>
        <v>-64763440.847909167</v>
      </c>
      <c r="BG881" s="134">
        <f t="shared" si="57"/>
        <v>-70803300.576515764</v>
      </c>
      <c r="BH881" s="134">
        <f t="shared" si="58"/>
        <v>-79009093.356748104</v>
      </c>
      <c r="BI881" s="134">
        <f t="shared" si="55"/>
        <v>-84496574.316728622</v>
      </c>
    </row>
    <row r="882" spans="1:61" ht="14.4" x14ac:dyDescent="0.3">
      <c r="A882" s="106" t="s">
        <v>1243</v>
      </c>
      <c r="B882" s="105">
        <v>-16868741.719999999</v>
      </c>
      <c r="C882" s="105">
        <v>-16868741.719999999</v>
      </c>
      <c r="D882" s="105">
        <v>-16868741.719999999</v>
      </c>
      <c r="E882" s="105">
        <v>-16868741.719999999</v>
      </c>
      <c r="F882" s="105">
        <v>-16868741.719999999</v>
      </c>
      <c r="G882" s="105">
        <v>-16868741.719999999</v>
      </c>
      <c r="H882" s="105">
        <v>-16868741.719999999</v>
      </c>
      <c r="I882" s="105">
        <v>-16868741.719999999</v>
      </c>
      <c r="J882" s="105">
        <v>-16868741.719999999</v>
      </c>
      <c r="K882" s="105">
        <v>-16868741.719999999</v>
      </c>
      <c r="L882" s="105">
        <v>-16868741.719999999</v>
      </c>
      <c r="M882" s="105">
        <v>-16868741.719999999</v>
      </c>
      <c r="N882" s="105">
        <v>-16868741.719999999</v>
      </c>
      <c r="O882" s="105">
        <v>-16868741.719999999</v>
      </c>
      <c r="P882" s="105">
        <v>-16868741.719999999</v>
      </c>
      <c r="Q882" s="105">
        <v>-16868741.719999999</v>
      </c>
      <c r="R882" s="105">
        <v>-16868741.719999999</v>
      </c>
      <c r="S882" s="105">
        <v>-16868741.719999999</v>
      </c>
      <c r="T882" s="105">
        <v>-16868741.719999999</v>
      </c>
      <c r="U882" s="105">
        <v>-16868741.719999999</v>
      </c>
      <c r="V882" s="105">
        <v>-16868741.719999999</v>
      </c>
      <c r="W882" s="105">
        <v>-16868741.719999999</v>
      </c>
      <c r="X882" s="105">
        <v>-16868741.719999999</v>
      </c>
      <c r="Y882" s="105">
        <v>-16868741.719999999</v>
      </c>
      <c r="Z882" s="105">
        <v>-16868741.719999999</v>
      </c>
      <c r="AA882" s="105">
        <v>-16868741.719999999</v>
      </c>
      <c r="AB882" s="105">
        <v>-16868741.719999999</v>
      </c>
      <c r="AC882" s="105">
        <v>-16868741.719999999</v>
      </c>
      <c r="AD882" s="105">
        <v>-16868741.719999999</v>
      </c>
      <c r="AE882" s="105">
        <v>-16868741.719999999</v>
      </c>
      <c r="AF882" s="105">
        <v>-16868741.719999999</v>
      </c>
      <c r="AG882" s="105">
        <v>-16868741.719999999</v>
      </c>
      <c r="AH882" s="105">
        <v>-16868741.719999999</v>
      </c>
      <c r="AI882" s="105">
        <v>-16868741.719999999</v>
      </c>
      <c r="AJ882" s="105">
        <v>-16868741.719999999</v>
      </c>
      <c r="AK882" s="105">
        <v>-16868741.719999999</v>
      </c>
      <c r="AL882" s="105">
        <v>-16868741.719999999</v>
      </c>
      <c r="AM882" s="105">
        <v>-16868741.719999999</v>
      </c>
      <c r="AN882" s="105">
        <v>-16868741.719999999</v>
      </c>
      <c r="AO882" s="105">
        <v>-16868741.719999999</v>
      </c>
      <c r="AP882" s="105">
        <v>-16868741.719999999</v>
      </c>
      <c r="AQ882" s="105">
        <v>-16868741.719999999</v>
      </c>
      <c r="AR882" s="105">
        <v>-16868741.719999999</v>
      </c>
      <c r="AS882" s="105">
        <v>-16868741.719999999</v>
      </c>
      <c r="AT882" s="105">
        <v>-16868741.719999999</v>
      </c>
      <c r="AU882" s="105">
        <v>-16868741.719999999</v>
      </c>
      <c r="AV882" s="105">
        <v>-16868741.719999999</v>
      </c>
      <c r="AW882" s="105">
        <v>-16868741.719999999</v>
      </c>
      <c r="AX882" s="105">
        <v>-16868741.719999999</v>
      </c>
      <c r="AY882" s="105">
        <v>-16868741.719999999</v>
      </c>
      <c r="AZ882" s="105">
        <v>-16868741.719999999</v>
      </c>
      <c r="BA882" s="105">
        <v>-16868741.719999999</v>
      </c>
      <c r="BB882" s="105">
        <v>-16868741.719999999</v>
      </c>
      <c r="BE882" s="73"/>
      <c r="BF882" s="134">
        <f t="shared" si="56"/>
        <v>-16868741.719999999</v>
      </c>
      <c r="BG882" s="134">
        <f t="shared" si="57"/>
        <v>-16868741.719999999</v>
      </c>
      <c r="BH882" s="134">
        <f t="shared" si="58"/>
        <v>-16868741.719999999</v>
      </c>
      <c r="BI882" s="134">
        <f t="shared" si="55"/>
        <v>-16868741.719999999</v>
      </c>
    </row>
    <row r="883" spans="1:61" ht="14.4" x14ac:dyDescent="0.3">
      <c r="A883" s="106" t="s">
        <v>1244</v>
      </c>
      <c r="B883" s="105">
        <v>-2006974.5</v>
      </c>
      <c r="C883" s="105">
        <v>-2006974.5</v>
      </c>
      <c r="D883" s="105">
        <v>-2006974.5</v>
      </c>
      <c r="E883" s="105">
        <v>-2006974.5</v>
      </c>
      <c r="F883" s="105">
        <v>-2006974.5</v>
      </c>
      <c r="G883" s="105">
        <v>-2006974.5</v>
      </c>
      <c r="H883" s="105">
        <v>-2006974.5</v>
      </c>
      <c r="I883" s="105">
        <v>-2006974.5</v>
      </c>
      <c r="J883" s="105">
        <v>-2006974.5</v>
      </c>
      <c r="K883" s="105">
        <v>-2006974.5</v>
      </c>
      <c r="L883" s="105">
        <v>-2006974.5</v>
      </c>
      <c r="M883" s="105">
        <v>-2006974.5</v>
      </c>
      <c r="N883" s="105">
        <v>-2006974.5</v>
      </c>
      <c r="O883" s="105">
        <v>-2006974.5</v>
      </c>
      <c r="P883" s="105">
        <v>-2006974.5</v>
      </c>
      <c r="Q883" s="105">
        <v>-2006974.5</v>
      </c>
      <c r="R883" s="105">
        <v>-2006974.5</v>
      </c>
      <c r="S883" s="105">
        <v>-2006974.5</v>
      </c>
      <c r="T883" s="105">
        <v>-2006974.5</v>
      </c>
      <c r="U883" s="105">
        <v>-2006974.5</v>
      </c>
      <c r="V883" s="105">
        <v>-2006974.5</v>
      </c>
      <c r="W883" s="105">
        <v>-2006974.5</v>
      </c>
      <c r="X883" s="105">
        <v>-2006974.5</v>
      </c>
      <c r="Y883" s="105">
        <v>-2006974.5</v>
      </c>
      <c r="Z883" s="105">
        <v>-2006974.5</v>
      </c>
      <c r="AA883" s="105">
        <v>-2006974.5</v>
      </c>
      <c r="AB883" s="105">
        <v>-2006974.5</v>
      </c>
      <c r="AC883" s="105">
        <v>-2006974.5</v>
      </c>
      <c r="AD883" s="105">
        <v>-2006974.5</v>
      </c>
      <c r="AE883" s="105">
        <v>-2006974.5</v>
      </c>
      <c r="AF883" s="105">
        <v>-2006974.5</v>
      </c>
      <c r="AG883" s="105">
        <v>-2006974.5</v>
      </c>
      <c r="AH883" s="105">
        <v>-2006974.5</v>
      </c>
      <c r="AI883" s="105">
        <v>-2006974.5</v>
      </c>
      <c r="AJ883" s="105">
        <v>-2006974.5</v>
      </c>
      <c r="AK883" s="105">
        <v>-2006974.5</v>
      </c>
      <c r="AL883" s="105">
        <v>-2006974.5</v>
      </c>
      <c r="AM883" s="105">
        <v>-2006974.5</v>
      </c>
      <c r="AN883" s="105">
        <v>-2006974.5</v>
      </c>
      <c r="AO883" s="105">
        <v>-2006974.5</v>
      </c>
      <c r="AP883" s="105">
        <v>-2006974.5</v>
      </c>
      <c r="AQ883" s="105">
        <v>-2006974.5</v>
      </c>
      <c r="AR883" s="105">
        <v>-2006974.5</v>
      </c>
      <c r="AS883" s="105">
        <v>-2006974.5</v>
      </c>
      <c r="AT883" s="105">
        <v>-2006974.5</v>
      </c>
      <c r="AU883" s="105">
        <v>-2006974.5</v>
      </c>
      <c r="AV883" s="105">
        <v>-2006974.5</v>
      </c>
      <c r="AW883" s="105">
        <v>-2006974.5</v>
      </c>
      <c r="AX883" s="105">
        <v>-2006974.5</v>
      </c>
      <c r="AY883" s="105">
        <v>-2006974.5</v>
      </c>
      <c r="AZ883" s="105">
        <v>-2006974.5</v>
      </c>
      <c r="BA883" s="105">
        <v>-2006974.5</v>
      </c>
      <c r="BB883" s="105">
        <v>-2006974.5</v>
      </c>
      <c r="BE883" s="73"/>
      <c r="BF883" s="134">
        <f t="shared" si="56"/>
        <v>-2006974.5</v>
      </c>
      <c r="BG883" s="134">
        <f t="shared" si="57"/>
        <v>-2006974.5</v>
      </c>
      <c r="BH883" s="134">
        <f t="shared" si="58"/>
        <v>-2006974.5</v>
      </c>
      <c r="BI883" s="134">
        <f t="shared" si="55"/>
        <v>-2006974.5</v>
      </c>
    </row>
    <row r="884" spans="1:61" ht="14.4" x14ac:dyDescent="0.3">
      <c r="A884" s="106" t="s">
        <v>1245</v>
      </c>
      <c r="B884" s="105">
        <v>-3726.8</v>
      </c>
      <c r="C884" s="105">
        <v>-3726.8</v>
      </c>
      <c r="D884" s="105">
        <v>-3726.8</v>
      </c>
      <c r="E884" s="105">
        <v>-3726.8</v>
      </c>
      <c r="F884" s="105">
        <v>-3726.8</v>
      </c>
      <c r="G884" s="105">
        <v>-3726.8</v>
      </c>
      <c r="H884" s="105">
        <v>-3726.8</v>
      </c>
      <c r="I884" s="105">
        <v>-3726.8</v>
      </c>
      <c r="J884" s="105">
        <v>-3726.8</v>
      </c>
      <c r="K884" s="105">
        <v>-3726.8</v>
      </c>
      <c r="L884" s="105">
        <v>-3726.8</v>
      </c>
      <c r="M884" s="105">
        <v>-3726.8</v>
      </c>
      <c r="N884" s="105">
        <v>-3726.8</v>
      </c>
      <c r="O884" s="105">
        <v>-3726.8</v>
      </c>
      <c r="P884" s="105">
        <v>-3726.8</v>
      </c>
      <c r="Q884" s="105">
        <v>-3726.8</v>
      </c>
      <c r="R884" s="105">
        <v>-3726.8</v>
      </c>
      <c r="S884" s="105">
        <v>-3726.8</v>
      </c>
      <c r="T884" s="105">
        <v>-3726.8</v>
      </c>
      <c r="U884" s="105">
        <v>-3726.8</v>
      </c>
      <c r="V884" s="105">
        <v>-3726.8</v>
      </c>
      <c r="W884" s="105">
        <v>-3726.8</v>
      </c>
      <c r="X884" s="105">
        <v>-3726.8</v>
      </c>
      <c r="Y884" s="105">
        <v>-3726.8</v>
      </c>
      <c r="Z884" s="105">
        <v>-3726.8</v>
      </c>
      <c r="AA884" s="105">
        <v>-3726.8</v>
      </c>
      <c r="AB884" s="105">
        <v>-3726.8</v>
      </c>
      <c r="AC884" s="105">
        <v>-3726.8</v>
      </c>
      <c r="AD884" s="105">
        <v>-3726.8</v>
      </c>
      <c r="AE884" s="105">
        <v>-3726.8</v>
      </c>
      <c r="AF884" s="105">
        <v>-3726.8</v>
      </c>
      <c r="AG884" s="105">
        <v>-3726.8</v>
      </c>
      <c r="AH884" s="105">
        <v>-3726.8</v>
      </c>
      <c r="AI884" s="105">
        <v>-3726.8</v>
      </c>
      <c r="AJ884" s="105">
        <v>-3726.8</v>
      </c>
      <c r="AK884" s="105">
        <v>-3726.8</v>
      </c>
      <c r="AL884" s="105">
        <v>-3726.8</v>
      </c>
      <c r="AM884" s="105">
        <v>-3726.8</v>
      </c>
      <c r="AN884" s="105">
        <v>-3726.8</v>
      </c>
      <c r="AO884" s="105">
        <v>-3726.8</v>
      </c>
      <c r="AP884" s="105">
        <v>-3726.8</v>
      </c>
      <c r="AQ884" s="105">
        <v>-3726.8</v>
      </c>
      <c r="AR884" s="105">
        <v>-3726.8</v>
      </c>
      <c r="AS884" s="105">
        <v>-3726.8</v>
      </c>
      <c r="AT884" s="105">
        <v>-3726.8</v>
      </c>
      <c r="AU884" s="105">
        <v>-3726.8</v>
      </c>
      <c r="AV884" s="105">
        <v>-3726.8</v>
      </c>
      <c r="AW884" s="105">
        <v>-3726.8</v>
      </c>
      <c r="AX884" s="105">
        <v>-3726.8</v>
      </c>
      <c r="AY884" s="105">
        <v>-3726.8</v>
      </c>
      <c r="AZ884" s="105">
        <v>-3726.8</v>
      </c>
      <c r="BA884" s="105">
        <v>-3726.8</v>
      </c>
      <c r="BB884" s="105">
        <v>-3726.8</v>
      </c>
      <c r="BE884" s="73"/>
      <c r="BF884" s="134">
        <f t="shared" si="56"/>
        <v>-3726.8000000000006</v>
      </c>
      <c r="BG884" s="134">
        <f t="shared" si="57"/>
        <v>-3726.8000000000006</v>
      </c>
      <c r="BH884" s="134">
        <f t="shared" si="58"/>
        <v>-3726.8000000000006</v>
      </c>
      <c r="BI884" s="134">
        <f t="shared" si="55"/>
        <v>-3726.8000000000006</v>
      </c>
    </row>
    <row r="885" spans="1:61" ht="14.4" x14ac:dyDescent="0.3">
      <c r="A885" s="106" t="s">
        <v>1246</v>
      </c>
      <c r="B885" s="105">
        <v>0</v>
      </c>
      <c r="C885" s="105">
        <v>0</v>
      </c>
      <c r="D885" s="105">
        <v>0</v>
      </c>
      <c r="E885" s="105">
        <v>0</v>
      </c>
      <c r="F885" s="105">
        <v>0</v>
      </c>
      <c r="G885" s="105">
        <v>0</v>
      </c>
      <c r="H885" s="105">
        <v>0</v>
      </c>
      <c r="I885" s="105">
        <v>0</v>
      </c>
      <c r="J885" s="105">
        <v>0</v>
      </c>
      <c r="K885" s="105">
        <v>0</v>
      </c>
      <c r="L885" s="105">
        <v>0</v>
      </c>
      <c r="M885" s="105">
        <v>0</v>
      </c>
      <c r="N885" s="105">
        <v>0</v>
      </c>
      <c r="O885" s="105">
        <v>0</v>
      </c>
      <c r="P885" s="105">
        <v>0</v>
      </c>
      <c r="Q885" s="105">
        <v>0</v>
      </c>
      <c r="R885" s="105">
        <v>0</v>
      </c>
      <c r="S885" s="105">
        <v>0</v>
      </c>
      <c r="T885" s="105">
        <v>0</v>
      </c>
      <c r="U885" s="105">
        <v>0</v>
      </c>
      <c r="V885" s="105">
        <v>0</v>
      </c>
      <c r="W885" s="105">
        <v>0</v>
      </c>
      <c r="X885" s="105">
        <v>0</v>
      </c>
      <c r="Y885" s="105">
        <v>0</v>
      </c>
      <c r="Z885" s="105">
        <v>0</v>
      </c>
      <c r="AA885" s="105">
        <v>0</v>
      </c>
      <c r="AB885" s="105">
        <v>0</v>
      </c>
      <c r="AC885" s="105">
        <v>0</v>
      </c>
      <c r="AD885" s="105">
        <v>0</v>
      </c>
      <c r="AE885" s="105">
        <v>0</v>
      </c>
      <c r="AF885" s="105">
        <v>0</v>
      </c>
      <c r="AG885" s="105">
        <v>0</v>
      </c>
      <c r="AH885" s="105">
        <v>0</v>
      </c>
      <c r="AI885" s="105">
        <v>0</v>
      </c>
      <c r="AJ885" s="105">
        <v>0</v>
      </c>
      <c r="AK885" s="105">
        <v>0</v>
      </c>
      <c r="AL885" s="105">
        <v>0</v>
      </c>
      <c r="AM885" s="105">
        <v>0</v>
      </c>
      <c r="AN885" s="105">
        <v>0</v>
      </c>
      <c r="AO885" s="105">
        <v>0</v>
      </c>
      <c r="AP885" s="105">
        <v>0</v>
      </c>
      <c r="AQ885" s="105">
        <v>0</v>
      </c>
      <c r="AR885" s="105">
        <v>0</v>
      </c>
      <c r="AS885" s="105">
        <v>0</v>
      </c>
      <c r="AT885" s="105">
        <v>0</v>
      </c>
      <c r="AU885" s="105">
        <v>0</v>
      </c>
      <c r="AV885" s="105">
        <v>0</v>
      </c>
      <c r="AW885" s="105">
        <v>0</v>
      </c>
      <c r="AX885" s="105">
        <v>0</v>
      </c>
      <c r="AY885" s="105">
        <v>0</v>
      </c>
      <c r="AZ885" s="105">
        <v>0</v>
      </c>
      <c r="BA885" s="105">
        <v>0</v>
      </c>
      <c r="BB885" s="105">
        <v>0</v>
      </c>
      <c r="BE885" s="73"/>
      <c r="BF885" s="134">
        <f t="shared" si="56"/>
        <v>0</v>
      </c>
      <c r="BG885" s="134">
        <f t="shared" si="57"/>
        <v>0</v>
      </c>
      <c r="BH885" s="134">
        <f t="shared" si="58"/>
        <v>0</v>
      </c>
      <c r="BI885" s="134">
        <f t="shared" si="55"/>
        <v>0</v>
      </c>
    </row>
    <row r="886" spans="1:61" ht="14.4" x14ac:dyDescent="0.3">
      <c r="A886" s="106" t="s">
        <v>1247</v>
      </c>
      <c r="B886" s="105">
        <v>-964823.45999999903</v>
      </c>
      <c r="C886" s="105">
        <v>-723694.45999999903</v>
      </c>
      <c r="D886" s="105">
        <v>-748714.45999999903</v>
      </c>
      <c r="E886" s="105">
        <v>-762002.45999999903</v>
      </c>
      <c r="F886" s="105">
        <v>-777474.45999999903</v>
      </c>
      <c r="G886" s="105">
        <v>-942254.45999999903</v>
      </c>
      <c r="H886" s="105">
        <v>-843909.45999999903</v>
      </c>
      <c r="I886" s="105">
        <v>-802848.45999999903</v>
      </c>
      <c r="J886" s="105">
        <v>-775687.45999999903</v>
      </c>
      <c r="K886" s="105">
        <v>-763759.45999999903</v>
      </c>
      <c r="L886" s="105">
        <v>-761428.45999999903</v>
      </c>
      <c r="M886" s="105">
        <v>-950867.45999999903</v>
      </c>
      <c r="N886" s="105">
        <v>-834064.45999999903</v>
      </c>
      <c r="O886" s="105">
        <v>-834064.45999999903</v>
      </c>
      <c r="P886" s="105">
        <v>-807225.45999999903</v>
      </c>
      <c r="Q886" s="105">
        <v>-807225.45999999903</v>
      </c>
      <c r="R886" s="105">
        <v>-807225.45999999903</v>
      </c>
      <c r="S886" s="105">
        <v>-807225.45999999903</v>
      </c>
      <c r="T886" s="105">
        <v>-807225.45999999903</v>
      </c>
      <c r="U886" s="105">
        <v>-807225.45999999903</v>
      </c>
      <c r="V886" s="105">
        <v>-807225.45999999903</v>
      </c>
      <c r="W886" s="105">
        <v>-807225.45999999903</v>
      </c>
      <c r="X886" s="105">
        <v>-807225.45999999903</v>
      </c>
      <c r="Y886" s="105">
        <v>-807225.45999999903</v>
      </c>
      <c r="Z886" s="105">
        <v>-807225.45999999903</v>
      </c>
      <c r="AA886" s="105">
        <v>-807225.45999999903</v>
      </c>
      <c r="AB886" s="105">
        <v>-807225.45999999903</v>
      </c>
      <c r="AC886" s="105">
        <v>-807225.45999999903</v>
      </c>
      <c r="AD886" s="105">
        <v>-807225.45999999903</v>
      </c>
      <c r="AE886" s="105">
        <v>-807225.45999999903</v>
      </c>
      <c r="AF886" s="105">
        <v>-807225.45999999903</v>
      </c>
      <c r="AG886" s="105">
        <v>-807225.45999999903</v>
      </c>
      <c r="AH886" s="105">
        <v>-807225.45999999903</v>
      </c>
      <c r="AI886" s="105">
        <v>-807225.45999999903</v>
      </c>
      <c r="AJ886" s="105">
        <v>-807225.45999999903</v>
      </c>
      <c r="AK886" s="105">
        <v>-807225.45999999903</v>
      </c>
      <c r="AL886" s="105">
        <v>-807225.45999999903</v>
      </c>
      <c r="AM886" s="105">
        <v>-807225.45999999903</v>
      </c>
      <c r="AN886" s="105">
        <v>-807225.45999999903</v>
      </c>
      <c r="AO886" s="105">
        <v>-807225.45999999903</v>
      </c>
      <c r="AP886" s="105">
        <v>-807225.45999999903</v>
      </c>
      <c r="AQ886" s="105">
        <v>-807225.45999999903</v>
      </c>
      <c r="AR886" s="105">
        <v>-807225.45999999903</v>
      </c>
      <c r="AS886" s="105">
        <v>-807225.45999999903</v>
      </c>
      <c r="AT886" s="105">
        <v>-807225.45999999903</v>
      </c>
      <c r="AU886" s="105">
        <v>-807225.45999999903</v>
      </c>
      <c r="AV886" s="105">
        <v>-807225.45999999903</v>
      </c>
      <c r="AW886" s="105">
        <v>-807225.45999999903</v>
      </c>
      <c r="AX886" s="105">
        <v>-807225.45999999903</v>
      </c>
      <c r="AY886" s="105">
        <v>-807225.45999999903</v>
      </c>
      <c r="AZ886" s="105">
        <v>-807225.45999999903</v>
      </c>
      <c r="BA886" s="105">
        <v>-807225.45999999903</v>
      </c>
      <c r="BB886" s="105">
        <v>-807225.45999999903</v>
      </c>
      <c r="BE886" s="73"/>
      <c r="BF886" s="134">
        <f t="shared" si="56"/>
        <v>-819348.38307692215</v>
      </c>
      <c r="BG886" s="134">
        <f t="shared" si="57"/>
        <v>-809289.99846153753</v>
      </c>
      <c r="BH886" s="134">
        <f t="shared" si="58"/>
        <v>-807225.45999999903</v>
      </c>
      <c r="BI886" s="134">
        <f t="shared" si="55"/>
        <v>-807225.45999999903</v>
      </c>
    </row>
    <row r="887" spans="1:61" ht="14.4" x14ac:dyDescent="0.3">
      <c r="A887" s="106" t="s">
        <v>1248</v>
      </c>
      <c r="B887" s="105">
        <v>5420016</v>
      </c>
      <c r="C887" s="105">
        <v>5420016</v>
      </c>
      <c r="D887" s="105">
        <v>5420016</v>
      </c>
      <c r="E887" s="105">
        <v>5420016</v>
      </c>
      <c r="F887" s="105">
        <v>5420016</v>
      </c>
      <c r="G887" s="105">
        <v>5420016</v>
      </c>
      <c r="H887" s="105">
        <v>5420016</v>
      </c>
      <c r="I887" s="105">
        <v>5420016</v>
      </c>
      <c r="J887" s="105">
        <v>5420016</v>
      </c>
      <c r="K887" s="105">
        <v>5420016</v>
      </c>
      <c r="L887" s="105">
        <v>5420016</v>
      </c>
      <c r="M887" s="105">
        <v>5420016</v>
      </c>
      <c r="N887" s="105">
        <v>5420016</v>
      </c>
      <c r="O887" s="105">
        <v>5420016</v>
      </c>
      <c r="P887" s="105">
        <v>5420016</v>
      </c>
      <c r="Q887" s="105">
        <v>5420016</v>
      </c>
      <c r="R887" s="105">
        <v>5420016</v>
      </c>
      <c r="S887" s="105">
        <v>5420016</v>
      </c>
      <c r="T887" s="105">
        <v>5420016</v>
      </c>
      <c r="U887" s="105">
        <v>5420016</v>
      </c>
      <c r="V887" s="105">
        <v>5420016</v>
      </c>
      <c r="W887" s="105">
        <v>5420016</v>
      </c>
      <c r="X887" s="105">
        <v>5420016</v>
      </c>
      <c r="Y887" s="105">
        <v>5420016</v>
      </c>
      <c r="Z887" s="105">
        <v>5420016</v>
      </c>
      <c r="AA887" s="105">
        <v>5420016</v>
      </c>
      <c r="AB887" s="105">
        <v>5420016</v>
      </c>
      <c r="AC887" s="105">
        <v>5420016</v>
      </c>
      <c r="AD887" s="105">
        <v>5420016</v>
      </c>
      <c r="AE887" s="105">
        <v>5420016</v>
      </c>
      <c r="AF887" s="105">
        <v>5420016</v>
      </c>
      <c r="AG887" s="105">
        <v>5420016</v>
      </c>
      <c r="AH887" s="105">
        <v>5420016</v>
      </c>
      <c r="AI887" s="105">
        <v>5420016</v>
      </c>
      <c r="AJ887" s="105">
        <v>5420016</v>
      </c>
      <c r="AK887" s="105">
        <v>5420016</v>
      </c>
      <c r="AL887" s="105">
        <v>5420016</v>
      </c>
      <c r="AM887" s="105">
        <v>5420016</v>
      </c>
      <c r="AN887" s="105">
        <v>5420016</v>
      </c>
      <c r="AO887" s="105">
        <v>5420016</v>
      </c>
      <c r="AP887" s="105">
        <v>5420016</v>
      </c>
      <c r="AQ887" s="105">
        <v>5420016</v>
      </c>
      <c r="AR887" s="105">
        <v>5420016</v>
      </c>
      <c r="AS887" s="105">
        <v>5420016</v>
      </c>
      <c r="AT887" s="105">
        <v>5420016</v>
      </c>
      <c r="AU887" s="105">
        <v>5420016</v>
      </c>
      <c r="AV887" s="105">
        <v>5420016</v>
      </c>
      <c r="AW887" s="105">
        <v>5420016</v>
      </c>
      <c r="AX887" s="105">
        <v>5420016</v>
      </c>
      <c r="AY887" s="105">
        <v>5420016</v>
      </c>
      <c r="AZ887" s="105">
        <v>5420016</v>
      </c>
      <c r="BA887" s="105">
        <v>5420016</v>
      </c>
      <c r="BB887" s="105">
        <v>5420016</v>
      </c>
      <c r="BE887" s="73"/>
      <c r="BF887" s="134">
        <f t="shared" si="56"/>
        <v>5420016</v>
      </c>
      <c r="BG887" s="134">
        <f t="shared" si="57"/>
        <v>5420016</v>
      </c>
      <c r="BH887" s="134">
        <f t="shared" si="58"/>
        <v>5420016</v>
      </c>
      <c r="BI887" s="134">
        <f t="shared" si="55"/>
        <v>5420016</v>
      </c>
    </row>
    <row r="888" spans="1:61" ht="14.4" x14ac:dyDescent="0.3">
      <c r="A888" s="106" t="s">
        <v>1249</v>
      </c>
      <c r="B888" s="105">
        <v>-4738.55</v>
      </c>
      <c r="C888" s="105">
        <v>-4738.55</v>
      </c>
      <c r="D888" s="105">
        <v>-4738.55</v>
      </c>
      <c r="E888" s="105">
        <v>-4738.55</v>
      </c>
      <c r="F888" s="105">
        <v>-4738.55</v>
      </c>
      <c r="G888" s="105">
        <v>-4738.55</v>
      </c>
      <c r="H888" s="105">
        <v>-4738.55</v>
      </c>
      <c r="I888" s="105">
        <v>-4738.55</v>
      </c>
      <c r="J888" s="105">
        <v>-4738.55</v>
      </c>
      <c r="K888" s="105">
        <v>-4738.55</v>
      </c>
      <c r="L888" s="105">
        <v>-4738.55</v>
      </c>
      <c r="M888" s="105">
        <v>-4738.55</v>
      </c>
      <c r="N888" s="105">
        <v>-4738.55</v>
      </c>
      <c r="O888" s="105">
        <v>-4738.55</v>
      </c>
      <c r="P888" s="105">
        <v>-4738.55</v>
      </c>
      <c r="Q888" s="105">
        <v>-4738.55</v>
      </c>
      <c r="R888" s="105">
        <v>-4738.55</v>
      </c>
      <c r="S888" s="105">
        <v>-4738.55</v>
      </c>
      <c r="T888" s="105">
        <v>-4738.55</v>
      </c>
      <c r="U888" s="105">
        <v>-4738.55</v>
      </c>
      <c r="V888" s="105">
        <v>-4738.55</v>
      </c>
      <c r="W888" s="105">
        <v>-4738.55</v>
      </c>
      <c r="X888" s="105">
        <v>-4738.55</v>
      </c>
      <c r="Y888" s="105">
        <v>-4738.55</v>
      </c>
      <c r="Z888" s="105">
        <v>-4738.55</v>
      </c>
      <c r="AA888" s="105">
        <v>-4738.55</v>
      </c>
      <c r="AB888" s="105">
        <v>-4738.55</v>
      </c>
      <c r="AC888" s="105">
        <v>-4738.55</v>
      </c>
      <c r="AD888" s="105">
        <v>-4738.55</v>
      </c>
      <c r="AE888" s="105">
        <v>-4738.55</v>
      </c>
      <c r="AF888" s="105">
        <v>-4738.55</v>
      </c>
      <c r="AG888" s="105">
        <v>-4738.55</v>
      </c>
      <c r="AH888" s="105">
        <v>-4738.55</v>
      </c>
      <c r="AI888" s="105">
        <v>-4738.55</v>
      </c>
      <c r="AJ888" s="105">
        <v>-4738.55</v>
      </c>
      <c r="AK888" s="105">
        <v>-4738.55</v>
      </c>
      <c r="AL888" s="105">
        <v>-4738.55</v>
      </c>
      <c r="AM888" s="105">
        <v>-4738.55</v>
      </c>
      <c r="AN888" s="105">
        <v>-4738.55</v>
      </c>
      <c r="AO888" s="105">
        <v>-4738.55</v>
      </c>
      <c r="AP888" s="105">
        <v>-4738.55</v>
      </c>
      <c r="AQ888" s="105">
        <v>-4738.55</v>
      </c>
      <c r="AR888" s="105">
        <v>-4738.55</v>
      </c>
      <c r="AS888" s="105">
        <v>-4738.55</v>
      </c>
      <c r="AT888" s="105">
        <v>-4738.55</v>
      </c>
      <c r="AU888" s="105">
        <v>-4738.55</v>
      </c>
      <c r="AV888" s="105">
        <v>-4738.55</v>
      </c>
      <c r="AW888" s="105">
        <v>-4738.55</v>
      </c>
      <c r="AX888" s="105">
        <v>-4738.55</v>
      </c>
      <c r="AY888" s="105">
        <v>-4738.55</v>
      </c>
      <c r="AZ888" s="105">
        <v>-4738.55</v>
      </c>
      <c r="BA888" s="105">
        <v>-4738.55</v>
      </c>
      <c r="BB888" s="105">
        <v>-4738.55</v>
      </c>
      <c r="BE888" s="73"/>
      <c r="BF888" s="134">
        <f t="shared" si="56"/>
        <v>-4738.5500000000011</v>
      </c>
      <c r="BG888" s="134">
        <f t="shared" si="57"/>
        <v>-4738.5500000000011</v>
      </c>
      <c r="BH888" s="134">
        <f t="shared" si="58"/>
        <v>-4738.5500000000011</v>
      </c>
      <c r="BI888" s="134">
        <f t="shared" si="55"/>
        <v>-4738.5500000000011</v>
      </c>
    </row>
    <row r="889" spans="1:61" ht="14.4" x14ac:dyDescent="0.3">
      <c r="A889" s="106" t="s">
        <v>1250</v>
      </c>
      <c r="B889" s="105">
        <v>0</v>
      </c>
      <c r="C889" s="105">
        <v>0</v>
      </c>
      <c r="D889" s="105">
        <v>0</v>
      </c>
      <c r="E889" s="105">
        <v>0</v>
      </c>
      <c r="F889" s="105">
        <v>0</v>
      </c>
      <c r="G889" s="105">
        <v>0</v>
      </c>
      <c r="H889" s="105">
        <v>0</v>
      </c>
      <c r="I889" s="105">
        <v>0</v>
      </c>
      <c r="J889" s="105">
        <v>0</v>
      </c>
      <c r="K889" s="105">
        <v>0</v>
      </c>
      <c r="L889" s="105">
        <v>0</v>
      </c>
      <c r="M889" s="105">
        <v>0</v>
      </c>
      <c r="N889" s="105">
        <v>0</v>
      </c>
      <c r="O889" s="105">
        <v>0</v>
      </c>
      <c r="P889" s="105">
        <v>0</v>
      </c>
      <c r="Q889" s="105">
        <v>0</v>
      </c>
      <c r="R889" s="105">
        <v>0</v>
      </c>
      <c r="S889" s="105">
        <v>0</v>
      </c>
      <c r="T889" s="105">
        <v>0</v>
      </c>
      <c r="U889" s="105">
        <v>0</v>
      </c>
      <c r="V889" s="105">
        <v>0</v>
      </c>
      <c r="W889" s="105">
        <v>0</v>
      </c>
      <c r="X889" s="105">
        <v>0</v>
      </c>
      <c r="Y889" s="105">
        <v>0</v>
      </c>
      <c r="Z889" s="105">
        <v>0</v>
      </c>
      <c r="AA889" s="105">
        <v>0</v>
      </c>
      <c r="AB889" s="105">
        <v>0</v>
      </c>
      <c r="AC889" s="105">
        <v>0</v>
      </c>
      <c r="AD889" s="105">
        <v>0</v>
      </c>
      <c r="AE889" s="105">
        <v>0</v>
      </c>
      <c r="AF889" s="105">
        <v>0</v>
      </c>
      <c r="AG889" s="105">
        <v>0</v>
      </c>
      <c r="AH889" s="105">
        <v>0</v>
      </c>
      <c r="AI889" s="105">
        <v>0</v>
      </c>
      <c r="AJ889" s="105">
        <v>0</v>
      </c>
      <c r="AK889" s="105">
        <v>0</v>
      </c>
      <c r="AL889" s="105">
        <v>0</v>
      </c>
      <c r="AM889" s="105">
        <v>0</v>
      </c>
      <c r="AN889" s="105">
        <v>0</v>
      </c>
      <c r="AO889" s="105">
        <v>0</v>
      </c>
      <c r="AP889" s="105">
        <v>0</v>
      </c>
      <c r="AQ889" s="105">
        <v>0</v>
      </c>
      <c r="AR889" s="105">
        <v>0</v>
      </c>
      <c r="AS889" s="105">
        <v>0</v>
      </c>
      <c r="AT889" s="105">
        <v>0</v>
      </c>
      <c r="AU889" s="105">
        <v>0</v>
      </c>
      <c r="AV889" s="105">
        <v>0</v>
      </c>
      <c r="AW889" s="105">
        <v>0</v>
      </c>
      <c r="AX889" s="105">
        <v>0</v>
      </c>
      <c r="AY889" s="105">
        <v>0</v>
      </c>
      <c r="AZ889" s="105">
        <v>0</v>
      </c>
      <c r="BA889" s="105">
        <v>0</v>
      </c>
      <c r="BB889" s="105">
        <v>0</v>
      </c>
      <c r="BE889" s="73"/>
      <c r="BF889" s="134">
        <f t="shared" si="56"/>
        <v>0</v>
      </c>
      <c r="BG889" s="134">
        <f t="shared" si="57"/>
        <v>0</v>
      </c>
      <c r="BH889" s="134">
        <f t="shared" si="58"/>
        <v>0</v>
      </c>
      <c r="BI889" s="134">
        <f t="shared" si="55"/>
        <v>0</v>
      </c>
    </row>
    <row r="890" spans="1:61" ht="14.4" x14ac:dyDescent="0.3">
      <c r="A890" s="106" t="s">
        <v>1251</v>
      </c>
      <c r="B890" s="105">
        <v>0</v>
      </c>
      <c r="C890" s="105">
        <v>0</v>
      </c>
      <c r="D890" s="105">
        <v>0</v>
      </c>
      <c r="E890" s="105">
        <v>0</v>
      </c>
      <c r="F890" s="105">
        <v>0</v>
      </c>
      <c r="G890" s="105">
        <v>0</v>
      </c>
      <c r="H890" s="105">
        <v>0</v>
      </c>
      <c r="I890" s="105">
        <v>0</v>
      </c>
      <c r="J890" s="105">
        <v>0</v>
      </c>
      <c r="K890" s="105">
        <v>0</v>
      </c>
      <c r="L890" s="105">
        <v>0</v>
      </c>
      <c r="M890" s="105">
        <v>0</v>
      </c>
      <c r="N890" s="105">
        <v>0</v>
      </c>
      <c r="O890" s="105">
        <v>0</v>
      </c>
      <c r="P890" s="105">
        <v>0</v>
      </c>
      <c r="Q890" s="105">
        <v>0</v>
      </c>
      <c r="R890" s="105">
        <v>0</v>
      </c>
      <c r="S890" s="105">
        <v>0</v>
      </c>
      <c r="T890" s="105">
        <v>0</v>
      </c>
      <c r="U890" s="105">
        <v>0</v>
      </c>
      <c r="V890" s="105">
        <v>0</v>
      </c>
      <c r="W890" s="105">
        <v>0</v>
      </c>
      <c r="X890" s="105">
        <v>0</v>
      </c>
      <c r="Y890" s="105">
        <v>0</v>
      </c>
      <c r="Z890" s="105">
        <v>0</v>
      </c>
      <c r="AA890" s="105">
        <v>0</v>
      </c>
      <c r="AB890" s="105">
        <v>0</v>
      </c>
      <c r="AC890" s="105">
        <v>0</v>
      </c>
      <c r="AD890" s="105">
        <v>0</v>
      </c>
      <c r="AE890" s="105">
        <v>0</v>
      </c>
      <c r="AF890" s="105">
        <v>0</v>
      </c>
      <c r="AG890" s="105">
        <v>0</v>
      </c>
      <c r="AH890" s="105">
        <v>0</v>
      </c>
      <c r="AI890" s="105">
        <v>0</v>
      </c>
      <c r="AJ890" s="105">
        <v>0</v>
      </c>
      <c r="AK890" s="105">
        <v>0</v>
      </c>
      <c r="AL890" s="105">
        <v>0</v>
      </c>
      <c r="AM890" s="105">
        <v>0</v>
      </c>
      <c r="AN890" s="105">
        <v>0</v>
      </c>
      <c r="AO890" s="105">
        <v>0</v>
      </c>
      <c r="AP890" s="105">
        <v>0</v>
      </c>
      <c r="AQ890" s="105">
        <v>0</v>
      </c>
      <c r="AR890" s="105">
        <v>0</v>
      </c>
      <c r="AS890" s="105">
        <v>0</v>
      </c>
      <c r="AT890" s="105">
        <v>0</v>
      </c>
      <c r="AU890" s="105">
        <v>0</v>
      </c>
      <c r="AV890" s="105">
        <v>0</v>
      </c>
      <c r="AW890" s="105">
        <v>0</v>
      </c>
      <c r="AX890" s="105">
        <v>0</v>
      </c>
      <c r="AY890" s="105">
        <v>0</v>
      </c>
      <c r="AZ890" s="105">
        <v>0</v>
      </c>
      <c r="BA890" s="105">
        <v>0</v>
      </c>
      <c r="BB890" s="105">
        <v>0</v>
      </c>
      <c r="BE890" s="73"/>
      <c r="BF890" s="134">
        <f t="shared" si="56"/>
        <v>0</v>
      </c>
      <c r="BG890" s="134">
        <f t="shared" si="57"/>
        <v>0</v>
      </c>
      <c r="BH890" s="134">
        <f t="shared" si="58"/>
        <v>0</v>
      </c>
      <c r="BI890" s="134">
        <f t="shared" si="55"/>
        <v>0</v>
      </c>
    </row>
    <row r="891" spans="1:61" ht="14.4" x14ac:dyDescent="0.3">
      <c r="A891" s="106" t="s">
        <v>1252</v>
      </c>
      <c r="B891" s="105">
        <v>5661217.5999999903</v>
      </c>
      <c r="C891" s="105">
        <v>5661217.5999999903</v>
      </c>
      <c r="D891" s="105">
        <v>5661217.5999999903</v>
      </c>
      <c r="E891" s="105">
        <v>5661217.5999999903</v>
      </c>
      <c r="F891" s="105">
        <v>5661217.5999999903</v>
      </c>
      <c r="G891" s="105">
        <v>5661217.5999999903</v>
      </c>
      <c r="H891" s="105">
        <v>5661217.5999999903</v>
      </c>
      <c r="I891" s="105">
        <v>5661217.5999999903</v>
      </c>
      <c r="J891" s="105">
        <v>5661217.5999999903</v>
      </c>
      <c r="K891" s="105">
        <v>5661217.5999999903</v>
      </c>
      <c r="L891" s="105">
        <v>5661217.5999999903</v>
      </c>
      <c r="M891" s="105">
        <v>5661217.5999999903</v>
      </c>
      <c r="N891" s="105">
        <v>5661217.5999999903</v>
      </c>
      <c r="O891" s="105">
        <v>5661217.5999999903</v>
      </c>
      <c r="P891" s="105">
        <v>5661217.5999999903</v>
      </c>
      <c r="Q891" s="105">
        <v>5661217.5999999903</v>
      </c>
      <c r="R891" s="105">
        <v>5661217.5999999903</v>
      </c>
      <c r="S891" s="105">
        <v>5661217.5999999903</v>
      </c>
      <c r="T891" s="105">
        <v>5661217.5999999903</v>
      </c>
      <c r="U891" s="105">
        <v>5661217.5999999903</v>
      </c>
      <c r="V891" s="105">
        <v>5661217.5999999903</v>
      </c>
      <c r="W891" s="105">
        <v>5661217.5999999903</v>
      </c>
      <c r="X891" s="105">
        <v>5661217.5999999903</v>
      </c>
      <c r="Y891" s="105">
        <v>5661217.5999999903</v>
      </c>
      <c r="Z891" s="105">
        <v>5661217.5999999903</v>
      </c>
      <c r="AA891" s="105">
        <v>5661217.5999999903</v>
      </c>
      <c r="AB891" s="105">
        <v>5661217.5999999903</v>
      </c>
      <c r="AC891" s="105">
        <v>5661217.5999999903</v>
      </c>
      <c r="AD891" s="105">
        <v>5661217.5999999903</v>
      </c>
      <c r="AE891" s="105">
        <v>5661217.5999999903</v>
      </c>
      <c r="AF891" s="105">
        <v>5661217.5999999903</v>
      </c>
      <c r="AG891" s="105">
        <v>5661217.5999999903</v>
      </c>
      <c r="AH891" s="105">
        <v>5661217.5999999903</v>
      </c>
      <c r="AI891" s="105">
        <v>5661217.5999999903</v>
      </c>
      <c r="AJ891" s="105">
        <v>5661217.5999999903</v>
      </c>
      <c r="AK891" s="105">
        <v>5661217.5999999903</v>
      </c>
      <c r="AL891" s="105">
        <v>5661217.5999999903</v>
      </c>
      <c r="AM891" s="105">
        <v>5661217.5999999903</v>
      </c>
      <c r="AN891" s="105">
        <v>5661217.5999999903</v>
      </c>
      <c r="AO891" s="105">
        <v>5661217.5999999903</v>
      </c>
      <c r="AP891" s="105">
        <v>5661217.5999999903</v>
      </c>
      <c r="AQ891" s="105">
        <v>5661217.5999999903</v>
      </c>
      <c r="AR891" s="105">
        <v>5661217.5999999903</v>
      </c>
      <c r="AS891" s="105">
        <v>5661217.5999999903</v>
      </c>
      <c r="AT891" s="105">
        <v>5661217.5999999903</v>
      </c>
      <c r="AU891" s="105">
        <v>5661217.5999999903</v>
      </c>
      <c r="AV891" s="105">
        <v>5661217.5999999903</v>
      </c>
      <c r="AW891" s="105">
        <v>5661217.5999999903</v>
      </c>
      <c r="AX891" s="105">
        <v>5661217.5999999903</v>
      </c>
      <c r="AY891" s="105">
        <v>5661217.5999999903</v>
      </c>
      <c r="AZ891" s="105">
        <v>5661217.5999999903</v>
      </c>
      <c r="BA891" s="105">
        <v>5661217.5999999903</v>
      </c>
      <c r="BB891" s="105">
        <v>5661217.5999999903</v>
      </c>
      <c r="BE891" s="73"/>
      <c r="BF891" s="134">
        <f t="shared" si="56"/>
        <v>5661217.5999999922</v>
      </c>
      <c r="BG891" s="134">
        <f t="shared" si="57"/>
        <v>5661217.5999999922</v>
      </c>
      <c r="BH891" s="134">
        <f t="shared" si="58"/>
        <v>5661217.5999999922</v>
      </c>
      <c r="BI891" s="134">
        <f t="shared" si="55"/>
        <v>5661217.5999999922</v>
      </c>
    </row>
    <row r="892" spans="1:61" ht="14.4" x14ac:dyDescent="0.3">
      <c r="A892" s="106" t="s">
        <v>1253</v>
      </c>
      <c r="B892" s="105">
        <v>0</v>
      </c>
      <c r="C892" s="105">
        <v>0</v>
      </c>
      <c r="D892" s="105">
        <v>0</v>
      </c>
      <c r="E892" s="105">
        <v>0</v>
      </c>
      <c r="F892" s="105">
        <v>0</v>
      </c>
      <c r="G892" s="105">
        <v>0</v>
      </c>
      <c r="H892" s="105">
        <v>0</v>
      </c>
      <c r="I892" s="105">
        <v>0</v>
      </c>
      <c r="J892" s="105">
        <v>0</v>
      </c>
      <c r="K892" s="105">
        <v>0</v>
      </c>
      <c r="L892" s="105">
        <v>0</v>
      </c>
      <c r="M892" s="105">
        <v>0</v>
      </c>
      <c r="N892" s="105">
        <v>0</v>
      </c>
      <c r="O892" s="105">
        <v>0</v>
      </c>
      <c r="P892" s="105">
        <v>0</v>
      </c>
      <c r="Q892" s="105">
        <v>0</v>
      </c>
      <c r="R892" s="105">
        <v>0</v>
      </c>
      <c r="S892" s="105">
        <v>0</v>
      </c>
      <c r="T892" s="105">
        <v>0</v>
      </c>
      <c r="U892" s="105">
        <v>0</v>
      </c>
      <c r="V892" s="105">
        <v>0</v>
      </c>
      <c r="W892" s="105">
        <v>0</v>
      </c>
      <c r="X892" s="105">
        <v>0</v>
      </c>
      <c r="Y892" s="105">
        <v>0</v>
      </c>
      <c r="Z892" s="105">
        <v>0</v>
      </c>
      <c r="AA892" s="105">
        <v>0</v>
      </c>
      <c r="AB892" s="105">
        <v>0</v>
      </c>
      <c r="AC892" s="105">
        <v>0</v>
      </c>
      <c r="AD892" s="105">
        <v>0</v>
      </c>
      <c r="AE892" s="105">
        <v>0</v>
      </c>
      <c r="AF892" s="105">
        <v>0</v>
      </c>
      <c r="AG892" s="105">
        <v>0</v>
      </c>
      <c r="AH892" s="105">
        <v>0</v>
      </c>
      <c r="AI892" s="105">
        <v>0</v>
      </c>
      <c r="AJ892" s="105">
        <v>0</v>
      </c>
      <c r="AK892" s="105">
        <v>0</v>
      </c>
      <c r="AL892" s="105">
        <v>0</v>
      </c>
      <c r="AM892" s="105">
        <v>0</v>
      </c>
      <c r="AN892" s="105">
        <v>0</v>
      </c>
      <c r="AO892" s="105">
        <v>0</v>
      </c>
      <c r="AP892" s="105">
        <v>0</v>
      </c>
      <c r="AQ892" s="105">
        <v>0</v>
      </c>
      <c r="AR892" s="105">
        <v>0</v>
      </c>
      <c r="AS892" s="105">
        <v>0</v>
      </c>
      <c r="AT892" s="105">
        <v>0</v>
      </c>
      <c r="AU892" s="105">
        <v>0</v>
      </c>
      <c r="AV892" s="105">
        <v>0</v>
      </c>
      <c r="AW892" s="105">
        <v>0</v>
      </c>
      <c r="AX892" s="105">
        <v>0</v>
      </c>
      <c r="AY892" s="105">
        <v>0</v>
      </c>
      <c r="AZ892" s="105">
        <v>0</v>
      </c>
      <c r="BA892" s="105">
        <v>0</v>
      </c>
      <c r="BB892" s="105">
        <v>0</v>
      </c>
      <c r="BE892" s="73"/>
      <c r="BF892" s="134">
        <f t="shared" si="56"/>
        <v>0</v>
      </c>
      <c r="BG892" s="134">
        <f t="shared" si="57"/>
        <v>0</v>
      </c>
      <c r="BH892" s="134">
        <f t="shared" si="58"/>
        <v>0</v>
      </c>
      <c r="BI892" s="134">
        <f t="shared" si="55"/>
        <v>0</v>
      </c>
    </row>
    <row r="893" spans="1:61" ht="14.4" x14ac:dyDescent="0.3">
      <c r="A893" s="106" t="s">
        <v>1254</v>
      </c>
      <c r="B893" s="105">
        <v>5348295.32</v>
      </c>
      <c r="C893" s="105">
        <v>5348295.32</v>
      </c>
      <c r="D893" s="105">
        <v>5348295.32</v>
      </c>
      <c r="E893" s="105">
        <v>5348295.32</v>
      </c>
      <c r="F893" s="105">
        <v>5348295.32</v>
      </c>
      <c r="G893" s="105">
        <v>5348295.32</v>
      </c>
      <c r="H893" s="105">
        <v>5348295.32</v>
      </c>
      <c r="I893" s="105">
        <v>5348295.32</v>
      </c>
      <c r="J893" s="105">
        <v>5348295.32</v>
      </c>
      <c r="K893" s="105">
        <v>5348295.32</v>
      </c>
      <c r="L893" s="105">
        <v>5348295.32</v>
      </c>
      <c r="M893" s="105">
        <v>5348295.32</v>
      </c>
      <c r="N893" s="105">
        <v>5348295.32</v>
      </c>
      <c r="O893" s="105">
        <v>5348295.32</v>
      </c>
      <c r="P893" s="105">
        <v>5348295.32</v>
      </c>
      <c r="Q893" s="105">
        <v>5348295.32</v>
      </c>
      <c r="R893" s="105">
        <v>5348295.32</v>
      </c>
      <c r="S893" s="105">
        <v>5348295.32</v>
      </c>
      <c r="T893" s="105">
        <v>5348295.32</v>
      </c>
      <c r="U893" s="105">
        <v>5348295.32</v>
      </c>
      <c r="V893" s="105">
        <v>5348295.32</v>
      </c>
      <c r="W893" s="105">
        <v>5348295.32</v>
      </c>
      <c r="X893" s="105">
        <v>5348295.32</v>
      </c>
      <c r="Y893" s="105">
        <v>5348295.32</v>
      </c>
      <c r="Z893" s="105">
        <v>5348295.32</v>
      </c>
      <c r="AA893" s="105">
        <v>5348295.32</v>
      </c>
      <c r="AB893" s="105">
        <v>5348295.32</v>
      </c>
      <c r="AC893" s="105">
        <v>5348295.32</v>
      </c>
      <c r="AD893" s="105">
        <v>5348295.32</v>
      </c>
      <c r="AE893" s="105">
        <v>5348295.32</v>
      </c>
      <c r="AF893" s="105">
        <v>5348295.32</v>
      </c>
      <c r="AG893" s="105">
        <v>5348295.32</v>
      </c>
      <c r="AH893" s="105">
        <v>5348295.32</v>
      </c>
      <c r="AI893" s="105">
        <v>5348295.32</v>
      </c>
      <c r="AJ893" s="105">
        <v>5348295.32</v>
      </c>
      <c r="AK893" s="105">
        <v>5348295.32</v>
      </c>
      <c r="AL893" s="105">
        <v>5348295.32</v>
      </c>
      <c r="AM893" s="105">
        <v>5348295.32</v>
      </c>
      <c r="AN893" s="105">
        <v>5348295.32</v>
      </c>
      <c r="AO893" s="105">
        <v>5348295.32</v>
      </c>
      <c r="AP893" s="105">
        <v>5348295.32</v>
      </c>
      <c r="AQ893" s="105">
        <v>5348295.32</v>
      </c>
      <c r="AR893" s="105">
        <v>5348295.32</v>
      </c>
      <c r="AS893" s="105">
        <v>5348295.32</v>
      </c>
      <c r="AT893" s="105">
        <v>5348295.32</v>
      </c>
      <c r="AU893" s="105">
        <v>5348295.32</v>
      </c>
      <c r="AV893" s="105">
        <v>5348295.32</v>
      </c>
      <c r="AW893" s="105">
        <v>5348295.32</v>
      </c>
      <c r="AX893" s="105">
        <v>5348295.32</v>
      </c>
      <c r="AY893" s="105">
        <v>5348295.32</v>
      </c>
      <c r="AZ893" s="105">
        <v>5348295.32</v>
      </c>
      <c r="BA893" s="105">
        <v>5348295.32</v>
      </c>
      <c r="BB893" s="105">
        <v>5348295.32</v>
      </c>
      <c r="BE893" s="73"/>
      <c r="BF893" s="134">
        <f t="shared" si="56"/>
        <v>5348295.3199999994</v>
      </c>
      <c r="BG893" s="134">
        <f t="shared" si="57"/>
        <v>5348295.3199999994</v>
      </c>
      <c r="BH893" s="134">
        <f t="shared" si="58"/>
        <v>5348295.3199999994</v>
      </c>
      <c r="BI893" s="134">
        <f t="shared" si="55"/>
        <v>5348295.3199999994</v>
      </c>
    </row>
    <row r="894" spans="1:61" ht="14.4" x14ac:dyDescent="0.3">
      <c r="A894" s="106" t="s">
        <v>1255</v>
      </c>
      <c r="B894" s="105">
        <v>0</v>
      </c>
      <c r="C894" s="105">
        <v>0</v>
      </c>
      <c r="D894" s="105">
        <v>0</v>
      </c>
      <c r="E894" s="105">
        <v>0</v>
      </c>
      <c r="F894" s="105">
        <v>0</v>
      </c>
      <c r="G894" s="105">
        <v>0</v>
      </c>
      <c r="H894" s="105">
        <v>0</v>
      </c>
      <c r="I894" s="105">
        <v>0</v>
      </c>
      <c r="J894" s="105">
        <v>0</v>
      </c>
      <c r="K894" s="105">
        <v>0</v>
      </c>
      <c r="L894" s="105">
        <v>0</v>
      </c>
      <c r="M894" s="105">
        <v>0</v>
      </c>
      <c r="N894" s="105">
        <v>0</v>
      </c>
      <c r="O894" s="105">
        <v>0</v>
      </c>
      <c r="P894" s="105">
        <v>0</v>
      </c>
      <c r="Q894" s="105">
        <v>0</v>
      </c>
      <c r="R894" s="105">
        <v>0</v>
      </c>
      <c r="S894" s="105">
        <v>0</v>
      </c>
      <c r="T894" s="105">
        <v>0</v>
      </c>
      <c r="U894" s="105">
        <v>0</v>
      </c>
      <c r="V894" s="105">
        <v>0</v>
      </c>
      <c r="W894" s="105">
        <v>0</v>
      </c>
      <c r="X894" s="105">
        <v>0</v>
      </c>
      <c r="Y894" s="105">
        <v>0</v>
      </c>
      <c r="Z894" s="105">
        <v>0</v>
      </c>
      <c r="AA894" s="105">
        <v>0</v>
      </c>
      <c r="AB894" s="105">
        <v>0</v>
      </c>
      <c r="AC894" s="105">
        <v>0</v>
      </c>
      <c r="AD894" s="105">
        <v>0</v>
      </c>
      <c r="AE894" s="105">
        <v>0</v>
      </c>
      <c r="AF894" s="105">
        <v>0</v>
      </c>
      <c r="AG894" s="105">
        <v>0</v>
      </c>
      <c r="AH894" s="105">
        <v>0</v>
      </c>
      <c r="AI894" s="105">
        <v>0</v>
      </c>
      <c r="AJ894" s="105">
        <v>0</v>
      </c>
      <c r="AK894" s="105">
        <v>0</v>
      </c>
      <c r="AL894" s="105">
        <v>0</v>
      </c>
      <c r="AM894" s="105">
        <v>0</v>
      </c>
      <c r="AN894" s="105">
        <v>0</v>
      </c>
      <c r="AO894" s="105">
        <v>0</v>
      </c>
      <c r="AP894" s="105">
        <v>0</v>
      </c>
      <c r="AQ894" s="105">
        <v>0</v>
      </c>
      <c r="AR894" s="105">
        <v>0</v>
      </c>
      <c r="AS894" s="105">
        <v>0</v>
      </c>
      <c r="AT894" s="105">
        <v>0</v>
      </c>
      <c r="AU894" s="105">
        <v>0</v>
      </c>
      <c r="AV894" s="105">
        <v>0</v>
      </c>
      <c r="AW894" s="105">
        <v>0</v>
      </c>
      <c r="AX894" s="105">
        <v>0</v>
      </c>
      <c r="AY894" s="105">
        <v>0</v>
      </c>
      <c r="AZ894" s="105">
        <v>0</v>
      </c>
      <c r="BA894" s="105">
        <v>0</v>
      </c>
      <c r="BB894" s="105">
        <v>0</v>
      </c>
      <c r="BE894" s="73"/>
      <c r="BF894" s="134">
        <f t="shared" si="56"/>
        <v>0</v>
      </c>
      <c r="BG894" s="134">
        <f t="shared" si="57"/>
        <v>0</v>
      </c>
      <c r="BH894" s="134">
        <f t="shared" si="58"/>
        <v>0</v>
      </c>
      <c r="BI894" s="134">
        <f t="shared" si="55"/>
        <v>0</v>
      </c>
    </row>
    <row r="895" spans="1:61" ht="14.4" x14ac:dyDescent="0.3">
      <c r="A895" s="106" t="s">
        <v>1256</v>
      </c>
      <c r="B895" s="105">
        <v>0</v>
      </c>
      <c r="C895" s="105">
        <v>0</v>
      </c>
      <c r="D895" s="105">
        <v>0</v>
      </c>
      <c r="E895" s="105">
        <v>0</v>
      </c>
      <c r="F895" s="105">
        <v>0</v>
      </c>
      <c r="G895" s="105">
        <v>0</v>
      </c>
      <c r="H895" s="105">
        <v>0</v>
      </c>
      <c r="I895" s="105">
        <v>0</v>
      </c>
      <c r="J895" s="105">
        <v>0</v>
      </c>
      <c r="K895" s="105">
        <v>0</v>
      </c>
      <c r="L895" s="105">
        <v>0</v>
      </c>
      <c r="M895" s="105">
        <v>0</v>
      </c>
      <c r="N895" s="105">
        <v>0</v>
      </c>
      <c r="O895" s="105">
        <v>0</v>
      </c>
      <c r="P895" s="105">
        <v>0</v>
      </c>
      <c r="Q895" s="105">
        <v>0</v>
      </c>
      <c r="R895" s="105">
        <v>0</v>
      </c>
      <c r="S895" s="105">
        <v>0</v>
      </c>
      <c r="T895" s="105">
        <v>0</v>
      </c>
      <c r="U895" s="105">
        <v>0</v>
      </c>
      <c r="V895" s="105">
        <v>0</v>
      </c>
      <c r="W895" s="105">
        <v>0</v>
      </c>
      <c r="X895" s="105">
        <v>0</v>
      </c>
      <c r="Y895" s="105">
        <v>0</v>
      </c>
      <c r="Z895" s="105">
        <v>0</v>
      </c>
      <c r="AA895" s="105">
        <v>0</v>
      </c>
      <c r="AB895" s="105">
        <v>0</v>
      </c>
      <c r="AC895" s="105">
        <v>0</v>
      </c>
      <c r="AD895" s="105">
        <v>0</v>
      </c>
      <c r="AE895" s="105">
        <v>0</v>
      </c>
      <c r="AF895" s="105">
        <v>0</v>
      </c>
      <c r="AG895" s="105">
        <v>0</v>
      </c>
      <c r="AH895" s="105">
        <v>0</v>
      </c>
      <c r="AI895" s="105">
        <v>0</v>
      </c>
      <c r="AJ895" s="105">
        <v>0</v>
      </c>
      <c r="AK895" s="105">
        <v>0</v>
      </c>
      <c r="AL895" s="105">
        <v>0</v>
      </c>
      <c r="AM895" s="105">
        <v>0</v>
      </c>
      <c r="AN895" s="105">
        <v>0</v>
      </c>
      <c r="AO895" s="105">
        <v>0</v>
      </c>
      <c r="AP895" s="105">
        <v>0</v>
      </c>
      <c r="AQ895" s="105">
        <v>0</v>
      </c>
      <c r="AR895" s="105">
        <v>0</v>
      </c>
      <c r="AS895" s="105">
        <v>0</v>
      </c>
      <c r="AT895" s="105">
        <v>0</v>
      </c>
      <c r="AU895" s="105">
        <v>0</v>
      </c>
      <c r="AV895" s="105">
        <v>0</v>
      </c>
      <c r="AW895" s="105">
        <v>0</v>
      </c>
      <c r="AX895" s="105">
        <v>0</v>
      </c>
      <c r="AY895" s="105">
        <v>0</v>
      </c>
      <c r="AZ895" s="105">
        <v>0</v>
      </c>
      <c r="BA895" s="105">
        <v>0</v>
      </c>
      <c r="BB895" s="105">
        <v>0</v>
      </c>
      <c r="BE895" s="73"/>
      <c r="BF895" s="134">
        <f t="shared" si="56"/>
        <v>0</v>
      </c>
      <c r="BG895" s="134">
        <f t="shared" si="57"/>
        <v>0</v>
      </c>
      <c r="BH895" s="134">
        <f t="shared" si="58"/>
        <v>0</v>
      </c>
      <c r="BI895" s="134">
        <f t="shared" si="55"/>
        <v>0</v>
      </c>
    </row>
    <row r="896" spans="1:61" ht="14.4" x14ac:dyDescent="0.3">
      <c r="A896" s="106" t="s">
        <v>1257</v>
      </c>
      <c r="B896" s="105">
        <v>0</v>
      </c>
      <c r="C896" s="105">
        <v>0</v>
      </c>
      <c r="D896" s="105">
        <v>0</v>
      </c>
      <c r="E896" s="105">
        <v>0</v>
      </c>
      <c r="F896" s="105">
        <v>0</v>
      </c>
      <c r="G896" s="105">
        <v>0</v>
      </c>
      <c r="H896" s="105">
        <v>0</v>
      </c>
      <c r="I896" s="105">
        <v>0</v>
      </c>
      <c r="J896" s="105">
        <v>0</v>
      </c>
      <c r="K896" s="105">
        <v>0</v>
      </c>
      <c r="L896" s="105">
        <v>0</v>
      </c>
      <c r="M896" s="105">
        <v>0</v>
      </c>
      <c r="N896" s="105">
        <v>0</v>
      </c>
      <c r="O896" s="105">
        <v>0</v>
      </c>
      <c r="P896" s="105">
        <v>0</v>
      </c>
      <c r="Q896" s="105">
        <v>0</v>
      </c>
      <c r="R896" s="105">
        <v>0</v>
      </c>
      <c r="S896" s="105">
        <v>0</v>
      </c>
      <c r="T896" s="105">
        <v>0</v>
      </c>
      <c r="U896" s="105">
        <v>0</v>
      </c>
      <c r="V896" s="105">
        <v>0</v>
      </c>
      <c r="W896" s="105">
        <v>0</v>
      </c>
      <c r="X896" s="105">
        <v>0</v>
      </c>
      <c r="Y896" s="105">
        <v>0</v>
      </c>
      <c r="Z896" s="105">
        <v>0</v>
      </c>
      <c r="AA896" s="105">
        <v>0</v>
      </c>
      <c r="AB896" s="105">
        <v>0</v>
      </c>
      <c r="AC896" s="105">
        <v>0</v>
      </c>
      <c r="AD896" s="105">
        <v>0</v>
      </c>
      <c r="AE896" s="105">
        <v>0</v>
      </c>
      <c r="AF896" s="105">
        <v>0</v>
      </c>
      <c r="AG896" s="105">
        <v>0</v>
      </c>
      <c r="AH896" s="105">
        <v>0</v>
      </c>
      <c r="AI896" s="105">
        <v>0</v>
      </c>
      <c r="AJ896" s="105">
        <v>0</v>
      </c>
      <c r="AK896" s="105">
        <v>0</v>
      </c>
      <c r="AL896" s="105">
        <v>0</v>
      </c>
      <c r="AM896" s="105">
        <v>0</v>
      </c>
      <c r="AN896" s="105">
        <v>0</v>
      </c>
      <c r="AO896" s="105">
        <v>0</v>
      </c>
      <c r="AP896" s="105">
        <v>0</v>
      </c>
      <c r="AQ896" s="105">
        <v>0</v>
      </c>
      <c r="AR896" s="105">
        <v>0</v>
      </c>
      <c r="AS896" s="105">
        <v>0</v>
      </c>
      <c r="AT896" s="105">
        <v>0</v>
      </c>
      <c r="AU896" s="105">
        <v>0</v>
      </c>
      <c r="AV896" s="105">
        <v>0</v>
      </c>
      <c r="AW896" s="105">
        <v>0</v>
      </c>
      <c r="AX896" s="105">
        <v>0</v>
      </c>
      <c r="AY896" s="105">
        <v>0</v>
      </c>
      <c r="AZ896" s="105">
        <v>0</v>
      </c>
      <c r="BA896" s="105">
        <v>0</v>
      </c>
      <c r="BB896" s="105">
        <v>0</v>
      </c>
      <c r="BE896" s="73"/>
      <c r="BF896" s="134">
        <f t="shared" si="56"/>
        <v>0</v>
      </c>
      <c r="BG896" s="134">
        <f t="shared" si="57"/>
        <v>0</v>
      </c>
      <c r="BH896" s="134">
        <f t="shared" si="58"/>
        <v>0</v>
      </c>
      <c r="BI896" s="134">
        <f t="shared" si="55"/>
        <v>0</v>
      </c>
    </row>
    <row r="897" spans="1:61" ht="14.4" x14ac:dyDescent="0.3">
      <c r="A897" s="106" t="s">
        <v>1258</v>
      </c>
      <c r="B897" s="105">
        <v>0</v>
      </c>
      <c r="C897" s="105">
        <v>0</v>
      </c>
      <c r="D897" s="105">
        <v>0</v>
      </c>
      <c r="E897" s="105">
        <v>0</v>
      </c>
      <c r="F897" s="105">
        <v>0</v>
      </c>
      <c r="G897" s="105">
        <v>0</v>
      </c>
      <c r="H897" s="105">
        <v>0</v>
      </c>
      <c r="I897" s="105">
        <v>0</v>
      </c>
      <c r="J897" s="105">
        <v>0</v>
      </c>
      <c r="K897" s="105">
        <v>0</v>
      </c>
      <c r="L897" s="105">
        <v>0</v>
      </c>
      <c r="M897" s="105">
        <v>0</v>
      </c>
      <c r="N897" s="105">
        <v>0</v>
      </c>
      <c r="O897" s="105">
        <v>0</v>
      </c>
      <c r="P897" s="105">
        <v>0</v>
      </c>
      <c r="Q897" s="105">
        <v>0</v>
      </c>
      <c r="R897" s="105">
        <v>0</v>
      </c>
      <c r="S897" s="105">
        <v>0</v>
      </c>
      <c r="T897" s="105">
        <v>0</v>
      </c>
      <c r="U897" s="105">
        <v>0</v>
      </c>
      <c r="V897" s="105">
        <v>0</v>
      </c>
      <c r="W897" s="105">
        <v>0</v>
      </c>
      <c r="X897" s="105">
        <v>0</v>
      </c>
      <c r="Y897" s="105">
        <v>0</v>
      </c>
      <c r="Z897" s="105">
        <v>0</v>
      </c>
      <c r="AA897" s="105">
        <v>0</v>
      </c>
      <c r="AB897" s="105">
        <v>0</v>
      </c>
      <c r="AC897" s="105">
        <v>0</v>
      </c>
      <c r="AD897" s="105">
        <v>0</v>
      </c>
      <c r="AE897" s="105">
        <v>0</v>
      </c>
      <c r="AF897" s="105">
        <v>0</v>
      </c>
      <c r="AG897" s="105">
        <v>0</v>
      </c>
      <c r="AH897" s="105">
        <v>0</v>
      </c>
      <c r="AI897" s="105">
        <v>0</v>
      </c>
      <c r="AJ897" s="105">
        <v>0</v>
      </c>
      <c r="AK897" s="105">
        <v>0</v>
      </c>
      <c r="AL897" s="105">
        <v>0</v>
      </c>
      <c r="AM897" s="105">
        <v>0</v>
      </c>
      <c r="AN897" s="105">
        <v>0</v>
      </c>
      <c r="AO897" s="105">
        <v>0</v>
      </c>
      <c r="AP897" s="105">
        <v>0</v>
      </c>
      <c r="AQ897" s="105">
        <v>0</v>
      </c>
      <c r="AR897" s="105">
        <v>0</v>
      </c>
      <c r="AS897" s="105">
        <v>0</v>
      </c>
      <c r="AT897" s="105">
        <v>0</v>
      </c>
      <c r="AU897" s="105">
        <v>0</v>
      </c>
      <c r="AV897" s="105">
        <v>0</v>
      </c>
      <c r="AW897" s="105">
        <v>0</v>
      </c>
      <c r="AX897" s="105">
        <v>0</v>
      </c>
      <c r="AY897" s="105">
        <v>0</v>
      </c>
      <c r="AZ897" s="105">
        <v>0</v>
      </c>
      <c r="BA897" s="105">
        <v>0</v>
      </c>
      <c r="BB897" s="105">
        <v>0</v>
      </c>
      <c r="BE897" s="73"/>
      <c r="BF897" s="134">
        <f t="shared" si="56"/>
        <v>0</v>
      </c>
      <c r="BG897" s="134">
        <f t="shared" si="57"/>
        <v>0</v>
      </c>
      <c r="BH897" s="134">
        <f t="shared" si="58"/>
        <v>0</v>
      </c>
      <c r="BI897" s="134">
        <f t="shared" si="55"/>
        <v>0</v>
      </c>
    </row>
    <row r="898" spans="1:61" ht="14.4" x14ac:dyDescent="0.3">
      <c r="A898" s="106" t="s">
        <v>1259</v>
      </c>
      <c r="B898" s="105">
        <v>0</v>
      </c>
      <c r="C898" s="105">
        <v>0</v>
      </c>
      <c r="D898" s="105">
        <v>0</v>
      </c>
      <c r="E898" s="105">
        <v>0</v>
      </c>
      <c r="F898" s="105">
        <v>0</v>
      </c>
      <c r="G898" s="105">
        <v>0</v>
      </c>
      <c r="H898" s="105">
        <v>0</v>
      </c>
      <c r="I898" s="105">
        <v>0</v>
      </c>
      <c r="J898" s="105">
        <v>0</v>
      </c>
      <c r="K898" s="105">
        <v>0</v>
      </c>
      <c r="L898" s="105">
        <v>0</v>
      </c>
      <c r="M898" s="105">
        <v>0</v>
      </c>
      <c r="N898" s="105">
        <v>0</v>
      </c>
      <c r="O898" s="105">
        <v>0</v>
      </c>
      <c r="P898" s="105">
        <v>0</v>
      </c>
      <c r="Q898" s="105">
        <v>0</v>
      </c>
      <c r="R898" s="105">
        <v>0</v>
      </c>
      <c r="S898" s="105">
        <v>0</v>
      </c>
      <c r="T898" s="105">
        <v>0</v>
      </c>
      <c r="U898" s="105">
        <v>0</v>
      </c>
      <c r="V898" s="105">
        <v>0</v>
      </c>
      <c r="W898" s="105">
        <v>0</v>
      </c>
      <c r="X898" s="105">
        <v>0</v>
      </c>
      <c r="Y898" s="105">
        <v>0</v>
      </c>
      <c r="Z898" s="105">
        <v>0</v>
      </c>
      <c r="AA898" s="105">
        <v>0</v>
      </c>
      <c r="AB898" s="105">
        <v>0</v>
      </c>
      <c r="AC898" s="105">
        <v>0</v>
      </c>
      <c r="AD898" s="105">
        <v>0</v>
      </c>
      <c r="AE898" s="105">
        <v>0</v>
      </c>
      <c r="AF898" s="105">
        <v>0</v>
      </c>
      <c r="AG898" s="105">
        <v>0</v>
      </c>
      <c r="AH898" s="105">
        <v>0</v>
      </c>
      <c r="AI898" s="105">
        <v>0</v>
      </c>
      <c r="AJ898" s="105">
        <v>0</v>
      </c>
      <c r="AK898" s="105">
        <v>0</v>
      </c>
      <c r="AL898" s="105">
        <v>0</v>
      </c>
      <c r="AM898" s="105">
        <v>0</v>
      </c>
      <c r="AN898" s="105">
        <v>0</v>
      </c>
      <c r="AO898" s="105">
        <v>0</v>
      </c>
      <c r="AP898" s="105">
        <v>0</v>
      </c>
      <c r="AQ898" s="105">
        <v>0</v>
      </c>
      <c r="AR898" s="105">
        <v>0</v>
      </c>
      <c r="AS898" s="105">
        <v>0</v>
      </c>
      <c r="AT898" s="105">
        <v>0</v>
      </c>
      <c r="AU898" s="105">
        <v>0</v>
      </c>
      <c r="AV898" s="105">
        <v>0</v>
      </c>
      <c r="AW898" s="105">
        <v>0</v>
      </c>
      <c r="AX898" s="105">
        <v>0</v>
      </c>
      <c r="AY898" s="105">
        <v>0</v>
      </c>
      <c r="AZ898" s="105">
        <v>0</v>
      </c>
      <c r="BA898" s="105">
        <v>0</v>
      </c>
      <c r="BB898" s="105">
        <v>0</v>
      </c>
      <c r="BE898" s="73"/>
      <c r="BF898" s="134">
        <f t="shared" si="56"/>
        <v>0</v>
      </c>
      <c r="BG898" s="134">
        <f t="shared" si="57"/>
        <v>0</v>
      </c>
      <c r="BH898" s="134">
        <f t="shared" si="58"/>
        <v>0</v>
      </c>
      <c r="BI898" s="134">
        <f t="shared" si="55"/>
        <v>0</v>
      </c>
    </row>
    <row r="899" spans="1:61" ht="14.4" x14ac:dyDescent="0.3">
      <c r="A899" s="106" t="s">
        <v>1260</v>
      </c>
      <c r="B899" s="105">
        <v>0</v>
      </c>
      <c r="C899" s="105">
        <v>0</v>
      </c>
      <c r="D899" s="105">
        <v>0</v>
      </c>
      <c r="E899" s="105">
        <v>0</v>
      </c>
      <c r="F899" s="105">
        <v>0</v>
      </c>
      <c r="G899" s="105">
        <v>0</v>
      </c>
      <c r="H899" s="105">
        <v>0</v>
      </c>
      <c r="I899" s="105">
        <v>0</v>
      </c>
      <c r="J899" s="105">
        <v>0</v>
      </c>
      <c r="K899" s="105">
        <v>0</v>
      </c>
      <c r="L899" s="105">
        <v>0</v>
      </c>
      <c r="M899" s="105">
        <v>0</v>
      </c>
      <c r="N899" s="105">
        <v>0</v>
      </c>
      <c r="O899" s="105">
        <v>0</v>
      </c>
      <c r="P899" s="105">
        <v>0</v>
      </c>
      <c r="Q899" s="105">
        <v>0</v>
      </c>
      <c r="R899" s="105">
        <v>0</v>
      </c>
      <c r="S899" s="105">
        <v>0</v>
      </c>
      <c r="T899" s="105">
        <v>0</v>
      </c>
      <c r="U899" s="105">
        <v>0</v>
      </c>
      <c r="V899" s="105">
        <v>0</v>
      </c>
      <c r="W899" s="105">
        <v>0</v>
      </c>
      <c r="X899" s="105">
        <v>0</v>
      </c>
      <c r="Y899" s="105">
        <v>0</v>
      </c>
      <c r="Z899" s="105">
        <v>0</v>
      </c>
      <c r="AA899" s="105">
        <v>0</v>
      </c>
      <c r="AB899" s="105">
        <v>0</v>
      </c>
      <c r="AC899" s="105">
        <v>0</v>
      </c>
      <c r="AD899" s="105">
        <v>0</v>
      </c>
      <c r="AE899" s="105">
        <v>0</v>
      </c>
      <c r="AF899" s="105">
        <v>0</v>
      </c>
      <c r="AG899" s="105">
        <v>0</v>
      </c>
      <c r="AH899" s="105">
        <v>0</v>
      </c>
      <c r="AI899" s="105">
        <v>0</v>
      </c>
      <c r="AJ899" s="105">
        <v>0</v>
      </c>
      <c r="AK899" s="105">
        <v>0</v>
      </c>
      <c r="AL899" s="105">
        <v>0</v>
      </c>
      <c r="AM899" s="105">
        <v>0</v>
      </c>
      <c r="AN899" s="105">
        <v>0</v>
      </c>
      <c r="AO899" s="105">
        <v>0</v>
      </c>
      <c r="AP899" s="105">
        <v>0</v>
      </c>
      <c r="AQ899" s="105">
        <v>0</v>
      </c>
      <c r="AR899" s="105">
        <v>0</v>
      </c>
      <c r="AS899" s="105">
        <v>0</v>
      </c>
      <c r="AT899" s="105">
        <v>0</v>
      </c>
      <c r="AU899" s="105">
        <v>0</v>
      </c>
      <c r="AV899" s="105">
        <v>0</v>
      </c>
      <c r="AW899" s="105">
        <v>0</v>
      </c>
      <c r="AX899" s="105">
        <v>0</v>
      </c>
      <c r="AY899" s="105">
        <v>0</v>
      </c>
      <c r="AZ899" s="105">
        <v>0</v>
      </c>
      <c r="BA899" s="105">
        <v>0</v>
      </c>
      <c r="BB899" s="105">
        <v>0</v>
      </c>
      <c r="BE899" s="73"/>
      <c r="BF899" s="134">
        <f t="shared" si="56"/>
        <v>0</v>
      </c>
      <c r="BG899" s="134">
        <f t="shared" si="57"/>
        <v>0</v>
      </c>
      <c r="BH899" s="134">
        <f t="shared" si="58"/>
        <v>0</v>
      </c>
      <c r="BI899" s="134">
        <f t="shared" si="55"/>
        <v>0</v>
      </c>
    </row>
    <row r="900" spans="1:61" ht="14.4" x14ac:dyDescent="0.3">
      <c r="A900" s="106" t="s">
        <v>1261</v>
      </c>
      <c r="B900" s="105">
        <v>0</v>
      </c>
      <c r="C900" s="105">
        <v>0</v>
      </c>
      <c r="D900" s="105">
        <v>0</v>
      </c>
      <c r="E900" s="105">
        <v>0</v>
      </c>
      <c r="F900" s="105">
        <v>0</v>
      </c>
      <c r="G900" s="105">
        <v>0</v>
      </c>
      <c r="H900" s="105">
        <v>0</v>
      </c>
      <c r="I900" s="105">
        <v>0</v>
      </c>
      <c r="J900" s="105">
        <v>0</v>
      </c>
      <c r="K900" s="105">
        <v>0</v>
      </c>
      <c r="L900" s="105">
        <v>0</v>
      </c>
      <c r="M900" s="105">
        <v>0</v>
      </c>
      <c r="N900" s="105">
        <v>0</v>
      </c>
      <c r="O900" s="105">
        <v>0</v>
      </c>
      <c r="P900" s="105">
        <v>0</v>
      </c>
      <c r="Q900" s="105">
        <v>0</v>
      </c>
      <c r="R900" s="105">
        <v>0</v>
      </c>
      <c r="S900" s="105">
        <v>0</v>
      </c>
      <c r="T900" s="105">
        <v>0</v>
      </c>
      <c r="U900" s="105">
        <v>0</v>
      </c>
      <c r="V900" s="105">
        <v>0</v>
      </c>
      <c r="W900" s="105">
        <v>0</v>
      </c>
      <c r="X900" s="105">
        <v>0</v>
      </c>
      <c r="Y900" s="105">
        <v>0</v>
      </c>
      <c r="Z900" s="105">
        <v>0</v>
      </c>
      <c r="AA900" s="105">
        <v>0</v>
      </c>
      <c r="AB900" s="105">
        <v>0</v>
      </c>
      <c r="AC900" s="105">
        <v>0</v>
      </c>
      <c r="AD900" s="105">
        <v>0</v>
      </c>
      <c r="AE900" s="105">
        <v>0</v>
      </c>
      <c r="AF900" s="105">
        <v>0</v>
      </c>
      <c r="AG900" s="105">
        <v>0</v>
      </c>
      <c r="AH900" s="105">
        <v>0</v>
      </c>
      <c r="AI900" s="105">
        <v>0</v>
      </c>
      <c r="AJ900" s="105">
        <v>0</v>
      </c>
      <c r="AK900" s="105">
        <v>0</v>
      </c>
      <c r="AL900" s="105">
        <v>0</v>
      </c>
      <c r="AM900" s="105">
        <v>0</v>
      </c>
      <c r="AN900" s="105">
        <v>0</v>
      </c>
      <c r="AO900" s="105">
        <v>0</v>
      </c>
      <c r="AP900" s="105">
        <v>0</v>
      </c>
      <c r="AQ900" s="105">
        <v>0</v>
      </c>
      <c r="AR900" s="105">
        <v>0</v>
      </c>
      <c r="AS900" s="105">
        <v>0</v>
      </c>
      <c r="AT900" s="105">
        <v>0</v>
      </c>
      <c r="AU900" s="105">
        <v>0</v>
      </c>
      <c r="AV900" s="105">
        <v>0</v>
      </c>
      <c r="AW900" s="105">
        <v>0</v>
      </c>
      <c r="AX900" s="105">
        <v>0</v>
      </c>
      <c r="AY900" s="105">
        <v>0</v>
      </c>
      <c r="AZ900" s="105">
        <v>0</v>
      </c>
      <c r="BA900" s="105">
        <v>0</v>
      </c>
      <c r="BB900" s="105">
        <v>0</v>
      </c>
      <c r="BE900" s="73"/>
      <c r="BF900" s="134">
        <f t="shared" si="56"/>
        <v>0</v>
      </c>
      <c r="BG900" s="134">
        <f t="shared" si="57"/>
        <v>0</v>
      </c>
      <c r="BH900" s="134">
        <f t="shared" si="58"/>
        <v>0</v>
      </c>
      <c r="BI900" s="134">
        <f t="shared" si="55"/>
        <v>0</v>
      </c>
    </row>
    <row r="901" spans="1:61" ht="14.4" x14ac:dyDescent="0.3">
      <c r="A901" s="106" t="s">
        <v>1262</v>
      </c>
      <c r="B901" s="105">
        <v>0</v>
      </c>
      <c r="C901" s="105">
        <v>0</v>
      </c>
      <c r="D901" s="105">
        <v>0</v>
      </c>
      <c r="E901" s="105">
        <v>0</v>
      </c>
      <c r="F901" s="105">
        <v>0</v>
      </c>
      <c r="G901" s="105">
        <v>0</v>
      </c>
      <c r="H901" s="105">
        <v>0</v>
      </c>
      <c r="I901" s="105">
        <v>0</v>
      </c>
      <c r="J901" s="105">
        <v>0</v>
      </c>
      <c r="K901" s="105">
        <v>0</v>
      </c>
      <c r="L901" s="105">
        <v>0</v>
      </c>
      <c r="M901" s="105">
        <v>0</v>
      </c>
      <c r="N901" s="105">
        <v>0</v>
      </c>
      <c r="O901" s="105">
        <v>0</v>
      </c>
      <c r="P901" s="105">
        <v>0</v>
      </c>
      <c r="Q901" s="105">
        <v>0</v>
      </c>
      <c r="R901" s="105">
        <v>0</v>
      </c>
      <c r="S901" s="105">
        <v>0</v>
      </c>
      <c r="T901" s="105">
        <v>0</v>
      </c>
      <c r="U901" s="105">
        <v>0</v>
      </c>
      <c r="V901" s="105">
        <v>0</v>
      </c>
      <c r="W901" s="105">
        <v>0</v>
      </c>
      <c r="X901" s="105">
        <v>0</v>
      </c>
      <c r="Y901" s="105">
        <v>0</v>
      </c>
      <c r="Z901" s="105">
        <v>0</v>
      </c>
      <c r="AA901" s="105">
        <v>0</v>
      </c>
      <c r="AB901" s="105">
        <v>0</v>
      </c>
      <c r="AC901" s="105">
        <v>0</v>
      </c>
      <c r="AD901" s="105">
        <v>0</v>
      </c>
      <c r="AE901" s="105">
        <v>0</v>
      </c>
      <c r="AF901" s="105">
        <v>0</v>
      </c>
      <c r="AG901" s="105">
        <v>0</v>
      </c>
      <c r="AH901" s="105">
        <v>0</v>
      </c>
      <c r="AI901" s="105">
        <v>0</v>
      </c>
      <c r="AJ901" s="105">
        <v>0</v>
      </c>
      <c r="AK901" s="105">
        <v>0</v>
      </c>
      <c r="AL901" s="105">
        <v>0</v>
      </c>
      <c r="AM901" s="105">
        <v>0</v>
      </c>
      <c r="AN901" s="105">
        <v>0</v>
      </c>
      <c r="AO901" s="105">
        <v>0</v>
      </c>
      <c r="AP901" s="105">
        <v>0</v>
      </c>
      <c r="AQ901" s="105">
        <v>0</v>
      </c>
      <c r="AR901" s="105">
        <v>0</v>
      </c>
      <c r="AS901" s="105">
        <v>0</v>
      </c>
      <c r="AT901" s="105">
        <v>0</v>
      </c>
      <c r="AU901" s="105">
        <v>0</v>
      </c>
      <c r="AV901" s="105">
        <v>0</v>
      </c>
      <c r="AW901" s="105">
        <v>0</v>
      </c>
      <c r="AX901" s="105">
        <v>0</v>
      </c>
      <c r="AY901" s="105">
        <v>0</v>
      </c>
      <c r="AZ901" s="105">
        <v>0</v>
      </c>
      <c r="BA901" s="105">
        <v>0</v>
      </c>
      <c r="BB901" s="105">
        <v>0</v>
      </c>
      <c r="BE901" s="73"/>
      <c r="BF901" s="134">
        <f t="shared" si="56"/>
        <v>0</v>
      </c>
      <c r="BG901" s="134">
        <f t="shared" si="57"/>
        <v>0</v>
      </c>
      <c r="BH901" s="134">
        <f t="shared" si="58"/>
        <v>0</v>
      </c>
      <c r="BI901" s="134">
        <f t="shared" ref="BI901:BI964" si="59">AVERAGE(AO901:BA901)</f>
        <v>0</v>
      </c>
    </row>
    <row r="902" spans="1:61" ht="14.4" x14ac:dyDescent="0.3">
      <c r="A902" s="106" t="s">
        <v>1263</v>
      </c>
      <c r="B902" s="105">
        <v>-0.04</v>
      </c>
      <c r="C902" s="105">
        <v>-0.04</v>
      </c>
      <c r="D902" s="105">
        <v>-0.04</v>
      </c>
      <c r="E902" s="105">
        <v>-0.04</v>
      </c>
      <c r="F902" s="105">
        <v>-0.04</v>
      </c>
      <c r="G902" s="105">
        <v>-0.04</v>
      </c>
      <c r="H902" s="105">
        <v>-0.04</v>
      </c>
      <c r="I902" s="105">
        <v>-0.04</v>
      </c>
      <c r="J902" s="105">
        <v>-0.04</v>
      </c>
      <c r="K902" s="105">
        <v>-0.04</v>
      </c>
      <c r="L902" s="105">
        <v>-0.04</v>
      </c>
      <c r="M902" s="105">
        <v>-0.04</v>
      </c>
      <c r="N902" s="105">
        <v>-0.04</v>
      </c>
      <c r="O902" s="105">
        <v>-0.04</v>
      </c>
      <c r="P902" s="105">
        <v>-0.04</v>
      </c>
      <c r="Q902" s="105">
        <v>-0.04</v>
      </c>
      <c r="R902" s="105">
        <v>-0.04</v>
      </c>
      <c r="S902" s="105">
        <v>-0.04</v>
      </c>
      <c r="T902" s="105">
        <v>-0.04</v>
      </c>
      <c r="U902" s="105">
        <v>-0.04</v>
      </c>
      <c r="V902" s="105">
        <v>-0.04</v>
      </c>
      <c r="W902" s="105">
        <v>-0.04</v>
      </c>
      <c r="X902" s="105">
        <v>-0.04</v>
      </c>
      <c r="Y902" s="105">
        <v>-0.04</v>
      </c>
      <c r="Z902" s="105">
        <v>-0.04</v>
      </c>
      <c r="AA902" s="105">
        <v>-0.04</v>
      </c>
      <c r="AB902" s="105">
        <v>-0.04</v>
      </c>
      <c r="AC902" s="105">
        <v>-0.04</v>
      </c>
      <c r="AD902" s="105">
        <v>-0.04</v>
      </c>
      <c r="AE902" s="105">
        <v>-0.04</v>
      </c>
      <c r="AF902" s="105">
        <v>-0.04</v>
      </c>
      <c r="AG902" s="105">
        <v>-0.04</v>
      </c>
      <c r="AH902" s="105">
        <v>-0.04</v>
      </c>
      <c r="AI902" s="105">
        <v>-0.04</v>
      </c>
      <c r="AJ902" s="105">
        <v>-0.04</v>
      </c>
      <c r="AK902" s="105">
        <v>-0.04</v>
      </c>
      <c r="AL902" s="105">
        <v>-0.04</v>
      </c>
      <c r="AM902" s="105">
        <v>-0.04</v>
      </c>
      <c r="AN902" s="105">
        <v>-0.04</v>
      </c>
      <c r="AO902" s="105">
        <v>-0.04</v>
      </c>
      <c r="AP902" s="105">
        <v>-0.04</v>
      </c>
      <c r="AQ902" s="105">
        <v>-0.04</v>
      </c>
      <c r="AR902" s="105">
        <v>-0.04</v>
      </c>
      <c r="AS902" s="105">
        <v>-0.04</v>
      </c>
      <c r="AT902" s="105">
        <v>-0.04</v>
      </c>
      <c r="AU902" s="105">
        <v>-0.04</v>
      </c>
      <c r="AV902" s="105">
        <v>-0.04</v>
      </c>
      <c r="AW902" s="105">
        <v>-0.04</v>
      </c>
      <c r="AX902" s="105">
        <v>-0.04</v>
      </c>
      <c r="AY902" s="105">
        <v>-0.04</v>
      </c>
      <c r="AZ902" s="105">
        <v>-0.04</v>
      </c>
      <c r="BA902" s="105">
        <v>-0.04</v>
      </c>
      <c r="BB902" s="105">
        <v>-0.04</v>
      </c>
      <c r="BE902" s="73"/>
      <c r="BF902" s="134">
        <f t="shared" si="56"/>
        <v>-3.9999999999999994E-2</v>
      </c>
      <c r="BG902" s="134">
        <f t="shared" si="57"/>
        <v>-3.9999999999999994E-2</v>
      </c>
      <c r="BH902" s="134">
        <f t="shared" si="58"/>
        <v>-3.9999999999999994E-2</v>
      </c>
      <c r="BI902" s="134">
        <f t="shared" si="59"/>
        <v>-3.9999999999999994E-2</v>
      </c>
    </row>
    <row r="903" spans="1:61" ht="14.4" x14ac:dyDescent="0.3">
      <c r="A903" s="106" t="s">
        <v>1264</v>
      </c>
      <c r="B903" s="105">
        <v>0</v>
      </c>
      <c r="C903" s="105">
        <v>0</v>
      </c>
      <c r="D903" s="105">
        <v>0</v>
      </c>
      <c r="E903" s="105">
        <v>0</v>
      </c>
      <c r="F903" s="105">
        <v>0</v>
      </c>
      <c r="G903" s="105">
        <v>0</v>
      </c>
      <c r="H903" s="105">
        <v>0</v>
      </c>
      <c r="I903" s="105">
        <v>0</v>
      </c>
      <c r="J903" s="105">
        <v>0</v>
      </c>
      <c r="K903" s="105">
        <v>0</v>
      </c>
      <c r="L903" s="105">
        <v>0</v>
      </c>
      <c r="M903" s="105">
        <v>0</v>
      </c>
      <c r="N903" s="105">
        <v>0</v>
      </c>
      <c r="O903" s="105">
        <v>0</v>
      </c>
      <c r="P903" s="105">
        <v>0</v>
      </c>
      <c r="Q903" s="105">
        <v>0</v>
      </c>
      <c r="R903" s="105">
        <v>0</v>
      </c>
      <c r="S903" s="105">
        <v>0</v>
      </c>
      <c r="T903" s="105">
        <v>0</v>
      </c>
      <c r="U903" s="105">
        <v>0</v>
      </c>
      <c r="V903" s="105">
        <v>0</v>
      </c>
      <c r="W903" s="105">
        <v>0</v>
      </c>
      <c r="X903" s="105">
        <v>0</v>
      </c>
      <c r="Y903" s="105">
        <v>0</v>
      </c>
      <c r="Z903" s="105">
        <v>0</v>
      </c>
      <c r="AA903" s="105">
        <v>0</v>
      </c>
      <c r="AB903" s="105">
        <v>0</v>
      </c>
      <c r="AC903" s="105">
        <v>0</v>
      </c>
      <c r="AD903" s="105">
        <v>0</v>
      </c>
      <c r="AE903" s="105">
        <v>0</v>
      </c>
      <c r="AF903" s="105">
        <v>0</v>
      </c>
      <c r="AG903" s="105">
        <v>0</v>
      </c>
      <c r="AH903" s="105">
        <v>0</v>
      </c>
      <c r="AI903" s="105">
        <v>0</v>
      </c>
      <c r="AJ903" s="105">
        <v>0</v>
      </c>
      <c r="AK903" s="105">
        <v>0</v>
      </c>
      <c r="AL903" s="105">
        <v>0</v>
      </c>
      <c r="AM903" s="105">
        <v>0</v>
      </c>
      <c r="AN903" s="105">
        <v>0</v>
      </c>
      <c r="AO903" s="105">
        <v>0</v>
      </c>
      <c r="AP903" s="105">
        <v>0</v>
      </c>
      <c r="AQ903" s="105">
        <v>0</v>
      </c>
      <c r="AR903" s="105">
        <v>0</v>
      </c>
      <c r="AS903" s="105">
        <v>0</v>
      </c>
      <c r="AT903" s="105">
        <v>0</v>
      </c>
      <c r="AU903" s="105">
        <v>0</v>
      </c>
      <c r="AV903" s="105">
        <v>0</v>
      </c>
      <c r="AW903" s="105">
        <v>0</v>
      </c>
      <c r="AX903" s="105">
        <v>0</v>
      </c>
      <c r="AY903" s="105">
        <v>0</v>
      </c>
      <c r="AZ903" s="105">
        <v>0</v>
      </c>
      <c r="BA903" s="105">
        <v>0</v>
      </c>
      <c r="BB903" s="105">
        <v>0</v>
      </c>
      <c r="BE903" s="73"/>
      <c r="BF903" s="134">
        <f t="shared" si="56"/>
        <v>0</v>
      </c>
      <c r="BG903" s="134">
        <f t="shared" si="57"/>
        <v>0</v>
      </c>
      <c r="BH903" s="134">
        <f t="shared" si="58"/>
        <v>0</v>
      </c>
      <c r="BI903" s="134">
        <f t="shared" si="59"/>
        <v>0</v>
      </c>
    </row>
    <row r="904" spans="1:61" ht="14.4" x14ac:dyDescent="0.3">
      <c r="A904" s="106" t="s">
        <v>1265</v>
      </c>
      <c r="B904" s="105">
        <v>0</v>
      </c>
      <c r="C904" s="105">
        <v>0</v>
      </c>
      <c r="D904" s="105">
        <v>0</v>
      </c>
      <c r="E904" s="105">
        <v>0</v>
      </c>
      <c r="F904" s="105">
        <v>0</v>
      </c>
      <c r="G904" s="105">
        <v>0</v>
      </c>
      <c r="H904" s="105">
        <v>0</v>
      </c>
      <c r="I904" s="105">
        <v>0</v>
      </c>
      <c r="J904" s="105">
        <v>0</v>
      </c>
      <c r="K904" s="105">
        <v>0</v>
      </c>
      <c r="L904" s="105">
        <v>0</v>
      </c>
      <c r="M904" s="105">
        <v>0</v>
      </c>
      <c r="N904" s="105">
        <v>0</v>
      </c>
      <c r="O904" s="105">
        <v>0</v>
      </c>
      <c r="P904" s="105">
        <v>0</v>
      </c>
      <c r="Q904" s="105">
        <v>0</v>
      </c>
      <c r="R904" s="105">
        <v>0</v>
      </c>
      <c r="S904" s="105">
        <v>0</v>
      </c>
      <c r="T904" s="105">
        <v>0</v>
      </c>
      <c r="U904" s="105">
        <v>0</v>
      </c>
      <c r="V904" s="105">
        <v>0</v>
      </c>
      <c r="W904" s="105">
        <v>0</v>
      </c>
      <c r="X904" s="105">
        <v>0</v>
      </c>
      <c r="Y904" s="105">
        <v>0</v>
      </c>
      <c r="Z904" s="105">
        <v>0</v>
      </c>
      <c r="AA904" s="105">
        <v>0</v>
      </c>
      <c r="AB904" s="105">
        <v>0</v>
      </c>
      <c r="AC904" s="105">
        <v>0</v>
      </c>
      <c r="AD904" s="105">
        <v>0</v>
      </c>
      <c r="AE904" s="105">
        <v>0</v>
      </c>
      <c r="AF904" s="105">
        <v>0</v>
      </c>
      <c r="AG904" s="105">
        <v>0</v>
      </c>
      <c r="AH904" s="105">
        <v>0</v>
      </c>
      <c r="AI904" s="105">
        <v>0</v>
      </c>
      <c r="AJ904" s="105">
        <v>0</v>
      </c>
      <c r="AK904" s="105">
        <v>0</v>
      </c>
      <c r="AL904" s="105">
        <v>0</v>
      </c>
      <c r="AM904" s="105">
        <v>0</v>
      </c>
      <c r="AN904" s="105">
        <v>0</v>
      </c>
      <c r="AO904" s="105">
        <v>0</v>
      </c>
      <c r="AP904" s="105">
        <v>0</v>
      </c>
      <c r="AQ904" s="105">
        <v>0</v>
      </c>
      <c r="AR904" s="105">
        <v>0</v>
      </c>
      <c r="AS904" s="105">
        <v>0</v>
      </c>
      <c r="AT904" s="105">
        <v>0</v>
      </c>
      <c r="AU904" s="105">
        <v>0</v>
      </c>
      <c r="AV904" s="105">
        <v>0</v>
      </c>
      <c r="AW904" s="105">
        <v>0</v>
      </c>
      <c r="AX904" s="105">
        <v>0</v>
      </c>
      <c r="AY904" s="105">
        <v>0</v>
      </c>
      <c r="AZ904" s="105">
        <v>0</v>
      </c>
      <c r="BA904" s="105">
        <v>0</v>
      </c>
      <c r="BB904" s="105">
        <v>0</v>
      </c>
      <c r="BE904" s="73"/>
      <c r="BF904" s="134">
        <f t="shared" si="56"/>
        <v>0</v>
      </c>
      <c r="BG904" s="134">
        <f t="shared" si="57"/>
        <v>0</v>
      </c>
      <c r="BH904" s="134">
        <f t="shared" si="58"/>
        <v>0</v>
      </c>
      <c r="BI904" s="134">
        <f t="shared" si="59"/>
        <v>0</v>
      </c>
    </row>
    <row r="905" spans="1:61" ht="14.4" x14ac:dyDescent="0.3">
      <c r="A905" s="106" t="s">
        <v>1266</v>
      </c>
      <c r="B905" s="105">
        <v>-2</v>
      </c>
      <c r="C905" s="105">
        <v>-2</v>
      </c>
      <c r="D905" s="105">
        <v>-2</v>
      </c>
      <c r="E905" s="105">
        <v>-2</v>
      </c>
      <c r="F905" s="105">
        <v>-2</v>
      </c>
      <c r="G905" s="105">
        <v>-2</v>
      </c>
      <c r="H905" s="105">
        <v>-2</v>
      </c>
      <c r="I905" s="105">
        <v>-2</v>
      </c>
      <c r="J905" s="105">
        <v>-2</v>
      </c>
      <c r="K905" s="105">
        <v>-2</v>
      </c>
      <c r="L905" s="105">
        <v>-2</v>
      </c>
      <c r="M905" s="105">
        <v>-2</v>
      </c>
      <c r="N905" s="105">
        <v>-2</v>
      </c>
      <c r="O905" s="105">
        <v>-2</v>
      </c>
      <c r="P905" s="105">
        <v>-2</v>
      </c>
      <c r="Q905" s="105">
        <v>-2</v>
      </c>
      <c r="R905" s="105">
        <v>-2</v>
      </c>
      <c r="S905" s="105">
        <v>-2</v>
      </c>
      <c r="T905" s="105">
        <v>-2</v>
      </c>
      <c r="U905" s="105">
        <v>-2</v>
      </c>
      <c r="V905" s="105">
        <v>-2</v>
      </c>
      <c r="W905" s="105">
        <v>-2</v>
      </c>
      <c r="X905" s="105">
        <v>-2</v>
      </c>
      <c r="Y905" s="105">
        <v>-2</v>
      </c>
      <c r="Z905" s="105">
        <v>-2</v>
      </c>
      <c r="AA905" s="105">
        <v>-2</v>
      </c>
      <c r="AB905" s="105">
        <v>-2</v>
      </c>
      <c r="AC905" s="105">
        <v>-2</v>
      </c>
      <c r="AD905" s="105">
        <v>-2</v>
      </c>
      <c r="AE905" s="105">
        <v>-2</v>
      </c>
      <c r="AF905" s="105">
        <v>-2</v>
      </c>
      <c r="AG905" s="105">
        <v>-2</v>
      </c>
      <c r="AH905" s="105">
        <v>-2</v>
      </c>
      <c r="AI905" s="105">
        <v>-2</v>
      </c>
      <c r="AJ905" s="105">
        <v>-2</v>
      </c>
      <c r="AK905" s="105">
        <v>-2</v>
      </c>
      <c r="AL905" s="105">
        <v>-2</v>
      </c>
      <c r="AM905" s="105">
        <v>-2</v>
      </c>
      <c r="AN905" s="105">
        <v>-2</v>
      </c>
      <c r="AO905" s="105">
        <v>-2</v>
      </c>
      <c r="AP905" s="105">
        <v>-2</v>
      </c>
      <c r="AQ905" s="105">
        <v>-2</v>
      </c>
      <c r="AR905" s="105">
        <v>-2</v>
      </c>
      <c r="AS905" s="105">
        <v>-2</v>
      </c>
      <c r="AT905" s="105">
        <v>-2</v>
      </c>
      <c r="AU905" s="105">
        <v>-2</v>
      </c>
      <c r="AV905" s="105">
        <v>-2</v>
      </c>
      <c r="AW905" s="105">
        <v>-2</v>
      </c>
      <c r="AX905" s="105">
        <v>-2</v>
      </c>
      <c r="AY905" s="105">
        <v>-2</v>
      </c>
      <c r="AZ905" s="105">
        <v>-2</v>
      </c>
      <c r="BA905" s="105">
        <v>-2</v>
      </c>
      <c r="BB905" s="105">
        <v>-2</v>
      </c>
      <c r="BE905" s="73"/>
      <c r="BF905" s="134">
        <f t="shared" si="56"/>
        <v>-2</v>
      </c>
      <c r="BG905" s="134">
        <f t="shared" si="57"/>
        <v>-2</v>
      </c>
      <c r="BH905" s="134">
        <f t="shared" si="58"/>
        <v>-2</v>
      </c>
      <c r="BI905" s="134">
        <f t="shared" si="59"/>
        <v>-2</v>
      </c>
    </row>
    <row r="906" spans="1:61" ht="14.4" x14ac:dyDescent="0.3">
      <c r="A906" s="106" t="s">
        <v>1267</v>
      </c>
      <c r="B906" s="105">
        <v>2</v>
      </c>
      <c r="C906" s="105">
        <v>2</v>
      </c>
      <c r="D906" s="105">
        <v>2</v>
      </c>
      <c r="E906" s="105">
        <v>2</v>
      </c>
      <c r="F906" s="105">
        <v>2</v>
      </c>
      <c r="G906" s="105">
        <v>2</v>
      </c>
      <c r="H906" s="105">
        <v>2</v>
      </c>
      <c r="I906" s="105">
        <v>2</v>
      </c>
      <c r="J906" s="105">
        <v>2</v>
      </c>
      <c r="K906" s="105">
        <v>2</v>
      </c>
      <c r="L906" s="105">
        <v>2</v>
      </c>
      <c r="M906" s="105">
        <v>2</v>
      </c>
      <c r="N906" s="105">
        <v>2</v>
      </c>
      <c r="O906" s="105">
        <v>2</v>
      </c>
      <c r="P906" s="105">
        <v>2</v>
      </c>
      <c r="Q906" s="105">
        <v>2</v>
      </c>
      <c r="R906" s="105">
        <v>2</v>
      </c>
      <c r="S906" s="105">
        <v>2</v>
      </c>
      <c r="T906" s="105">
        <v>2</v>
      </c>
      <c r="U906" s="105">
        <v>2</v>
      </c>
      <c r="V906" s="105">
        <v>2</v>
      </c>
      <c r="W906" s="105">
        <v>2</v>
      </c>
      <c r="X906" s="105">
        <v>2</v>
      </c>
      <c r="Y906" s="105">
        <v>2</v>
      </c>
      <c r="Z906" s="105">
        <v>2</v>
      </c>
      <c r="AA906" s="105">
        <v>2</v>
      </c>
      <c r="AB906" s="105">
        <v>2</v>
      </c>
      <c r="AC906" s="105">
        <v>2</v>
      </c>
      <c r="AD906" s="105">
        <v>2</v>
      </c>
      <c r="AE906" s="105">
        <v>2</v>
      </c>
      <c r="AF906" s="105">
        <v>2</v>
      </c>
      <c r="AG906" s="105">
        <v>2</v>
      </c>
      <c r="AH906" s="105">
        <v>2</v>
      </c>
      <c r="AI906" s="105">
        <v>2</v>
      </c>
      <c r="AJ906" s="105">
        <v>2</v>
      </c>
      <c r="AK906" s="105">
        <v>2</v>
      </c>
      <c r="AL906" s="105">
        <v>2</v>
      </c>
      <c r="AM906" s="105">
        <v>2</v>
      </c>
      <c r="AN906" s="105">
        <v>2</v>
      </c>
      <c r="AO906" s="105">
        <v>2</v>
      </c>
      <c r="AP906" s="105">
        <v>2</v>
      </c>
      <c r="AQ906" s="105">
        <v>2</v>
      </c>
      <c r="AR906" s="105">
        <v>2</v>
      </c>
      <c r="AS906" s="105">
        <v>2</v>
      </c>
      <c r="AT906" s="105">
        <v>2</v>
      </c>
      <c r="AU906" s="105">
        <v>2</v>
      </c>
      <c r="AV906" s="105">
        <v>2</v>
      </c>
      <c r="AW906" s="105">
        <v>2</v>
      </c>
      <c r="AX906" s="105">
        <v>2</v>
      </c>
      <c r="AY906" s="105">
        <v>2</v>
      </c>
      <c r="AZ906" s="105">
        <v>2</v>
      </c>
      <c r="BA906" s="105">
        <v>2</v>
      </c>
      <c r="BB906" s="105">
        <v>2</v>
      </c>
      <c r="BE906" s="73"/>
      <c r="BF906" s="134">
        <f t="shared" si="56"/>
        <v>2</v>
      </c>
      <c r="BG906" s="134">
        <f t="shared" si="57"/>
        <v>2</v>
      </c>
      <c r="BH906" s="134">
        <f t="shared" si="58"/>
        <v>2</v>
      </c>
      <c r="BI906" s="134">
        <f t="shared" si="59"/>
        <v>2</v>
      </c>
    </row>
    <row r="907" spans="1:61" ht="14.4" x14ac:dyDescent="0.3">
      <c r="A907" s="106" t="s">
        <v>1268</v>
      </c>
      <c r="B907" s="105">
        <v>-57092737.628864802</v>
      </c>
      <c r="C907" s="105">
        <v>-102075008.803105</v>
      </c>
      <c r="D907" s="105">
        <v>-111493371.203879</v>
      </c>
      <c r="E907" s="105">
        <v>-79136745.938547894</v>
      </c>
      <c r="F907" s="105">
        <v>-89530911.098841205</v>
      </c>
      <c r="G907" s="105">
        <v>-110778881.224637</v>
      </c>
      <c r="H907" s="105">
        <v>-76208344.958022594</v>
      </c>
      <c r="I907" s="105">
        <v>-106748924.73952</v>
      </c>
      <c r="J907" s="105">
        <v>-164155127.805475</v>
      </c>
      <c r="K907" s="105">
        <v>-128597944.831194</v>
      </c>
      <c r="L907" s="105">
        <v>-144074560.11786199</v>
      </c>
      <c r="M907" s="105">
        <v>-145046508.839578</v>
      </c>
      <c r="N907" s="105">
        <v>-42988883.0236874</v>
      </c>
      <c r="O907" s="105">
        <v>-42988883.0236874</v>
      </c>
      <c r="P907" s="105">
        <v>-66070017.683713801</v>
      </c>
      <c r="Q907" s="105">
        <v>-56440582.996317498</v>
      </c>
      <c r="R907" s="105">
        <v>-14515737.001333401</v>
      </c>
      <c r="S907" s="105">
        <v>-11365119.227534</v>
      </c>
      <c r="T907" s="105">
        <v>-17960184.078914899</v>
      </c>
      <c r="U907" s="105">
        <v>-26670063.987072501</v>
      </c>
      <c r="V907" s="105">
        <v>-40864734.011545002</v>
      </c>
      <c r="W907" s="105">
        <v>-78448458.008636296</v>
      </c>
      <c r="X907" s="105">
        <v>-72113905.222950697</v>
      </c>
      <c r="Y907" s="105">
        <v>-73625149.006202906</v>
      </c>
      <c r="Z907" s="105">
        <v>-61695079.797656998</v>
      </c>
      <c r="AA907" s="105">
        <v>-10415692.9906146</v>
      </c>
      <c r="AB907" s="105">
        <v>-10415692.9906146</v>
      </c>
      <c r="AC907" s="105">
        <v>-32304317.620712001</v>
      </c>
      <c r="AD907" s="105">
        <v>-21033042.559799399</v>
      </c>
      <c r="AE907" s="105">
        <v>-10296365.549380001</v>
      </c>
      <c r="AF907" s="105">
        <v>-5884853.8037694003</v>
      </c>
      <c r="AG907" s="105">
        <v>-11372091.837217901</v>
      </c>
      <c r="AH907" s="105">
        <v>-23667303.4899875</v>
      </c>
      <c r="AI907" s="105">
        <v>-37072531.047561601</v>
      </c>
      <c r="AJ907" s="105">
        <v>-73723368.9633587</v>
      </c>
      <c r="AK907" s="105">
        <v>-69050489.492599502</v>
      </c>
      <c r="AL907" s="105">
        <v>-68790779.257828906</v>
      </c>
      <c r="AM907" s="105">
        <v>-54544668.408129498</v>
      </c>
      <c r="AN907" s="105">
        <v>-6648171.0077471798</v>
      </c>
      <c r="AO907" s="105">
        <v>-6648171.0077471798</v>
      </c>
      <c r="AP907" s="105">
        <v>-27033214.808036201</v>
      </c>
      <c r="AQ907" s="105">
        <v>-14882173.330333401</v>
      </c>
      <c r="AR907" s="105">
        <v>-6484223.8454489196</v>
      </c>
      <c r="AS907" s="105">
        <v>-730917.10645284504</v>
      </c>
      <c r="AT907" s="105">
        <v>-6002693.1182964398</v>
      </c>
      <c r="AU907" s="105">
        <v>-21650274.259647299</v>
      </c>
      <c r="AV907" s="105">
        <v>-34849070.166630603</v>
      </c>
      <c r="AW907" s="105">
        <v>-71405814.243714005</v>
      </c>
      <c r="AX907" s="105">
        <v>-68641908.7578329</v>
      </c>
      <c r="AY907" s="105">
        <v>-68194165.901232198</v>
      </c>
      <c r="AZ907" s="105">
        <v>-54672737.939380497</v>
      </c>
      <c r="BA907" s="105">
        <v>246216.106199637</v>
      </c>
      <c r="BB907" s="105">
        <v>246216.106199637</v>
      </c>
      <c r="BE907" s="73"/>
      <c r="BF907" s="134">
        <f t="shared" ref="BF907:BF970" si="60">AVERAGE(B907:N907)</f>
        <v>-104455996.17024721</v>
      </c>
      <c r="BG907" s="134">
        <f t="shared" ref="BG907:BG970" si="61">AVERAGE(O907:AA907)</f>
        <v>-44090277.464321539</v>
      </c>
      <c r="BH907" s="134">
        <f t="shared" ref="BH907:BH970" si="62">AVERAGE(AB907:AN907)</f>
        <v>-32677205.848362014</v>
      </c>
      <c r="BI907" s="134">
        <f t="shared" si="59"/>
        <v>-29303780.644504063</v>
      </c>
    </row>
    <row r="908" spans="1:61" ht="14.4" x14ac:dyDescent="0.3">
      <c r="A908" s="106" t="s">
        <v>1269</v>
      </c>
      <c r="B908" s="105">
        <v>-1</v>
      </c>
      <c r="C908" s="105">
        <v>-1</v>
      </c>
      <c r="D908" s="105">
        <v>-1</v>
      </c>
      <c r="E908" s="105">
        <v>-1</v>
      </c>
      <c r="F908" s="105">
        <v>-1</v>
      </c>
      <c r="G908" s="105">
        <v>-1</v>
      </c>
      <c r="H908" s="105">
        <v>-1</v>
      </c>
      <c r="I908" s="105">
        <v>-1</v>
      </c>
      <c r="J908" s="105">
        <v>-1</v>
      </c>
      <c r="K908" s="105">
        <v>-1</v>
      </c>
      <c r="L908" s="105">
        <v>-1</v>
      </c>
      <c r="M908" s="105">
        <v>-1</v>
      </c>
      <c r="N908" s="105">
        <v>-1</v>
      </c>
      <c r="O908" s="105">
        <v>-1</v>
      </c>
      <c r="P908" s="105">
        <v>-1</v>
      </c>
      <c r="Q908" s="105">
        <v>-1</v>
      </c>
      <c r="R908" s="105">
        <v>-1</v>
      </c>
      <c r="S908" s="105">
        <v>-1</v>
      </c>
      <c r="T908" s="105">
        <v>-1</v>
      </c>
      <c r="U908" s="105">
        <v>-1</v>
      </c>
      <c r="V908" s="105">
        <v>-1</v>
      </c>
      <c r="W908" s="105">
        <v>-1</v>
      </c>
      <c r="X908" s="105">
        <v>-1</v>
      </c>
      <c r="Y908" s="105">
        <v>-1</v>
      </c>
      <c r="Z908" s="105">
        <v>-1</v>
      </c>
      <c r="AA908" s="105">
        <v>-1</v>
      </c>
      <c r="AB908" s="105">
        <v>-1</v>
      </c>
      <c r="AC908" s="105">
        <v>-1</v>
      </c>
      <c r="AD908" s="105">
        <v>-1</v>
      </c>
      <c r="AE908" s="105">
        <v>-1</v>
      </c>
      <c r="AF908" s="105">
        <v>-1</v>
      </c>
      <c r="AG908" s="105">
        <v>-1</v>
      </c>
      <c r="AH908" s="105">
        <v>-1</v>
      </c>
      <c r="AI908" s="105">
        <v>-1</v>
      </c>
      <c r="AJ908" s="105">
        <v>-1</v>
      </c>
      <c r="AK908" s="105">
        <v>-1</v>
      </c>
      <c r="AL908" s="105">
        <v>-1</v>
      </c>
      <c r="AM908" s="105">
        <v>-1</v>
      </c>
      <c r="AN908" s="105">
        <v>-1</v>
      </c>
      <c r="AO908" s="105">
        <v>-1</v>
      </c>
      <c r="AP908" s="105">
        <v>-1</v>
      </c>
      <c r="AQ908" s="105">
        <v>-1</v>
      </c>
      <c r="AR908" s="105">
        <v>-1</v>
      </c>
      <c r="AS908" s="105">
        <v>-1</v>
      </c>
      <c r="AT908" s="105">
        <v>-1</v>
      </c>
      <c r="AU908" s="105">
        <v>-1</v>
      </c>
      <c r="AV908" s="105">
        <v>-1</v>
      </c>
      <c r="AW908" s="105">
        <v>-1</v>
      </c>
      <c r="AX908" s="105">
        <v>-1</v>
      </c>
      <c r="AY908" s="105">
        <v>-1</v>
      </c>
      <c r="AZ908" s="105">
        <v>-1</v>
      </c>
      <c r="BA908" s="105">
        <v>-1</v>
      </c>
      <c r="BB908" s="105">
        <v>-1</v>
      </c>
      <c r="BE908" s="73"/>
      <c r="BF908" s="134">
        <f t="shared" si="60"/>
        <v>-1</v>
      </c>
      <c r="BG908" s="134">
        <f t="shared" si="61"/>
        <v>-1</v>
      </c>
      <c r="BH908" s="134">
        <f t="shared" si="62"/>
        <v>-1</v>
      </c>
      <c r="BI908" s="134">
        <f t="shared" si="59"/>
        <v>-1</v>
      </c>
    </row>
    <row r="909" spans="1:61" ht="14.4" x14ac:dyDescent="0.3">
      <c r="A909" s="106" t="s">
        <v>1270</v>
      </c>
      <c r="B909" s="105">
        <v>-5348296.2</v>
      </c>
      <c r="C909" s="105">
        <v>-5348296.2</v>
      </c>
      <c r="D909" s="105">
        <v>-5348296.2</v>
      </c>
      <c r="E909" s="105">
        <v>-5348296.2</v>
      </c>
      <c r="F909" s="105">
        <v>-5348296.2</v>
      </c>
      <c r="G909" s="105">
        <v>-5348296.2</v>
      </c>
      <c r="H909" s="105">
        <v>-5348296.2</v>
      </c>
      <c r="I909" s="105">
        <v>-5348296.2</v>
      </c>
      <c r="J909" s="105">
        <v>-5348296.2</v>
      </c>
      <c r="K909" s="105">
        <v>-5348296.2</v>
      </c>
      <c r="L909" s="105">
        <v>-5348296.2</v>
      </c>
      <c r="M909" s="105">
        <v>-5348296.2</v>
      </c>
      <c r="N909" s="105">
        <v>-5348296.2</v>
      </c>
      <c r="O909" s="105">
        <v>-5348296.2</v>
      </c>
      <c r="P909" s="105">
        <v>-5348296.2</v>
      </c>
      <c r="Q909" s="105">
        <v>-5348296.2</v>
      </c>
      <c r="R909" s="105">
        <v>-5348296.2</v>
      </c>
      <c r="S909" s="105">
        <v>-5348296.2</v>
      </c>
      <c r="T909" s="105">
        <v>-5348296.2</v>
      </c>
      <c r="U909" s="105">
        <v>-5348296.2</v>
      </c>
      <c r="V909" s="105">
        <v>-5348296.2</v>
      </c>
      <c r="W909" s="105">
        <v>-5348296.2</v>
      </c>
      <c r="X909" s="105">
        <v>-5348296.2</v>
      </c>
      <c r="Y909" s="105">
        <v>-5348296.2</v>
      </c>
      <c r="Z909" s="105">
        <v>-5348296.2</v>
      </c>
      <c r="AA909" s="105">
        <v>-5348296.2</v>
      </c>
      <c r="AB909" s="105">
        <v>-5348296.2</v>
      </c>
      <c r="AC909" s="105">
        <v>-5348296.2</v>
      </c>
      <c r="AD909" s="105">
        <v>-5348296.2</v>
      </c>
      <c r="AE909" s="105">
        <v>-5348296.2</v>
      </c>
      <c r="AF909" s="105">
        <v>-5348296.2</v>
      </c>
      <c r="AG909" s="105">
        <v>-5348296.2</v>
      </c>
      <c r="AH909" s="105">
        <v>-5348296.2</v>
      </c>
      <c r="AI909" s="105">
        <v>-5348296.2</v>
      </c>
      <c r="AJ909" s="105">
        <v>-5348296.2</v>
      </c>
      <c r="AK909" s="105">
        <v>-5348296.2</v>
      </c>
      <c r="AL909" s="105">
        <v>-5348296.2</v>
      </c>
      <c r="AM909" s="105">
        <v>-5348296.2</v>
      </c>
      <c r="AN909" s="105">
        <v>-5348296.2</v>
      </c>
      <c r="AO909" s="105">
        <v>-5348296.2</v>
      </c>
      <c r="AP909" s="105">
        <v>-5348296.2</v>
      </c>
      <c r="AQ909" s="105">
        <v>-5348296.2</v>
      </c>
      <c r="AR909" s="105">
        <v>-5348296.2</v>
      </c>
      <c r="AS909" s="105">
        <v>-5348296.2</v>
      </c>
      <c r="AT909" s="105">
        <v>-5348296.2</v>
      </c>
      <c r="AU909" s="105">
        <v>-5348296.2</v>
      </c>
      <c r="AV909" s="105">
        <v>-5348296.2</v>
      </c>
      <c r="AW909" s="105">
        <v>-5348296.2</v>
      </c>
      <c r="AX909" s="105">
        <v>-5348296.2</v>
      </c>
      <c r="AY909" s="105">
        <v>-5348296.2</v>
      </c>
      <c r="AZ909" s="105">
        <v>-5348296.2</v>
      </c>
      <c r="BA909" s="105">
        <v>-5348296.2</v>
      </c>
      <c r="BB909" s="105">
        <v>-5348296.2</v>
      </c>
      <c r="BE909" s="73"/>
      <c r="BF909" s="134">
        <f t="shared" si="60"/>
        <v>-5348296.2000000011</v>
      </c>
      <c r="BG909" s="134">
        <f t="shared" si="61"/>
        <v>-5348296.2000000011</v>
      </c>
      <c r="BH909" s="134">
        <f t="shared" si="62"/>
        <v>-5348296.2000000011</v>
      </c>
      <c r="BI909" s="134">
        <f t="shared" si="59"/>
        <v>-5348296.2000000011</v>
      </c>
    </row>
    <row r="910" spans="1:61" ht="14.4" x14ac:dyDescent="0.3">
      <c r="A910" s="233" t="s">
        <v>1271</v>
      </c>
      <c r="B910" s="107">
        <v>-66031260.038864799</v>
      </c>
      <c r="C910" s="107">
        <v>-138168711.83413801</v>
      </c>
      <c r="D910" s="107">
        <v>-165151941.35889101</v>
      </c>
      <c r="E910" s="107">
        <v>-151409196.439264</v>
      </c>
      <c r="F910" s="107">
        <v>-161079831.58614901</v>
      </c>
      <c r="G910" s="107">
        <v>-203310979.72973201</v>
      </c>
      <c r="H910" s="107">
        <v>-174189269.73990801</v>
      </c>
      <c r="I910" s="107">
        <v>-228082613.75543499</v>
      </c>
      <c r="J910" s="107">
        <v>-316301232.02868903</v>
      </c>
      <c r="K910" s="107">
        <v>-285194245.10098797</v>
      </c>
      <c r="L910" s="107">
        <v>-319887408.55357999</v>
      </c>
      <c r="M910" s="107">
        <v>-149130430.24821001</v>
      </c>
      <c r="N910" s="107">
        <v>-51796646.433687299</v>
      </c>
      <c r="O910" s="107">
        <v>-51796646.433687299</v>
      </c>
      <c r="P910" s="107">
        <v>-98191370.777999505</v>
      </c>
      <c r="Q910" s="107">
        <v>-102836699.296893</v>
      </c>
      <c r="R910" s="107">
        <v>-74965752.772315294</v>
      </c>
      <c r="S910" s="107">
        <v>-82704275.611959606</v>
      </c>
      <c r="T910" s="107">
        <v>-108070689.583627</v>
      </c>
      <c r="U910" s="107">
        <v>-131795291.264048</v>
      </c>
      <c r="V910" s="107">
        <v>-166867524.99444601</v>
      </c>
      <c r="W910" s="107">
        <v>-231811039.79997799</v>
      </c>
      <c r="X910" s="107">
        <v>-239690222.192617</v>
      </c>
      <c r="Y910" s="107">
        <v>-258563844.78248999</v>
      </c>
      <c r="Z910" s="107">
        <v>-55705131.732848197</v>
      </c>
      <c r="AA910" s="107">
        <v>-19196617.400614601</v>
      </c>
      <c r="AB910" s="107">
        <v>-19196617.400614601</v>
      </c>
      <c r="AC910" s="107">
        <v>-66136450.748404101</v>
      </c>
      <c r="AD910" s="107">
        <v>-70726187.967765898</v>
      </c>
      <c r="AE910" s="107">
        <v>-75700836.806798205</v>
      </c>
      <c r="AF910" s="107">
        <v>-84769252.716241896</v>
      </c>
      <c r="AG910" s="107">
        <v>-110762089.677432</v>
      </c>
      <c r="AH910" s="107">
        <v>-140836541.72606</v>
      </c>
      <c r="AI910" s="107">
        <v>-176941822.350086</v>
      </c>
      <c r="AJ910" s="107">
        <v>-242735185.33889601</v>
      </c>
      <c r="AK910" s="107">
        <v>-254844602.83062899</v>
      </c>
      <c r="AL910" s="107">
        <v>-273497736.90151799</v>
      </c>
      <c r="AM910" s="107">
        <v>-46016754.234431297</v>
      </c>
      <c r="AN910" s="107">
        <v>-15429095.417747101</v>
      </c>
      <c r="AO910" s="107">
        <v>-15429095.417747101</v>
      </c>
      <c r="AP910" s="107">
        <v>-61807489.337018803</v>
      </c>
      <c r="AQ910" s="107">
        <v>-66632490.393065497</v>
      </c>
      <c r="AR910" s="107">
        <v>-74908735.058555096</v>
      </c>
      <c r="AS910" s="107">
        <v>-85479202.219344094</v>
      </c>
      <c r="AT910" s="107">
        <v>-112555717.977963</v>
      </c>
      <c r="AU910" s="107">
        <v>-149070836.54285201</v>
      </c>
      <c r="AV910" s="107">
        <v>-186271329.08364901</v>
      </c>
      <c r="AW910" s="107">
        <v>-253303375.989333</v>
      </c>
      <c r="AX910" s="107">
        <v>-270507542.16821599</v>
      </c>
      <c r="AY910" s="107">
        <v>-290279386.43675101</v>
      </c>
      <c r="AZ910" s="107">
        <v>-49230063.887042798</v>
      </c>
      <c r="BA910" s="107">
        <v>-8534708.3038002793</v>
      </c>
      <c r="BB910" s="107">
        <v>-8534708.3038002793</v>
      </c>
      <c r="BE910" s="73"/>
    </row>
    <row r="911" spans="1:61" ht="14.4" x14ac:dyDescent="0.3">
      <c r="A911" s="106" t="s">
        <v>1272</v>
      </c>
      <c r="BE911" s="73"/>
    </row>
    <row r="912" spans="1:61" ht="14.4" x14ac:dyDescent="0.3">
      <c r="A912" s="158" t="s">
        <v>1273</v>
      </c>
      <c r="BE912" s="73"/>
      <c r="BF912" s="134" t="e">
        <f t="shared" si="60"/>
        <v>#DIV/0!</v>
      </c>
      <c r="BG912" s="134" t="e">
        <f t="shared" si="61"/>
        <v>#DIV/0!</v>
      </c>
      <c r="BH912" s="134" t="e">
        <f t="shared" si="62"/>
        <v>#DIV/0!</v>
      </c>
      <c r="BI912" s="134" t="e">
        <f t="shared" si="59"/>
        <v>#DIV/0!</v>
      </c>
    </row>
    <row r="913" spans="1:61" ht="14.4" x14ac:dyDescent="0.3">
      <c r="A913" s="106" t="s">
        <v>1274</v>
      </c>
      <c r="B913" s="105">
        <v>-510124.51</v>
      </c>
      <c r="C913" s="105">
        <v>-510124.51</v>
      </c>
      <c r="D913" s="105">
        <v>-510124.51</v>
      </c>
      <c r="E913" s="105">
        <v>-510124.51</v>
      </c>
      <c r="F913" s="105">
        <v>-510124.51</v>
      </c>
      <c r="G913" s="105">
        <v>-510124.51</v>
      </c>
      <c r="H913" s="105">
        <v>-510124.51</v>
      </c>
      <c r="I913" s="105">
        <v>-510124.51</v>
      </c>
      <c r="J913" s="105">
        <v>-510124.51</v>
      </c>
      <c r="K913" s="105">
        <v>-510124.51</v>
      </c>
      <c r="L913" s="105">
        <v>-510124.51</v>
      </c>
      <c r="M913" s="105">
        <v>-510124.51</v>
      </c>
      <c r="N913" s="105">
        <v>-510124.51</v>
      </c>
      <c r="O913" s="105">
        <v>-510124.51</v>
      </c>
      <c r="P913" s="105">
        <v>-510124.51</v>
      </c>
      <c r="Q913" s="105">
        <v>-510124.51</v>
      </c>
      <c r="R913" s="105">
        <v>-510124.51</v>
      </c>
      <c r="S913" s="105">
        <v>-510124.51</v>
      </c>
      <c r="T913" s="105">
        <v>-510124.51</v>
      </c>
      <c r="U913" s="105">
        <v>-510124.51</v>
      </c>
      <c r="V913" s="105">
        <v>-510124.51</v>
      </c>
      <c r="W913" s="105">
        <v>-510124.51</v>
      </c>
      <c r="X913" s="105">
        <v>-510124.51</v>
      </c>
      <c r="Y913" s="105">
        <v>-510124.51</v>
      </c>
      <c r="Z913" s="105">
        <v>-510124.51</v>
      </c>
      <c r="AA913" s="105">
        <v>-510124.51</v>
      </c>
      <c r="AB913" s="105">
        <v>-510124.51</v>
      </c>
      <c r="AC913" s="105">
        <v>-510124.51</v>
      </c>
      <c r="AD913" s="105">
        <v>-510124.51</v>
      </c>
      <c r="AE913" s="105">
        <v>-510124.51</v>
      </c>
      <c r="AF913" s="105">
        <v>-510124.51</v>
      </c>
      <c r="AG913" s="105">
        <v>-510124.51</v>
      </c>
      <c r="AH913" s="105">
        <v>-510124.51</v>
      </c>
      <c r="AI913" s="105">
        <v>-510124.51</v>
      </c>
      <c r="AJ913" s="105">
        <v>-510124.51</v>
      </c>
      <c r="AK913" s="105">
        <v>-510124.51</v>
      </c>
      <c r="AL913" s="105">
        <v>-510124.51</v>
      </c>
      <c r="AM913" s="105">
        <v>-510124.51</v>
      </c>
      <c r="AN913" s="105">
        <v>-510124.51</v>
      </c>
      <c r="AO913" s="105">
        <v>-510124.51</v>
      </c>
      <c r="AP913" s="105">
        <v>-510124.51</v>
      </c>
      <c r="AQ913" s="105">
        <v>-510124.51</v>
      </c>
      <c r="AR913" s="105">
        <v>-510124.51</v>
      </c>
      <c r="AS913" s="105">
        <v>-510124.51</v>
      </c>
      <c r="AT913" s="105">
        <v>-510124.51</v>
      </c>
      <c r="AU913" s="105">
        <v>-510124.51</v>
      </c>
      <c r="AV913" s="105">
        <v>-510124.51</v>
      </c>
      <c r="AW913" s="105">
        <v>-510124.51</v>
      </c>
      <c r="AX913" s="105">
        <v>-510124.51</v>
      </c>
      <c r="AY913" s="105">
        <v>-510124.51</v>
      </c>
      <c r="AZ913" s="105">
        <v>-510124.51</v>
      </c>
      <c r="BA913" s="105">
        <v>-510124.51</v>
      </c>
      <c r="BB913" s="105">
        <v>-510124.51</v>
      </c>
      <c r="BE913" s="73"/>
      <c r="BF913" s="134">
        <f t="shared" si="60"/>
        <v>-510124.50999999983</v>
      </c>
      <c r="BG913" s="134">
        <f t="shared" si="61"/>
        <v>-510124.50999999983</v>
      </c>
      <c r="BH913" s="134">
        <f t="shared" si="62"/>
        <v>-510124.50999999983</v>
      </c>
      <c r="BI913" s="134">
        <f t="shared" si="59"/>
        <v>-510124.50999999983</v>
      </c>
    </row>
    <row r="914" spans="1:61" ht="14.4" x14ac:dyDescent="0.3">
      <c r="A914" s="106" t="s">
        <v>1275</v>
      </c>
      <c r="B914" s="105">
        <v>0</v>
      </c>
      <c r="C914" s="105">
        <v>0</v>
      </c>
      <c r="D914" s="105">
        <v>0</v>
      </c>
      <c r="E914" s="105">
        <v>0</v>
      </c>
      <c r="F914" s="105">
        <v>0</v>
      </c>
      <c r="G914" s="105">
        <v>0</v>
      </c>
      <c r="H914" s="105">
        <v>0</v>
      </c>
      <c r="I914" s="105">
        <v>0</v>
      </c>
      <c r="J914" s="105">
        <v>0</v>
      </c>
      <c r="K914" s="105">
        <v>0</v>
      </c>
      <c r="L914" s="105">
        <v>0</v>
      </c>
      <c r="M914" s="105">
        <v>0</v>
      </c>
      <c r="N914" s="105">
        <v>0</v>
      </c>
      <c r="O914" s="105">
        <v>0</v>
      </c>
      <c r="P914" s="105">
        <v>0</v>
      </c>
      <c r="Q914" s="105">
        <v>0</v>
      </c>
      <c r="R914" s="105">
        <v>0</v>
      </c>
      <c r="S914" s="105">
        <v>0</v>
      </c>
      <c r="T914" s="105">
        <v>0</v>
      </c>
      <c r="U914" s="105">
        <v>0</v>
      </c>
      <c r="V914" s="105">
        <v>0</v>
      </c>
      <c r="W914" s="105">
        <v>0</v>
      </c>
      <c r="X914" s="105">
        <v>0</v>
      </c>
      <c r="Y914" s="105">
        <v>0</v>
      </c>
      <c r="Z914" s="105">
        <v>0</v>
      </c>
      <c r="AA914" s="105">
        <v>0</v>
      </c>
      <c r="AB914" s="105">
        <v>0</v>
      </c>
      <c r="AC914" s="105">
        <v>0</v>
      </c>
      <c r="AD914" s="105">
        <v>0</v>
      </c>
      <c r="AE914" s="105">
        <v>0</v>
      </c>
      <c r="AF914" s="105">
        <v>0</v>
      </c>
      <c r="AG914" s="105">
        <v>0</v>
      </c>
      <c r="AH914" s="105">
        <v>0</v>
      </c>
      <c r="AI914" s="105">
        <v>0</v>
      </c>
      <c r="AJ914" s="105">
        <v>0</v>
      </c>
      <c r="AK914" s="105">
        <v>0</v>
      </c>
      <c r="AL914" s="105">
        <v>0</v>
      </c>
      <c r="AM914" s="105">
        <v>0</v>
      </c>
      <c r="AN914" s="105">
        <v>0</v>
      </c>
      <c r="AO914" s="105">
        <v>0</v>
      </c>
      <c r="AP914" s="105">
        <v>0</v>
      </c>
      <c r="AQ914" s="105">
        <v>0</v>
      </c>
      <c r="AR914" s="105">
        <v>0</v>
      </c>
      <c r="AS914" s="105">
        <v>0</v>
      </c>
      <c r="AT914" s="105">
        <v>0</v>
      </c>
      <c r="AU914" s="105">
        <v>0</v>
      </c>
      <c r="AV914" s="105">
        <v>0</v>
      </c>
      <c r="AW914" s="105">
        <v>0</v>
      </c>
      <c r="AX914" s="105">
        <v>0</v>
      </c>
      <c r="AY914" s="105">
        <v>0</v>
      </c>
      <c r="AZ914" s="105">
        <v>0</v>
      </c>
      <c r="BA914" s="105">
        <v>0</v>
      </c>
      <c r="BB914" s="105">
        <v>0</v>
      </c>
      <c r="BE914" s="73"/>
      <c r="BF914" s="134">
        <f t="shared" si="60"/>
        <v>0</v>
      </c>
      <c r="BG914" s="134">
        <f t="shared" si="61"/>
        <v>0</v>
      </c>
      <c r="BH914" s="134">
        <f t="shared" si="62"/>
        <v>0</v>
      </c>
      <c r="BI914" s="134">
        <f t="shared" si="59"/>
        <v>0</v>
      </c>
    </row>
    <row r="915" spans="1:61" ht="14.4" x14ac:dyDescent="0.3">
      <c r="A915" s="106" t="s">
        <v>1276</v>
      </c>
      <c r="B915" s="105">
        <v>-87393.85</v>
      </c>
      <c r="C915" s="105">
        <v>-87393.85</v>
      </c>
      <c r="D915" s="105">
        <v>-87393.85</v>
      </c>
      <c r="E915" s="105">
        <v>-87393.85</v>
      </c>
      <c r="F915" s="105">
        <v>-87393.85</v>
      </c>
      <c r="G915" s="105">
        <v>-87393.85</v>
      </c>
      <c r="H915" s="105">
        <v>-87393.85</v>
      </c>
      <c r="I915" s="105">
        <v>-87393.85</v>
      </c>
      <c r="J915" s="105">
        <v>-87393.85</v>
      </c>
      <c r="K915" s="105">
        <v>-87393.85</v>
      </c>
      <c r="L915" s="105">
        <v>-87393.85</v>
      </c>
      <c r="M915" s="105">
        <v>-87393.85</v>
      </c>
      <c r="N915" s="105">
        <v>-87393.85</v>
      </c>
      <c r="O915" s="105">
        <v>-87393.85</v>
      </c>
      <c r="P915" s="105">
        <v>-87393.85</v>
      </c>
      <c r="Q915" s="105">
        <v>-87393.85</v>
      </c>
      <c r="R915" s="105">
        <v>-87393.85</v>
      </c>
      <c r="S915" s="105">
        <v>-87393.85</v>
      </c>
      <c r="T915" s="105">
        <v>-87393.85</v>
      </c>
      <c r="U915" s="105">
        <v>-87393.85</v>
      </c>
      <c r="V915" s="105">
        <v>-87393.85</v>
      </c>
      <c r="W915" s="105">
        <v>-87393.85</v>
      </c>
      <c r="X915" s="105">
        <v>-87393.85</v>
      </c>
      <c r="Y915" s="105">
        <v>-87393.85</v>
      </c>
      <c r="Z915" s="105">
        <v>-87393.85</v>
      </c>
      <c r="AA915" s="105">
        <v>-87393.85</v>
      </c>
      <c r="AB915" s="105">
        <v>-87393.85</v>
      </c>
      <c r="AC915" s="105">
        <v>-87393.85</v>
      </c>
      <c r="AD915" s="105">
        <v>-87393.85</v>
      </c>
      <c r="AE915" s="105">
        <v>-87393.85</v>
      </c>
      <c r="AF915" s="105">
        <v>-87393.85</v>
      </c>
      <c r="AG915" s="105">
        <v>-87393.85</v>
      </c>
      <c r="AH915" s="105">
        <v>-87393.85</v>
      </c>
      <c r="AI915" s="105">
        <v>-87393.85</v>
      </c>
      <c r="AJ915" s="105">
        <v>-87393.85</v>
      </c>
      <c r="AK915" s="105">
        <v>-87393.85</v>
      </c>
      <c r="AL915" s="105">
        <v>-87393.85</v>
      </c>
      <c r="AM915" s="105">
        <v>-87393.85</v>
      </c>
      <c r="AN915" s="105">
        <v>-87393.85</v>
      </c>
      <c r="AO915" s="105">
        <v>-87393.85</v>
      </c>
      <c r="AP915" s="105">
        <v>-87393.85</v>
      </c>
      <c r="AQ915" s="105">
        <v>-87393.85</v>
      </c>
      <c r="AR915" s="105">
        <v>-87393.85</v>
      </c>
      <c r="AS915" s="105">
        <v>-87393.85</v>
      </c>
      <c r="AT915" s="105">
        <v>-87393.85</v>
      </c>
      <c r="AU915" s="105">
        <v>-87393.85</v>
      </c>
      <c r="AV915" s="105">
        <v>-87393.85</v>
      </c>
      <c r="AW915" s="105">
        <v>-87393.85</v>
      </c>
      <c r="AX915" s="105">
        <v>-87393.85</v>
      </c>
      <c r="AY915" s="105">
        <v>-87393.85</v>
      </c>
      <c r="AZ915" s="105">
        <v>-87393.85</v>
      </c>
      <c r="BA915" s="105">
        <v>-87393.85</v>
      </c>
      <c r="BB915" s="105">
        <v>-87393.85</v>
      </c>
      <c r="BE915" s="73"/>
      <c r="BF915" s="134">
        <f t="shared" si="60"/>
        <v>-87393.85</v>
      </c>
      <c r="BG915" s="134">
        <f t="shared" si="61"/>
        <v>-87393.85</v>
      </c>
      <c r="BH915" s="134">
        <f t="shared" si="62"/>
        <v>-87393.85</v>
      </c>
      <c r="BI915" s="134">
        <f t="shared" si="59"/>
        <v>-87393.85</v>
      </c>
    </row>
    <row r="916" spans="1:61" ht="14.4" x14ac:dyDescent="0.3">
      <c r="A916" s="106" t="s">
        <v>1277</v>
      </c>
      <c r="B916" s="105">
        <v>-1165700.01</v>
      </c>
      <c r="C916" s="105">
        <v>-1165700.01</v>
      </c>
      <c r="D916" s="105">
        <v>-1165700.01</v>
      </c>
      <c r="E916" s="105">
        <v>-1165700.01</v>
      </c>
      <c r="F916" s="105">
        <v>-1165700.01</v>
      </c>
      <c r="G916" s="105">
        <v>-1165700.01</v>
      </c>
      <c r="H916" s="105">
        <v>-1165700.01</v>
      </c>
      <c r="I916" s="105">
        <v>-1165700.01</v>
      </c>
      <c r="J916" s="105">
        <v>-1165700.01</v>
      </c>
      <c r="K916" s="105">
        <v>-1165700.01</v>
      </c>
      <c r="L916" s="105">
        <v>-1165700.01</v>
      </c>
      <c r="M916" s="105">
        <v>-1165700.01</v>
      </c>
      <c r="N916" s="105">
        <v>-1165700.01</v>
      </c>
      <c r="O916" s="105">
        <v>-1165700.01</v>
      </c>
      <c r="P916" s="105">
        <v>-1165700.01</v>
      </c>
      <c r="Q916" s="105">
        <v>-1165700.01</v>
      </c>
      <c r="R916" s="105">
        <v>-1165700.01</v>
      </c>
      <c r="S916" s="105">
        <v>-1165700.01</v>
      </c>
      <c r="T916" s="105">
        <v>-1165700.01</v>
      </c>
      <c r="U916" s="105">
        <v>-1165700.01</v>
      </c>
      <c r="V916" s="105">
        <v>-1165700.01</v>
      </c>
      <c r="W916" s="105">
        <v>-1165700.01</v>
      </c>
      <c r="X916" s="105">
        <v>-1165700.01</v>
      </c>
      <c r="Y916" s="105">
        <v>-1165700.01</v>
      </c>
      <c r="Z916" s="105">
        <v>-1165700.01</v>
      </c>
      <c r="AA916" s="105">
        <v>-1165700.01</v>
      </c>
      <c r="AB916" s="105">
        <v>-1165700.01</v>
      </c>
      <c r="AC916" s="105">
        <v>-1165700.01</v>
      </c>
      <c r="AD916" s="105">
        <v>-1165700.01</v>
      </c>
      <c r="AE916" s="105">
        <v>-1165700.01</v>
      </c>
      <c r="AF916" s="105">
        <v>-1165700.01</v>
      </c>
      <c r="AG916" s="105">
        <v>-1165700.01</v>
      </c>
      <c r="AH916" s="105">
        <v>-1165700.01</v>
      </c>
      <c r="AI916" s="105">
        <v>-1165700.01</v>
      </c>
      <c r="AJ916" s="105">
        <v>-1165700.01</v>
      </c>
      <c r="AK916" s="105">
        <v>-1165700.01</v>
      </c>
      <c r="AL916" s="105">
        <v>-1165700.01</v>
      </c>
      <c r="AM916" s="105">
        <v>-1165700.01</v>
      </c>
      <c r="AN916" s="105">
        <v>-1165700.01</v>
      </c>
      <c r="AO916" s="105">
        <v>-1165700.01</v>
      </c>
      <c r="AP916" s="105">
        <v>-1165700.01</v>
      </c>
      <c r="AQ916" s="105">
        <v>-1165700.01</v>
      </c>
      <c r="AR916" s="105">
        <v>-1165700.01</v>
      </c>
      <c r="AS916" s="105">
        <v>-1165700.01</v>
      </c>
      <c r="AT916" s="105">
        <v>-1165700.01</v>
      </c>
      <c r="AU916" s="105">
        <v>-1165700.01</v>
      </c>
      <c r="AV916" s="105">
        <v>-1165700.01</v>
      </c>
      <c r="AW916" s="105">
        <v>-1165700.01</v>
      </c>
      <c r="AX916" s="105">
        <v>-1165700.01</v>
      </c>
      <c r="AY916" s="105">
        <v>-1165700.01</v>
      </c>
      <c r="AZ916" s="105">
        <v>-1165700.01</v>
      </c>
      <c r="BA916" s="105">
        <v>-1165700.01</v>
      </c>
      <c r="BB916" s="105">
        <v>-1165700.01</v>
      </c>
      <c r="BE916" s="73"/>
      <c r="BF916" s="134">
        <f t="shared" si="60"/>
        <v>-1165700.01</v>
      </c>
      <c r="BG916" s="134">
        <f t="shared" si="61"/>
        <v>-1165700.01</v>
      </c>
      <c r="BH916" s="134">
        <f t="shared" si="62"/>
        <v>-1165700.01</v>
      </c>
      <c r="BI916" s="134">
        <f t="shared" si="59"/>
        <v>-1165700.01</v>
      </c>
    </row>
    <row r="917" spans="1:61" ht="14.4" x14ac:dyDescent="0.3">
      <c r="A917" s="106" t="s">
        <v>1278</v>
      </c>
      <c r="B917" s="105">
        <v>0</v>
      </c>
      <c r="C917" s="105">
        <v>0</v>
      </c>
      <c r="D917" s="105">
        <v>0</v>
      </c>
      <c r="E917" s="105">
        <v>0</v>
      </c>
      <c r="F917" s="105">
        <v>0</v>
      </c>
      <c r="G917" s="105">
        <v>0</v>
      </c>
      <c r="H917" s="105">
        <v>0</v>
      </c>
      <c r="I917" s="105">
        <v>0</v>
      </c>
      <c r="J917" s="105">
        <v>0</v>
      </c>
      <c r="K917" s="105">
        <v>0</v>
      </c>
      <c r="L917" s="105">
        <v>0</v>
      </c>
      <c r="M917" s="105">
        <v>0</v>
      </c>
      <c r="N917" s="105">
        <v>0</v>
      </c>
      <c r="O917" s="105">
        <v>0</v>
      </c>
      <c r="P917" s="105">
        <v>0</v>
      </c>
      <c r="Q917" s="105">
        <v>0</v>
      </c>
      <c r="R917" s="105">
        <v>0</v>
      </c>
      <c r="S917" s="105">
        <v>0</v>
      </c>
      <c r="T917" s="105">
        <v>0</v>
      </c>
      <c r="U917" s="105">
        <v>0</v>
      </c>
      <c r="V917" s="105">
        <v>0</v>
      </c>
      <c r="W917" s="105">
        <v>0</v>
      </c>
      <c r="X917" s="105">
        <v>0</v>
      </c>
      <c r="Y917" s="105">
        <v>0</v>
      </c>
      <c r="Z917" s="105">
        <v>0</v>
      </c>
      <c r="AA917" s="105">
        <v>0</v>
      </c>
      <c r="AB917" s="105">
        <v>0</v>
      </c>
      <c r="AC917" s="105">
        <v>0</v>
      </c>
      <c r="AD917" s="105">
        <v>0</v>
      </c>
      <c r="AE917" s="105">
        <v>0</v>
      </c>
      <c r="AF917" s="105">
        <v>0</v>
      </c>
      <c r="AG917" s="105">
        <v>0</v>
      </c>
      <c r="AH917" s="105">
        <v>0</v>
      </c>
      <c r="AI917" s="105">
        <v>0</v>
      </c>
      <c r="AJ917" s="105">
        <v>0</v>
      </c>
      <c r="AK917" s="105">
        <v>0</v>
      </c>
      <c r="AL917" s="105">
        <v>0</v>
      </c>
      <c r="AM917" s="105">
        <v>0</v>
      </c>
      <c r="AN917" s="105">
        <v>0</v>
      </c>
      <c r="AO917" s="105">
        <v>0</v>
      </c>
      <c r="AP917" s="105">
        <v>0</v>
      </c>
      <c r="AQ917" s="105">
        <v>0</v>
      </c>
      <c r="AR917" s="105">
        <v>0</v>
      </c>
      <c r="AS917" s="105">
        <v>0</v>
      </c>
      <c r="AT917" s="105">
        <v>0</v>
      </c>
      <c r="AU917" s="105">
        <v>0</v>
      </c>
      <c r="AV917" s="105">
        <v>0</v>
      </c>
      <c r="AW917" s="105">
        <v>0</v>
      </c>
      <c r="AX917" s="105">
        <v>0</v>
      </c>
      <c r="AY917" s="105">
        <v>0</v>
      </c>
      <c r="AZ917" s="105">
        <v>0</v>
      </c>
      <c r="BA917" s="105">
        <v>0</v>
      </c>
      <c r="BB917" s="105">
        <v>0</v>
      </c>
      <c r="BE917" s="73"/>
      <c r="BF917" s="134">
        <f t="shared" si="60"/>
        <v>0</v>
      </c>
      <c r="BG917" s="134">
        <f t="shared" si="61"/>
        <v>0</v>
      </c>
      <c r="BH917" s="134">
        <f t="shared" si="62"/>
        <v>0</v>
      </c>
      <c r="BI917" s="134">
        <f t="shared" si="59"/>
        <v>0</v>
      </c>
    </row>
    <row r="918" spans="1:61" ht="14.4" x14ac:dyDescent="0.3">
      <c r="A918" s="106" t="s">
        <v>1279</v>
      </c>
      <c r="B918" s="105">
        <v>0</v>
      </c>
      <c r="C918" s="105">
        <v>0</v>
      </c>
      <c r="D918" s="105">
        <v>0</v>
      </c>
      <c r="E918" s="105">
        <v>0</v>
      </c>
      <c r="F918" s="105">
        <v>0</v>
      </c>
      <c r="G918" s="105">
        <v>0</v>
      </c>
      <c r="H918" s="105">
        <v>0</v>
      </c>
      <c r="I918" s="105">
        <v>0</v>
      </c>
      <c r="J918" s="105">
        <v>0</v>
      </c>
      <c r="K918" s="105">
        <v>0</v>
      </c>
      <c r="L918" s="105">
        <v>0</v>
      </c>
      <c r="M918" s="105">
        <v>0</v>
      </c>
      <c r="N918" s="105">
        <v>0</v>
      </c>
      <c r="O918" s="105">
        <v>0</v>
      </c>
      <c r="P918" s="105">
        <v>0</v>
      </c>
      <c r="Q918" s="105">
        <v>0</v>
      </c>
      <c r="R918" s="105">
        <v>0</v>
      </c>
      <c r="S918" s="105">
        <v>0</v>
      </c>
      <c r="T918" s="105">
        <v>0</v>
      </c>
      <c r="U918" s="105">
        <v>0</v>
      </c>
      <c r="V918" s="105">
        <v>0</v>
      </c>
      <c r="W918" s="105">
        <v>0</v>
      </c>
      <c r="X918" s="105">
        <v>0</v>
      </c>
      <c r="Y918" s="105">
        <v>0</v>
      </c>
      <c r="Z918" s="105">
        <v>0</v>
      </c>
      <c r="AA918" s="105">
        <v>0</v>
      </c>
      <c r="AB918" s="105">
        <v>0</v>
      </c>
      <c r="AC918" s="105">
        <v>0</v>
      </c>
      <c r="AD918" s="105">
        <v>0</v>
      </c>
      <c r="AE918" s="105">
        <v>0</v>
      </c>
      <c r="AF918" s="105">
        <v>0</v>
      </c>
      <c r="AG918" s="105">
        <v>0</v>
      </c>
      <c r="AH918" s="105">
        <v>0</v>
      </c>
      <c r="AI918" s="105">
        <v>0</v>
      </c>
      <c r="AJ918" s="105">
        <v>0</v>
      </c>
      <c r="AK918" s="105">
        <v>0</v>
      </c>
      <c r="AL918" s="105">
        <v>0</v>
      </c>
      <c r="AM918" s="105">
        <v>0</v>
      </c>
      <c r="AN918" s="105">
        <v>0</v>
      </c>
      <c r="AO918" s="105">
        <v>0</v>
      </c>
      <c r="AP918" s="105">
        <v>0</v>
      </c>
      <c r="AQ918" s="105">
        <v>0</v>
      </c>
      <c r="AR918" s="105">
        <v>0</v>
      </c>
      <c r="AS918" s="105">
        <v>0</v>
      </c>
      <c r="AT918" s="105">
        <v>0</v>
      </c>
      <c r="AU918" s="105">
        <v>0</v>
      </c>
      <c r="AV918" s="105">
        <v>0</v>
      </c>
      <c r="AW918" s="105">
        <v>0</v>
      </c>
      <c r="AX918" s="105">
        <v>0</v>
      </c>
      <c r="AY918" s="105">
        <v>0</v>
      </c>
      <c r="AZ918" s="105">
        <v>0</v>
      </c>
      <c r="BA918" s="105">
        <v>0</v>
      </c>
      <c r="BB918" s="105">
        <v>0</v>
      </c>
      <c r="BE918" s="73"/>
      <c r="BF918" s="134">
        <f t="shared" si="60"/>
        <v>0</v>
      </c>
      <c r="BG918" s="134">
        <f t="shared" si="61"/>
        <v>0</v>
      </c>
      <c r="BH918" s="134">
        <f t="shared" si="62"/>
        <v>0</v>
      </c>
      <c r="BI918" s="134">
        <f t="shared" si="59"/>
        <v>0</v>
      </c>
    </row>
    <row r="919" spans="1:61" ht="14.4" x14ac:dyDescent="0.3">
      <c r="A919" s="106" t="s">
        <v>1280</v>
      </c>
      <c r="B919" s="105">
        <v>-3257805.49</v>
      </c>
      <c r="C919" s="105">
        <v>-3257805.49</v>
      </c>
      <c r="D919" s="105">
        <v>-3257805.49</v>
      </c>
      <c r="E919" s="105">
        <v>-3257805.49</v>
      </c>
      <c r="F919" s="105">
        <v>-3257805.49</v>
      </c>
      <c r="G919" s="105">
        <v>-3257805.49</v>
      </c>
      <c r="H919" s="105">
        <v>-3257805.49</v>
      </c>
      <c r="I919" s="105">
        <v>-3257805.49</v>
      </c>
      <c r="J919" s="105">
        <v>-3257805.49</v>
      </c>
      <c r="K919" s="105">
        <v>-3257805.49</v>
      </c>
      <c r="L919" s="105">
        <v>-3257805.49</v>
      </c>
      <c r="M919" s="105">
        <v>-3257805.49</v>
      </c>
      <c r="N919" s="105">
        <v>-3257805.49</v>
      </c>
      <c r="O919" s="105">
        <v>-3257805.49</v>
      </c>
      <c r="P919" s="105">
        <v>-3257805.49</v>
      </c>
      <c r="Q919" s="105">
        <v>-3257805.49</v>
      </c>
      <c r="R919" s="105">
        <v>-3257805.49</v>
      </c>
      <c r="S919" s="105">
        <v>-3257805.49</v>
      </c>
      <c r="T919" s="105">
        <v>-3257805.49</v>
      </c>
      <c r="U919" s="105">
        <v>-3257805.49</v>
      </c>
      <c r="V919" s="105">
        <v>-3257805.49</v>
      </c>
      <c r="W919" s="105">
        <v>-3257805.49</v>
      </c>
      <c r="X919" s="105">
        <v>-3257805.49</v>
      </c>
      <c r="Y919" s="105">
        <v>-3257805.49</v>
      </c>
      <c r="Z919" s="105">
        <v>-3257805.49</v>
      </c>
      <c r="AA919" s="105">
        <v>-3257805.49</v>
      </c>
      <c r="AB919" s="105">
        <v>-3257805.49</v>
      </c>
      <c r="AC919" s="105">
        <v>-3257805.49</v>
      </c>
      <c r="AD919" s="105">
        <v>-3257805.49</v>
      </c>
      <c r="AE919" s="105">
        <v>-3257805.49</v>
      </c>
      <c r="AF919" s="105">
        <v>-3257805.49</v>
      </c>
      <c r="AG919" s="105">
        <v>-3257805.49</v>
      </c>
      <c r="AH919" s="105">
        <v>-3257805.49</v>
      </c>
      <c r="AI919" s="105">
        <v>-3257805.49</v>
      </c>
      <c r="AJ919" s="105">
        <v>-3257805.49</v>
      </c>
      <c r="AK919" s="105">
        <v>-3257805.49</v>
      </c>
      <c r="AL919" s="105">
        <v>-3257805.49</v>
      </c>
      <c r="AM919" s="105">
        <v>-3257805.49</v>
      </c>
      <c r="AN919" s="105">
        <v>-3257805.49</v>
      </c>
      <c r="AO919" s="105">
        <v>-3257805.49</v>
      </c>
      <c r="AP919" s="105">
        <v>-3257805.49</v>
      </c>
      <c r="AQ919" s="105">
        <v>-3257805.49</v>
      </c>
      <c r="AR919" s="105">
        <v>-3257805.49</v>
      </c>
      <c r="AS919" s="105">
        <v>-3257805.49</v>
      </c>
      <c r="AT919" s="105">
        <v>-3257805.49</v>
      </c>
      <c r="AU919" s="105">
        <v>-3257805.49</v>
      </c>
      <c r="AV919" s="105">
        <v>-3257805.49</v>
      </c>
      <c r="AW919" s="105">
        <v>-3257805.49</v>
      </c>
      <c r="AX919" s="105">
        <v>-3257805.49</v>
      </c>
      <c r="AY919" s="105">
        <v>-3257805.49</v>
      </c>
      <c r="AZ919" s="105">
        <v>-3257805.49</v>
      </c>
      <c r="BA919" s="105">
        <v>-3257805.49</v>
      </c>
      <c r="BB919" s="105">
        <v>-3257805.49</v>
      </c>
      <c r="BE919" s="73"/>
      <c r="BF919" s="134">
        <f t="shared" si="60"/>
        <v>-3257805.4900000012</v>
      </c>
      <c r="BG919" s="134">
        <f t="shared" si="61"/>
        <v>-3257805.4900000012</v>
      </c>
      <c r="BH919" s="134">
        <f t="shared" si="62"/>
        <v>-3257805.4900000012</v>
      </c>
      <c r="BI919" s="134">
        <f t="shared" si="59"/>
        <v>-3257805.4900000012</v>
      </c>
    </row>
    <row r="920" spans="1:61" ht="14.4" x14ac:dyDescent="0.3">
      <c r="A920" s="106" t="s">
        <v>1281</v>
      </c>
      <c r="B920" s="105">
        <v>0</v>
      </c>
      <c r="C920" s="105">
        <v>0</v>
      </c>
      <c r="D920" s="105">
        <v>0</v>
      </c>
      <c r="E920" s="105">
        <v>0</v>
      </c>
      <c r="F920" s="105">
        <v>0</v>
      </c>
      <c r="G920" s="105">
        <v>0</v>
      </c>
      <c r="H920" s="105">
        <v>0</v>
      </c>
      <c r="I920" s="105">
        <v>0</v>
      </c>
      <c r="J920" s="105">
        <v>0</v>
      </c>
      <c r="K920" s="105">
        <v>0</v>
      </c>
      <c r="L920" s="105">
        <v>0</v>
      </c>
      <c r="M920" s="105">
        <v>0</v>
      </c>
      <c r="N920" s="105">
        <v>0</v>
      </c>
      <c r="O920" s="105">
        <v>0</v>
      </c>
      <c r="P920" s="105">
        <v>0</v>
      </c>
      <c r="Q920" s="105">
        <v>0</v>
      </c>
      <c r="R920" s="105">
        <v>0</v>
      </c>
      <c r="S920" s="105">
        <v>0</v>
      </c>
      <c r="T920" s="105">
        <v>0</v>
      </c>
      <c r="U920" s="105">
        <v>0</v>
      </c>
      <c r="V920" s="105">
        <v>0</v>
      </c>
      <c r="W920" s="105">
        <v>0</v>
      </c>
      <c r="X920" s="105">
        <v>0</v>
      </c>
      <c r="Y920" s="105">
        <v>0</v>
      </c>
      <c r="Z920" s="105">
        <v>0</v>
      </c>
      <c r="AA920" s="105">
        <v>0</v>
      </c>
      <c r="AB920" s="105">
        <v>0</v>
      </c>
      <c r="AC920" s="105">
        <v>0</v>
      </c>
      <c r="AD920" s="105">
        <v>0</v>
      </c>
      <c r="AE920" s="105">
        <v>0</v>
      </c>
      <c r="AF920" s="105">
        <v>0</v>
      </c>
      <c r="AG920" s="105">
        <v>0</v>
      </c>
      <c r="AH920" s="105">
        <v>0</v>
      </c>
      <c r="AI920" s="105">
        <v>0</v>
      </c>
      <c r="AJ920" s="105">
        <v>0</v>
      </c>
      <c r="AK920" s="105">
        <v>0</v>
      </c>
      <c r="AL920" s="105">
        <v>0</v>
      </c>
      <c r="AM920" s="105">
        <v>0</v>
      </c>
      <c r="AN920" s="105">
        <v>0</v>
      </c>
      <c r="AO920" s="105">
        <v>0</v>
      </c>
      <c r="AP920" s="105">
        <v>0</v>
      </c>
      <c r="AQ920" s="105">
        <v>0</v>
      </c>
      <c r="AR920" s="105">
        <v>0</v>
      </c>
      <c r="AS920" s="105">
        <v>0</v>
      </c>
      <c r="AT920" s="105">
        <v>0</v>
      </c>
      <c r="AU920" s="105">
        <v>0</v>
      </c>
      <c r="AV920" s="105">
        <v>0</v>
      </c>
      <c r="AW920" s="105">
        <v>0</v>
      </c>
      <c r="AX920" s="105">
        <v>0</v>
      </c>
      <c r="AY920" s="105">
        <v>0</v>
      </c>
      <c r="AZ920" s="105">
        <v>0</v>
      </c>
      <c r="BA920" s="105">
        <v>0</v>
      </c>
      <c r="BB920" s="105">
        <v>0</v>
      </c>
      <c r="BE920" s="73"/>
      <c r="BF920" s="134">
        <f t="shared" si="60"/>
        <v>0</v>
      </c>
      <c r="BG920" s="134">
        <f t="shared" si="61"/>
        <v>0</v>
      </c>
      <c r="BH920" s="134">
        <f t="shared" si="62"/>
        <v>0</v>
      </c>
      <c r="BI920" s="134">
        <f t="shared" si="59"/>
        <v>0</v>
      </c>
    </row>
    <row r="921" spans="1:61" ht="14.4" x14ac:dyDescent="0.3">
      <c r="A921" s="106" t="s">
        <v>1282</v>
      </c>
      <c r="B921" s="105">
        <v>0</v>
      </c>
      <c r="C921" s="105">
        <v>0</v>
      </c>
      <c r="D921" s="105">
        <v>0</v>
      </c>
      <c r="E921" s="105">
        <v>0</v>
      </c>
      <c r="F921" s="105">
        <v>0</v>
      </c>
      <c r="G921" s="105">
        <v>0</v>
      </c>
      <c r="H921" s="105">
        <v>0</v>
      </c>
      <c r="I921" s="105">
        <v>0</v>
      </c>
      <c r="J921" s="105">
        <v>0</v>
      </c>
      <c r="K921" s="105">
        <v>0</v>
      </c>
      <c r="L921" s="105">
        <v>0</v>
      </c>
      <c r="M921" s="105">
        <v>0</v>
      </c>
      <c r="N921" s="105">
        <v>0</v>
      </c>
      <c r="O921" s="105">
        <v>0</v>
      </c>
      <c r="P921" s="105">
        <v>0</v>
      </c>
      <c r="Q921" s="105">
        <v>0</v>
      </c>
      <c r="R921" s="105">
        <v>0</v>
      </c>
      <c r="S921" s="105">
        <v>0</v>
      </c>
      <c r="T921" s="105">
        <v>0</v>
      </c>
      <c r="U921" s="105">
        <v>0</v>
      </c>
      <c r="V921" s="105">
        <v>0</v>
      </c>
      <c r="W921" s="105">
        <v>0</v>
      </c>
      <c r="X921" s="105">
        <v>0</v>
      </c>
      <c r="Y921" s="105">
        <v>0</v>
      </c>
      <c r="Z921" s="105">
        <v>0</v>
      </c>
      <c r="AA921" s="105">
        <v>0</v>
      </c>
      <c r="AB921" s="105">
        <v>0</v>
      </c>
      <c r="AC921" s="105">
        <v>0</v>
      </c>
      <c r="AD921" s="105">
        <v>0</v>
      </c>
      <c r="AE921" s="105">
        <v>0</v>
      </c>
      <c r="AF921" s="105">
        <v>0</v>
      </c>
      <c r="AG921" s="105">
        <v>0</v>
      </c>
      <c r="AH921" s="105">
        <v>0</v>
      </c>
      <c r="AI921" s="105">
        <v>0</v>
      </c>
      <c r="AJ921" s="105">
        <v>0</v>
      </c>
      <c r="AK921" s="105">
        <v>0</v>
      </c>
      <c r="AL921" s="105">
        <v>0</v>
      </c>
      <c r="AM921" s="105">
        <v>0</v>
      </c>
      <c r="AN921" s="105">
        <v>0</v>
      </c>
      <c r="AO921" s="105">
        <v>0</v>
      </c>
      <c r="AP921" s="105">
        <v>0</v>
      </c>
      <c r="AQ921" s="105">
        <v>0</v>
      </c>
      <c r="AR921" s="105">
        <v>0</v>
      </c>
      <c r="AS921" s="105">
        <v>0</v>
      </c>
      <c r="AT921" s="105">
        <v>0</v>
      </c>
      <c r="AU921" s="105">
        <v>0</v>
      </c>
      <c r="AV921" s="105">
        <v>0</v>
      </c>
      <c r="AW921" s="105">
        <v>0</v>
      </c>
      <c r="AX921" s="105">
        <v>0</v>
      </c>
      <c r="AY921" s="105">
        <v>0</v>
      </c>
      <c r="AZ921" s="105">
        <v>0</v>
      </c>
      <c r="BA921" s="105">
        <v>0</v>
      </c>
      <c r="BB921" s="105">
        <v>0</v>
      </c>
      <c r="BE921" s="73"/>
      <c r="BF921" s="134">
        <f t="shared" si="60"/>
        <v>0</v>
      </c>
      <c r="BG921" s="134">
        <f t="shared" si="61"/>
        <v>0</v>
      </c>
      <c r="BH921" s="134">
        <f t="shared" si="62"/>
        <v>0</v>
      </c>
      <c r="BI921" s="134">
        <f t="shared" si="59"/>
        <v>0</v>
      </c>
    </row>
    <row r="922" spans="1:61" ht="14.4" x14ac:dyDescent="0.3">
      <c r="A922" s="106" t="s">
        <v>1283</v>
      </c>
      <c r="B922" s="105">
        <v>-75892098.323333293</v>
      </c>
      <c r="C922" s="105">
        <v>-72095987.212222204</v>
      </c>
      <c r="D922" s="105">
        <v>-93843903.878888905</v>
      </c>
      <c r="E922" s="105">
        <v>-98141820.545555606</v>
      </c>
      <c r="F922" s="105">
        <v>-102029181.656666</v>
      </c>
      <c r="G922" s="105">
        <v>-106264598.323333</v>
      </c>
      <c r="H922" s="105">
        <v>-72650014.989999995</v>
      </c>
      <c r="I922" s="105">
        <v>-69260431.656666696</v>
      </c>
      <c r="J922" s="105">
        <v>-91008348.323333398</v>
      </c>
      <c r="K922" s="105">
        <v>-95306264.989999995</v>
      </c>
      <c r="L922" s="105">
        <v>-102029181.656666</v>
      </c>
      <c r="M922" s="105">
        <v>-106264598.323333</v>
      </c>
      <c r="N922" s="105">
        <v>-72650014.990000099</v>
      </c>
      <c r="O922" s="105">
        <v>-72650014.990000099</v>
      </c>
      <c r="P922" s="105">
        <v>-69182306.656666696</v>
      </c>
      <c r="Q922" s="105">
        <v>-90930223.323333398</v>
      </c>
      <c r="R922" s="105">
        <v>-95228139.990000099</v>
      </c>
      <c r="S922" s="105">
        <v>-101951056.656666</v>
      </c>
      <c r="T922" s="105">
        <v>-106186473.323333</v>
      </c>
      <c r="U922" s="105">
        <v>-72571889.990000099</v>
      </c>
      <c r="V922" s="105">
        <v>-69182306.6566668</v>
      </c>
      <c r="W922" s="105">
        <v>-90930223.323333398</v>
      </c>
      <c r="X922" s="105">
        <v>-95228139.990000099</v>
      </c>
      <c r="Y922" s="105">
        <v>-101951056.656666</v>
      </c>
      <c r="Z922" s="105">
        <v>-106186473.323333</v>
      </c>
      <c r="AA922" s="105">
        <v>-72571889.990000099</v>
      </c>
      <c r="AB922" s="105">
        <v>-72571889.990000099</v>
      </c>
      <c r="AC922" s="105">
        <v>-69171889.990000099</v>
      </c>
      <c r="AD922" s="105">
        <v>-90919806.6566668</v>
      </c>
      <c r="AE922" s="105">
        <v>-95217723.323333502</v>
      </c>
      <c r="AF922" s="105">
        <v>-101940639.98999999</v>
      </c>
      <c r="AG922" s="105">
        <v>-106176056.656666</v>
      </c>
      <c r="AH922" s="105">
        <v>-72561473.323333502</v>
      </c>
      <c r="AI922" s="105">
        <v>-69171889.990000099</v>
      </c>
      <c r="AJ922" s="105">
        <v>-90919806.6566668</v>
      </c>
      <c r="AK922" s="105">
        <v>-95217723.323333502</v>
      </c>
      <c r="AL922" s="105">
        <v>-101940639.98999999</v>
      </c>
      <c r="AM922" s="105">
        <v>-106176056.656666</v>
      </c>
      <c r="AN922" s="105">
        <v>-72561473.323333502</v>
      </c>
      <c r="AO922" s="105">
        <v>-72561473.323333502</v>
      </c>
      <c r="AP922" s="105">
        <v>-68310431.6566668</v>
      </c>
      <c r="AQ922" s="105">
        <v>-88325014.990000203</v>
      </c>
      <c r="AR922" s="105">
        <v>-90889598.323333502</v>
      </c>
      <c r="AS922" s="105">
        <v>-95879181.656666905</v>
      </c>
      <c r="AT922" s="105">
        <v>-98381264.990000203</v>
      </c>
      <c r="AU922" s="105">
        <v>-63033348.323333502</v>
      </c>
      <c r="AV922" s="105">
        <v>-68310431.656666905</v>
      </c>
      <c r="AW922" s="105">
        <v>-88325014.990000203</v>
      </c>
      <c r="AX922" s="105">
        <v>-90889598.323333502</v>
      </c>
      <c r="AY922" s="105">
        <v>-95879181.6566668</v>
      </c>
      <c r="AZ922" s="105">
        <v>-98381264.990000203</v>
      </c>
      <c r="BA922" s="105">
        <v>-63033348.323333502</v>
      </c>
      <c r="BB922" s="105">
        <v>-63033348.323333502</v>
      </c>
      <c r="BE922" s="73"/>
      <c r="BF922" s="134">
        <f t="shared" si="60"/>
        <v>-89033572.682307541</v>
      </c>
      <c r="BG922" s="134">
        <f t="shared" si="61"/>
        <v>-88057707.297692209</v>
      </c>
      <c r="BH922" s="134">
        <f t="shared" si="62"/>
        <v>-88042082.297692299</v>
      </c>
      <c r="BI922" s="134">
        <f t="shared" si="59"/>
        <v>-83246088.707948908</v>
      </c>
    </row>
    <row r="923" spans="1:61" ht="14.4" x14ac:dyDescent="0.3">
      <c r="A923" s="233" t="s">
        <v>1284</v>
      </c>
      <c r="B923" s="107">
        <v>-80913122.183333293</v>
      </c>
      <c r="C923" s="107">
        <v>-77117011.072222203</v>
      </c>
      <c r="D923" s="107">
        <v>-98864927.738888904</v>
      </c>
      <c r="E923" s="107">
        <v>-103162844.40555499</v>
      </c>
      <c r="F923" s="107">
        <v>-107050205.516666</v>
      </c>
      <c r="G923" s="107">
        <v>-111285622.18333299</v>
      </c>
      <c r="H923" s="107">
        <v>-77671038.849999994</v>
      </c>
      <c r="I923" s="107">
        <v>-74281455.516666695</v>
      </c>
      <c r="J923" s="107">
        <v>-96029372.183333397</v>
      </c>
      <c r="K923" s="107">
        <v>-100327288.84999999</v>
      </c>
      <c r="L923" s="107">
        <v>-107050205.516666</v>
      </c>
      <c r="M923" s="107">
        <v>-111285622.18333299</v>
      </c>
      <c r="N923" s="107">
        <v>-77671038.850000098</v>
      </c>
      <c r="O923" s="107">
        <v>-77671038.850000098</v>
      </c>
      <c r="P923" s="107">
        <v>-74203330.516666695</v>
      </c>
      <c r="Q923" s="107">
        <v>-95951247.183333397</v>
      </c>
      <c r="R923" s="107">
        <v>-100249163.84999999</v>
      </c>
      <c r="S923" s="107">
        <v>-106972080.516666</v>
      </c>
      <c r="T923" s="107">
        <v>-111207497.18333299</v>
      </c>
      <c r="U923" s="107">
        <v>-77592913.850000098</v>
      </c>
      <c r="V923" s="107">
        <v>-74203330.5166668</v>
      </c>
      <c r="W923" s="107">
        <v>-95951247.183333397</v>
      </c>
      <c r="X923" s="107">
        <v>-100249163.84999999</v>
      </c>
      <c r="Y923" s="107">
        <v>-106972080.516666</v>
      </c>
      <c r="Z923" s="107">
        <v>-111207497.18333299</v>
      </c>
      <c r="AA923" s="107">
        <v>-77592913.850000098</v>
      </c>
      <c r="AB923" s="107">
        <v>-77592913.850000098</v>
      </c>
      <c r="AC923" s="107">
        <v>-74192913.850000098</v>
      </c>
      <c r="AD923" s="107">
        <v>-95940830.5166668</v>
      </c>
      <c r="AE923" s="107">
        <v>-100238747.18333299</v>
      </c>
      <c r="AF923" s="107">
        <v>-106961663.84999999</v>
      </c>
      <c r="AG923" s="107">
        <v>-111197080.516666</v>
      </c>
      <c r="AH923" s="107">
        <v>-77582497.183333501</v>
      </c>
      <c r="AI923" s="107">
        <v>-74192913.850000098</v>
      </c>
      <c r="AJ923" s="107">
        <v>-95940830.5166668</v>
      </c>
      <c r="AK923" s="107">
        <v>-100238747.18333299</v>
      </c>
      <c r="AL923" s="107">
        <v>-106961663.84999999</v>
      </c>
      <c r="AM923" s="107">
        <v>-111197080.516666</v>
      </c>
      <c r="AN923" s="107">
        <v>-77582497.183333501</v>
      </c>
      <c r="AO923" s="107">
        <v>-77582497.183333501</v>
      </c>
      <c r="AP923" s="107">
        <v>-73331455.5166668</v>
      </c>
      <c r="AQ923" s="107">
        <v>-93346038.850000203</v>
      </c>
      <c r="AR923" s="107">
        <v>-95910622.183333501</v>
      </c>
      <c r="AS923" s="107">
        <v>-100900205.516666</v>
      </c>
      <c r="AT923" s="107">
        <v>-103402288.84999999</v>
      </c>
      <c r="AU923" s="107">
        <v>-68054372.183333501</v>
      </c>
      <c r="AV923" s="107">
        <v>-73331455.516666904</v>
      </c>
      <c r="AW923" s="107">
        <v>-93346038.850000203</v>
      </c>
      <c r="AX923" s="107">
        <v>-95910622.183333501</v>
      </c>
      <c r="AY923" s="107">
        <v>-100900205.516666</v>
      </c>
      <c r="AZ923" s="107">
        <v>-103402288.84999999</v>
      </c>
      <c r="BA923" s="107">
        <v>-68054372.183333501</v>
      </c>
      <c r="BB923" s="107">
        <v>-68054372.183333501</v>
      </c>
      <c r="BE923" s="73"/>
    </row>
    <row r="924" spans="1:61" ht="14.4" x14ac:dyDescent="0.3">
      <c r="A924" s="106" t="s">
        <v>1285</v>
      </c>
      <c r="BE924" s="73"/>
    </row>
    <row r="925" spans="1:61" ht="14.4" x14ac:dyDescent="0.3">
      <c r="A925" s="158" t="s">
        <v>1286</v>
      </c>
      <c r="BE925" s="73"/>
    </row>
    <row r="926" spans="1:61" ht="14.4" x14ac:dyDescent="0.3">
      <c r="A926" s="106" t="s">
        <v>1287</v>
      </c>
      <c r="B926" s="105">
        <v>0</v>
      </c>
      <c r="C926" s="105">
        <v>0</v>
      </c>
      <c r="D926" s="105">
        <v>0</v>
      </c>
      <c r="E926" s="105">
        <v>0</v>
      </c>
      <c r="F926" s="105">
        <v>0</v>
      </c>
      <c r="G926" s="105">
        <v>0</v>
      </c>
      <c r="H926" s="105">
        <v>0</v>
      </c>
      <c r="I926" s="105">
        <v>0</v>
      </c>
      <c r="J926" s="105">
        <v>0</v>
      </c>
      <c r="K926" s="105">
        <v>0</v>
      </c>
      <c r="L926" s="105">
        <v>0</v>
      </c>
      <c r="M926" s="105">
        <v>0</v>
      </c>
      <c r="N926" s="105">
        <v>0</v>
      </c>
      <c r="O926" s="105">
        <v>0</v>
      </c>
      <c r="P926" s="105">
        <v>0</v>
      </c>
      <c r="Q926" s="105">
        <v>0</v>
      </c>
      <c r="R926" s="105">
        <v>0</v>
      </c>
      <c r="S926" s="105">
        <v>0</v>
      </c>
      <c r="T926" s="105">
        <v>0</v>
      </c>
      <c r="U926" s="105">
        <v>0</v>
      </c>
      <c r="V926" s="105">
        <v>0</v>
      </c>
      <c r="W926" s="105">
        <v>0</v>
      </c>
      <c r="X926" s="105">
        <v>0</v>
      </c>
      <c r="Y926" s="105">
        <v>0</v>
      </c>
      <c r="Z926" s="105">
        <v>0</v>
      </c>
      <c r="AA926" s="105">
        <v>0</v>
      </c>
      <c r="AB926" s="105">
        <v>0</v>
      </c>
      <c r="AC926" s="105">
        <v>0</v>
      </c>
      <c r="AD926" s="105">
        <v>0</v>
      </c>
      <c r="AE926" s="105">
        <v>0</v>
      </c>
      <c r="AF926" s="105">
        <v>0</v>
      </c>
      <c r="AG926" s="105">
        <v>0</v>
      </c>
      <c r="AH926" s="105">
        <v>0</v>
      </c>
      <c r="AI926" s="105">
        <v>0</v>
      </c>
      <c r="AJ926" s="105">
        <v>0</v>
      </c>
      <c r="AK926" s="105">
        <v>0</v>
      </c>
      <c r="AL926" s="105">
        <v>0</v>
      </c>
      <c r="AM926" s="105">
        <v>0</v>
      </c>
      <c r="AN926" s="105">
        <v>0</v>
      </c>
      <c r="AO926" s="105">
        <v>0</v>
      </c>
      <c r="AP926" s="105">
        <v>0</v>
      </c>
      <c r="AQ926" s="105">
        <v>0</v>
      </c>
      <c r="AR926" s="105">
        <v>0</v>
      </c>
      <c r="AS926" s="105">
        <v>0</v>
      </c>
      <c r="AT926" s="105">
        <v>0</v>
      </c>
      <c r="AU926" s="105">
        <v>0</v>
      </c>
      <c r="AV926" s="105">
        <v>0</v>
      </c>
      <c r="AW926" s="105">
        <v>0</v>
      </c>
      <c r="AX926" s="105">
        <v>0</v>
      </c>
      <c r="AY926" s="105">
        <v>0</v>
      </c>
      <c r="AZ926" s="105">
        <v>0</v>
      </c>
      <c r="BA926" s="105">
        <v>0</v>
      </c>
      <c r="BB926" s="105">
        <v>0</v>
      </c>
      <c r="BE926" s="73"/>
    </row>
    <row r="927" spans="1:61" ht="14.4" x14ac:dyDescent="0.3">
      <c r="A927" s="233" t="s">
        <v>1288</v>
      </c>
      <c r="B927" s="107">
        <v>0</v>
      </c>
      <c r="C927" s="107">
        <v>0</v>
      </c>
      <c r="D927" s="107">
        <v>0</v>
      </c>
      <c r="E927" s="107">
        <v>0</v>
      </c>
      <c r="F927" s="107">
        <v>0</v>
      </c>
      <c r="G927" s="107">
        <v>0</v>
      </c>
      <c r="H927" s="107">
        <v>0</v>
      </c>
      <c r="I927" s="107">
        <v>0</v>
      </c>
      <c r="J927" s="107">
        <v>0</v>
      </c>
      <c r="K927" s="107">
        <v>0</v>
      </c>
      <c r="L927" s="107">
        <v>0</v>
      </c>
      <c r="M927" s="107">
        <v>0</v>
      </c>
      <c r="N927" s="107">
        <v>0</v>
      </c>
      <c r="O927" s="107">
        <v>0</v>
      </c>
      <c r="P927" s="107">
        <v>0</v>
      </c>
      <c r="Q927" s="107">
        <v>0</v>
      </c>
      <c r="R927" s="107">
        <v>0</v>
      </c>
      <c r="S927" s="107">
        <v>0</v>
      </c>
      <c r="T927" s="107">
        <v>0</v>
      </c>
      <c r="U927" s="107">
        <v>0</v>
      </c>
      <c r="V927" s="107">
        <v>0</v>
      </c>
      <c r="W927" s="107">
        <v>0</v>
      </c>
      <c r="X927" s="107">
        <v>0</v>
      </c>
      <c r="Y927" s="107">
        <v>0</v>
      </c>
      <c r="Z927" s="107">
        <v>0</v>
      </c>
      <c r="AA927" s="107">
        <v>0</v>
      </c>
      <c r="AB927" s="107">
        <v>0</v>
      </c>
      <c r="AC927" s="107">
        <v>0</v>
      </c>
      <c r="AD927" s="107">
        <v>0</v>
      </c>
      <c r="AE927" s="107">
        <v>0</v>
      </c>
      <c r="AF927" s="107">
        <v>0</v>
      </c>
      <c r="AG927" s="107">
        <v>0</v>
      </c>
      <c r="AH927" s="107">
        <v>0</v>
      </c>
      <c r="AI927" s="107">
        <v>0</v>
      </c>
      <c r="AJ927" s="107">
        <v>0</v>
      </c>
      <c r="AK927" s="107">
        <v>0</v>
      </c>
      <c r="AL927" s="107">
        <v>0</v>
      </c>
      <c r="AM927" s="107">
        <v>0</v>
      </c>
      <c r="AN927" s="107">
        <v>0</v>
      </c>
      <c r="AO927" s="107">
        <v>0</v>
      </c>
      <c r="AP927" s="107">
        <v>0</v>
      </c>
      <c r="AQ927" s="107">
        <v>0</v>
      </c>
      <c r="AR927" s="107">
        <v>0</v>
      </c>
      <c r="AS927" s="107">
        <v>0</v>
      </c>
      <c r="AT927" s="107">
        <v>0</v>
      </c>
      <c r="AU927" s="107">
        <v>0</v>
      </c>
      <c r="AV927" s="107">
        <v>0</v>
      </c>
      <c r="AW927" s="107">
        <v>0</v>
      </c>
      <c r="AX927" s="107">
        <v>0</v>
      </c>
      <c r="AY927" s="107">
        <v>0</v>
      </c>
      <c r="AZ927" s="107">
        <v>0</v>
      </c>
      <c r="BA927" s="107">
        <v>0</v>
      </c>
      <c r="BB927" s="107">
        <v>0</v>
      </c>
      <c r="BE927" s="73"/>
    </row>
    <row r="928" spans="1:61" ht="14.4" x14ac:dyDescent="0.3">
      <c r="A928" s="106" t="s">
        <v>1289</v>
      </c>
      <c r="BE928" s="73"/>
    </row>
    <row r="929" spans="1:61" ht="14.4" x14ac:dyDescent="0.3">
      <c r="A929" s="158" t="s">
        <v>1290</v>
      </c>
      <c r="BE929" s="73"/>
      <c r="BF929" s="134" t="e">
        <f t="shared" si="60"/>
        <v>#DIV/0!</v>
      </c>
      <c r="BG929" s="134" t="e">
        <f t="shared" si="61"/>
        <v>#DIV/0!</v>
      </c>
      <c r="BH929" s="134" t="e">
        <f t="shared" si="62"/>
        <v>#DIV/0!</v>
      </c>
      <c r="BI929" s="134" t="e">
        <f t="shared" si="59"/>
        <v>#DIV/0!</v>
      </c>
    </row>
    <row r="930" spans="1:61" ht="14.4" x14ac:dyDescent="0.3">
      <c r="A930" s="106" t="s">
        <v>1291</v>
      </c>
      <c r="B930" s="105">
        <v>-6633.02</v>
      </c>
      <c r="C930" s="105">
        <v>-6633.02</v>
      </c>
      <c r="D930" s="105">
        <v>-6633.02</v>
      </c>
      <c r="E930" s="105">
        <v>-6633.02</v>
      </c>
      <c r="F930" s="105">
        <v>-6633.02</v>
      </c>
      <c r="G930" s="105">
        <v>-6633.02</v>
      </c>
      <c r="H930" s="105">
        <v>-6633.02</v>
      </c>
      <c r="I930" s="105">
        <v>-6633.02</v>
      </c>
      <c r="J930" s="105">
        <v>-6633.02</v>
      </c>
      <c r="K930" s="105">
        <v>-6633.02</v>
      </c>
      <c r="L930" s="105">
        <v>-6633.02</v>
      </c>
      <c r="M930" s="105">
        <v>-6633.02</v>
      </c>
      <c r="N930" s="105">
        <v>-6633.02</v>
      </c>
      <c r="O930" s="105">
        <v>-6633.02</v>
      </c>
      <c r="P930" s="105">
        <v>-6633.02</v>
      </c>
      <c r="Q930" s="105">
        <v>-6633.02</v>
      </c>
      <c r="R930" s="105">
        <v>-6633.02</v>
      </c>
      <c r="S930" s="105">
        <v>-6633.02</v>
      </c>
      <c r="T930" s="105">
        <v>-6633.02</v>
      </c>
      <c r="U930" s="105">
        <v>-6633.02</v>
      </c>
      <c r="V930" s="105">
        <v>-6633.02</v>
      </c>
      <c r="W930" s="105">
        <v>-6633.02</v>
      </c>
      <c r="X930" s="105">
        <v>-6633.02</v>
      </c>
      <c r="Y930" s="105">
        <v>-6633.02</v>
      </c>
      <c r="Z930" s="105">
        <v>-6633.02</v>
      </c>
      <c r="AA930" s="105">
        <v>-6633.02</v>
      </c>
      <c r="AB930" s="105">
        <v>-6633.02</v>
      </c>
      <c r="AC930" s="105">
        <v>-6633.02</v>
      </c>
      <c r="AD930" s="105">
        <v>-6633.02</v>
      </c>
      <c r="AE930" s="105">
        <v>-6633.02</v>
      </c>
      <c r="AF930" s="105">
        <v>-6633.02</v>
      </c>
      <c r="AG930" s="105">
        <v>-6633.02</v>
      </c>
      <c r="AH930" s="105">
        <v>-6633.02</v>
      </c>
      <c r="AI930" s="105">
        <v>-6633.02</v>
      </c>
      <c r="AJ930" s="105">
        <v>-6633.02</v>
      </c>
      <c r="AK930" s="105">
        <v>-6633.02</v>
      </c>
      <c r="AL930" s="105">
        <v>-6633.02</v>
      </c>
      <c r="AM930" s="105">
        <v>-6633.02</v>
      </c>
      <c r="AN930" s="105">
        <v>-6633.02</v>
      </c>
      <c r="AO930" s="105">
        <v>-6633.02</v>
      </c>
      <c r="AP930" s="105">
        <v>-6633.02</v>
      </c>
      <c r="AQ930" s="105">
        <v>-6633.02</v>
      </c>
      <c r="AR930" s="105">
        <v>-6633.02</v>
      </c>
      <c r="AS930" s="105">
        <v>-6633.02</v>
      </c>
      <c r="AT930" s="105">
        <v>-6633.02</v>
      </c>
      <c r="AU930" s="105">
        <v>-6633.02</v>
      </c>
      <c r="AV930" s="105">
        <v>-6633.02</v>
      </c>
      <c r="AW930" s="105">
        <v>-6633.02</v>
      </c>
      <c r="AX930" s="105">
        <v>-6633.02</v>
      </c>
      <c r="AY930" s="105">
        <v>-6633.02</v>
      </c>
      <c r="AZ930" s="105">
        <v>-6633.02</v>
      </c>
      <c r="BA930" s="105">
        <v>-6633.02</v>
      </c>
      <c r="BB930" s="105">
        <v>-6633.02</v>
      </c>
      <c r="BE930" s="73"/>
      <c r="BF930" s="134">
        <f t="shared" si="60"/>
        <v>-6633.0200000000032</v>
      </c>
      <c r="BG930" s="134">
        <f t="shared" si="61"/>
        <v>-6633.0200000000032</v>
      </c>
      <c r="BH930" s="134">
        <f t="shared" si="62"/>
        <v>-6633.0200000000032</v>
      </c>
      <c r="BI930" s="134">
        <f t="shared" si="59"/>
        <v>-6633.0200000000032</v>
      </c>
    </row>
    <row r="931" spans="1:61" ht="14.4" x14ac:dyDescent="0.3">
      <c r="A931" s="106" t="s">
        <v>1292</v>
      </c>
      <c r="B931" s="105">
        <v>0</v>
      </c>
      <c r="C931" s="105">
        <v>0</v>
      </c>
      <c r="D931" s="105">
        <v>0</v>
      </c>
      <c r="E931" s="105">
        <v>0</v>
      </c>
      <c r="F931" s="105">
        <v>0</v>
      </c>
      <c r="G931" s="105">
        <v>0</v>
      </c>
      <c r="H931" s="105">
        <v>0</v>
      </c>
      <c r="I931" s="105">
        <v>0</v>
      </c>
      <c r="J931" s="105">
        <v>0</v>
      </c>
      <c r="K931" s="105">
        <v>0</v>
      </c>
      <c r="L931" s="105">
        <v>0</v>
      </c>
      <c r="M931" s="105">
        <v>0</v>
      </c>
      <c r="N931" s="105">
        <v>0</v>
      </c>
      <c r="O931" s="105">
        <v>0</v>
      </c>
      <c r="P931" s="105">
        <v>0</v>
      </c>
      <c r="Q931" s="105">
        <v>0</v>
      </c>
      <c r="R931" s="105">
        <v>0</v>
      </c>
      <c r="S931" s="105">
        <v>0</v>
      </c>
      <c r="T931" s="105">
        <v>0</v>
      </c>
      <c r="U931" s="105">
        <v>0</v>
      </c>
      <c r="V931" s="105">
        <v>0</v>
      </c>
      <c r="W931" s="105">
        <v>0</v>
      </c>
      <c r="X931" s="105">
        <v>0</v>
      </c>
      <c r="Y931" s="105">
        <v>0</v>
      </c>
      <c r="Z931" s="105">
        <v>0</v>
      </c>
      <c r="AA931" s="105">
        <v>0</v>
      </c>
      <c r="AB931" s="105">
        <v>0</v>
      </c>
      <c r="AC931" s="105">
        <v>0</v>
      </c>
      <c r="AD931" s="105">
        <v>0</v>
      </c>
      <c r="AE931" s="105">
        <v>0</v>
      </c>
      <c r="AF931" s="105">
        <v>0</v>
      </c>
      <c r="AG931" s="105">
        <v>0</v>
      </c>
      <c r="AH931" s="105">
        <v>0</v>
      </c>
      <c r="AI931" s="105">
        <v>0</v>
      </c>
      <c r="AJ931" s="105">
        <v>0</v>
      </c>
      <c r="AK931" s="105">
        <v>0</v>
      </c>
      <c r="AL931" s="105">
        <v>0</v>
      </c>
      <c r="AM931" s="105">
        <v>0</v>
      </c>
      <c r="AN931" s="105">
        <v>0</v>
      </c>
      <c r="AO931" s="105">
        <v>0</v>
      </c>
      <c r="AP931" s="105">
        <v>0</v>
      </c>
      <c r="AQ931" s="105">
        <v>0</v>
      </c>
      <c r="AR931" s="105">
        <v>0</v>
      </c>
      <c r="AS931" s="105">
        <v>0</v>
      </c>
      <c r="AT931" s="105">
        <v>0</v>
      </c>
      <c r="AU931" s="105">
        <v>0</v>
      </c>
      <c r="AV931" s="105">
        <v>0</v>
      </c>
      <c r="AW931" s="105">
        <v>0</v>
      </c>
      <c r="AX931" s="105">
        <v>0</v>
      </c>
      <c r="AY931" s="105">
        <v>0</v>
      </c>
      <c r="AZ931" s="105">
        <v>0</v>
      </c>
      <c r="BA931" s="105">
        <v>0</v>
      </c>
      <c r="BB931" s="105">
        <v>0</v>
      </c>
      <c r="BE931" s="73"/>
      <c r="BF931" s="134">
        <f t="shared" si="60"/>
        <v>0</v>
      </c>
      <c r="BG931" s="134">
        <f t="shared" si="61"/>
        <v>0</v>
      </c>
      <c r="BH931" s="134">
        <f t="shared" si="62"/>
        <v>0</v>
      </c>
      <c r="BI931" s="134">
        <f t="shared" si="59"/>
        <v>0</v>
      </c>
    </row>
    <row r="932" spans="1:61" ht="14.4" x14ac:dyDescent="0.3">
      <c r="A932" s="106" t="s">
        <v>1293</v>
      </c>
      <c r="B932" s="105">
        <v>-4651.62</v>
      </c>
      <c r="C932" s="105">
        <v>-4651.62</v>
      </c>
      <c r="D932" s="105">
        <v>-4651.62</v>
      </c>
      <c r="E932" s="105">
        <v>-4651.62</v>
      </c>
      <c r="F932" s="105">
        <v>-4651.62</v>
      </c>
      <c r="G932" s="105">
        <v>-4651.62</v>
      </c>
      <c r="H932" s="105">
        <v>-4651.62</v>
      </c>
      <c r="I932" s="105">
        <v>-4651.62</v>
      </c>
      <c r="J932" s="105">
        <v>-4651.62</v>
      </c>
      <c r="K932" s="105">
        <v>-4651.62</v>
      </c>
      <c r="L932" s="105">
        <v>-4651.62</v>
      </c>
      <c r="M932" s="105">
        <v>-4651.62</v>
      </c>
      <c r="N932" s="105">
        <v>-4651.62</v>
      </c>
      <c r="O932" s="105">
        <v>-4651.62</v>
      </c>
      <c r="P932" s="105">
        <v>-4651.62</v>
      </c>
      <c r="Q932" s="105">
        <v>-4651.62</v>
      </c>
      <c r="R932" s="105">
        <v>-4651.62</v>
      </c>
      <c r="S932" s="105">
        <v>-4651.62</v>
      </c>
      <c r="T932" s="105">
        <v>-4651.62</v>
      </c>
      <c r="U932" s="105">
        <v>-4651.62</v>
      </c>
      <c r="V932" s="105">
        <v>-4651.62</v>
      </c>
      <c r="W932" s="105">
        <v>-4651.62</v>
      </c>
      <c r="X932" s="105">
        <v>-4651.62</v>
      </c>
      <c r="Y932" s="105">
        <v>-4651.62</v>
      </c>
      <c r="Z932" s="105">
        <v>-4651.62</v>
      </c>
      <c r="AA932" s="105">
        <v>-4651.62</v>
      </c>
      <c r="AB932" s="105">
        <v>-4651.62</v>
      </c>
      <c r="AC932" s="105">
        <v>-4651.62</v>
      </c>
      <c r="AD932" s="105">
        <v>-4651.62</v>
      </c>
      <c r="AE932" s="105">
        <v>-4651.62</v>
      </c>
      <c r="AF932" s="105">
        <v>-4651.62</v>
      </c>
      <c r="AG932" s="105">
        <v>-4651.62</v>
      </c>
      <c r="AH932" s="105">
        <v>-4651.62</v>
      </c>
      <c r="AI932" s="105">
        <v>-4651.62</v>
      </c>
      <c r="AJ932" s="105">
        <v>-4651.62</v>
      </c>
      <c r="AK932" s="105">
        <v>-4651.62</v>
      </c>
      <c r="AL932" s="105">
        <v>-4651.62</v>
      </c>
      <c r="AM932" s="105">
        <v>-4651.62</v>
      </c>
      <c r="AN932" s="105">
        <v>-4651.62</v>
      </c>
      <c r="AO932" s="105">
        <v>-4651.62</v>
      </c>
      <c r="AP932" s="105">
        <v>-4651.62</v>
      </c>
      <c r="AQ932" s="105">
        <v>-4651.62</v>
      </c>
      <c r="AR932" s="105">
        <v>-4651.62</v>
      </c>
      <c r="AS932" s="105">
        <v>-4651.62</v>
      </c>
      <c r="AT932" s="105">
        <v>-4651.62</v>
      </c>
      <c r="AU932" s="105">
        <v>-4651.62</v>
      </c>
      <c r="AV932" s="105">
        <v>-4651.62</v>
      </c>
      <c r="AW932" s="105">
        <v>-4651.62</v>
      </c>
      <c r="AX932" s="105">
        <v>-4651.62</v>
      </c>
      <c r="AY932" s="105">
        <v>-4651.62</v>
      </c>
      <c r="AZ932" s="105">
        <v>-4651.62</v>
      </c>
      <c r="BA932" s="105">
        <v>-4651.62</v>
      </c>
      <c r="BB932" s="105">
        <v>-4651.62</v>
      </c>
      <c r="BE932" s="73"/>
      <c r="BF932" s="134">
        <f t="shared" si="60"/>
        <v>-4651.6200000000008</v>
      </c>
      <c r="BG932" s="134">
        <f t="shared" si="61"/>
        <v>-4651.6200000000008</v>
      </c>
      <c r="BH932" s="134">
        <f t="shared" si="62"/>
        <v>-4651.6200000000008</v>
      </c>
      <c r="BI932" s="134">
        <f t="shared" si="59"/>
        <v>-4651.6200000000008</v>
      </c>
    </row>
    <row r="933" spans="1:61" ht="14.4" x14ac:dyDescent="0.3">
      <c r="A933" s="106" t="s">
        <v>1294</v>
      </c>
      <c r="B933" s="105">
        <v>-496.56</v>
      </c>
      <c r="C933" s="105">
        <v>-496.56</v>
      </c>
      <c r="D933" s="105">
        <v>-496.56</v>
      </c>
      <c r="E933" s="105">
        <v>-496.56</v>
      </c>
      <c r="F933" s="105">
        <v>-496.56</v>
      </c>
      <c r="G933" s="105">
        <v>-496.56</v>
      </c>
      <c r="H933" s="105">
        <v>-496.56</v>
      </c>
      <c r="I933" s="105">
        <v>-496.56</v>
      </c>
      <c r="J933" s="105">
        <v>-496.56</v>
      </c>
      <c r="K933" s="105">
        <v>-496.56</v>
      </c>
      <c r="L933" s="105">
        <v>-496.56</v>
      </c>
      <c r="M933" s="105">
        <v>-496.56</v>
      </c>
      <c r="N933" s="105">
        <v>-496.56</v>
      </c>
      <c r="O933" s="105">
        <v>-496.56</v>
      </c>
      <c r="P933" s="105">
        <v>-496.56</v>
      </c>
      <c r="Q933" s="105">
        <v>-496.56</v>
      </c>
      <c r="R933" s="105">
        <v>-496.56</v>
      </c>
      <c r="S933" s="105">
        <v>-496.56</v>
      </c>
      <c r="T933" s="105">
        <v>-496.56</v>
      </c>
      <c r="U933" s="105">
        <v>-496.56</v>
      </c>
      <c r="V933" s="105">
        <v>-496.56</v>
      </c>
      <c r="W933" s="105">
        <v>-496.56</v>
      </c>
      <c r="X933" s="105">
        <v>-496.56</v>
      </c>
      <c r="Y933" s="105">
        <v>-496.56</v>
      </c>
      <c r="Z933" s="105">
        <v>-496.56</v>
      </c>
      <c r="AA933" s="105">
        <v>-496.56</v>
      </c>
      <c r="AB933" s="105">
        <v>-496.56</v>
      </c>
      <c r="AC933" s="105">
        <v>-496.56</v>
      </c>
      <c r="AD933" s="105">
        <v>-496.56</v>
      </c>
      <c r="AE933" s="105">
        <v>-496.56</v>
      </c>
      <c r="AF933" s="105">
        <v>-496.56</v>
      </c>
      <c r="AG933" s="105">
        <v>-496.56</v>
      </c>
      <c r="AH933" s="105">
        <v>-496.56</v>
      </c>
      <c r="AI933" s="105">
        <v>-496.56</v>
      </c>
      <c r="AJ933" s="105">
        <v>-496.56</v>
      </c>
      <c r="AK933" s="105">
        <v>-496.56</v>
      </c>
      <c r="AL933" s="105">
        <v>-496.56</v>
      </c>
      <c r="AM933" s="105">
        <v>-496.56</v>
      </c>
      <c r="AN933" s="105">
        <v>-496.56</v>
      </c>
      <c r="AO933" s="105">
        <v>-496.56</v>
      </c>
      <c r="AP933" s="105">
        <v>-496.56</v>
      </c>
      <c r="AQ933" s="105">
        <v>-496.56</v>
      </c>
      <c r="AR933" s="105">
        <v>-496.56</v>
      </c>
      <c r="AS933" s="105">
        <v>-496.56</v>
      </c>
      <c r="AT933" s="105">
        <v>-496.56</v>
      </c>
      <c r="AU933" s="105">
        <v>-496.56</v>
      </c>
      <c r="AV933" s="105">
        <v>-496.56</v>
      </c>
      <c r="AW933" s="105">
        <v>-496.56</v>
      </c>
      <c r="AX933" s="105">
        <v>-496.56</v>
      </c>
      <c r="AY933" s="105">
        <v>-496.56</v>
      </c>
      <c r="AZ933" s="105">
        <v>-496.56</v>
      </c>
      <c r="BA933" s="105">
        <v>-496.56</v>
      </c>
      <c r="BB933" s="105">
        <v>-496.56</v>
      </c>
      <c r="BE933" s="73"/>
      <c r="BF933" s="134">
        <f t="shared" si="60"/>
        <v>-496.56000000000012</v>
      </c>
      <c r="BG933" s="134">
        <f t="shared" si="61"/>
        <v>-496.56000000000012</v>
      </c>
      <c r="BH933" s="134">
        <f t="shared" si="62"/>
        <v>-496.56000000000012</v>
      </c>
      <c r="BI933" s="134">
        <f t="shared" si="59"/>
        <v>-496.56000000000012</v>
      </c>
    </row>
    <row r="934" spans="1:61" ht="14.4" x14ac:dyDescent="0.3">
      <c r="A934" s="106" t="s">
        <v>1295</v>
      </c>
      <c r="B934" s="105">
        <v>-7891106.25</v>
      </c>
      <c r="C934" s="105">
        <v>-7891106.25</v>
      </c>
      <c r="D934" s="105">
        <v>-7891106.25</v>
      </c>
      <c r="E934" s="105">
        <v>-7891106.25</v>
      </c>
      <c r="F934" s="105">
        <v>-7891106.25</v>
      </c>
      <c r="G934" s="105">
        <v>-7891106.25</v>
      </c>
      <c r="H934" s="105">
        <v>-7891106.25</v>
      </c>
      <c r="I934" s="105">
        <v>-7891106.25</v>
      </c>
      <c r="J934" s="105">
        <v>-7891106.25</v>
      </c>
      <c r="K934" s="105">
        <v>-7891106.25</v>
      </c>
      <c r="L934" s="105">
        <v>-7891106.25</v>
      </c>
      <c r="M934" s="105">
        <v>-7891106.25</v>
      </c>
      <c r="N934" s="105">
        <v>-7891106.25</v>
      </c>
      <c r="O934" s="105">
        <v>-7891106.25</v>
      </c>
      <c r="P934" s="105">
        <v>-7891106.25</v>
      </c>
      <c r="Q934" s="105">
        <v>-7891106.25</v>
      </c>
      <c r="R934" s="105">
        <v>-7891106.25</v>
      </c>
      <c r="S934" s="105">
        <v>-7891106.25</v>
      </c>
      <c r="T934" s="105">
        <v>-7891106.25</v>
      </c>
      <c r="U934" s="105">
        <v>-7891106.25</v>
      </c>
      <c r="V934" s="105">
        <v>-7891106.25</v>
      </c>
      <c r="W934" s="105">
        <v>-7891106.25</v>
      </c>
      <c r="X934" s="105">
        <v>-7891106.25</v>
      </c>
      <c r="Y934" s="105">
        <v>-7891106.25</v>
      </c>
      <c r="Z934" s="105">
        <v>-7891106.25</v>
      </c>
      <c r="AA934" s="105">
        <v>-7891106.25</v>
      </c>
      <c r="AB934" s="105">
        <v>-7891106.25</v>
      </c>
      <c r="AC934" s="105">
        <v>-7891106.25</v>
      </c>
      <c r="AD934" s="105">
        <v>-7891106.25</v>
      </c>
      <c r="AE934" s="105">
        <v>-7891106.25</v>
      </c>
      <c r="AF934" s="105">
        <v>-7891106.25</v>
      </c>
      <c r="AG934" s="105">
        <v>-7891106.25</v>
      </c>
      <c r="AH934" s="105">
        <v>-7891106.25</v>
      </c>
      <c r="AI934" s="105">
        <v>-7891106.25</v>
      </c>
      <c r="AJ934" s="105">
        <v>-7891106.25</v>
      </c>
      <c r="AK934" s="105">
        <v>-7891106.25</v>
      </c>
      <c r="AL934" s="105">
        <v>-7891106.25</v>
      </c>
      <c r="AM934" s="105">
        <v>-7891106.25</v>
      </c>
      <c r="AN934" s="105">
        <v>-7891106.25</v>
      </c>
      <c r="AO934" s="105">
        <v>-7891106.25</v>
      </c>
      <c r="AP934" s="105">
        <v>-7891106.25</v>
      </c>
      <c r="AQ934" s="105">
        <v>-7891106.25</v>
      </c>
      <c r="AR934" s="105">
        <v>-7891106.25</v>
      </c>
      <c r="AS934" s="105">
        <v>-7891106.25</v>
      </c>
      <c r="AT934" s="105">
        <v>-7891106.25</v>
      </c>
      <c r="AU934" s="105">
        <v>-7891106.25</v>
      </c>
      <c r="AV934" s="105">
        <v>-7891106.25</v>
      </c>
      <c r="AW934" s="105">
        <v>-7891106.25</v>
      </c>
      <c r="AX934" s="105">
        <v>-7891106.25</v>
      </c>
      <c r="AY934" s="105">
        <v>-7891106.25</v>
      </c>
      <c r="AZ934" s="105">
        <v>-7891106.25</v>
      </c>
      <c r="BA934" s="105">
        <v>-7891106.25</v>
      </c>
      <c r="BB934" s="105">
        <v>-7891106.25</v>
      </c>
      <c r="BE934" s="73"/>
      <c r="BF934" s="134">
        <f t="shared" si="60"/>
        <v>-7891106.25</v>
      </c>
      <c r="BG934" s="134">
        <f t="shared" si="61"/>
        <v>-7891106.25</v>
      </c>
      <c r="BH934" s="134">
        <f t="shared" si="62"/>
        <v>-7891106.25</v>
      </c>
      <c r="BI934" s="134">
        <f t="shared" si="59"/>
        <v>-7891106.25</v>
      </c>
    </row>
    <row r="935" spans="1:61" ht="14.4" x14ac:dyDescent="0.3">
      <c r="A935" s="106" t="s">
        <v>1296</v>
      </c>
      <c r="B935" s="105">
        <v>2609185.17</v>
      </c>
      <c r="C935" s="105">
        <v>2609185.17</v>
      </c>
      <c r="D935" s="105">
        <v>2609185.17</v>
      </c>
      <c r="E935" s="105">
        <v>2609185.17</v>
      </c>
      <c r="F935" s="105">
        <v>2609185.17</v>
      </c>
      <c r="G935" s="105">
        <v>2609185.17</v>
      </c>
      <c r="H935" s="105">
        <v>2609185.17</v>
      </c>
      <c r="I935" s="105">
        <v>2609185.17</v>
      </c>
      <c r="J935" s="105">
        <v>2609185.17</v>
      </c>
      <c r="K935" s="105">
        <v>2609185.17</v>
      </c>
      <c r="L935" s="105">
        <v>2609185.17</v>
      </c>
      <c r="M935" s="105">
        <v>2609185.17</v>
      </c>
      <c r="N935" s="105">
        <v>2609185.17</v>
      </c>
      <c r="O935" s="105">
        <v>2609185.17</v>
      </c>
      <c r="P935" s="105">
        <v>2609185.17</v>
      </c>
      <c r="Q935" s="105">
        <v>2609185.17</v>
      </c>
      <c r="R935" s="105">
        <v>2609185.17</v>
      </c>
      <c r="S935" s="105">
        <v>2609185.17</v>
      </c>
      <c r="T935" s="105">
        <v>2609185.17</v>
      </c>
      <c r="U935" s="105">
        <v>2609185.17</v>
      </c>
      <c r="V935" s="105">
        <v>2609185.17</v>
      </c>
      <c r="W935" s="105">
        <v>2609185.17</v>
      </c>
      <c r="X935" s="105">
        <v>2609185.17</v>
      </c>
      <c r="Y935" s="105">
        <v>2609185.17</v>
      </c>
      <c r="Z935" s="105">
        <v>2609185.17</v>
      </c>
      <c r="AA935" s="105">
        <v>2609185.17</v>
      </c>
      <c r="AB935" s="105">
        <v>2609185.17</v>
      </c>
      <c r="AC935" s="105">
        <v>2609185.17</v>
      </c>
      <c r="AD935" s="105">
        <v>2609185.17</v>
      </c>
      <c r="AE935" s="105">
        <v>2609185.17</v>
      </c>
      <c r="AF935" s="105">
        <v>2609185.17</v>
      </c>
      <c r="AG935" s="105">
        <v>2609185.17</v>
      </c>
      <c r="AH935" s="105">
        <v>2609185.17</v>
      </c>
      <c r="AI935" s="105">
        <v>2609185.17</v>
      </c>
      <c r="AJ935" s="105">
        <v>2609185.17</v>
      </c>
      <c r="AK935" s="105">
        <v>2609185.17</v>
      </c>
      <c r="AL935" s="105">
        <v>2609185.17</v>
      </c>
      <c r="AM935" s="105">
        <v>2609185.17</v>
      </c>
      <c r="AN935" s="105">
        <v>2609185.17</v>
      </c>
      <c r="AO935" s="105">
        <v>2609185.17</v>
      </c>
      <c r="AP935" s="105">
        <v>2609185.17</v>
      </c>
      <c r="AQ935" s="105">
        <v>2609185.17</v>
      </c>
      <c r="AR935" s="105">
        <v>2609185.17</v>
      </c>
      <c r="AS935" s="105">
        <v>2609185.17</v>
      </c>
      <c r="AT935" s="105">
        <v>2609185.17</v>
      </c>
      <c r="AU935" s="105">
        <v>2609185.17</v>
      </c>
      <c r="AV935" s="105">
        <v>2609185.17</v>
      </c>
      <c r="AW935" s="105">
        <v>2609185.17</v>
      </c>
      <c r="AX935" s="105">
        <v>2609185.17</v>
      </c>
      <c r="AY935" s="105">
        <v>2609185.17</v>
      </c>
      <c r="AZ935" s="105">
        <v>2609185.17</v>
      </c>
      <c r="BA935" s="105">
        <v>2609185.17</v>
      </c>
      <c r="BB935" s="105">
        <v>2609185.17</v>
      </c>
      <c r="BE935" s="73"/>
      <c r="BF935" s="134">
        <f t="shared" si="60"/>
        <v>2609185.1700000009</v>
      </c>
      <c r="BG935" s="134">
        <f t="shared" si="61"/>
        <v>2609185.1700000009</v>
      </c>
      <c r="BH935" s="134">
        <f t="shared" si="62"/>
        <v>2609185.1700000009</v>
      </c>
      <c r="BI935" s="134">
        <f t="shared" si="59"/>
        <v>2609185.1700000009</v>
      </c>
    </row>
    <row r="936" spans="1:61" ht="14.4" x14ac:dyDescent="0.3">
      <c r="A936" s="106" t="s">
        <v>1297</v>
      </c>
      <c r="B936" s="105">
        <v>-344.41</v>
      </c>
      <c r="C936" s="105">
        <v>-344.41</v>
      </c>
      <c r="D936" s="105">
        <v>-344.41</v>
      </c>
      <c r="E936" s="105">
        <v>-344.41</v>
      </c>
      <c r="F936" s="105">
        <v>-344.41</v>
      </c>
      <c r="G936" s="105">
        <v>-344.41</v>
      </c>
      <c r="H936" s="105">
        <v>-344.41</v>
      </c>
      <c r="I936" s="105">
        <v>-344.41</v>
      </c>
      <c r="J936" s="105">
        <v>-344.41</v>
      </c>
      <c r="K936" s="105">
        <v>-344.41</v>
      </c>
      <c r="L936" s="105">
        <v>-344.41</v>
      </c>
      <c r="M936" s="105">
        <v>-344.41</v>
      </c>
      <c r="N936" s="105">
        <v>-344.41</v>
      </c>
      <c r="O936" s="105">
        <v>-344.41</v>
      </c>
      <c r="P936" s="105">
        <v>-344.41</v>
      </c>
      <c r="Q936" s="105">
        <v>-344.41</v>
      </c>
      <c r="R936" s="105">
        <v>-344.41</v>
      </c>
      <c r="S936" s="105">
        <v>-344.41</v>
      </c>
      <c r="T936" s="105">
        <v>-344.41</v>
      </c>
      <c r="U936" s="105">
        <v>-344.41</v>
      </c>
      <c r="V936" s="105">
        <v>-344.41</v>
      </c>
      <c r="W936" s="105">
        <v>-344.41</v>
      </c>
      <c r="X936" s="105">
        <v>-344.41</v>
      </c>
      <c r="Y936" s="105">
        <v>-344.41</v>
      </c>
      <c r="Z936" s="105">
        <v>-344.41</v>
      </c>
      <c r="AA936" s="105">
        <v>-344.41</v>
      </c>
      <c r="AB936" s="105">
        <v>-344.41</v>
      </c>
      <c r="AC936" s="105">
        <v>-344.41</v>
      </c>
      <c r="AD936" s="105">
        <v>-344.41</v>
      </c>
      <c r="AE936" s="105">
        <v>-344.41</v>
      </c>
      <c r="AF936" s="105">
        <v>-344.41</v>
      </c>
      <c r="AG936" s="105">
        <v>-344.41</v>
      </c>
      <c r="AH936" s="105">
        <v>-344.41</v>
      </c>
      <c r="AI936" s="105">
        <v>-344.41</v>
      </c>
      <c r="AJ936" s="105">
        <v>-344.41</v>
      </c>
      <c r="AK936" s="105">
        <v>-344.41</v>
      </c>
      <c r="AL936" s="105">
        <v>-344.41</v>
      </c>
      <c r="AM936" s="105">
        <v>-344.41</v>
      </c>
      <c r="AN936" s="105">
        <v>-344.41</v>
      </c>
      <c r="AO936" s="105">
        <v>-344.41</v>
      </c>
      <c r="AP936" s="105">
        <v>-344.41</v>
      </c>
      <c r="AQ936" s="105">
        <v>-344.41</v>
      </c>
      <c r="AR936" s="105">
        <v>-344.41</v>
      </c>
      <c r="AS936" s="105">
        <v>-344.41</v>
      </c>
      <c r="AT936" s="105">
        <v>-344.41</v>
      </c>
      <c r="AU936" s="105">
        <v>-344.41</v>
      </c>
      <c r="AV936" s="105">
        <v>-344.41</v>
      </c>
      <c r="AW936" s="105">
        <v>-344.41</v>
      </c>
      <c r="AX936" s="105">
        <v>-344.41</v>
      </c>
      <c r="AY936" s="105">
        <v>-344.41</v>
      </c>
      <c r="AZ936" s="105">
        <v>-344.41</v>
      </c>
      <c r="BA936" s="105">
        <v>-344.41</v>
      </c>
      <c r="BB936" s="105">
        <v>-344.41</v>
      </c>
      <c r="BE936" s="73"/>
      <c r="BF936" s="134">
        <f t="shared" si="60"/>
        <v>-344.40999999999991</v>
      </c>
      <c r="BG936" s="134">
        <f t="shared" si="61"/>
        <v>-344.40999999999991</v>
      </c>
      <c r="BH936" s="134">
        <f t="shared" si="62"/>
        <v>-344.40999999999991</v>
      </c>
      <c r="BI936" s="134">
        <f t="shared" si="59"/>
        <v>-344.40999999999991</v>
      </c>
    </row>
    <row r="937" spans="1:61" ht="14.4" x14ac:dyDescent="0.3">
      <c r="A937" s="106" t="s">
        <v>1298</v>
      </c>
      <c r="B937" s="105">
        <v>-1470.55</v>
      </c>
      <c r="C937" s="105">
        <v>-1470.55</v>
      </c>
      <c r="D937" s="105">
        <v>-1470.55</v>
      </c>
      <c r="E937" s="105">
        <v>-1470.55</v>
      </c>
      <c r="F937" s="105">
        <v>-1470.55</v>
      </c>
      <c r="G937" s="105">
        <v>-1470.55</v>
      </c>
      <c r="H937" s="105">
        <v>-1470.55</v>
      </c>
      <c r="I937" s="105">
        <v>-1470.55</v>
      </c>
      <c r="J937" s="105">
        <v>-1470.55</v>
      </c>
      <c r="K937" s="105">
        <v>-1470.55</v>
      </c>
      <c r="L937" s="105">
        <v>-1470.55</v>
      </c>
      <c r="M937" s="105">
        <v>-1470.55</v>
      </c>
      <c r="N937" s="105">
        <v>-1470.55</v>
      </c>
      <c r="O937" s="105">
        <v>-1470.55</v>
      </c>
      <c r="P937" s="105">
        <v>-1470.55</v>
      </c>
      <c r="Q937" s="105">
        <v>-1470.55</v>
      </c>
      <c r="R937" s="105">
        <v>-1470.55</v>
      </c>
      <c r="S937" s="105">
        <v>-1470.55</v>
      </c>
      <c r="T937" s="105">
        <v>-1470.55</v>
      </c>
      <c r="U937" s="105">
        <v>-1470.55</v>
      </c>
      <c r="V937" s="105">
        <v>-1470.55</v>
      </c>
      <c r="W937" s="105">
        <v>-1470.55</v>
      </c>
      <c r="X937" s="105">
        <v>-1470.55</v>
      </c>
      <c r="Y937" s="105">
        <v>-1470.55</v>
      </c>
      <c r="Z937" s="105">
        <v>-1470.55</v>
      </c>
      <c r="AA937" s="105">
        <v>-1470.55</v>
      </c>
      <c r="AB937" s="105">
        <v>-1470.55</v>
      </c>
      <c r="AC937" s="105">
        <v>-1470.55</v>
      </c>
      <c r="AD937" s="105">
        <v>-1470.55</v>
      </c>
      <c r="AE937" s="105">
        <v>-1470.55</v>
      </c>
      <c r="AF937" s="105">
        <v>-1470.55</v>
      </c>
      <c r="AG937" s="105">
        <v>-1470.55</v>
      </c>
      <c r="AH937" s="105">
        <v>-1470.55</v>
      </c>
      <c r="AI937" s="105">
        <v>-1470.55</v>
      </c>
      <c r="AJ937" s="105">
        <v>-1470.55</v>
      </c>
      <c r="AK937" s="105">
        <v>-1470.55</v>
      </c>
      <c r="AL937" s="105">
        <v>-1470.55</v>
      </c>
      <c r="AM937" s="105">
        <v>-1470.55</v>
      </c>
      <c r="AN937" s="105">
        <v>-1470.55</v>
      </c>
      <c r="AO937" s="105">
        <v>-1470.55</v>
      </c>
      <c r="AP937" s="105">
        <v>-1470.55</v>
      </c>
      <c r="AQ937" s="105">
        <v>-1470.55</v>
      </c>
      <c r="AR937" s="105">
        <v>-1470.55</v>
      </c>
      <c r="AS937" s="105">
        <v>-1470.55</v>
      </c>
      <c r="AT937" s="105">
        <v>-1470.55</v>
      </c>
      <c r="AU937" s="105">
        <v>-1470.55</v>
      </c>
      <c r="AV937" s="105">
        <v>-1470.55</v>
      </c>
      <c r="AW937" s="105">
        <v>-1470.55</v>
      </c>
      <c r="AX937" s="105">
        <v>-1470.55</v>
      </c>
      <c r="AY937" s="105">
        <v>-1470.55</v>
      </c>
      <c r="AZ937" s="105">
        <v>-1470.55</v>
      </c>
      <c r="BA937" s="105">
        <v>-1470.55</v>
      </c>
      <c r="BB937" s="105">
        <v>-1470.55</v>
      </c>
      <c r="BE937" s="73"/>
      <c r="BF937" s="134">
        <f t="shared" si="60"/>
        <v>-1470.5499999999995</v>
      </c>
      <c r="BG937" s="134">
        <f t="shared" si="61"/>
        <v>-1470.5499999999995</v>
      </c>
      <c r="BH937" s="134">
        <f t="shared" si="62"/>
        <v>-1470.5499999999995</v>
      </c>
      <c r="BI937" s="134">
        <f t="shared" si="59"/>
        <v>-1470.5499999999995</v>
      </c>
    </row>
    <row r="938" spans="1:61" ht="14.4" x14ac:dyDescent="0.3">
      <c r="A938" s="106" t="s">
        <v>1299</v>
      </c>
      <c r="B938" s="105">
        <v>7927862.8399999999</v>
      </c>
      <c r="C938" s="105">
        <v>7927862.8399999999</v>
      </c>
      <c r="D938" s="105">
        <v>7927862.8399999999</v>
      </c>
      <c r="E938" s="105">
        <v>7927862.8399999999</v>
      </c>
      <c r="F938" s="105">
        <v>7927862.8399999999</v>
      </c>
      <c r="G938" s="105">
        <v>7927862.8399999999</v>
      </c>
      <c r="H938" s="105">
        <v>7927862.8399999999</v>
      </c>
      <c r="I938" s="105">
        <v>7927862.8399999999</v>
      </c>
      <c r="J938" s="105">
        <v>7927862.8399999999</v>
      </c>
      <c r="K938" s="105">
        <v>7927862.8399999999</v>
      </c>
      <c r="L938" s="105">
        <v>7927862.8399999999</v>
      </c>
      <c r="M938" s="105">
        <v>7927862.8399999999</v>
      </c>
      <c r="N938" s="105">
        <v>7927862.8399999999</v>
      </c>
      <c r="O938" s="105">
        <v>7927862.8399999999</v>
      </c>
      <c r="P938" s="105">
        <v>7927862.8399999999</v>
      </c>
      <c r="Q938" s="105">
        <v>7927862.8399999999</v>
      </c>
      <c r="R938" s="105">
        <v>7927862.8399999999</v>
      </c>
      <c r="S938" s="105">
        <v>7927862.8399999999</v>
      </c>
      <c r="T938" s="105">
        <v>7927862.8399999999</v>
      </c>
      <c r="U938" s="105">
        <v>7927862.8399999999</v>
      </c>
      <c r="V938" s="105">
        <v>7927862.8399999999</v>
      </c>
      <c r="W938" s="105">
        <v>7927862.8399999999</v>
      </c>
      <c r="X938" s="105">
        <v>7927862.8399999999</v>
      </c>
      <c r="Y938" s="105">
        <v>7927862.8399999999</v>
      </c>
      <c r="Z938" s="105">
        <v>7927862.8399999999</v>
      </c>
      <c r="AA938" s="105">
        <v>7927862.8399999999</v>
      </c>
      <c r="AB938" s="105">
        <v>7927862.8399999999</v>
      </c>
      <c r="AC938" s="105">
        <v>7927862.8399999999</v>
      </c>
      <c r="AD938" s="105">
        <v>7927862.8399999999</v>
      </c>
      <c r="AE938" s="105">
        <v>7927862.8399999999</v>
      </c>
      <c r="AF938" s="105">
        <v>7927862.8399999999</v>
      </c>
      <c r="AG938" s="105">
        <v>7927862.8399999999</v>
      </c>
      <c r="AH938" s="105">
        <v>7927862.8399999999</v>
      </c>
      <c r="AI938" s="105">
        <v>7927862.8399999999</v>
      </c>
      <c r="AJ938" s="105">
        <v>7927862.8399999999</v>
      </c>
      <c r="AK938" s="105">
        <v>7927862.8399999999</v>
      </c>
      <c r="AL938" s="105">
        <v>7927862.8399999999</v>
      </c>
      <c r="AM938" s="105">
        <v>7927862.8399999999</v>
      </c>
      <c r="AN938" s="105">
        <v>7927862.8399999999</v>
      </c>
      <c r="AO938" s="105">
        <v>7927862.8399999999</v>
      </c>
      <c r="AP938" s="105">
        <v>7927862.8399999999</v>
      </c>
      <c r="AQ938" s="105">
        <v>7927862.8399999999</v>
      </c>
      <c r="AR938" s="105">
        <v>7927862.8399999999</v>
      </c>
      <c r="AS938" s="105">
        <v>7927862.8399999999</v>
      </c>
      <c r="AT938" s="105">
        <v>7927862.8399999999</v>
      </c>
      <c r="AU938" s="105">
        <v>7927862.8399999999</v>
      </c>
      <c r="AV938" s="105">
        <v>7927862.8399999999</v>
      </c>
      <c r="AW938" s="105">
        <v>7927862.8399999999</v>
      </c>
      <c r="AX938" s="105">
        <v>7927862.8399999999</v>
      </c>
      <c r="AY938" s="105">
        <v>7927862.8399999999</v>
      </c>
      <c r="AZ938" s="105">
        <v>7927862.8399999999</v>
      </c>
      <c r="BA938" s="105">
        <v>7927862.8399999999</v>
      </c>
      <c r="BB938" s="105">
        <v>7927862.8399999999</v>
      </c>
      <c r="BE938" s="73"/>
      <c r="BF938" s="134">
        <f t="shared" si="60"/>
        <v>7927862.8400000026</v>
      </c>
      <c r="BG938" s="134">
        <f t="shared" si="61"/>
        <v>7927862.8400000026</v>
      </c>
      <c r="BH938" s="134">
        <f t="shared" si="62"/>
        <v>7927862.8400000026</v>
      </c>
      <c r="BI938" s="134">
        <f t="shared" si="59"/>
        <v>7927862.8400000026</v>
      </c>
    </row>
    <row r="939" spans="1:61" ht="14.4" x14ac:dyDescent="0.3">
      <c r="A939" s="106" t="s">
        <v>1300</v>
      </c>
      <c r="B939" s="105">
        <v>-25268384.350000001</v>
      </c>
      <c r="C939" s="105">
        <v>-25268384.350000001</v>
      </c>
      <c r="D939" s="105">
        <v>-25268384.350000001</v>
      </c>
      <c r="E939" s="105">
        <v>-25268384.350000001</v>
      </c>
      <c r="F939" s="105">
        <v>-25268384.350000001</v>
      </c>
      <c r="G939" s="105">
        <v>-25268384.350000001</v>
      </c>
      <c r="H939" s="105">
        <v>-25268384.350000001</v>
      </c>
      <c r="I939" s="105">
        <v>-25268384.350000001</v>
      </c>
      <c r="J939" s="105">
        <v>-25268384.350000001</v>
      </c>
      <c r="K939" s="105">
        <v>-25268384.350000001</v>
      </c>
      <c r="L939" s="105">
        <v>-25268384.350000001</v>
      </c>
      <c r="M939" s="105">
        <v>-25268384.350000001</v>
      </c>
      <c r="N939" s="105">
        <v>-25268384.350000001</v>
      </c>
      <c r="O939" s="105">
        <v>-25268384.350000001</v>
      </c>
      <c r="P939" s="105">
        <v>-25268384.350000001</v>
      </c>
      <c r="Q939" s="105">
        <v>-25268384.350000001</v>
      </c>
      <c r="R939" s="105">
        <v>-25268384.350000001</v>
      </c>
      <c r="S939" s="105">
        <v>-25268384.350000001</v>
      </c>
      <c r="T939" s="105">
        <v>-25268384.350000001</v>
      </c>
      <c r="U939" s="105">
        <v>-25268384.350000001</v>
      </c>
      <c r="V939" s="105">
        <v>-25268384.350000001</v>
      </c>
      <c r="W939" s="105">
        <v>-25268384.350000001</v>
      </c>
      <c r="X939" s="105">
        <v>-25268384.350000001</v>
      </c>
      <c r="Y939" s="105">
        <v>-25268384.350000001</v>
      </c>
      <c r="Z939" s="105">
        <v>-25268384.350000001</v>
      </c>
      <c r="AA939" s="105">
        <v>-25268384.350000001</v>
      </c>
      <c r="AB939" s="105">
        <v>-25268384.350000001</v>
      </c>
      <c r="AC939" s="105">
        <v>-25268384.350000001</v>
      </c>
      <c r="AD939" s="105">
        <v>-25268384.350000001</v>
      </c>
      <c r="AE939" s="105">
        <v>-25268384.350000001</v>
      </c>
      <c r="AF939" s="105">
        <v>-25268384.350000001</v>
      </c>
      <c r="AG939" s="105">
        <v>-25268384.350000001</v>
      </c>
      <c r="AH939" s="105">
        <v>-25268384.350000001</v>
      </c>
      <c r="AI939" s="105">
        <v>-25268384.350000001</v>
      </c>
      <c r="AJ939" s="105">
        <v>-25268384.350000001</v>
      </c>
      <c r="AK939" s="105">
        <v>-25268384.350000001</v>
      </c>
      <c r="AL939" s="105">
        <v>-25268384.350000001</v>
      </c>
      <c r="AM939" s="105">
        <v>-25268384.350000001</v>
      </c>
      <c r="AN939" s="105">
        <v>-25268384.350000001</v>
      </c>
      <c r="AO939" s="105">
        <v>-25268384.350000001</v>
      </c>
      <c r="AP939" s="105">
        <v>-25268384.350000001</v>
      </c>
      <c r="AQ939" s="105">
        <v>-25268384.350000001</v>
      </c>
      <c r="AR939" s="105">
        <v>-25268384.350000001</v>
      </c>
      <c r="AS939" s="105">
        <v>-25268384.350000001</v>
      </c>
      <c r="AT939" s="105">
        <v>-25268384.350000001</v>
      </c>
      <c r="AU939" s="105">
        <v>-25268384.350000001</v>
      </c>
      <c r="AV939" s="105">
        <v>-25268384.350000001</v>
      </c>
      <c r="AW939" s="105">
        <v>-25268384.350000001</v>
      </c>
      <c r="AX939" s="105">
        <v>-25268384.350000001</v>
      </c>
      <c r="AY939" s="105">
        <v>-25268384.350000001</v>
      </c>
      <c r="AZ939" s="105">
        <v>-25268384.350000001</v>
      </c>
      <c r="BA939" s="105">
        <v>-25268384.350000001</v>
      </c>
      <c r="BB939" s="105">
        <v>-25268384.350000001</v>
      </c>
      <c r="BE939" s="73"/>
      <c r="BF939" s="134">
        <f t="shared" si="60"/>
        <v>-25268384.350000001</v>
      </c>
      <c r="BG939" s="134">
        <f t="shared" si="61"/>
        <v>-25268384.350000001</v>
      </c>
      <c r="BH939" s="134">
        <f t="shared" si="62"/>
        <v>-25268384.350000001</v>
      </c>
      <c r="BI939" s="134">
        <f t="shared" si="59"/>
        <v>-25268384.350000001</v>
      </c>
    </row>
    <row r="940" spans="1:61" ht="14.4" x14ac:dyDescent="0.3">
      <c r="A940" s="106" t="s">
        <v>1301</v>
      </c>
      <c r="B940" s="105">
        <v>-2666353.4500000002</v>
      </c>
      <c r="C940" s="105">
        <v>-2666353.4500000002</v>
      </c>
      <c r="D940" s="105">
        <v>-2666353.4500000002</v>
      </c>
      <c r="E940" s="105">
        <v>-2666353.4500000002</v>
      </c>
      <c r="F940" s="105">
        <v>-2666353.4500000002</v>
      </c>
      <c r="G940" s="105">
        <v>-2666353.4500000002</v>
      </c>
      <c r="H940" s="105">
        <v>-2666353.4500000002</v>
      </c>
      <c r="I940" s="105">
        <v>-2666353.4500000002</v>
      </c>
      <c r="J940" s="105">
        <v>-2666353.4500000002</v>
      </c>
      <c r="K940" s="105">
        <v>-2666353.4500000002</v>
      </c>
      <c r="L940" s="105">
        <v>-2666353.4500000002</v>
      </c>
      <c r="M940" s="105">
        <v>-2666353.4500000002</v>
      </c>
      <c r="N940" s="105">
        <v>-2666353.4500000002</v>
      </c>
      <c r="O940" s="105">
        <v>-2666353.4500000002</v>
      </c>
      <c r="P940" s="105">
        <v>-2666353.4500000002</v>
      </c>
      <c r="Q940" s="105">
        <v>-2666353.4500000002</v>
      </c>
      <c r="R940" s="105">
        <v>-2666353.4500000002</v>
      </c>
      <c r="S940" s="105">
        <v>-2666353.4500000002</v>
      </c>
      <c r="T940" s="105">
        <v>-2666353.4500000002</v>
      </c>
      <c r="U940" s="105">
        <v>-2666353.4500000002</v>
      </c>
      <c r="V940" s="105">
        <v>-2666353.4500000002</v>
      </c>
      <c r="W940" s="105">
        <v>-2666353.4500000002</v>
      </c>
      <c r="X940" s="105">
        <v>-2666353.4500000002</v>
      </c>
      <c r="Y940" s="105">
        <v>-2666353.4500000002</v>
      </c>
      <c r="Z940" s="105">
        <v>-2666353.4500000002</v>
      </c>
      <c r="AA940" s="105">
        <v>-2666353.4500000002</v>
      </c>
      <c r="AB940" s="105">
        <v>-2666353.4500000002</v>
      </c>
      <c r="AC940" s="105">
        <v>-2666353.4500000002</v>
      </c>
      <c r="AD940" s="105">
        <v>-2666353.4500000002</v>
      </c>
      <c r="AE940" s="105">
        <v>-2666353.4500000002</v>
      </c>
      <c r="AF940" s="105">
        <v>-2666353.4500000002</v>
      </c>
      <c r="AG940" s="105">
        <v>-2666353.4500000002</v>
      </c>
      <c r="AH940" s="105">
        <v>-2666353.4500000002</v>
      </c>
      <c r="AI940" s="105">
        <v>-2666353.4500000002</v>
      </c>
      <c r="AJ940" s="105">
        <v>-2666353.4500000002</v>
      </c>
      <c r="AK940" s="105">
        <v>-2666353.4500000002</v>
      </c>
      <c r="AL940" s="105">
        <v>-2666353.4500000002</v>
      </c>
      <c r="AM940" s="105">
        <v>-2666353.4500000002</v>
      </c>
      <c r="AN940" s="105">
        <v>-2666353.4500000002</v>
      </c>
      <c r="AO940" s="105">
        <v>-2666353.4500000002</v>
      </c>
      <c r="AP940" s="105">
        <v>-2666353.4500000002</v>
      </c>
      <c r="AQ940" s="105">
        <v>-2666353.4500000002</v>
      </c>
      <c r="AR940" s="105">
        <v>-2666353.4500000002</v>
      </c>
      <c r="AS940" s="105">
        <v>-2666353.4500000002</v>
      </c>
      <c r="AT940" s="105">
        <v>-2666353.4500000002</v>
      </c>
      <c r="AU940" s="105">
        <v>-2666353.4500000002</v>
      </c>
      <c r="AV940" s="105">
        <v>-2666353.4500000002</v>
      </c>
      <c r="AW940" s="105">
        <v>-2666353.4500000002</v>
      </c>
      <c r="AX940" s="105">
        <v>-2666353.4500000002</v>
      </c>
      <c r="AY940" s="105">
        <v>-2666353.4500000002</v>
      </c>
      <c r="AZ940" s="105">
        <v>-2666353.4500000002</v>
      </c>
      <c r="BA940" s="105">
        <v>-2666353.4500000002</v>
      </c>
      <c r="BB940" s="105">
        <v>-2666353.4500000002</v>
      </c>
      <c r="BE940" s="73"/>
      <c r="BF940" s="134">
        <f t="shared" si="60"/>
        <v>-2666353.4499999997</v>
      </c>
      <c r="BG940" s="134">
        <f t="shared" si="61"/>
        <v>-2666353.4499999997</v>
      </c>
      <c r="BH940" s="134">
        <f t="shared" si="62"/>
        <v>-2666353.4499999997</v>
      </c>
      <c r="BI940" s="134">
        <f t="shared" si="59"/>
        <v>-2666353.4499999997</v>
      </c>
    </row>
    <row r="941" spans="1:61" ht="14.4" x14ac:dyDescent="0.3">
      <c r="A941" s="233" t="s">
        <v>1302</v>
      </c>
      <c r="B941" s="107">
        <v>-25302392.199999999</v>
      </c>
      <c r="C941" s="107">
        <v>-25302392.199999999</v>
      </c>
      <c r="D941" s="107">
        <v>-25302392.199999999</v>
      </c>
      <c r="E941" s="107">
        <v>-25302392.199999999</v>
      </c>
      <c r="F941" s="107">
        <v>-25302392.199999999</v>
      </c>
      <c r="G941" s="107">
        <v>-25302392.199999999</v>
      </c>
      <c r="H941" s="107">
        <v>-25302392.199999999</v>
      </c>
      <c r="I941" s="107">
        <v>-25302392.199999999</v>
      </c>
      <c r="J941" s="107">
        <v>-25302392.199999999</v>
      </c>
      <c r="K941" s="107">
        <v>-25302392.199999999</v>
      </c>
      <c r="L941" s="107">
        <v>-25302392.199999999</v>
      </c>
      <c r="M941" s="107">
        <v>-25302392.199999999</v>
      </c>
      <c r="N941" s="107">
        <v>-25302392.199999999</v>
      </c>
      <c r="O941" s="107">
        <v>-25302392.199999999</v>
      </c>
      <c r="P941" s="107">
        <v>-25302392.199999999</v>
      </c>
      <c r="Q941" s="107">
        <v>-25302392.199999999</v>
      </c>
      <c r="R941" s="107">
        <v>-25302392.199999999</v>
      </c>
      <c r="S941" s="107">
        <v>-25302392.199999999</v>
      </c>
      <c r="T941" s="107">
        <v>-25302392.199999999</v>
      </c>
      <c r="U941" s="107">
        <v>-25302392.199999999</v>
      </c>
      <c r="V941" s="107">
        <v>-25302392.199999999</v>
      </c>
      <c r="W941" s="107">
        <v>-25302392.199999999</v>
      </c>
      <c r="X941" s="107">
        <v>-25302392.199999999</v>
      </c>
      <c r="Y941" s="107">
        <v>-25302392.199999999</v>
      </c>
      <c r="Z941" s="107">
        <v>-25302392.199999999</v>
      </c>
      <c r="AA941" s="107">
        <v>-25302392.199999999</v>
      </c>
      <c r="AB941" s="107">
        <v>-25302392.199999999</v>
      </c>
      <c r="AC941" s="107">
        <v>-25302392.199999999</v>
      </c>
      <c r="AD941" s="107">
        <v>-25302392.199999999</v>
      </c>
      <c r="AE941" s="107">
        <v>-25302392.199999999</v>
      </c>
      <c r="AF941" s="107">
        <v>-25302392.199999999</v>
      </c>
      <c r="AG941" s="107">
        <v>-25302392.199999999</v>
      </c>
      <c r="AH941" s="107">
        <v>-25302392.199999999</v>
      </c>
      <c r="AI941" s="107">
        <v>-25302392.199999999</v>
      </c>
      <c r="AJ941" s="107">
        <v>-25302392.199999999</v>
      </c>
      <c r="AK941" s="107">
        <v>-25302392.199999999</v>
      </c>
      <c r="AL941" s="107">
        <v>-25302392.199999999</v>
      </c>
      <c r="AM941" s="107">
        <v>-25302392.199999999</v>
      </c>
      <c r="AN941" s="107">
        <v>-25302392.199999999</v>
      </c>
      <c r="AO941" s="107">
        <v>-25302392.199999999</v>
      </c>
      <c r="AP941" s="107">
        <v>-25302392.199999999</v>
      </c>
      <c r="AQ941" s="107">
        <v>-25302392.199999999</v>
      </c>
      <c r="AR941" s="107">
        <v>-25302392.199999999</v>
      </c>
      <c r="AS941" s="107">
        <v>-25302392.199999999</v>
      </c>
      <c r="AT941" s="107">
        <v>-25302392.199999999</v>
      </c>
      <c r="AU941" s="107">
        <v>-25302392.199999999</v>
      </c>
      <c r="AV941" s="107">
        <v>-25302392.199999999</v>
      </c>
      <c r="AW941" s="107">
        <v>-25302392.199999999</v>
      </c>
      <c r="AX941" s="107">
        <v>-25302392.199999999</v>
      </c>
      <c r="AY941" s="107">
        <v>-25302392.199999999</v>
      </c>
      <c r="AZ941" s="107">
        <v>-25302392.199999999</v>
      </c>
      <c r="BA941" s="107">
        <v>-25302392.199999999</v>
      </c>
      <c r="BB941" s="107">
        <v>-25302392.199999999</v>
      </c>
      <c r="BE941" s="73"/>
    </row>
    <row r="942" spans="1:61" ht="14.4" x14ac:dyDescent="0.3">
      <c r="A942" s="106" t="s">
        <v>1303</v>
      </c>
      <c r="BE942" s="73"/>
    </row>
    <row r="943" spans="1:61" ht="14.4" x14ac:dyDescent="0.3">
      <c r="A943" s="158" t="s">
        <v>1304</v>
      </c>
      <c r="BE943" s="73"/>
      <c r="BF943" s="134" t="e">
        <f t="shared" si="60"/>
        <v>#DIV/0!</v>
      </c>
      <c r="BG943" s="134" t="e">
        <f t="shared" si="61"/>
        <v>#DIV/0!</v>
      </c>
      <c r="BH943" s="134" t="e">
        <f t="shared" si="62"/>
        <v>#DIV/0!</v>
      </c>
      <c r="BI943" s="134" t="e">
        <f t="shared" si="59"/>
        <v>#DIV/0!</v>
      </c>
    </row>
    <row r="944" spans="1:61" ht="14.4" x14ac:dyDescent="0.3">
      <c r="A944" s="106" t="s">
        <v>1305</v>
      </c>
      <c r="B944" s="105">
        <v>0</v>
      </c>
      <c r="C944" s="105">
        <v>0</v>
      </c>
      <c r="D944" s="105">
        <v>0</v>
      </c>
      <c r="E944" s="105">
        <v>0</v>
      </c>
      <c r="F944" s="105">
        <v>0</v>
      </c>
      <c r="G944" s="105">
        <v>0</v>
      </c>
      <c r="H944" s="105">
        <v>0</v>
      </c>
      <c r="I944" s="105">
        <v>0</v>
      </c>
      <c r="J944" s="105">
        <v>0</v>
      </c>
      <c r="K944" s="105">
        <v>0</v>
      </c>
      <c r="L944" s="105">
        <v>0</v>
      </c>
      <c r="M944" s="105">
        <v>0</v>
      </c>
      <c r="N944" s="105">
        <v>0</v>
      </c>
      <c r="O944" s="105">
        <v>0</v>
      </c>
      <c r="P944" s="105">
        <v>0</v>
      </c>
      <c r="Q944" s="105">
        <v>0</v>
      </c>
      <c r="R944" s="105">
        <v>0</v>
      </c>
      <c r="S944" s="105">
        <v>0</v>
      </c>
      <c r="T944" s="105">
        <v>0</v>
      </c>
      <c r="U944" s="105">
        <v>0</v>
      </c>
      <c r="V944" s="105">
        <v>0</v>
      </c>
      <c r="W944" s="105">
        <v>0</v>
      </c>
      <c r="X944" s="105">
        <v>0</v>
      </c>
      <c r="Y944" s="105">
        <v>0</v>
      </c>
      <c r="Z944" s="105">
        <v>0</v>
      </c>
      <c r="AA944" s="105">
        <v>0</v>
      </c>
      <c r="AB944" s="105">
        <v>0</v>
      </c>
      <c r="AC944" s="105">
        <v>0</v>
      </c>
      <c r="AD944" s="105">
        <v>0</v>
      </c>
      <c r="AE944" s="105">
        <v>0</v>
      </c>
      <c r="AF944" s="105">
        <v>0</v>
      </c>
      <c r="AG944" s="105">
        <v>0</v>
      </c>
      <c r="AH944" s="105">
        <v>0</v>
      </c>
      <c r="AI944" s="105">
        <v>0</v>
      </c>
      <c r="AJ944" s="105">
        <v>0</v>
      </c>
      <c r="AK944" s="105">
        <v>0</v>
      </c>
      <c r="AL944" s="105">
        <v>0</v>
      </c>
      <c r="AM944" s="105">
        <v>0</v>
      </c>
      <c r="AN944" s="105">
        <v>0</v>
      </c>
      <c r="AO944" s="105">
        <v>0</v>
      </c>
      <c r="AP944" s="105">
        <v>0</v>
      </c>
      <c r="AQ944" s="105">
        <v>0</v>
      </c>
      <c r="AR944" s="105">
        <v>0</v>
      </c>
      <c r="AS944" s="105">
        <v>0</v>
      </c>
      <c r="AT944" s="105">
        <v>0</v>
      </c>
      <c r="AU944" s="105">
        <v>0</v>
      </c>
      <c r="AV944" s="105">
        <v>0</v>
      </c>
      <c r="AW944" s="105">
        <v>0</v>
      </c>
      <c r="AX944" s="105">
        <v>0</v>
      </c>
      <c r="AY944" s="105">
        <v>0</v>
      </c>
      <c r="AZ944" s="105">
        <v>0</v>
      </c>
      <c r="BA944" s="105">
        <v>0</v>
      </c>
      <c r="BB944" s="105">
        <v>0</v>
      </c>
      <c r="BE944" s="73"/>
      <c r="BF944" s="134">
        <f t="shared" si="60"/>
        <v>0</v>
      </c>
      <c r="BG944" s="134">
        <f t="shared" si="61"/>
        <v>0</v>
      </c>
      <c r="BH944" s="134">
        <f t="shared" si="62"/>
        <v>0</v>
      </c>
      <c r="BI944" s="134">
        <f t="shared" si="59"/>
        <v>0</v>
      </c>
    </row>
    <row r="945" spans="1:61" ht="14.4" x14ac:dyDescent="0.3">
      <c r="A945" s="106" t="s">
        <v>1306</v>
      </c>
      <c r="B945" s="105">
        <v>0</v>
      </c>
      <c r="C945" s="105">
        <v>0</v>
      </c>
      <c r="D945" s="105">
        <v>0</v>
      </c>
      <c r="E945" s="105">
        <v>0</v>
      </c>
      <c r="F945" s="105">
        <v>0</v>
      </c>
      <c r="G945" s="105">
        <v>0</v>
      </c>
      <c r="H945" s="105">
        <v>0</v>
      </c>
      <c r="I945" s="105">
        <v>0</v>
      </c>
      <c r="J945" s="105">
        <v>0</v>
      </c>
      <c r="K945" s="105">
        <v>0</v>
      </c>
      <c r="L945" s="105">
        <v>0</v>
      </c>
      <c r="M945" s="105">
        <v>0</v>
      </c>
      <c r="N945" s="105">
        <v>0</v>
      </c>
      <c r="O945" s="105">
        <v>0</v>
      </c>
      <c r="P945" s="105">
        <v>0</v>
      </c>
      <c r="Q945" s="105">
        <v>0</v>
      </c>
      <c r="R945" s="105">
        <v>0</v>
      </c>
      <c r="S945" s="105">
        <v>0</v>
      </c>
      <c r="T945" s="105">
        <v>0</v>
      </c>
      <c r="U945" s="105">
        <v>0</v>
      </c>
      <c r="V945" s="105">
        <v>0</v>
      </c>
      <c r="W945" s="105">
        <v>0</v>
      </c>
      <c r="X945" s="105">
        <v>0</v>
      </c>
      <c r="Y945" s="105">
        <v>0</v>
      </c>
      <c r="Z945" s="105">
        <v>0</v>
      </c>
      <c r="AA945" s="105">
        <v>0</v>
      </c>
      <c r="AB945" s="105">
        <v>0</v>
      </c>
      <c r="AC945" s="105">
        <v>0</v>
      </c>
      <c r="AD945" s="105">
        <v>0</v>
      </c>
      <c r="AE945" s="105">
        <v>0</v>
      </c>
      <c r="AF945" s="105">
        <v>0</v>
      </c>
      <c r="AG945" s="105">
        <v>0</v>
      </c>
      <c r="AH945" s="105">
        <v>0</v>
      </c>
      <c r="AI945" s="105">
        <v>0</v>
      </c>
      <c r="AJ945" s="105">
        <v>0</v>
      </c>
      <c r="AK945" s="105">
        <v>0</v>
      </c>
      <c r="AL945" s="105">
        <v>0</v>
      </c>
      <c r="AM945" s="105">
        <v>0</v>
      </c>
      <c r="AN945" s="105">
        <v>0</v>
      </c>
      <c r="AO945" s="105">
        <v>0</v>
      </c>
      <c r="AP945" s="105">
        <v>0</v>
      </c>
      <c r="AQ945" s="105">
        <v>0</v>
      </c>
      <c r="AR945" s="105">
        <v>0</v>
      </c>
      <c r="AS945" s="105">
        <v>0</v>
      </c>
      <c r="AT945" s="105">
        <v>0</v>
      </c>
      <c r="AU945" s="105">
        <v>0</v>
      </c>
      <c r="AV945" s="105">
        <v>0</v>
      </c>
      <c r="AW945" s="105">
        <v>0</v>
      </c>
      <c r="AX945" s="105">
        <v>0</v>
      </c>
      <c r="AY945" s="105">
        <v>0</v>
      </c>
      <c r="AZ945" s="105">
        <v>0</v>
      </c>
      <c r="BA945" s="105">
        <v>0</v>
      </c>
      <c r="BB945" s="105">
        <v>0</v>
      </c>
      <c r="BE945" s="73"/>
      <c r="BF945" s="134">
        <f t="shared" si="60"/>
        <v>0</v>
      </c>
      <c r="BG945" s="134">
        <f t="shared" si="61"/>
        <v>0</v>
      </c>
      <c r="BH945" s="134">
        <f t="shared" si="62"/>
        <v>0</v>
      </c>
      <c r="BI945" s="134">
        <f t="shared" si="59"/>
        <v>0</v>
      </c>
    </row>
    <row r="946" spans="1:61" ht="14.4" x14ac:dyDescent="0.3">
      <c r="A946" s="106" t="s">
        <v>1307</v>
      </c>
      <c r="B946" s="105">
        <v>-4942718</v>
      </c>
      <c r="C946" s="105">
        <v>-4942718</v>
      </c>
      <c r="D946" s="105">
        <v>-4942718</v>
      </c>
      <c r="E946" s="105">
        <v>-4942718</v>
      </c>
      <c r="F946" s="105">
        <v>-4942718</v>
      </c>
      <c r="G946" s="105">
        <v>-4942718</v>
      </c>
      <c r="H946" s="105">
        <v>-4942718</v>
      </c>
      <c r="I946" s="105">
        <v>-4942718</v>
      </c>
      <c r="J946" s="105">
        <v>-4942718</v>
      </c>
      <c r="K946" s="105">
        <v>-4942718</v>
      </c>
      <c r="L946" s="105">
        <v>-4942718</v>
      </c>
      <c r="M946" s="105">
        <v>-4942718</v>
      </c>
      <c r="N946" s="105">
        <v>-4942718</v>
      </c>
      <c r="O946" s="105">
        <v>-4942718</v>
      </c>
      <c r="P946" s="105">
        <v>-4942718</v>
      </c>
      <c r="Q946" s="105">
        <v>-4942718</v>
      </c>
      <c r="R946" s="105">
        <v>-4942718</v>
      </c>
      <c r="S946" s="105">
        <v>-4942718</v>
      </c>
      <c r="T946" s="105">
        <v>-4942718</v>
      </c>
      <c r="U946" s="105">
        <v>-4942718</v>
      </c>
      <c r="V946" s="105">
        <v>-4942718</v>
      </c>
      <c r="W946" s="105">
        <v>-4942718</v>
      </c>
      <c r="X946" s="105">
        <v>-4942718</v>
      </c>
      <c r="Y946" s="105">
        <v>-4942718</v>
      </c>
      <c r="Z946" s="105">
        <v>-4942718</v>
      </c>
      <c r="AA946" s="105">
        <v>-4942718</v>
      </c>
      <c r="AB946" s="105">
        <v>-4942718</v>
      </c>
      <c r="AC946" s="105">
        <v>-4942718</v>
      </c>
      <c r="AD946" s="105">
        <v>-4942718</v>
      </c>
      <c r="AE946" s="105">
        <v>-4942718</v>
      </c>
      <c r="AF946" s="105">
        <v>-4942718</v>
      </c>
      <c r="AG946" s="105">
        <v>-4942718</v>
      </c>
      <c r="AH946" s="105">
        <v>-4942718</v>
      </c>
      <c r="AI946" s="105">
        <v>-4942718</v>
      </c>
      <c r="AJ946" s="105">
        <v>-4942718</v>
      </c>
      <c r="AK946" s="105">
        <v>-4942718</v>
      </c>
      <c r="AL946" s="105">
        <v>-4942718</v>
      </c>
      <c r="AM946" s="105">
        <v>-4942718</v>
      </c>
      <c r="AN946" s="105">
        <v>-4942718</v>
      </c>
      <c r="AO946" s="105">
        <v>-4942718</v>
      </c>
      <c r="AP946" s="105">
        <v>-4942718</v>
      </c>
      <c r="AQ946" s="105">
        <v>-4942718</v>
      </c>
      <c r="AR946" s="105">
        <v>-4942718</v>
      </c>
      <c r="AS946" s="105">
        <v>-4942718</v>
      </c>
      <c r="AT946" s="105">
        <v>-4942718</v>
      </c>
      <c r="AU946" s="105">
        <v>-4942718</v>
      </c>
      <c r="AV946" s="105">
        <v>-4942718</v>
      </c>
      <c r="AW946" s="105">
        <v>-4942718</v>
      </c>
      <c r="AX946" s="105">
        <v>-4942718</v>
      </c>
      <c r="AY946" s="105">
        <v>-4942718</v>
      </c>
      <c r="AZ946" s="105">
        <v>-4942718</v>
      </c>
      <c r="BA946" s="105">
        <v>-4942718</v>
      </c>
      <c r="BB946" s="105">
        <v>-4942718</v>
      </c>
      <c r="BE946" s="73"/>
      <c r="BF946" s="134">
        <f t="shared" si="60"/>
        <v>-4942718</v>
      </c>
      <c r="BG946" s="134">
        <f t="shared" si="61"/>
        <v>-4942718</v>
      </c>
      <c r="BH946" s="134">
        <f t="shared" si="62"/>
        <v>-4942718</v>
      </c>
      <c r="BI946" s="134">
        <f t="shared" si="59"/>
        <v>-4942718</v>
      </c>
    </row>
    <row r="947" spans="1:61" ht="14.4" x14ac:dyDescent="0.3">
      <c r="A947" s="106" t="s">
        <v>1308</v>
      </c>
      <c r="B947" s="105">
        <v>0</v>
      </c>
      <c r="C947" s="105">
        <v>0</v>
      </c>
      <c r="D947" s="105">
        <v>0</v>
      </c>
      <c r="E947" s="105">
        <v>0</v>
      </c>
      <c r="F947" s="105">
        <v>0</v>
      </c>
      <c r="G947" s="105">
        <v>0</v>
      </c>
      <c r="H947" s="105">
        <v>0</v>
      </c>
      <c r="I947" s="105">
        <v>0</v>
      </c>
      <c r="J947" s="105">
        <v>0</v>
      </c>
      <c r="K947" s="105">
        <v>0</v>
      </c>
      <c r="L947" s="105">
        <v>0</v>
      </c>
      <c r="M947" s="105">
        <v>0</v>
      </c>
      <c r="N947" s="105">
        <v>0</v>
      </c>
      <c r="O947" s="105">
        <v>0</v>
      </c>
      <c r="P947" s="105">
        <v>0</v>
      </c>
      <c r="Q947" s="105">
        <v>0</v>
      </c>
      <c r="R947" s="105">
        <v>0</v>
      </c>
      <c r="S947" s="105">
        <v>0</v>
      </c>
      <c r="T947" s="105">
        <v>0</v>
      </c>
      <c r="U947" s="105">
        <v>0</v>
      </c>
      <c r="V947" s="105">
        <v>0</v>
      </c>
      <c r="W947" s="105">
        <v>0</v>
      </c>
      <c r="X947" s="105">
        <v>0</v>
      </c>
      <c r="Y947" s="105">
        <v>0</v>
      </c>
      <c r="Z947" s="105">
        <v>0</v>
      </c>
      <c r="AA947" s="105">
        <v>0</v>
      </c>
      <c r="AB947" s="105">
        <v>0</v>
      </c>
      <c r="AC947" s="105">
        <v>0</v>
      </c>
      <c r="AD947" s="105">
        <v>0</v>
      </c>
      <c r="AE947" s="105">
        <v>0</v>
      </c>
      <c r="AF947" s="105">
        <v>0</v>
      </c>
      <c r="AG947" s="105">
        <v>0</v>
      </c>
      <c r="AH947" s="105">
        <v>0</v>
      </c>
      <c r="AI947" s="105">
        <v>0</v>
      </c>
      <c r="AJ947" s="105">
        <v>0</v>
      </c>
      <c r="AK947" s="105">
        <v>0</v>
      </c>
      <c r="AL947" s="105">
        <v>0</v>
      </c>
      <c r="AM947" s="105">
        <v>0</v>
      </c>
      <c r="AN947" s="105">
        <v>0</v>
      </c>
      <c r="AO947" s="105">
        <v>0</v>
      </c>
      <c r="AP947" s="105">
        <v>0</v>
      </c>
      <c r="AQ947" s="105">
        <v>0</v>
      </c>
      <c r="AR947" s="105">
        <v>0</v>
      </c>
      <c r="AS947" s="105">
        <v>0</v>
      </c>
      <c r="AT947" s="105">
        <v>0</v>
      </c>
      <c r="AU947" s="105">
        <v>0</v>
      </c>
      <c r="AV947" s="105">
        <v>0</v>
      </c>
      <c r="AW947" s="105">
        <v>0</v>
      </c>
      <c r="AX947" s="105">
        <v>0</v>
      </c>
      <c r="AY947" s="105">
        <v>0</v>
      </c>
      <c r="AZ947" s="105">
        <v>0</v>
      </c>
      <c r="BA947" s="105">
        <v>0</v>
      </c>
      <c r="BB947" s="105">
        <v>0</v>
      </c>
      <c r="BE947" s="73"/>
      <c r="BF947" s="134">
        <f t="shared" si="60"/>
        <v>0</v>
      </c>
      <c r="BG947" s="134">
        <f t="shared" si="61"/>
        <v>0</v>
      </c>
      <c r="BH947" s="134">
        <f t="shared" si="62"/>
        <v>0</v>
      </c>
      <c r="BI947" s="134">
        <f t="shared" si="59"/>
        <v>0</v>
      </c>
    </row>
    <row r="948" spans="1:61" ht="14.4" x14ac:dyDescent="0.3">
      <c r="A948" s="106" t="s">
        <v>1309</v>
      </c>
      <c r="B948" s="105">
        <v>-5873031.9800000004</v>
      </c>
      <c r="C948" s="105">
        <v>-5873031.9800000004</v>
      </c>
      <c r="D948" s="105">
        <v>-5873031.9800000004</v>
      </c>
      <c r="E948" s="105">
        <v>-5873031.9800000004</v>
      </c>
      <c r="F948" s="105">
        <v>-5873031.9800000004</v>
      </c>
      <c r="G948" s="105">
        <v>-5873031.9800000004</v>
      </c>
      <c r="H948" s="105">
        <v>-5873031.9800000004</v>
      </c>
      <c r="I948" s="105">
        <v>-5873031.9800000004</v>
      </c>
      <c r="J948" s="105">
        <v>-5873031.9800000004</v>
      </c>
      <c r="K948" s="105">
        <v>-5873031.9800000004</v>
      </c>
      <c r="L948" s="105">
        <v>-5873031.9800000004</v>
      </c>
      <c r="M948" s="105">
        <v>-5873031.9800000004</v>
      </c>
      <c r="N948" s="105">
        <v>-5873031.9800000004</v>
      </c>
      <c r="O948" s="105">
        <v>-5873031.9800000004</v>
      </c>
      <c r="P948" s="105">
        <v>-5873031.9800000004</v>
      </c>
      <c r="Q948" s="105">
        <v>-5873031.9800000004</v>
      </c>
      <c r="R948" s="105">
        <v>-5873031.9800000004</v>
      </c>
      <c r="S948" s="105">
        <v>-5873031.9800000004</v>
      </c>
      <c r="T948" s="105">
        <v>-5873031.9800000004</v>
      </c>
      <c r="U948" s="105">
        <v>-5873031.9800000004</v>
      </c>
      <c r="V948" s="105">
        <v>-5873031.9800000004</v>
      </c>
      <c r="W948" s="105">
        <v>-5873031.9800000004</v>
      </c>
      <c r="X948" s="105">
        <v>-5873031.9800000004</v>
      </c>
      <c r="Y948" s="105">
        <v>-5873031.9800000004</v>
      </c>
      <c r="Z948" s="105">
        <v>-5873031.9800000004</v>
      </c>
      <c r="AA948" s="105">
        <v>-5873031.9800000004</v>
      </c>
      <c r="AB948" s="105">
        <v>-5873031.9800000004</v>
      </c>
      <c r="AC948" s="105">
        <v>-5873031.9800000004</v>
      </c>
      <c r="AD948" s="105">
        <v>-5873031.9800000004</v>
      </c>
      <c r="AE948" s="105">
        <v>-5873031.9800000004</v>
      </c>
      <c r="AF948" s="105">
        <v>-5873031.9800000004</v>
      </c>
      <c r="AG948" s="105">
        <v>-5873031.9800000004</v>
      </c>
      <c r="AH948" s="105">
        <v>-5873031.9800000004</v>
      </c>
      <c r="AI948" s="105">
        <v>-5873031.9800000004</v>
      </c>
      <c r="AJ948" s="105">
        <v>-5873031.9800000004</v>
      </c>
      <c r="AK948" s="105">
        <v>-5873031.9800000004</v>
      </c>
      <c r="AL948" s="105">
        <v>-5873031.9800000004</v>
      </c>
      <c r="AM948" s="105">
        <v>-5873031.9800000004</v>
      </c>
      <c r="AN948" s="105">
        <v>-5873031.9800000004</v>
      </c>
      <c r="AO948" s="105">
        <v>-5873031.9800000004</v>
      </c>
      <c r="AP948" s="105">
        <v>-5873031.9800000004</v>
      </c>
      <c r="AQ948" s="105">
        <v>-5873031.9800000004</v>
      </c>
      <c r="AR948" s="105">
        <v>-5873031.9800000004</v>
      </c>
      <c r="AS948" s="105">
        <v>-5873031.9800000004</v>
      </c>
      <c r="AT948" s="105">
        <v>-5873031.9800000004</v>
      </c>
      <c r="AU948" s="105">
        <v>-5873031.9800000004</v>
      </c>
      <c r="AV948" s="105">
        <v>-5873031.9800000004</v>
      </c>
      <c r="AW948" s="105">
        <v>-5873031.9800000004</v>
      </c>
      <c r="AX948" s="105">
        <v>-5873031.9800000004</v>
      </c>
      <c r="AY948" s="105">
        <v>-5873031.9800000004</v>
      </c>
      <c r="AZ948" s="105">
        <v>-5873031.9800000004</v>
      </c>
      <c r="BA948" s="105">
        <v>-5873031.9800000004</v>
      </c>
      <c r="BB948" s="105">
        <v>-5873031.9800000004</v>
      </c>
      <c r="BE948" s="73"/>
      <c r="BF948" s="134">
        <f t="shared" si="60"/>
        <v>-5873031.9800000023</v>
      </c>
      <c r="BG948" s="134">
        <f t="shared" si="61"/>
        <v>-5873031.9800000023</v>
      </c>
      <c r="BH948" s="134">
        <f t="shared" si="62"/>
        <v>-5873031.9800000023</v>
      </c>
      <c r="BI948" s="134">
        <f t="shared" si="59"/>
        <v>-5873031.9800000023</v>
      </c>
    </row>
    <row r="949" spans="1:61" ht="14.4" x14ac:dyDescent="0.3">
      <c r="A949" s="106" t="s">
        <v>1310</v>
      </c>
      <c r="B949" s="105">
        <v>0</v>
      </c>
      <c r="C949" s="105">
        <v>0</v>
      </c>
      <c r="D949" s="105">
        <v>0</v>
      </c>
      <c r="E949" s="105">
        <v>0</v>
      </c>
      <c r="F949" s="105">
        <v>0</v>
      </c>
      <c r="G949" s="105">
        <v>0</v>
      </c>
      <c r="H949" s="105">
        <v>0</v>
      </c>
      <c r="I949" s="105">
        <v>0</v>
      </c>
      <c r="J949" s="105">
        <v>0</v>
      </c>
      <c r="K949" s="105">
        <v>0</v>
      </c>
      <c r="L949" s="105">
        <v>0</v>
      </c>
      <c r="M949" s="105">
        <v>0</v>
      </c>
      <c r="N949" s="105">
        <v>0</v>
      </c>
      <c r="O949" s="105">
        <v>0</v>
      </c>
      <c r="P949" s="105">
        <v>0</v>
      </c>
      <c r="Q949" s="105">
        <v>0</v>
      </c>
      <c r="R949" s="105">
        <v>0</v>
      </c>
      <c r="S949" s="105">
        <v>0</v>
      </c>
      <c r="T949" s="105">
        <v>0</v>
      </c>
      <c r="U949" s="105">
        <v>0</v>
      </c>
      <c r="V949" s="105">
        <v>0</v>
      </c>
      <c r="W949" s="105">
        <v>0</v>
      </c>
      <c r="X949" s="105">
        <v>0</v>
      </c>
      <c r="Y949" s="105">
        <v>0</v>
      </c>
      <c r="Z949" s="105">
        <v>0</v>
      </c>
      <c r="AA949" s="105">
        <v>0</v>
      </c>
      <c r="AB949" s="105">
        <v>0</v>
      </c>
      <c r="AC949" s="105">
        <v>0</v>
      </c>
      <c r="AD949" s="105">
        <v>0</v>
      </c>
      <c r="AE949" s="105">
        <v>0</v>
      </c>
      <c r="AF949" s="105">
        <v>0</v>
      </c>
      <c r="AG949" s="105">
        <v>0</v>
      </c>
      <c r="AH949" s="105">
        <v>0</v>
      </c>
      <c r="AI949" s="105">
        <v>0</v>
      </c>
      <c r="AJ949" s="105">
        <v>0</v>
      </c>
      <c r="AK949" s="105">
        <v>0</v>
      </c>
      <c r="AL949" s="105">
        <v>0</v>
      </c>
      <c r="AM949" s="105">
        <v>0</v>
      </c>
      <c r="AN949" s="105">
        <v>0</v>
      </c>
      <c r="AO949" s="105">
        <v>0</v>
      </c>
      <c r="AP949" s="105">
        <v>0</v>
      </c>
      <c r="AQ949" s="105">
        <v>0</v>
      </c>
      <c r="AR949" s="105">
        <v>0</v>
      </c>
      <c r="AS949" s="105">
        <v>0</v>
      </c>
      <c r="AT949" s="105">
        <v>0</v>
      </c>
      <c r="AU949" s="105">
        <v>0</v>
      </c>
      <c r="AV949" s="105">
        <v>0</v>
      </c>
      <c r="AW949" s="105">
        <v>0</v>
      </c>
      <c r="AX949" s="105">
        <v>0</v>
      </c>
      <c r="AY949" s="105">
        <v>0</v>
      </c>
      <c r="AZ949" s="105">
        <v>0</v>
      </c>
      <c r="BA949" s="105">
        <v>0</v>
      </c>
      <c r="BB949" s="105">
        <v>0</v>
      </c>
      <c r="BE949" s="73"/>
      <c r="BF949" s="134">
        <f t="shared" si="60"/>
        <v>0</v>
      </c>
      <c r="BG949" s="134">
        <f t="shared" si="61"/>
        <v>0</v>
      </c>
      <c r="BH949" s="134">
        <f t="shared" si="62"/>
        <v>0</v>
      </c>
      <c r="BI949" s="134">
        <f t="shared" si="59"/>
        <v>0</v>
      </c>
    </row>
    <row r="950" spans="1:61" ht="14.4" x14ac:dyDescent="0.3">
      <c r="A950" s="106" t="s">
        <v>1311</v>
      </c>
      <c r="B950" s="105">
        <v>-1006335.52</v>
      </c>
      <c r="C950" s="105">
        <v>-1006335.52</v>
      </c>
      <c r="D950" s="105">
        <v>-1006335.52</v>
      </c>
      <c r="E950" s="105">
        <v>-1006335.52</v>
      </c>
      <c r="F950" s="105">
        <v>-1006335.52</v>
      </c>
      <c r="G950" s="105">
        <v>-1006335.52</v>
      </c>
      <c r="H950" s="105">
        <v>-1006335.52</v>
      </c>
      <c r="I950" s="105">
        <v>-1006335.52</v>
      </c>
      <c r="J950" s="105">
        <v>-1006335.52</v>
      </c>
      <c r="K950" s="105">
        <v>-1006335.52</v>
      </c>
      <c r="L950" s="105">
        <v>-1006335.52</v>
      </c>
      <c r="M950" s="105">
        <v>-1006335.52</v>
      </c>
      <c r="N950" s="105">
        <v>-1006335.52</v>
      </c>
      <c r="O950" s="105">
        <v>-1006335.52</v>
      </c>
      <c r="P950" s="105">
        <v>-1006335.52</v>
      </c>
      <c r="Q950" s="105">
        <v>-1006335.52</v>
      </c>
      <c r="R950" s="105">
        <v>-1006335.52</v>
      </c>
      <c r="S950" s="105">
        <v>-1006335.52</v>
      </c>
      <c r="T950" s="105">
        <v>-1006335.52</v>
      </c>
      <c r="U950" s="105">
        <v>-1006335.52</v>
      </c>
      <c r="V950" s="105">
        <v>-1006335.52</v>
      </c>
      <c r="W950" s="105">
        <v>-1006335.52</v>
      </c>
      <c r="X950" s="105">
        <v>-1006335.52</v>
      </c>
      <c r="Y950" s="105">
        <v>-1006335.52</v>
      </c>
      <c r="Z950" s="105">
        <v>-1006335.52</v>
      </c>
      <c r="AA950" s="105">
        <v>-1006335.52</v>
      </c>
      <c r="AB950" s="105">
        <v>-1006335.52</v>
      </c>
      <c r="AC950" s="105">
        <v>-1006335.52</v>
      </c>
      <c r="AD950" s="105">
        <v>-1006335.52</v>
      </c>
      <c r="AE950" s="105">
        <v>-1006335.52</v>
      </c>
      <c r="AF950" s="105">
        <v>-1006335.52</v>
      </c>
      <c r="AG950" s="105">
        <v>-1006335.52</v>
      </c>
      <c r="AH950" s="105">
        <v>-1006335.52</v>
      </c>
      <c r="AI950" s="105">
        <v>-1006335.52</v>
      </c>
      <c r="AJ950" s="105">
        <v>-1006335.52</v>
      </c>
      <c r="AK950" s="105">
        <v>-1006335.52</v>
      </c>
      <c r="AL950" s="105">
        <v>-1006335.52</v>
      </c>
      <c r="AM950" s="105">
        <v>-1006335.52</v>
      </c>
      <c r="AN950" s="105">
        <v>-1006335.52</v>
      </c>
      <c r="AO950" s="105">
        <v>-1006335.52</v>
      </c>
      <c r="AP950" s="105">
        <v>-1006335.52</v>
      </c>
      <c r="AQ950" s="105">
        <v>-1006335.52</v>
      </c>
      <c r="AR950" s="105">
        <v>-1006335.52</v>
      </c>
      <c r="AS950" s="105">
        <v>-1006335.52</v>
      </c>
      <c r="AT950" s="105">
        <v>-1006335.52</v>
      </c>
      <c r="AU950" s="105">
        <v>-1006335.52</v>
      </c>
      <c r="AV950" s="105">
        <v>-1006335.52</v>
      </c>
      <c r="AW950" s="105">
        <v>-1006335.52</v>
      </c>
      <c r="AX950" s="105">
        <v>-1006335.52</v>
      </c>
      <c r="AY950" s="105">
        <v>-1006335.52</v>
      </c>
      <c r="AZ950" s="105">
        <v>-1006335.52</v>
      </c>
      <c r="BA950" s="105">
        <v>-1006335.52</v>
      </c>
      <c r="BB950" s="105">
        <v>-1006335.52</v>
      </c>
      <c r="BE950" s="73"/>
      <c r="BF950" s="134">
        <f t="shared" si="60"/>
        <v>-1006335.5199999997</v>
      </c>
      <c r="BG950" s="134">
        <f t="shared" si="61"/>
        <v>-1006335.5199999997</v>
      </c>
      <c r="BH950" s="134">
        <f t="shared" si="62"/>
        <v>-1006335.5199999997</v>
      </c>
      <c r="BI950" s="134">
        <f t="shared" si="59"/>
        <v>-1006335.5199999997</v>
      </c>
    </row>
    <row r="951" spans="1:61" ht="14.4" x14ac:dyDescent="0.3">
      <c r="A951" s="106" t="s">
        <v>1312</v>
      </c>
      <c r="B951" s="105">
        <v>-35793.5</v>
      </c>
      <c r="C951" s="105">
        <v>-35793.5</v>
      </c>
      <c r="D951" s="105">
        <v>-35793.5</v>
      </c>
      <c r="E951" s="105">
        <v>-35793.5</v>
      </c>
      <c r="F951" s="105">
        <v>-35793.5</v>
      </c>
      <c r="G951" s="105">
        <v>-35793.5</v>
      </c>
      <c r="H951" s="105">
        <v>-35793.5</v>
      </c>
      <c r="I951" s="105">
        <v>-35793.5</v>
      </c>
      <c r="J951" s="105">
        <v>-35793.5</v>
      </c>
      <c r="K951" s="105">
        <v>-35793.5</v>
      </c>
      <c r="L951" s="105">
        <v>-35793.5</v>
      </c>
      <c r="M951" s="105">
        <v>-35793.5</v>
      </c>
      <c r="N951" s="105">
        <v>-35793.5</v>
      </c>
      <c r="O951" s="105">
        <v>-35793.5</v>
      </c>
      <c r="P951" s="105">
        <v>-35793.5</v>
      </c>
      <c r="Q951" s="105">
        <v>-35793.5</v>
      </c>
      <c r="R951" s="105">
        <v>-35793.5</v>
      </c>
      <c r="S951" s="105">
        <v>-35793.5</v>
      </c>
      <c r="T951" s="105">
        <v>-35793.5</v>
      </c>
      <c r="U951" s="105">
        <v>-35793.5</v>
      </c>
      <c r="V951" s="105">
        <v>-35793.5</v>
      </c>
      <c r="W951" s="105">
        <v>-35793.5</v>
      </c>
      <c r="X951" s="105">
        <v>-35793.5</v>
      </c>
      <c r="Y951" s="105">
        <v>-35793.5</v>
      </c>
      <c r="Z951" s="105">
        <v>-35793.5</v>
      </c>
      <c r="AA951" s="105">
        <v>-35793.5</v>
      </c>
      <c r="AB951" s="105">
        <v>-35793.5</v>
      </c>
      <c r="AC951" s="105">
        <v>-35793.5</v>
      </c>
      <c r="AD951" s="105">
        <v>-35793.5</v>
      </c>
      <c r="AE951" s="105">
        <v>-35793.5</v>
      </c>
      <c r="AF951" s="105">
        <v>-35793.5</v>
      </c>
      <c r="AG951" s="105">
        <v>-35793.5</v>
      </c>
      <c r="AH951" s="105">
        <v>-35793.5</v>
      </c>
      <c r="AI951" s="105">
        <v>-35793.5</v>
      </c>
      <c r="AJ951" s="105">
        <v>-35793.5</v>
      </c>
      <c r="AK951" s="105">
        <v>-35793.5</v>
      </c>
      <c r="AL951" s="105">
        <v>-35793.5</v>
      </c>
      <c r="AM951" s="105">
        <v>-35793.5</v>
      </c>
      <c r="AN951" s="105">
        <v>-35793.5</v>
      </c>
      <c r="AO951" s="105">
        <v>-35793.5</v>
      </c>
      <c r="AP951" s="105">
        <v>-35793.5</v>
      </c>
      <c r="AQ951" s="105">
        <v>-35793.5</v>
      </c>
      <c r="AR951" s="105">
        <v>-35793.5</v>
      </c>
      <c r="AS951" s="105">
        <v>-35793.5</v>
      </c>
      <c r="AT951" s="105">
        <v>-35793.5</v>
      </c>
      <c r="AU951" s="105">
        <v>-35793.5</v>
      </c>
      <c r="AV951" s="105">
        <v>-35793.5</v>
      </c>
      <c r="AW951" s="105">
        <v>-35793.5</v>
      </c>
      <c r="AX951" s="105">
        <v>-35793.5</v>
      </c>
      <c r="AY951" s="105">
        <v>-35793.5</v>
      </c>
      <c r="AZ951" s="105">
        <v>-35793.5</v>
      </c>
      <c r="BA951" s="105">
        <v>-35793.5</v>
      </c>
      <c r="BB951" s="105">
        <v>-35793.5</v>
      </c>
      <c r="BE951" s="73"/>
      <c r="BF951" s="134">
        <f t="shared" si="60"/>
        <v>-35793.5</v>
      </c>
      <c r="BG951" s="134">
        <f t="shared" si="61"/>
        <v>-35793.5</v>
      </c>
      <c r="BH951" s="134">
        <f t="shared" si="62"/>
        <v>-35793.5</v>
      </c>
      <c r="BI951" s="134">
        <f t="shared" si="59"/>
        <v>-35793.5</v>
      </c>
    </row>
    <row r="952" spans="1:61" ht="14.4" x14ac:dyDescent="0.3">
      <c r="A952" s="106" t="s">
        <v>1313</v>
      </c>
      <c r="B952" s="105">
        <v>0</v>
      </c>
      <c r="C952" s="105">
        <v>0</v>
      </c>
      <c r="D952" s="105">
        <v>0</v>
      </c>
      <c r="E952" s="105">
        <v>0</v>
      </c>
      <c r="F952" s="105">
        <v>0</v>
      </c>
      <c r="G952" s="105">
        <v>0</v>
      </c>
      <c r="H952" s="105">
        <v>0</v>
      </c>
      <c r="I952" s="105">
        <v>0</v>
      </c>
      <c r="J952" s="105">
        <v>0</v>
      </c>
      <c r="K952" s="105">
        <v>0</v>
      </c>
      <c r="L952" s="105">
        <v>0</v>
      </c>
      <c r="M952" s="105">
        <v>0</v>
      </c>
      <c r="N952" s="105">
        <v>0</v>
      </c>
      <c r="O952" s="105">
        <v>0</v>
      </c>
      <c r="P952" s="105">
        <v>0</v>
      </c>
      <c r="Q952" s="105">
        <v>0</v>
      </c>
      <c r="R952" s="105">
        <v>0</v>
      </c>
      <c r="S952" s="105">
        <v>0</v>
      </c>
      <c r="T952" s="105">
        <v>0</v>
      </c>
      <c r="U952" s="105">
        <v>0</v>
      </c>
      <c r="V952" s="105">
        <v>0</v>
      </c>
      <c r="W952" s="105">
        <v>0</v>
      </c>
      <c r="X952" s="105">
        <v>0</v>
      </c>
      <c r="Y952" s="105">
        <v>0</v>
      </c>
      <c r="Z952" s="105">
        <v>0</v>
      </c>
      <c r="AA952" s="105">
        <v>0</v>
      </c>
      <c r="AB952" s="105">
        <v>0</v>
      </c>
      <c r="AC952" s="105">
        <v>0</v>
      </c>
      <c r="AD952" s="105">
        <v>0</v>
      </c>
      <c r="AE952" s="105">
        <v>0</v>
      </c>
      <c r="AF952" s="105">
        <v>0</v>
      </c>
      <c r="AG952" s="105">
        <v>0</v>
      </c>
      <c r="AH952" s="105">
        <v>0</v>
      </c>
      <c r="AI952" s="105">
        <v>0</v>
      </c>
      <c r="AJ952" s="105">
        <v>0</v>
      </c>
      <c r="AK952" s="105">
        <v>0</v>
      </c>
      <c r="AL952" s="105">
        <v>0</v>
      </c>
      <c r="AM952" s="105">
        <v>0</v>
      </c>
      <c r="AN952" s="105">
        <v>0</v>
      </c>
      <c r="AO952" s="105">
        <v>0</v>
      </c>
      <c r="AP952" s="105">
        <v>0</v>
      </c>
      <c r="AQ952" s="105">
        <v>0</v>
      </c>
      <c r="AR952" s="105">
        <v>0</v>
      </c>
      <c r="AS952" s="105">
        <v>0</v>
      </c>
      <c r="AT952" s="105">
        <v>0</v>
      </c>
      <c r="AU952" s="105">
        <v>0</v>
      </c>
      <c r="AV952" s="105">
        <v>0</v>
      </c>
      <c r="AW952" s="105">
        <v>0</v>
      </c>
      <c r="AX952" s="105">
        <v>0</v>
      </c>
      <c r="AY952" s="105">
        <v>0</v>
      </c>
      <c r="AZ952" s="105">
        <v>0</v>
      </c>
      <c r="BA952" s="105">
        <v>0</v>
      </c>
      <c r="BB952" s="105">
        <v>0</v>
      </c>
      <c r="BE952" s="73"/>
      <c r="BF952" s="134">
        <f t="shared" si="60"/>
        <v>0</v>
      </c>
      <c r="BG952" s="134">
        <f t="shared" si="61"/>
        <v>0</v>
      </c>
      <c r="BH952" s="134">
        <f t="shared" si="62"/>
        <v>0</v>
      </c>
      <c r="BI952" s="134">
        <f t="shared" si="59"/>
        <v>0</v>
      </c>
    </row>
    <row r="953" spans="1:61" ht="14.4" x14ac:dyDescent="0.3">
      <c r="A953" s="106" t="s">
        <v>1314</v>
      </c>
      <c r="B953" s="105">
        <v>5517739.4399999902</v>
      </c>
      <c r="C953" s="105">
        <v>3525591.4399999902</v>
      </c>
      <c r="D953" s="105">
        <v>1451296.44</v>
      </c>
      <c r="E953" s="105">
        <v>23903789.440000001</v>
      </c>
      <c r="F953" s="105">
        <v>21781657.440000001</v>
      </c>
      <c r="G953" s="105">
        <v>19518656.440000001</v>
      </c>
      <c r="H953" s="105">
        <v>17306119.440000001</v>
      </c>
      <c r="I953" s="105">
        <v>15220655.439999999</v>
      </c>
      <c r="J953" s="105">
        <v>13117857.439999999</v>
      </c>
      <c r="K953" s="105">
        <v>11044072.439999901</v>
      </c>
      <c r="L953" s="105">
        <v>8931687.4399999995</v>
      </c>
      <c r="M953" s="105">
        <v>6725426.4400000004</v>
      </c>
      <c r="N953" s="105">
        <v>4655047.4400000004</v>
      </c>
      <c r="O953" s="105">
        <v>4655047.4400000004</v>
      </c>
      <c r="P953" s="105">
        <v>2536879.44</v>
      </c>
      <c r="Q953" s="105">
        <v>418711.44</v>
      </c>
      <c r="R953" s="105">
        <v>23718559.439999901</v>
      </c>
      <c r="S953" s="105">
        <v>21600391.439999901</v>
      </c>
      <c r="T953" s="105">
        <v>19482223.439999901</v>
      </c>
      <c r="U953" s="105">
        <v>17364055.439999901</v>
      </c>
      <c r="V953" s="105">
        <v>15245887.439999901</v>
      </c>
      <c r="W953" s="105">
        <v>13127719.439999901</v>
      </c>
      <c r="X953" s="105">
        <v>11009551.439999901</v>
      </c>
      <c r="Y953" s="105">
        <v>8891383.4399999902</v>
      </c>
      <c r="Z953" s="105">
        <v>6773215.4399999902</v>
      </c>
      <c r="AA953" s="105">
        <v>4655047.4399999799</v>
      </c>
      <c r="AB953" s="105">
        <v>4655047.4399999799</v>
      </c>
      <c r="AC953" s="105">
        <v>2536879.4399999799</v>
      </c>
      <c r="AD953" s="105">
        <v>418711.43999998597</v>
      </c>
      <c r="AE953" s="105">
        <v>23718559.439999901</v>
      </c>
      <c r="AF953" s="105">
        <v>21600391.439999901</v>
      </c>
      <c r="AG953" s="105">
        <v>19482223.440000001</v>
      </c>
      <c r="AH953" s="105">
        <v>17364055.440000001</v>
      </c>
      <c r="AI953" s="105">
        <v>15245887.439999999</v>
      </c>
      <c r="AJ953" s="105">
        <v>13127719.439999999</v>
      </c>
      <c r="AK953" s="105">
        <v>11009551.439999999</v>
      </c>
      <c r="AL953" s="105">
        <v>8891383.4399999995</v>
      </c>
      <c r="AM953" s="105">
        <v>6773215.4399999902</v>
      </c>
      <c r="AN953" s="105">
        <v>4655047.4399999902</v>
      </c>
      <c r="AO953" s="105">
        <v>4655047.4399999902</v>
      </c>
      <c r="AP953" s="105">
        <v>2536879.4399999902</v>
      </c>
      <c r="AQ953" s="105">
        <v>418711.43999999302</v>
      </c>
      <c r="AR953" s="105">
        <v>23718559.440000001</v>
      </c>
      <c r="AS953" s="105">
        <v>21600391.440000001</v>
      </c>
      <c r="AT953" s="105">
        <v>19482223.440000001</v>
      </c>
      <c r="AU953" s="105">
        <v>17364055.440000001</v>
      </c>
      <c r="AV953" s="105">
        <v>15245887.439999999</v>
      </c>
      <c r="AW953" s="105">
        <v>13127719.439999999</v>
      </c>
      <c r="AX953" s="105">
        <v>11009551.439999999</v>
      </c>
      <c r="AY953" s="105">
        <v>8891383.4399999995</v>
      </c>
      <c r="AZ953" s="105">
        <v>6773215.4400000004</v>
      </c>
      <c r="BA953" s="105">
        <v>4655047.4400000004</v>
      </c>
      <c r="BB953" s="105">
        <v>4655047.4400000004</v>
      </c>
      <c r="BE953" s="73"/>
      <c r="BF953" s="134">
        <f t="shared" si="60"/>
        <v>11746122.824615376</v>
      </c>
      <c r="BG953" s="134">
        <f t="shared" si="61"/>
        <v>11498359.439999945</v>
      </c>
      <c r="BH953" s="134">
        <f t="shared" si="62"/>
        <v>11498359.439999979</v>
      </c>
      <c r="BI953" s="134">
        <f t="shared" si="59"/>
        <v>11498359.439999998</v>
      </c>
    </row>
    <row r="954" spans="1:61" ht="14.4" x14ac:dyDescent="0.3">
      <c r="A954" s="106" t="s">
        <v>1315</v>
      </c>
      <c r="B954" s="105">
        <v>717306.12719998998</v>
      </c>
      <c r="C954" s="105">
        <v>458326.887199989</v>
      </c>
      <c r="D954" s="105">
        <v>188668.53719999199</v>
      </c>
      <c r="E954" s="105">
        <v>3107492.6271999902</v>
      </c>
      <c r="F954" s="105">
        <v>2831615.4671999901</v>
      </c>
      <c r="G954" s="105">
        <v>2537425.3371999902</v>
      </c>
      <c r="H954" s="105">
        <v>2249795.5271999901</v>
      </c>
      <c r="I954" s="105">
        <v>1978685.2071999901</v>
      </c>
      <c r="J954" s="105">
        <v>1705321.4671999901</v>
      </c>
      <c r="K954" s="105">
        <v>1435729.41719999</v>
      </c>
      <c r="L954" s="105">
        <v>1161119.36719999</v>
      </c>
      <c r="M954" s="105">
        <v>874305.43719999702</v>
      </c>
      <c r="N954" s="105">
        <v>605156.16719999502</v>
      </c>
      <c r="O954" s="105">
        <v>605156.16719999502</v>
      </c>
      <c r="P954" s="105">
        <v>329794.32719999697</v>
      </c>
      <c r="Q954" s="105">
        <v>54432.487199999698</v>
      </c>
      <c r="R954" s="105">
        <v>3083412.7271999898</v>
      </c>
      <c r="S954" s="105">
        <v>2808050.88719999</v>
      </c>
      <c r="T954" s="105">
        <v>2532689.0471999999</v>
      </c>
      <c r="U954" s="105">
        <v>2257327.2072000001</v>
      </c>
      <c r="V954" s="105">
        <v>1981965.3672</v>
      </c>
      <c r="W954" s="105">
        <v>1706603.5271999999</v>
      </c>
      <c r="X954" s="105">
        <v>1431241.6872000101</v>
      </c>
      <c r="Y954" s="105">
        <v>1155879.84720001</v>
      </c>
      <c r="Z954" s="105">
        <v>880518.00720001396</v>
      </c>
      <c r="AA954" s="105">
        <v>605156.16720001702</v>
      </c>
      <c r="AB954" s="105">
        <v>605156.16720001702</v>
      </c>
      <c r="AC954" s="105">
        <v>329794.32720001898</v>
      </c>
      <c r="AD954" s="105">
        <v>54432.487200021496</v>
      </c>
      <c r="AE954" s="105">
        <v>3083412.7272000201</v>
      </c>
      <c r="AF954" s="105">
        <v>2808050.8872000198</v>
      </c>
      <c r="AG954" s="105">
        <v>2532689.0472000302</v>
      </c>
      <c r="AH954" s="105">
        <v>2257327.2072000299</v>
      </c>
      <c r="AI954" s="105">
        <v>1981965.36720003</v>
      </c>
      <c r="AJ954" s="105">
        <v>1706603.5272000299</v>
      </c>
      <c r="AK954" s="105">
        <v>1431241.6872000301</v>
      </c>
      <c r="AL954" s="105">
        <v>1155879.84720004</v>
      </c>
      <c r="AM954" s="105">
        <v>880518.00720004295</v>
      </c>
      <c r="AN954" s="105">
        <v>605156.16720004601</v>
      </c>
      <c r="AO954" s="105">
        <v>605156.16720004601</v>
      </c>
      <c r="AP954" s="105">
        <v>329794.32720004802</v>
      </c>
      <c r="AQ954" s="105">
        <v>54432.4872000506</v>
      </c>
      <c r="AR954" s="105">
        <v>3083412.7272000499</v>
      </c>
      <c r="AS954" s="105">
        <v>2808050.8872000501</v>
      </c>
      <c r="AT954" s="105">
        <v>2532689.04720006</v>
      </c>
      <c r="AU954" s="105">
        <v>2257327.2072000601</v>
      </c>
      <c r="AV954" s="105">
        <v>1981965.36720006</v>
      </c>
      <c r="AW954" s="105">
        <v>1706603.52720006</v>
      </c>
      <c r="AX954" s="105">
        <v>1431241.6872000601</v>
      </c>
      <c r="AY954" s="105">
        <v>1155879.84720007</v>
      </c>
      <c r="AZ954" s="105">
        <v>880518.00720007299</v>
      </c>
      <c r="BA954" s="105">
        <v>605156.167200075</v>
      </c>
      <c r="BB954" s="105">
        <v>605156.167200075</v>
      </c>
      <c r="BE954" s="73"/>
      <c r="BF954" s="134">
        <f t="shared" si="60"/>
        <v>1526995.9671999912</v>
      </c>
      <c r="BG954" s="134">
        <f t="shared" si="61"/>
        <v>1494786.7272000017</v>
      </c>
      <c r="BH954" s="134">
        <f t="shared" si="62"/>
        <v>1494786.727200029</v>
      </c>
      <c r="BI954" s="134">
        <f t="shared" si="59"/>
        <v>1494786.7272000585</v>
      </c>
    </row>
    <row r="955" spans="1:61" ht="14.4" x14ac:dyDescent="0.3">
      <c r="A955" s="106" t="s">
        <v>1316</v>
      </c>
      <c r="B955" s="105">
        <v>-1238615.51</v>
      </c>
      <c r="C955" s="105">
        <v>-229374.33</v>
      </c>
      <c r="D955" s="105">
        <v>-229374.33</v>
      </c>
      <c r="E955" s="105">
        <v>-229374.33</v>
      </c>
      <c r="F955" s="105">
        <v>-229374.33</v>
      </c>
      <c r="G955" s="105">
        <v>-229374.33</v>
      </c>
      <c r="H955" s="105">
        <v>-229374.33</v>
      </c>
      <c r="I955" s="105">
        <v>-229374.33</v>
      </c>
      <c r="J955" s="105">
        <v>-229374.33</v>
      </c>
      <c r="K955" s="105">
        <v>-229374.33</v>
      </c>
      <c r="L955" s="105">
        <v>-229374.33</v>
      </c>
      <c r="M955" s="105">
        <v>-229374.33</v>
      </c>
      <c r="N955" s="105">
        <v>-229374.33</v>
      </c>
      <c r="O955" s="105">
        <v>-229374.33</v>
      </c>
      <c r="P955" s="105">
        <v>-229374.33</v>
      </c>
      <c r="Q955" s="105">
        <v>-229374.33</v>
      </c>
      <c r="R955" s="105">
        <v>-229374.33</v>
      </c>
      <c r="S955" s="105">
        <v>-229374.33</v>
      </c>
      <c r="T955" s="105">
        <v>-229374.33</v>
      </c>
      <c r="U955" s="105">
        <v>-229374.33</v>
      </c>
      <c r="V955" s="105">
        <v>-229374.33</v>
      </c>
      <c r="W955" s="105">
        <v>-229374.33</v>
      </c>
      <c r="X955" s="105">
        <v>-229374.33</v>
      </c>
      <c r="Y955" s="105">
        <v>-229374.33</v>
      </c>
      <c r="Z955" s="105">
        <v>-229374.33</v>
      </c>
      <c r="AA955" s="105">
        <v>-229374.33</v>
      </c>
      <c r="AB955" s="105">
        <v>-229374.33</v>
      </c>
      <c r="AC955" s="105">
        <v>-229374.33</v>
      </c>
      <c r="AD955" s="105">
        <v>-229374.33</v>
      </c>
      <c r="AE955" s="105">
        <v>-229374.33</v>
      </c>
      <c r="AF955" s="105">
        <v>-229374.33</v>
      </c>
      <c r="AG955" s="105">
        <v>-229374.33</v>
      </c>
      <c r="AH955" s="105">
        <v>-229374.33</v>
      </c>
      <c r="AI955" s="105">
        <v>-229374.33</v>
      </c>
      <c r="AJ955" s="105">
        <v>-229374.33</v>
      </c>
      <c r="AK955" s="105">
        <v>-229374.33</v>
      </c>
      <c r="AL955" s="105">
        <v>-229374.33</v>
      </c>
      <c r="AM955" s="105">
        <v>-229374.33</v>
      </c>
      <c r="AN955" s="105">
        <v>-229374.33</v>
      </c>
      <c r="AO955" s="105">
        <v>-229374.33</v>
      </c>
      <c r="AP955" s="105">
        <v>-229374.33</v>
      </c>
      <c r="AQ955" s="105">
        <v>-229374.33</v>
      </c>
      <c r="AR955" s="105">
        <v>-229374.33</v>
      </c>
      <c r="AS955" s="105">
        <v>-229374.33</v>
      </c>
      <c r="AT955" s="105">
        <v>-229374.33</v>
      </c>
      <c r="AU955" s="105">
        <v>-229374.33</v>
      </c>
      <c r="AV955" s="105">
        <v>-229374.33</v>
      </c>
      <c r="AW955" s="105">
        <v>-229374.33</v>
      </c>
      <c r="AX955" s="105">
        <v>-229374.33</v>
      </c>
      <c r="AY955" s="105">
        <v>-229374.33</v>
      </c>
      <c r="AZ955" s="105">
        <v>-229374.33</v>
      </c>
      <c r="BA955" s="105">
        <v>-229374.33</v>
      </c>
      <c r="BB955" s="105">
        <v>-229374.33</v>
      </c>
      <c r="BE955" s="73"/>
      <c r="BF955" s="134">
        <f t="shared" si="60"/>
        <v>-307008.266923077</v>
      </c>
      <c r="BG955" s="134">
        <f t="shared" si="61"/>
        <v>-229374.33000000005</v>
      </c>
      <c r="BH955" s="134">
        <f t="shared" si="62"/>
        <v>-229374.33000000005</v>
      </c>
      <c r="BI955" s="134">
        <f t="shared" si="59"/>
        <v>-229374.33000000005</v>
      </c>
    </row>
    <row r="956" spans="1:61" ht="14.4" x14ac:dyDescent="0.3">
      <c r="A956" s="106" t="s">
        <v>1317</v>
      </c>
      <c r="B956" s="105">
        <v>-526304.07999999996</v>
      </c>
      <c r="C956" s="105">
        <v>-526304.07999999996</v>
      </c>
      <c r="D956" s="105">
        <v>-526304.07999999996</v>
      </c>
      <c r="E956" s="105">
        <v>-526304.07999999996</v>
      </c>
      <c r="F956" s="105">
        <v>-526304.07999999996</v>
      </c>
      <c r="G956" s="105">
        <v>-526304.07999999996</v>
      </c>
      <c r="H956" s="105">
        <v>-526304.07999999996</v>
      </c>
      <c r="I956" s="105">
        <v>-526304.07999999996</v>
      </c>
      <c r="J956" s="105">
        <v>-526304.07999999996</v>
      </c>
      <c r="K956" s="105">
        <v>-526304.07999999996</v>
      </c>
      <c r="L956" s="105">
        <v>-526304.07999999996</v>
      </c>
      <c r="M956" s="105">
        <v>-526304.07999999996</v>
      </c>
      <c r="N956" s="105">
        <v>-526304.07999999996</v>
      </c>
      <c r="O956" s="105">
        <v>-526304.07999999996</v>
      </c>
      <c r="P956" s="105">
        <v>-526304.07999999996</v>
      </c>
      <c r="Q956" s="105">
        <v>-526304.07999999996</v>
      </c>
      <c r="R956" s="105">
        <v>-526304.07999999996</v>
      </c>
      <c r="S956" s="105">
        <v>-526304.07999999996</v>
      </c>
      <c r="T956" s="105">
        <v>-526304.07999999996</v>
      </c>
      <c r="U956" s="105">
        <v>-526304.07999999996</v>
      </c>
      <c r="V956" s="105">
        <v>-526304.07999999996</v>
      </c>
      <c r="W956" s="105">
        <v>-526304.07999999996</v>
      </c>
      <c r="X956" s="105">
        <v>-526304.07999999996</v>
      </c>
      <c r="Y956" s="105">
        <v>-526304.07999999996</v>
      </c>
      <c r="Z956" s="105">
        <v>-526304.07999999996</v>
      </c>
      <c r="AA956" s="105">
        <v>-526304.07999999996</v>
      </c>
      <c r="AB956" s="105">
        <v>-526304.07999999996</v>
      </c>
      <c r="AC956" s="105">
        <v>-526304.07999999996</v>
      </c>
      <c r="AD956" s="105">
        <v>-526304.07999999996</v>
      </c>
      <c r="AE956" s="105">
        <v>-526304.07999999996</v>
      </c>
      <c r="AF956" s="105">
        <v>-526304.07999999996</v>
      </c>
      <c r="AG956" s="105">
        <v>-526304.07999999996</v>
      </c>
      <c r="AH956" s="105">
        <v>-526304.07999999996</v>
      </c>
      <c r="AI956" s="105">
        <v>-526304.07999999996</v>
      </c>
      <c r="AJ956" s="105">
        <v>-526304.07999999996</v>
      </c>
      <c r="AK956" s="105">
        <v>-526304.07999999996</v>
      </c>
      <c r="AL956" s="105">
        <v>-526304.07999999996</v>
      </c>
      <c r="AM956" s="105">
        <v>-526304.07999999996</v>
      </c>
      <c r="AN956" s="105">
        <v>-526304.07999999996</v>
      </c>
      <c r="AO956" s="105">
        <v>-526304.07999999996</v>
      </c>
      <c r="AP956" s="105">
        <v>-526304.07999999996</v>
      </c>
      <c r="AQ956" s="105">
        <v>-526304.07999999996</v>
      </c>
      <c r="AR956" s="105">
        <v>-526304.07999999996</v>
      </c>
      <c r="AS956" s="105">
        <v>-526304.07999999996</v>
      </c>
      <c r="AT956" s="105">
        <v>-526304.07999999996</v>
      </c>
      <c r="AU956" s="105">
        <v>-526304.07999999996</v>
      </c>
      <c r="AV956" s="105">
        <v>-526304.07999999996</v>
      </c>
      <c r="AW956" s="105">
        <v>-526304.07999999996</v>
      </c>
      <c r="AX956" s="105">
        <v>-526304.07999999996</v>
      </c>
      <c r="AY956" s="105">
        <v>-526304.07999999996</v>
      </c>
      <c r="AZ956" s="105">
        <v>-526304.07999999996</v>
      </c>
      <c r="BA956" s="105">
        <v>-526304.07999999996</v>
      </c>
      <c r="BB956" s="105">
        <v>-526304.07999999996</v>
      </c>
      <c r="BE956" s="73"/>
      <c r="BF956" s="134">
        <f t="shared" si="60"/>
        <v>-526304.07999999996</v>
      </c>
      <c r="BG956" s="134">
        <f t="shared" si="61"/>
        <v>-526304.07999999996</v>
      </c>
      <c r="BH956" s="134">
        <f t="shared" si="62"/>
        <v>-526304.07999999996</v>
      </c>
      <c r="BI956" s="134">
        <f t="shared" si="59"/>
        <v>-526304.07999999996</v>
      </c>
    </row>
    <row r="957" spans="1:61" ht="14.4" x14ac:dyDescent="0.3">
      <c r="A957" s="106" t="s">
        <v>1318</v>
      </c>
      <c r="B957" s="105">
        <v>0</v>
      </c>
      <c r="C957" s="105">
        <v>0</v>
      </c>
      <c r="D957" s="105">
        <v>0</v>
      </c>
      <c r="E957" s="105">
        <v>0</v>
      </c>
      <c r="F957" s="105">
        <v>0</v>
      </c>
      <c r="G957" s="105">
        <v>0</v>
      </c>
      <c r="H957" s="105">
        <v>0</v>
      </c>
      <c r="I957" s="105">
        <v>0</v>
      </c>
      <c r="J957" s="105">
        <v>0</v>
      </c>
      <c r="K957" s="105">
        <v>0</v>
      </c>
      <c r="L957" s="105">
        <v>0</v>
      </c>
      <c r="M957" s="105">
        <v>0</v>
      </c>
      <c r="N957" s="105">
        <v>0</v>
      </c>
      <c r="O957" s="105">
        <v>0</v>
      </c>
      <c r="P957" s="105">
        <v>0</v>
      </c>
      <c r="Q957" s="105">
        <v>0</v>
      </c>
      <c r="R957" s="105">
        <v>0</v>
      </c>
      <c r="S957" s="105">
        <v>0</v>
      </c>
      <c r="T957" s="105">
        <v>0</v>
      </c>
      <c r="U957" s="105">
        <v>0</v>
      </c>
      <c r="V957" s="105">
        <v>0</v>
      </c>
      <c r="W957" s="105">
        <v>0</v>
      </c>
      <c r="X957" s="105">
        <v>0</v>
      </c>
      <c r="Y957" s="105">
        <v>0</v>
      </c>
      <c r="Z957" s="105">
        <v>0</v>
      </c>
      <c r="AA957" s="105">
        <v>0</v>
      </c>
      <c r="AB957" s="105">
        <v>0</v>
      </c>
      <c r="AC957" s="105">
        <v>0</v>
      </c>
      <c r="AD957" s="105">
        <v>0</v>
      </c>
      <c r="AE957" s="105">
        <v>0</v>
      </c>
      <c r="AF957" s="105">
        <v>0</v>
      </c>
      <c r="AG957" s="105">
        <v>0</v>
      </c>
      <c r="AH957" s="105">
        <v>0</v>
      </c>
      <c r="AI957" s="105">
        <v>0</v>
      </c>
      <c r="AJ957" s="105">
        <v>0</v>
      </c>
      <c r="AK957" s="105">
        <v>0</v>
      </c>
      <c r="AL957" s="105">
        <v>0</v>
      </c>
      <c r="AM957" s="105">
        <v>0</v>
      </c>
      <c r="AN957" s="105">
        <v>0</v>
      </c>
      <c r="AO957" s="105">
        <v>0</v>
      </c>
      <c r="AP957" s="105">
        <v>0</v>
      </c>
      <c r="AQ957" s="105">
        <v>0</v>
      </c>
      <c r="AR957" s="105">
        <v>0</v>
      </c>
      <c r="AS957" s="105">
        <v>0</v>
      </c>
      <c r="AT957" s="105">
        <v>0</v>
      </c>
      <c r="AU957" s="105">
        <v>0</v>
      </c>
      <c r="AV957" s="105">
        <v>0</v>
      </c>
      <c r="AW957" s="105">
        <v>0</v>
      </c>
      <c r="AX957" s="105">
        <v>0</v>
      </c>
      <c r="AY957" s="105">
        <v>0</v>
      </c>
      <c r="AZ957" s="105">
        <v>0</v>
      </c>
      <c r="BA957" s="105">
        <v>0</v>
      </c>
      <c r="BB957" s="105">
        <v>0</v>
      </c>
      <c r="BE957" s="73"/>
      <c r="BF957" s="134">
        <f t="shared" si="60"/>
        <v>0</v>
      </c>
      <c r="BG957" s="134">
        <f t="shared" si="61"/>
        <v>0</v>
      </c>
      <c r="BH957" s="134">
        <f t="shared" si="62"/>
        <v>0</v>
      </c>
      <c r="BI957" s="134">
        <f t="shared" si="59"/>
        <v>0</v>
      </c>
    </row>
    <row r="958" spans="1:61" ht="14.4" x14ac:dyDescent="0.3">
      <c r="A958" s="106" t="s">
        <v>1319</v>
      </c>
      <c r="B958" s="105">
        <v>0</v>
      </c>
      <c r="C958" s="105">
        <v>0</v>
      </c>
      <c r="D958" s="105">
        <v>0</v>
      </c>
      <c r="E958" s="105">
        <v>0</v>
      </c>
      <c r="F958" s="105">
        <v>0</v>
      </c>
      <c r="G958" s="105">
        <v>0</v>
      </c>
      <c r="H958" s="105">
        <v>0</v>
      </c>
      <c r="I958" s="105">
        <v>0</v>
      </c>
      <c r="J958" s="105">
        <v>0</v>
      </c>
      <c r="K958" s="105">
        <v>0</v>
      </c>
      <c r="L958" s="105">
        <v>0</v>
      </c>
      <c r="M958" s="105">
        <v>0</v>
      </c>
      <c r="N958" s="105">
        <v>0</v>
      </c>
      <c r="O958" s="105">
        <v>0</v>
      </c>
      <c r="P958" s="105">
        <v>0</v>
      </c>
      <c r="Q958" s="105">
        <v>0</v>
      </c>
      <c r="R958" s="105">
        <v>0</v>
      </c>
      <c r="S958" s="105">
        <v>0</v>
      </c>
      <c r="T958" s="105">
        <v>0</v>
      </c>
      <c r="U958" s="105">
        <v>0</v>
      </c>
      <c r="V958" s="105">
        <v>0</v>
      </c>
      <c r="W958" s="105">
        <v>0</v>
      </c>
      <c r="X958" s="105">
        <v>0</v>
      </c>
      <c r="Y958" s="105">
        <v>0</v>
      </c>
      <c r="Z958" s="105">
        <v>0</v>
      </c>
      <c r="AA958" s="105">
        <v>0</v>
      </c>
      <c r="AB958" s="105">
        <v>0</v>
      </c>
      <c r="AC958" s="105">
        <v>0</v>
      </c>
      <c r="AD958" s="105">
        <v>0</v>
      </c>
      <c r="AE958" s="105">
        <v>0</v>
      </c>
      <c r="AF958" s="105">
        <v>0</v>
      </c>
      <c r="AG958" s="105">
        <v>0</v>
      </c>
      <c r="AH958" s="105">
        <v>0</v>
      </c>
      <c r="AI958" s="105">
        <v>0</v>
      </c>
      <c r="AJ958" s="105">
        <v>0</v>
      </c>
      <c r="AK958" s="105">
        <v>0</v>
      </c>
      <c r="AL958" s="105">
        <v>0</v>
      </c>
      <c r="AM958" s="105">
        <v>0</v>
      </c>
      <c r="AN958" s="105">
        <v>0</v>
      </c>
      <c r="AO958" s="105">
        <v>0</v>
      </c>
      <c r="AP958" s="105">
        <v>0</v>
      </c>
      <c r="AQ958" s="105">
        <v>0</v>
      </c>
      <c r="AR958" s="105">
        <v>0</v>
      </c>
      <c r="AS958" s="105">
        <v>0</v>
      </c>
      <c r="AT958" s="105">
        <v>0</v>
      </c>
      <c r="AU958" s="105">
        <v>0</v>
      </c>
      <c r="AV958" s="105">
        <v>0</v>
      </c>
      <c r="AW958" s="105">
        <v>0</v>
      </c>
      <c r="AX958" s="105">
        <v>0</v>
      </c>
      <c r="AY958" s="105">
        <v>0</v>
      </c>
      <c r="AZ958" s="105">
        <v>0</v>
      </c>
      <c r="BA958" s="105">
        <v>0</v>
      </c>
      <c r="BB958" s="105">
        <v>0</v>
      </c>
      <c r="BE958" s="73"/>
      <c r="BF958" s="134">
        <f t="shared" si="60"/>
        <v>0</v>
      </c>
      <c r="BG958" s="134">
        <f t="shared" si="61"/>
        <v>0</v>
      </c>
      <c r="BH958" s="134">
        <f t="shared" si="62"/>
        <v>0</v>
      </c>
      <c r="BI958" s="134">
        <f t="shared" si="59"/>
        <v>0</v>
      </c>
    </row>
    <row r="959" spans="1:61" ht="14.4" x14ac:dyDescent="0.3">
      <c r="A959" s="106" t="s">
        <v>1320</v>
      </c>
      <c r="B959" s="105">
        <v>-8774891.0800000001</v>
      </c>
      <c r="C959" s="105">
        <v>-8774891.0800000001</v>
      </c>
      <c r="D959" s="105">
        <v>-8774891.0800000001</v>
      </c>
      <c r="E959" s="105">
        <v>-8774891.0800000001</v>
      </c>
      <c r="F959" s="105">
        <v>-8774891.0800000001</v>
      </c>
      <c r="G959" s="105">
        <v>-8774891.0800000001</v>
      </c>
      <c r="H959" s="105">
        <v>-8774891.0800000001</v>
      </c>
      <c r="I959" s="105">
        <v>-8774891.0800000001</v>
      </c>
      <c r="J959" s="105">
        <v>-8774891.0800000001</v>
      </c>
      <c r="K959" s="105">
        <v>-8774891.0800000001</v>
      </c>
      <c r="L959" s="105">
        <v>-8774891.0800000001</v>
      </c>
      <c r="M959" s="105">
        <v>-8774891.0800000001</v>
      </c>
      <c r="N959" s="105">
        <v>-8774891.0800000001</v>
      </c>
      <c r="O959" s="105">
        <v>-8774891.0800000001</v>
      </c>
      <c r="P959" s="105">
        <v>-8774891.0800000001</v>
      </c>
      <c r="Q959" s="105">
        <v>-8774891.0800000001</v>
      </c>
      <c r="R959" s="105">
        <v>-8774891.0800000001</v>
      </c>
      <c r="S959" s="105">
        <v>-8774891.0800000001</v>
      </c>
      <c r="T959" s="105">
        <v>-8774891.0800000001</v>
      </c>
      <c r="U959" s="105">
        <v>-8774891.0800000001</v>
      </c>
      <c r="V959" s="105">
        <v>-8774891.0800000001</v>
      </c>
      <c r="W959" s="105">
        <v>-8774891.0800000001</v>
      </c>
      <c r="X959" s="105">
        <v>-8774891.0800000001</v>
      </c>
      <c r="Y959" s="105">
        <v>-8774891.0800000001</v>
      </c>
      <c r="Z959" s="105">
        <v>-8774891.0800000001</v>
      </c>
      <c r="AA959" s="105">
        <v>-8774891.0800000001</v>
      </c>
      <c r="AB959" s="105">
        <v>-8774891.0800000001</v>
      </c>
      <c r="AC959" s="105">
        <v>-8774891.0800000001</v>
      </c>
      <c r="AD959" s="105">
        <v>-8774891.0800000001</v>
      </c>
      <c r="AE959" s="105">
        <v>-8774891.0800000001</v>
      </c>
      <c r="AF959" s="105">
        <v>-8774891.0800000001</v>
      </c>
      <c r="AG959" s="105">
        <v>-8774891.0800000001</v>
      </c>
      <c r="AH959" s="105">
        <v>-8774891.0800000001</v>
      </c>
      <c r="AI959" s="105">
        <v>-8774891.0800000001</v>
      </c>
      <c r="AJ959" s="105">
        <v>-8774891.0800000001</v>
      </c>
      <c r="AK959" s="105">
        <v>-8774891.0800000001</v>
      </c>
      <c r="AL959" s="105">
        <v>-8774891.0800000001</v>
      </c>
      <c r="AM959" s="105">
        <v>-8774891.0800000001</v>
      </c>
      <c r="AN959" s="105">
        <v>-8774891.0800000001</v>
      </c>
      <c r="AO959" s="105">
        <v>-8774891.0800000001</v>
      </c>
      <c r="AP959" s="105">
        <v>-8774891.0800000001</v>
      </c>
      <c r="AQ959" s="105">
        <v>-8774891.0800000001</v>
      </c>
      <c r="AR959" s="105">
        <v>-8774891.0800000001</v>
      </c>
      <c r="AS959" s="105">
        <v>-8774891.0800000001</v>
      </c>
      <c r="AT959" s="105">
        <v>-8774891.0800000001</v>
      </c>
      <c r="AU959" s="105">
        <v>-8774891.0800000001</v>
      </c>
      <c r="AV959" s="105">
        <v>-8774891.0800000001</v>
      </c>
      <c r="AW959" s="105">
        <v>-8774891.0800000001</v>
      </c>
      <c r="AX959" s="105">
        <v>-8774891.0800000001</v>
      </c>
      <c r="AY959" s="105">
        <v>-8774891.0800000001</v>
      </c>
      <c r="AZ959" s="105">
        <v>-8774891.0800000001</v>
      </c>
      <c r="BA959" s="105">
        <v>-8774891.0800000001</v>
      </c>
      <c r="BB959" s="105">
        <v>-8774891.0800000001</v>
      </c>
      <c r="BE959" s="73"/>
      <c r="BF959" s="134">
        <f t="shared" si="60"/>
        <v>-8774891.0800000001</v>
      </c>
      <c r="BG959" s="134">
        <f t="shared" si="61"/>
        <v>-8774891.0800000001</v>
      </c>
      <c r="BH959" s="134">
        <f t="shared" si="62"/>
        <v>-8774891.0800000001</v>
      </c>
      <c r="BI959" s="134">
        <f t="shared" si="59"/>
        <v>-8774891.0800000001</v>
      </c>
    </row>
    <row r="960" spans="1:61" ht="14.4" x14ac:dyDescent="0.3">
      <c r="A960" s="106" t="s">
        <v>1321</v>
      </c>
      <c r="B960" s="105">
        <v>-533860</v>
      </c>
      <c r="C960" s="105">
        <v>-533860</v>
      </c>
      <c r="D960" s="105">
        <v>-533860</v>
      </c>
      <c r="E960" s="105">
        <v>-533860</v>
      </c>
      <c r="F960" s="105">
        <v>-533860</v>
      </c>
      <c r="G960" s="105">
        <v>-533860</v>
      </c>
      <c r="H960" s="105">
        <v>-533860</v>
      </c>
      <c r="I960" s="105">
        <v>-533860</v>
      </c>
      <c r="J960" s="105">
        <v>-533860</v>
      </c>
      <c r="K960" s="105">
        <v>-533860</v>
      </c>
      <c r="L960" s="105">
        <v>-533860</v>
      </c>
      <c r="M960" s="105">
        <v>-533860</v>
      </c>
      <c r="N960" s="105">
        <v>-533860</v>
      </c>
      <c r="O960" s="105">
        <v>-533860</v>
      </c>
      <c r="P960" s="105">
        <v>-533860</v>
      </c>
      <c r="Q960" s="105">
        <v>-533860</v>
      </c>
      <c r="R960" s="105">
        <v>-533860</v>
      </c>
      <c r="S960" s="105">
        <v>-533860</v>
      </c>
      <c r="T960" s="105">
        <v>-533860</v>
      </c>
      <c r="U960" s="105">
        <v>-533860</v>
      </c>
      <c r="V960" s="105">
        <v>-533860</v>
      </c>
      <c r="W960" s="105">
        <v>-533860</v>
      </c>
      <c r="X960" s="105">
        <v>-533860</v>
      </c>
      <c r="Y960" s="105">
        <v>-533860</v>
      </c>
      <c r="Z960" s="105">
        <v>-533860</v>
      </c>
      <c r="AA960" s="105">
        <v>-533860</v>
      </c>
      <c r="AB960" s="105">
        <v>-533860</v>
      </c>
      <c r="AC960" s="105">
        <v>-533860</v>
      </c>
      <c r="AD960" s="105">
        <v>-533860</v>
      </c>
      <c r="AE960" s="105">
        <v>-533860</v>
      </c>
      <c r="AF960" s="105">
        <v>-533860</v>
      </c>
      <c r="AG960" s="105">
        <v>-533860</v>
      </c>
      <c r="AH960" s="105">
        <v>-533860</v>
      </c>
      <c r="AI960" s="105">
        <v>-533860</v>
      </c>
      <c r="AJ960" s="105">
        <v>-533860</v>
      </c>
      <c r="AK960" s="105">
        <v>-533860</v>
      </c>
      <c r="AL960" s="105">
        <v>-533860</v>
      </c>
      <c r="AM960" s="105">
        <v>-533860</v>
      </c>
      <c r="AN960" s="105">
        <v>-533860</v>
      </c>
      <c r="AO960" s="105">
        <v>-533860</v>
      </c>
      <c r="AP960" s="105">
        <v>-533860</v>
      </c>
      <c r="AQ960" s="105">
        <v>-533860</v>
      </c>
      <c r="AR960" s="105">
        <v>-533860</v>
      </c>
      <c r="AS960" s="105">
        <v>-533860</v>
      </c>
      <c r="AT960" s="105">
        <v>-533860</v>
      </c>
      <c r="AU960" s="105">
        <v>-533860</v>
      </c>
      <c r="AV960" s="105">
        <v>-533860</v>
      </c>
      <c r="AW960" s="105">
        <v>-533860</v>
      </c>
      <c r="AX960" s="105">
        <v>-533860</v>
      </c>
      <c r="AY960" s="105">
        <v>-533860</v>
      </c>
      <c r="AZ960" s="105">
        <v>-533860</v>
      </c>
      <c r="BA960" s="105">
        <v>-533860</v>
      </c>
      <c r="BB960" s="105">
        <v>-533860</v>
      </c>
      <c r="BE960" s="73"/>
      <c r="BF960" s="134">
        <f t="shared" si="60"/>
        <v>-533860</v>
      </c>
      <c r="BG960" s="134">
        <f t="shared" si="61"/>
        <v>-533860</v>
      </c>
      <c r="BH960" s="134">
        <f t="shared" si="62"/>
        <v>-533860</v>
      </c>
      <c r="BI960" s="134">
        <f t="shared" si="59"/>
        <v>-533860</v>
      </c>
    </row>
    <row r="961" spans="1:61" ht="14.4" x14ac:dyDescent="0.3">
      <c r="A961" s="106" t="s">
        <v>1322</v>
      </c>
      <c r="B961" s="105">
        <v>0</v>
      </c>
      <c r="C961" s="105">
        <v>0</v>
      </c>
      <c r="D961" s="105">
        <v>0</v>
      </c>
      <c r="E961" s="105">
        <v>0</v>
      </c>
      <c r="F961" s="105">
        <v>0</v>
      </c>
      <c r="G961" s="105">
        <v>0</v>
      </c>
      <c r="H961" s="105">
        <v>0</v>
      </c>
      <c r="I961" s="105">
        <v>0</v>
      </c>
      <c r="J961" s="105">
        <v>0</v>
      </c>
      <c r="K961" s="105">
        <v>0</v>
      </c>
      <c r="L961" s="105">
        <v>0</v>
      </c>
      <c r="M961" s="105">
        <v>0</v>
      </c>
      <c r="N961" s="105">
        <v>0</v>
      </c>
      <c r="O961" s="105">
        <v>0</v>
      </c>
      <c r="P961" s="105">
        <v>0</v>
      </c>
      <c r="Q961" s="105">
        <v>0</v>
      </c>
      <c r="R961" s="105">
        <v>0</v>
      </c>
      <c r="S961" s="105">
        <v>0</v>
      </c>
      <c r="T961" s="105">
        <v>0</v>
      </c>
      <c r="U961" s="105">
        <v>0</v>
      </c>
      <c r="V961" s="105">
        <v>0</v>
      </c>
      <c r="W961" s="105">
        <v>0</v>
      </c>
      <c r="X961" s="105">
        <v>0</v>
      </c>
      <c r="Y961" s="105">
        <v>0</v>
      </c>
      <c r="Z961" s="105">
        <v>0</v>
      </c>
      <c r="AA961" s="105">
        <v>0</v>
      </c>
      <c r="AB961" s="105">
        <v>0</v>
      </c>
      <c r="AC961" s="105">
        <v>0</v>
      </c>
      <c r="AD961" s="105">
        <v>0</v>
      </c>
      <c r="AE961" s="105">
        <v>0</v>
      </c>
      <c r="AF961" s="105">
        <v>0</v>
      </c>
      <c r="AG961" s="105">
        <v>0</v>
      </c>
      <c r="AH961" s="105">
        <v>0</v>
      </c>
      <c r="AI961" s="105">
        <v>0</v>
      </c>
      <c r="AJ961" s="105">
        <v>0</v>
      </c>
      <c r="AK961" s="105">
        <v>0</v>
      </c>
      <c r="AL961" s="105">
        <v>0</v>
      </c>
      <c r="AM961" s="105">
        <v>0</v>
      </c>
      <c r="AN961" s="105">
        <v>0</v>
      </c>
      <c r="AO961" s="105">
        <v>0</v>
      </c>
      <c r="AP961" s="105">
        <v>0</v>
      </c>
      <c r="AQ961" s="105">
        <v>0</v>
      </c>
      <c r="AR961" s="105">
        <v>0</v>
      </c>
      <c r="AS961" s="105">
        <v>0</v>
      </c>
      <c r="AT961" s="105">
        <v>0</v>
      </c>
      <c r="AU961" s="105">
        <v>0</v>
      </c>
      <c r="AV961" s="105">
        <v>0</v>
      </c>
      <c r="AW961" s="105">
        <v>0</v>
      </c>
      <c r="AX961" s="105">
        <v>0</v>
      </c>
      <c r="AY961" s="105">
        <v>0</v>
      </c>
      <c r="AZ961" s="105">
        <v>0</v>
      </c>
      <c r="BA961" s="105">
        <v>0</v>
      </c>
      <c r="BB961" s="105">
        <v>0</v>
      </c>
      <c r="BE961" s="73"/>
      <c r="BF961" s="134">
        <f t="shared" si="60"/>
        <v>0</v>
      </c>
      <c r="BG961" s="134">
        <f t="shared" si="61"/>
        <v>0</v>
      </c>
      <c r="BH961" s="134">
        <f t="shared" si="62"/>
        <v>0</v>
      </c>
      <c r="BI961" s="134">
        <f t="shared" si="59"/>
        <v>0</v>
      </c>
    </row>
    <row r="962" spans="1:61" ht="14.4" x14ac:dyDescent="0.3">
      <c r="A962" s="106" t="s">
        <v>1323</v>
      </c>
      <c r="B962" s="105">
        <v>0</v>
      </c>
      <c r="C962" s="105">
        <v>0</v>
      </c>
      <c r="D962" s="105">
        <v>0</v>
      </c>
      <c r="E962" s="105">
        <v>0</v>
      </c>
      <c r="F962" s="105">
        <v>0</v>
      </c>
      <c r="G962" s="105">
        <v>0</v>
      </c>
      <c r="H962" s="105">
        <v>0</v>
      </c>
      <c r="I962" s="105">
        <v>0</v>
      </c>
      <c r="J962" s="105">
        <v>0</v>
      </c>
      <c r="K962" s="105">
        <v>0</v>
      </c>
      <c r="L962" s="105">
        <v>0</v>
      </c>
      <c r="M962" s="105">
        <v>0</v>
      </c>
      <c r="N962" s="105">
        <v>0</v>
      </c>
      <c r="O962" s="105">
        <v>0</v>
      </c>
      <c r="P962" s="105">
        <v>0</v>
      </c>
      <c r="Q962" s="105">
        <v>0</v>
      </c>
      <c r="R962" s="105">
        <v>0</v>
      </c>
      <c r="S962" s="105">
        <v>0</v>
      </c>
      <c r="T962" s="105">
        <v>0</v>
      </c>
      <c r="U962" s="105">
        <v>0</v>
      </c>
      <c r="V962" s="105">
        <v>0</v>
      </c>
      <c r="W962" s="105">
        <v>0</v>
      </c>
      <c r="X962" s="105">
        <v>0</v>
      </c>
      <c r="Y962" s="105">
        <v>0</v>
      </c>
      <c r="Z962" s="105">
        <v>0</v>
      </c>
      <c r="AA962" s="105">
        <v>0</v>
      </c>
      <c r="AB962" s="105">
        <v>0</v>
      </c>
      <c r="AC962" s="105">
        <v>0</v>
      </c>
      <c r="AD962" s="105">
        <v>0</v>
      </c>
      <c r="AE962" s="105">
        <v>0</v>
      </c>
      <c r="AF962" s="105">
        <v>0</v>
      </c>
      <c r="AG962" s="105">
        <v>0</v>
      </c>
      <c r="AH962" s="105">
        <v>0</v>
      </c>
      <c r="AI962" s="105">
        <v>0</v>
      </c>
      <c r="AJ962" s="105">
        <v>0</v>
      </c>
      <c r="AK962" s="105">
        <v>0</v>
      </c>
      <c r="AL962" s="105">
        <v>0</v>
      </c>
      <c r="AM962" s="105">
        <v>0</v>
      </c>
      <c r="AN962" s="105">
        <v>0</v>
      </c>
      <c r="AO962" s="105">
        <v>0</v>
      </c>
      <c r="AP962" s="105">
        <v>0</v>
      </c>
      <c r="AQ962" s="105">
        <v>0</v>
      </c>
      <c r="AR962" s="105">
        <v>0</v>
      </c>
      <c r="AS962" s="105">
        <v>0</v>
      </c>
      <c r="AT962" s="105">
        <v>0</v>
      </c>
      <c r="AU962" s="105">
        <v>0</v>
      </c>
      <c r="AV962" s="105">
        <v>0</v>
      </c>
      <c r="AW962" s="105">
        <v>0</v>
      </c>
      <c r="AX962" s="105">
        <v>0</v>
      </c>
      <c r="AY962" s="105">
        <v>0</v>
      </c>
      <c r="AZ962" s="105">
        <v>0</v>
      </c>
      <c r="BA962" s="105">
        <v>0</v>
      </c>
      <c r="BB962" s="105">
        <v>0</v>
      </c>
      <c r="BE962" s="73"/>
      <c r="BF962" s="134">
        <f t="shared" si="60"/>
        <v>0</v>
      </c>
      <c r="BG962" s="134">
        <f t="shared" si="61"/>
        <v>0</v>
      </c>
      <c r="BH962" s="134">
        <f t="shared" si="62"/>
        <v>0</v>
      </c>
      <c r="BI962" s="134">
        <f t="shared" si="59"/>
        <v>0</v>
      </c>
    </row>
    <row r="963" spans="1:61" ht="14.4" x14ac:dyDescent="0.3">
      <c r="A963" s="106" t="s">
        <v>1324</v>
      </c>
      <c r="B963" s="105">
        <v>0</v>
      </c>
      <c r="C963" s="105">
        <v>0</v>
      </c>
      <c r="D963" s="105">
        <v>0</v>
      </c>
      <c r="E963" s="105">
        <v>0</v>
      </c>
      <c r="F963" s="105">
        <v>0</v>
      </c>
      <c r="G963" s="105">
        <v>0</v>
      </c>
      <c r="H963" s="105">
        <v>0</v>
      </c>
      <c r="I963" s="105">
        <v>0</v>
      </c>
      <c r="J963" s="105">
        <v>0</v>
      </c>
      <c r="K963" s="105">
        <v>0</v>
      </c>
      <c r="L963" s="105">
        <v>0</v>
      </c>
      <c r="M963" s="105">
        <v>0</v>
      </c>
      <c r="N963" s="105">
        <v>0</v>
      </c>
      <c r="O963" s="105">
        <v>0</v>
      </c>
      <c r="P963" s="105">
        <v>0</v>
      </c>
      <c r="Q963" s="105">
        <v>0</v>
      </c>
      <c r="R963" s="105">
        <v>0</v>
      </c>
      <c r="S963" s="105">
        <v>0</v>
      </c>
      <c r="T963" s="105">
        <v>0</v>
      </c>
      <c r="U963" s="105">
        <v>0</v>
      </c>
      <c r="V963" s="105">
        <v>0</v>
      </c>
      <c r="W963" s="105">
        <v>0</v>
      </c>
      <c r="X963" s="105">
        <v>0</v>
      </c>
      <c r="Y963" s="105">
        <v>0</v>
      </c>
      <c r="Z963" s="105">
        <v>0</v>
      </c>
      <c r="AA963" s="105">
        <v>0</v>
      </c>
      <c r="AB963" s="105">
        <v>0</v>
      </c>
      <c r="AC963" s="105">
        <v>0</v>
      </c>
      <c r="AD963" s="105">
        <v>0</v>
      </c>
      <c r="AE963" s="105">
        <v>0</v>
      </c>
      <c r="AF963" s="105">
        <v>0</v>
      </c>
      <c r="AG963" s="105">
        <v>0</v>
      </c>
      <c r="AH963" s="105">
        <v>0</v>
      </c>
      <c r="AI963" s="105">
        <v>0</v>
      </c>
      <c r="AJ963" s="105">
        <v>0</v>
      </c>
      <c r="AK963" s="105">
        <v>0</v>
      </c>
      <c r="AL963" s="105">
        <v>0</v>
      </c>
      <c r="AM963" s="105">
        <v>0</v>
      </c>
      <c r="AN963" s="105">
        <v>0</v>
      </c>
      <c r="AO963" s="105">
        <v>0</v>
      </c>
      <c r="AP963" s="105">
        <v>0</v>
      </c>
      <c r="AQ963" s="105">
        <v>0</v>
      </c>
      <c r="AR963" s="105">
        <v>0</v>
      </c>
      <c r="AS963" s="105">
        <v>0</v>
      </c>
      <c r="AT963" s="105">
        <v>0</v>
      </c>
      <c r="AU963" s="105">
        <v>0</v>
      </c>
      <c r="AV963" s="105">
        <v>0</v>
      </c>
      <c r="AW963" s="105">
        <v>0</v>
      </c>
      <c r="AX963" s="105">
        <v>0</v>
      </c>
      <c r="AY963" s="105">
        <v>0</v>
      </c>
      <c r="AZ963" s="105">
        <v>0</v>
      </c>
      <c r="BA963" s="105">
        <v>0</v>
      </c>
      <c r="BB963" s="105">
        <v>0</v>
      </c>
      <c r="BE963" s="73"/>
      <c r="BF963" s="134">
        <f t="shared" si="60"/>
        <v>0</v>
      </c>
      <c r="BG963" s="134">
        <f t="shared" si="61"/>
        <v>0</v>
      </c>
      <c r="BH963" s="134">
        <f t="shared" si="62"/>
        <v>0</v>
      </c>
      <c r="BI963" s="134">
        <f t="shared" si="59"/>
        <v>0</v>
      </c>
    </row>
    <row r="964" spans="1:61" ht="14.4" x14ac:dyDescent="0.3">
      <c r="A964" s="106" t="s">
        <v>1325</v>
      </c>
      <c r="B964" s="105">
        <v>0</v>
      </c>
      <c r="C964" s="105">
        <v>0</v>
      </c>
      <c r="D964" s="105">
        <v>0</v>
      </c>
      <c r="E964" s="105">
        <v>0</v>
      </c>
      <c r="F964" s="105">
        <v>0</v>
      </c>
      <c r="G964" s="105">
        <v>0</v>
      </c>
      <c r="H964" s="105">
        <v>0</v>
      </c>
      <c r="I964" s="105">
        <v>0</v>
      </c>
      <c r="J964" s="105">
        <v>0</v>
      </c>
      <c r="K964" s="105">
        <v>0</v>
      </c>
      <c r="L964" s="105">
        <v>0</v>
      </c>
      <c r="M964" s="105">
        <v>0</v>
      </c>
      <c r="N964" s="105">
        <v>0</v>
      </c>
      <c r="O964" s="105">
        <v>0</v>
      </c>
      <c r="P964" s="105">
        <v>0</v>
      </c>
      <c r="Q964" s="105">
        <v>0</v>
      </c>
      <c r="R964" s="105">
        <v>0</v>
      </c>
      <c r="S964" s="105">
        <v>0</v>
      </c>
      <c r="T964" s="105">
        <v>0</v>
      </c>
      <c r="U964" s="105">
        <v>0</v>
      </c>
      <c r="V964" s="105">
        <v>0</v>
      </c>
      <c r="W964" s="105">
        <v>0</v>
      </c>
      <c r="X964" s="105">
        <v>0</v>
      </c>
      <c r="Y964" s="105">
        <v>0</v>
      </c>
      <c r="Z964" s="105">
        <v>0</v>
      </c>
      <c r="AA964" s="105">
        <v>0</v>
      </c>
      <c r="AB964" s="105">
        <v>0</v>
      </c>
      <c r="AC964" s="105">
        <v>0</v>
      </c>
      <c r="AD964" s="105">
        <v>0</v>
      </c>
      <c r="AE964" s="105">
        <v>0</v>
      </c>
      <c r="AF964" s="105">
        <v>0</v>
      </c>
      <c r="AG964" s="105">
        <v>0</v>
      </c>
      <c r="AH964" s="105">
        <v>0</v>
      </c>
      <c r="AI964" s="105">
        <v>0</v>
      </c>
      <c r="AJ964" s="105">
        <v>0</v>
      </c>
      <c r="AK964" s="105">
        <v>0</v>
      </c>
      <c r="AL964" s="105">
        <v>0</v>
      </c>
      <c r="AM964" s="105">
        <v>0</v>
      </c>
      <c r="AN964" s="105">
        <v>0</v>
      </c>
      <c r="AO964" s="105">
        <v>0</v>
      </c>
      <c r="AP964" s="105">
        <v>0</v>
      </c>
      <c r="AQ964" s="105">
        <v>0</v>
      </c>
      <c r="AR964" s="105">
        <v>0</v>
      </c>
      <c r="AS964" s="105">
        <v>0</v>
      </c>
      <c r="AT964" s="105">
        <v>0</v>
      </c>
      <c r="AU964" s="105">
        <v>0</v>
      </c>
      <c r="AV964" s="105">
        <v>0</v>
      </c>
      <c r="AW964" s="105">
        <v>0</v>
      </c>
      <c r="AX964" s="105">
        <v>0</v>
      </c>
      <c r="AY964" s="105">
        <v>0</v>
      </c>
      <c r="AZ964" s="105">
        <v>0</v>
      </c>
      <c r="BA964" s="105">
        <v>0</v>
      </c>
      <c r="BB964" s="105">
        <v>0</v>
      </c>
      <c r="BE964" s="73"/>
      <c r="BF964" s="134">
        <f t="shared" si="60"/>
        <v>0</v>
      </c>
      <c r="BG964" s="134">
        <f t="shared" si="61"/>
        <v>0</v>
      </c>
      <c r="BH964" s="134">
        <f t="shared" si="62"/>
        <v>0</v>
      </c>
      <c r="BI964" s="134">
        <f t="shared" si="59"/>
        <v>0</v>
      </c>
    </row>
    <row r="965" spans="1:61" ht="14.4" x14ac:dyDescent="0.3">
      <c r="A965" s="106" t="s">
        <v>1326</v>
      </c>
      <c r="B965" s="105">
        <v>-632953.39</v>
      </c>
      <c r="C965" s="105">
        <v>-632953.39</v>
      </c>
      <c r="D965" s="105">
        <v>-632953.39</v>
      </c>
      <c r="E965" s="105">
        <v>-632953.39</v>
      </c>
      <c r="F965" s="105">
        <v>-632953.39</v>
      </c>
      <c r="G965" s="105">
        <v>-632953.39</v>
      </c>
      <c r="H965" s="105">
        <v>-632953.39</v>
      </c>
      <c r="I965" s="105">
        <v>-632953.39</v>
      </c>
      <c r="J965" s="105">
        <v>-632953.39</v>
      </c>
      <c r="K965" s="105">
        <v>-632953.39</v>
      </c>
      <c r="L965" s="105">
        <v>-632953.39</v>
      </c>
      <c r="M965" s="105">
        <v>-632953.39</v>
      </c>
      <c r="N965" s="105">
        <v>-632953.39</v>
      </c>
      <c r="O965" s="105">
        <v>-632953.39</v>
      </c>
      <c r="P965" s="105">
        <v>-632953.39</v>
      </c>
      <c r="Q965" s="105">
        <v>-632953.39</v>
      </c>
      <c r="R965" s="105">
        <v>-632953.39</v>
      </c>
      <c r="S965" s="105">
        <v>-632953.39</v>
      </c>
      <c r="T965" s="105">
        <v>-632953.39</v>
      </c>
      <c r="U965" s="105">
        <v>-632953.39</v>
      </c>
      <c r="V965" s="105">
        <v>-632953.39</v>
      </c>
      <c r="W965" s="105">
        <v>-632953.39</v>
      </c>
      <c r="X965" s="105">
        <v>-632953.39</v>
      </c>
      <c r="Y965" s="105">
        <v>-632953.39</v>
      </c>
      <c r="Z965" s="105">
        <v>-632953.39</v>
      </c>
      <c r="AA965" s="105">
        <v>-632953.39</v>
      </c>
      <c r="AB965" s="105">
        <v>-632953.39</v>
      </c>
      <c r="AC965" s="105">
        <v>-632953.39</v>
      </c>
      <c r="AD965" s="105">
        <v>-632953.39</v>
      </c>
      <c r="AE965" s="105">
        <v>-632953.39</v>
      </c>
      <c r="AF965" s="105">
        <v>-632953.39</v>
      </c>
      <c r="AG965" s="105">
        <v>-632953.39</v>
      </c>
      <c r="AH965" s="105">
        <v>-632953.39</v>
      </c>
      <c r="AI965" s="105">
        <v>-632953.39</v>
      </c>
      <c r="AJ965" s="105">
        <v>-632953.39</v>
      </c>
      <c r="AK965" s="105">
        <v>-632953.39</v>
      </c>
      <c r="AL965" s="105">
        <v>-632953.39</v>
      </c>
      <c r="AM965" s="105">
        <v>-632953.39</v>
      </c>
      <c r="AN965" s="105">
        <v>-632953.39</v>
      </c>
      <c r="AO965" s="105">
        <v>-632953.39</v>
      </c>
      <c r="AP965" s="105">
        <v>-632953.39</v>
      </c>
      <c r="AQ965" s="105">
        <v>-632953.39</v>
      </c>
      <c r="AR965" s="105">
        <v>-632953.39</v>
      </c>
      <c r="AS965" s="105">
        <v>-632953.39</v>
      </c>
      <c r="AT965" s="105">
        <v>-632953.39</v>
      </c>
      <c r="AU965" s="105">
        <v>-632953.39</v>
      </c>
      <c r="AV965" s="105">
        <v>-632953.39</v>
      </c>
      <c r="AW965" s="105">
        <v>-632953.39</v>
      </c>
      <c r="AX965" s="105">
        <v>-632953.39</v>
      </c>
      <c r="AY965" s="105">
        <v>-632953.39</v>
      </c>
      <c r="AZ965" s="105">
        <v>-632953.39</v>
      </c>
      <c r="BA965" s="105">
        <v>-632953.39</v>
      </c>
      <c r="BB965" s="105">
        <v>-632953.39</v>
      </c>
      <c r="BE965" s="73"/>
      <c r="BF965" s="134">
        <f t="shared" si="60"/>
        <v>-632953.3899999999</v>
      </c>
      <c r="BG965" s="134">
        <f t="shared" si="61"/>
        <v>-632953.3899999999</v>
      </c>
      <c r="BH965" s="134">
        <f t="shared" si="62"/>
        <v>-632953.3899999999</v>
      </c>
      <c r="BI965" s="134">
        <f t="shared" ref="BI965:BI1028" si="63">AVERAGE(AO965:BA965)</f>
        <v>-632953.3899999999</v>
      </c>
    </row>
    <row r="966" spans="1:61" ht="14.4" x14ac:dyDescent="0.3">
      <c r="A966" s="106" t="s">
        <v>1327</v>
      </c>
      <c r="B966" s="105">
        <v>0</v>
      </c>
      <c r="C966" s="105">
        <v>0</v>
      </c>
      <c r="D966" s="105">
        <v>0</v>
      </c>
      <c r="E966" s="105">
        <v>0</v>
      </c>
      <c r="F966" s="105">
        <v>0</v>
      </c>
      <c r="G966" s="105">
        <v>0</v>
      </c>
      <c r="H966" s="105">
        <v>0</v>
      </c>
      <c r="I966" s="105">
        <v>0</v>
      </c>
      <c r="J966" s="105">
        <v>0</v>
      </c>
      <c r="K966" s="105">
        <v>0</v>
      </c>
      <c r="L966" s="105">
        <v>0</v>
      </c>
      <c r="M966" s="105">
        <v>0</v>
      </c>
      <c r="N966" s="105">
        <v>0</v>
      </c>
      <c r="O966" s="105">
        <v>0</v>
      </c>
      <c r="P966" s="105">
        <v>0</v>
      </c>
      <c r="Q966" s="105">
        <v>0</v>
      </c>
      <c r="R966" s="105">
        <v>0</v>
      </c>
      <c r="S966" s="105">
        <v>0</v>
      </c>
      <c r="T966" s="105">
        <v>0</v>
      </c>
      <c r="U966" s="105">
        <v>0</v>
      </c>
      <c r="V966" s="105">
        <v>0</v>
      </c>
      <c r="W966" s="105">
        <v>0</v>
      </c>
      <c r="X966" s="105">
        <v>0</v>
      </c>
      <c r="Y966" s="105">
        <v>0</v>
      </c>
      <c r="Z966" s="105">
        <v>0</v>
      </c>
      <c r="AA966" s="105">
        <v>0</v>
      </c>
      <c r="AB966" s="105">
        <v>0</v>
      </c>
      <c r="AC966" s="105">
        <v>0</v>
      </c>
      <c r="AD966" s="105">
        <v>0</v>
      </c>
      <c r="AE966" s="105">
        <v>0</v>
      </c>
      <c r="AF966" s="105">
        <v>0</v>
      </c>
      <c r="AG966" s="105">
        <v>0</v>
      </c>
      <c r="AH966" s="105">
        <v>0</v>
      </c>
      <c r="AI966" s="105">
        <v>0</v>
      </c>
      <c r="AJ966" s="105">
        <v>0</v>
      </c>
      <c r="AK966" s="105">
        <v>0</v>
      </c>
      <c r="AL966" s="105">
        <v>0</v>
      </c>
      <c r="AM966" s="105">
        <v>0</v>
      </c>
      <c r="AN966" s="105">
        <v>0</v>
      </c>
      <c r="AO966" s="105">
        <v>0</v>
      </c>
      <c r="AP966" s="105">
        <v>0</v>
      </c>
      <c r="AQ966" s="105">
        <v>0</v>
      </c>
      <c r="AR966" s="105">
        <v>0</v>
      </c>
      <c r="AS966" s="105">
        <v>0</v>
      </c>
      <c r="AT966" s="105">
        <v>0</v>
      </c>
      <c r="AU966" s="105">
        <v>0</v>
      </c>
      <c r="AV966" s="105">
        <v>0</v>
      </c>
      <c r="AW966" s="105">
        <v>0</v>
      </c>
      <c r="AX966" s="105">
        <v>0</v>
      </c>
      <c r="AY966" s="105">
        <v>0</v>
      </c>
      <c r="AZ966" s="105">
        <v>0</v>
      </c>
      <c r="BA966" s="105">
        <v>0</v>
      </c>
      <c r="BB966" s="105">
        <v>0</v>
      </c>
      <c r="BE966" s="73"/>
      <c r="BF966" s="134">
        <f t="shared" si="60"/>
        <v>0</v>
      </c>
      <c r="BG966" s="134">
        <f t="shared" si="61"/>
        <v>0</v>
      </c>
      <c r="BH966" s="134">
        <f t="shared" si="62"/>
        <v>0</v>
      </c>
      <c r="BI966" s="134">
        <f t="shared" si="63"/>
        <v>0</v>
      </c>
    </row>
    <row r="967" spans="1:61" ht="14.4" x14ac:dyDescent="0.3">
      <c r="A967" s="106" t="s">
        <v>1328</v>
      </c>
      <c r="B967" s="105">
        <v>-256973.65</v>
      </c>
      <c r="C967" s="105">
        <v>-256973.65</v>
      </c>
      <c r="D967" s="105">
        <v>-256973.65</v>
      </c>
      <c r="E967" s="105">
        <v>-256973.65</v>
      </c>
      <c r="F967" s="105">
        <v>-256973.65</v>
      </c>
      <c r="G967" s="105">
        <v>-256973.65</v>
      </c>
      <c r="H967" s="105">
        <v>-256973.65</v>
      </c>
      <c r="I967" s="105">
        <v>-256973.65</v>
      </c>
      <c r="J967" s="105">
        <v>-256973.65</v>
      </c>
      <c r="K967" s="105">
        <v>-256973.65</v>
      </c>
      <c r="L967" s="105">
        <v>-256973.65</v>
      </c>
      <c r="M967" s="105">
        <v>-256973.65</v>
      </c>
      <c r="N967" s="105">
        <v>-256973.65</v>
      </c>
      <c r="O967" s="105">
        <v>-256973.65</v>
      </c>
      <c r="P967" s="105">
        <v>-256973.65</v>
      </c>
      <c r="Q967" s="105">
        <v>-256973.65</v>
      </c>
      <c r="R967" s="105">
        <v>-256973.65</v>
      </c>
      <c r="S967" s="105">
        <v>-256973.65</v>
      </c>
      <c r="T967" s="105">
        <v>-256973.65</v>
      </c>
      <c r="U967" s="105">
        <v>-256973.65</v>
      </c>
      <c r="V967" s="105">
        <v>-256973.65</v>
      </c>
      <c r="W967" s="105">
        <v>-256973.65</v>
      </c>
      <c r="X967" s="105">
        <v>-256973.65</v>
      </c>
      <c r="Y967" s="105">
        <v>-256973.65</v>
      </c>
      <c r="Z967" s="105">
        <v>-256973.65</v>
      </c>
      <c r="AA967" s="105">
        <v>-256973.65</v>
      </c>
      <c r="AB967" s="105">
        <v>-256973.65</v>
      </c>
      <c r="AC967" s="105">
        <v>-256973.65</v>
      </c>
      <c r="AD967" s="105">
        <v>-256973.65</v>
      </c>
      <c r="AE967" s="105">
        <v>-256973.65</v>
      </c>
      <c r="AF967" s="105">
        <v>-256973.65</v>
      </c>
      <c r="AG967" s="105">
        <v>-256973.65</v>
      </c>
      <c r="AH967" s="105">
        <v>-256973.65</v>
      </c>
      <c r="AI967" s="105">
        <v>-256973.65</v>
      </c>
      <c r="AJ967" s="105">
        <v>-256973.65</v>
      </c>
      <c r="AK967" s="105">
        <v>-256973.65</v>
      </c>
      <c r="AL967" s="105">
        <v>-256973.65</v>
      </c>
      <c r="AM967" s="105">
        <v>-256973.65</v>
      </c>
      <c r="AN967" s="105">
        <v>-256973.65</v>
      </c>
      <c r="AO967" s="105">
        <v>-256973.65</v>
      </c>
      <c r="AP967" s="105">
        <v>-256973.65</v>
      </c>
      <c r="AQ967" s="105">
        <v>-256973.65</v>
      </c>
      <c r="AR967" s="105">
        <v>-256973.65</v>
      </c>
      <c r="AS967" s="105">
        <v>-256973.65</v>
      </c>
      <c r="AT967" s="105">
        <v>-256973.65</v>
      </c>
      <c r="AU967" s="105">
        <v>-256973.65</v>
      </c>
      <c r="AV967" s="105">
        <v>-256973.65</v>
      </c>
      <c r="AW967" s="105">
        <v>-256973.65</v>
      </c>
      <c r="AX967" s="105">
        <v>-256973.65</v>
      </c>
      <c r="AY967" s="105">
        <v>-256973.65</v>
      </c>
      <c r="AZ967" s="105">
        <v>-256973.65</v>
      </c>
      <c r="BA967" s="105">
        <v>-256973.65</v>
      </c>
      <c r="BB967" s="105">
        <v>-256973.65</v>
      </c>
      <c r="BE967" s="73"/>
      <c r="BF967" s="134">
        <f t="shared" si="60"/>
        <v>-256973.64999999994</v>
      </c>
      <c r="BG967" s="134">
        <f t="shared" si="61"/>
        <v>-256973.64999999994</v>
      </c>
      <c r="BH967" s="134">
        <f t="shared" si="62"/>
        <v>-256973.64999999994</v>
      </c>
      <c r="BI967" s="134">
        <f t="shared" si="63"/>
        <v>-256973.64999999994</v>
      </c>
    </row>
    <row r="968" spans="1:61" ht="14.4" x14ac:dyDescent="0.3">
      <c r="A968" s="106" t="s">
        <v>1329</v>
      </c>
      <c r="B968" s="105">
        <v>0</v>
      </c>
      <c r="C968" s="105">
        <v>0</v>
      </c>
      <c r="D968" s="105">
        <v>0</v>
      </c>
      <c r="E968" s="105">
        <v>0</v>
      </c>
      <c r="F968" s="105">
        <v>0</v>
      </c>
      <c r="G968" s="105">
        <v>0</v>
      </c>
      <c r="H968" s="105">
        <v>0</v>
      </c>
      <c r="I968" s="105">
        <v>0</v>
      </c>
      <c r="J968" s="105">
        <v>0</v>
      </c>
      <c r="K968" s="105">
        <v>0</v>
      </c>
      <c r="L968" s="105">
        <v>0</v>
      </c>
      <c r="M968" s="105">
        <v>0</v>
      </c>
      <c r="N968" s="105">
        <v>0</v>
      </c>
      <c r="O968" s="105">
        <v>0</v>
      </c>
      <c r="P968" s="105">
        <v>0</v>
      </c>
      <c r="Q968" s="105">
        <v>0</v>
      </c>
      <c r="R968" s="105">
        <v>0</v>
      </c>
      <c r="S968" s="105">
        <v>0</v>
      </c>
      <c r="T968" s="105">
        <v>0</v>
      </c>
      <c r="U968" s="105">
        <v>0</v>
      </c>
      <c r="V968" s="105">
        <v>0</v>
      </c>
      <c r="W968" s="105">
        <v>0</v>
      </c>
      <c r="X968" s="105">
        <v>0</v>
      </c>
      <c r="Y968" s="105">
        <v>0</v>
      </c>
      <c r="Z968" s="105">
        <v>0</v>
      </c>
      <c r="AA968" s="105">
        <v>0</v>
      </c>
      <c r="AB968" s="105">
        <v>0</v>
      </c>
      <c r="AC968" s="105">
        <v>0</v>
      </c>
      <c r="AD968" s="105">
        <v>0</v>
      </c>
      <c r="AE968" s="105">
        <v>0</v>
      </c>
      <c r="AF968" s="105">
        <v>0</v>
      </c>
      <c r="AG968" s="105">
        <v>0</v>
      </c>
      <c r="AH968" s="105">
        <v>0</v>
      </c>
      <c r="AI968" s="105">
        <v>0</v>
      </c>
      <c r="AJ968" s="105">
        <v>0</v>
      </c>
      <c r="AK968" s="105">
        <v>0</v>
      </c>
      <c r="AL968" s="105">
        <v>0</v>
      </c>
      <c r="AM968" s="105">
        <v>0</v>
      </c>
      <c r="AN968" s="105">
        <v>0</v>
      </c>
      <c r="AO968" s="105">
        <v>0</v>
      </c>
      <c r="AP968" s="105">
        <v>0</v>
      </c>
      <c r="AQ968" s="105">
        <v>0</v>
      </c>
      <c r="AR968" s="105">
        <v>0</v>
      </c>
      <c r="AS968" s="105">
        <v>0</v>
      </c>
      <c r="AT968" s="105">
        <v>0</v>
      </c>
      <c r="AU968" s="105">
        <v>0</v>
      </c>
      <c r="AV968" s="105">
        <v>0</v>
      </c>
      <c r="AW968" s="105">
        <v>0</v>
      </c>
      <c r="AX968" s="105">
        <v>0</v>
      </c>
      <c r="AY968" s="105">
        <v>0</v>
      </c>
      <c r="AZ968" s="105">
        <v>0</v>
      </c>
      <c r="BA968" s="105">
        <v>0</v>
      </c>
      <c r="BB968" s="105">
        <v>0</v>
      </c>
      <c r="BE968" s="73"/>
      <c r="BF968" s="134">
        <f t="shared" si="60"/>
        <v>0</v>
      </c>
      <c r="BG968" s="134">
        <f t="shared" si="61"/>
        <v>0</v>
      </c>
      <c r="BH968" s="134">
        <f t="shared" si="62"/>
        <v>0</v>
      </c>
      <c r="BI968" s="134">
        <f t="shared" si="63"/>
        <v>0</v>
      </c>
    </row>
    <row r="969" spans="1:61" ht="14.4" x14ac:dyDescent="0.3">
      <c r="A969" s="106" t="s">
        <v>1330</v>
      </c>
      <c r="B969" s="105">
        <v>385.94</v>
      </c>
      <c r="C969" s="105">
        <v>385.94</v>
      </c>
      <c r="D969" s="105">
        <v>385.94</v>
      </c>
      <c r="E969" s="105">
        <v>385.94</v>
      </c>
      <c r="F969" s="105">
        <v>385.94</v>
      </c>
      <c r="G969" s="105">
        <v>385.94</v>
      </c>
      <c r="H969" s="105">
        <v>385.94</v>
      </c>
      <c r="I969" s="105">
        <v>385.94</v>
      </c>
      <c r="J969" s="105">
        <v>385.94</v>
      </c>
      <c r="K969" s="105">
        <v>385.94</v>
      </c>
      <c r="L969" s="105">
        <v>385.94</v>
      </c>
      <c r="M969" s="105">
        <v>385.94</v>
      </c>
      <c r="N969" s="105">
        <v>385.94</v>
      </c>
      <c r="O969" s="105">
        <v>385.94</v>
      </c>
      <c r="P969" s="105">
        <v>385.94</v>
      </c>
      <c r="Q969" s="105">
        <v>385.94</v>
      </c>
      <c r="R969" s="105">
        <v>385.94</v>
      </c>
      <c r="S969" s="105">
        <v>385.94</v>
      </c>
      <c r="T969" s="105">
        <v>385.94</v>
      </c>
      <c r="U969" s="105">
        <v>385.94</v>
      </c>
      <c r="V969" s="105">
        <v>385.94</v>
      </c>
      <c r="W969" s="105">
        <v>385.94</v>
      </c>
      <c r="X969" s="105">
        <v>385.94</v>
      </c>
      <c r="Y969" s="105">
        <v>385.94</v>
      </c>
      <c r="Z969" s="105">
        <v>385.94</v>
      </c>
      <c r="AA969" s="105">
        <v>385.94</v>
      </c>
      <c r="AB969" s="105">
        <v>385.94</v>
      </c>
      <c r="AC969" s="105">
        <v>385.94</v>
      </c>
      <c r="AD969" s="105">
        <v>385.94</v>
      </c>
      <c r="AE969" s="105">
        <v>385.94</v>
      </c>
      <c r="AF969" s="105">
        <v>385.94</v>
      </c>
      <c r="AG969" s="105">
        <v>385.94</v>
      </c>
      <c r="AH969" s="105">
        <v>385.94</v>
      </c>
      <c r="AI969" s="105">
        <v>385.94</v>
      </c>
      <c r="AJ969" s="105">
        <v>385.94</v>
      </c>
      <c r="AK969" s="105">
        <v>385.94</v>
      </c>
      <c r="AL969" s="105">
        <v>385.94</v>
      </c>
      <c r="AM969" s="105">
        <v>385.94</v>
      </c>
      <c r="AN969" s="105">
        <v>385.94</v>
      </c>
      <c r="AO969" s="105">
        <v>385.94</v>
      </c>
      <c r="AP969" s="105">
        <v>385.94</v>
      </c>
      <c r="AQ969" s="105">
        <v>385.94</v>
      </c>
      <c r="AR969" s="105">
        <v>385.94</v>
      </c>
      <c r="AS969" s="105">
        <v>385.94</v>
      </c>
      <c r="AT969" s="105">
        <v>385.94</v>
      </c>
      <c r="AU969" s="105">
        <v>385.94</v>
      </c>
      <c r="AV969" s="105">
        <v>385.94</v>
      </c>
      <c r="AW969" s="105">
        <v>385.94</v>
      </c>
      <c r="AX969" s="105">
        <v>385.94</v>
      </c>
      <c r="AY969" s="105">
        <v>385.94</v>
      </c>
      <c r="AZ969" s="105">
        <v>385.94</v>
      </c>
      <c r="BA969" s="105">
        <v>385.94</v>
      </c>
      <c r="BB969" s="105">
        <v>385.94</v>
      </c>
      <c r="BE969" s="73"/>
      <c r="BF969" s="134">
        <f t="shared" si="60"/>
        <v>385.93999999999994</v>
      </c>
      <c r="BG969" s="134">
        <f t="shared" si="61"/>
        <v>385.93999999999994</v>
      </c>
      <c r="BH969" s="134">
        <f t="shared" si="62"/>
        <v>385.93999999999994</v>
      </c>
      <c r="BI969" s="134">
        <f t="shared" si="63"/>
        <v>385.93999999999994</v>
      </c>
    </row>
    <row r="970" spans="1:61" ht="14.4" x14ac:dyDescent="0.3">
      <c r="A970" s="106" t="s">
        <v>1331</v>
      </c>
      <c r="B970" s="105">
        <v>0</v>
      </c>
      <c r="C970" s="105">
        <v>0</v>
      </c>
      <c r="D970" s="105">
        <v>0</v>
      </c>
      <c r="E970" s="105">
        <v>0</v>
      </c>
      <c r="F970" s="105">
        <v>0</v>
      </c>
      <c r="G970" s="105">
        <v>0</v>
      </c>
      <c r="H970" s="105">
        <v>0</v>
      </c>
      <c r="I970" s="105">
        <v>0</v>
      </c>
      <c r="J970" s="105">
        <v>0</v>
      </c>
      <c r="K970" s="105">
        <v>0</v>
      </c>
      <c r="L970" s="105">
        <v>0</v>
      </c>
      <c r="M970" s="105">
        <v>0</v>
      </c>
      <c r="N970" s="105">
        <v>0</v>
      </c>
      <c r="O970" s="105">
        <v>0</v>
      </c>
      <c r="P970" s="105">
        <v>0</v>
      </c>
      <c r="Q970" s="105">
        <v>0</v>
      </c>
      <c r="R970" s="105">
        <v>0</v>
      </c>
      <c r="S970" s="105">
        <v>0</v>
      </c>
      <c r="T970" s="105">
        <v>0</v>
      </c>
      <c r="U970" s="105">
        <v>0</v>
      </c>
      <c r="V970" s="105">
        <v>0</v>
      </c>
      <c r="W970" s="105">
        <v>0</v>
      </c>
      <c r="X970" s="105">
        <v>0</v>
      </c>
      <c r="Y970" s="105">
        <v>0</v>
      </c>
      <c r="Z970" s="105">
        <v>0</v>
      </c>
      <c r="AA970" s="105">
        <v>0</v>
      </c>
      <c r="AB970" s="105">
        <v>0</v>
      </c>
      <c r="AC970" s="105">
        <v>0</v>
      </c>
      <c r="AD970" s="105">
        <v>0</v>
      </c>
      <c r="AE970" s="105">
        <v>0</v>
      </c>
      <c r="AF970" s="105">
        <v>0</v>
      </c>
      <c r="AG970" s="105">
        <v>0</v>
      </c>
      <c r="AH970" s="105">
        <v>0</v>
      </c>
      <c r="AI970" s="105">
        <v>0</v>
      </c>
      <c r="AJ970" s="105">
        <v>0</v>
      </c>
      <c r="AK970" s="105">
        <v>0</v>
      </c>
      <c r="AL970" s="105">
        <v>0</v>
      </c>
      <c r="AM970" s="105">
        <v>0</v>
      </c>
      <c r="AN970" s="105">
        <v>0</v>
      </c>
      <c r="AO970" s="105">
        <v>0</v>
      </c>
      <c r="AP970" s="105">
        <v>0</v>
      </c>
      <c r="AQ970" s="105">
        <v>0</v>
      </c>
      <c r="AR970" s="105">
        <v>0</v>
      </c>
      <c r="AS970" s="105">
        <v>0</v>
      </c>
      <c r="AT970" s="105">
        <v>0</v>
      </c>
      <c r="AU970" s="105">
        <v>0</v>
      </c>
      <c r="AV970" s="105">
        <v>0</v>
      </c>
      <c r="AW970" s="105">
        <v>0</v>
      </c>
      <c r="AX970" s="105">
        <v>0</v>
      </c>
      <c r="AY970" s="105">
        <v>0</v>
      </c>
      <c r="AZ970" s="105">
        <v>0</v>
      </c>
      <c r="BA970" s="105">
        <v>0</v>
      </c>
      <c r="BB970" s="105">
        <v>0</v>
      </c>
      <c r="BE970" s="73"/>
      <c r="BF970" s="134">
        <f t="shared" si="60"/>
        <v>0</v>
      </c>
      <c r="BG970" s="134">
        <f t="shared" si="61"/>
        <v>0</v>
      </c>
      <c r="BH970" s="134">
        <f t="shared" si="62"/>
        <v>0</v>
      </c>
      <c r="BI970" s="134">
        <f t="shared" si="63"/>
        <v>0</v>
      </c>
    </row>
    <row r="971" spans="1:61" ht="14.4" x14ac:dyDescent="0.3">
      <c r="A971" s="106" t="s">
        <v>1332</v>
      </c>
      <c r="B971" s="105">
        <v>-30073063.440000001</v>
      </c>
      <c r="C971" s="105">
        <v>-30073063.440000001</v>
      </c>
      <c r="D971" s="105">
        <v>-30073063.440000001</v>
      </c>
      <c r="E971" s="105">
        <v>-30073063.440000001</v>
      </c>
      <c r="F971" s="105">
        <v>-30073063.440000001</v>
      </c>
      <c r="G971" s="105">
        <v>-30073063.440000001</v>
      </c>
      <c r="H971" s="105">
        <v>-30073063.440000001</v>
      </c>
      <c r="I971" s="105">
        <v>-30073063.440000001</v>
      </c>
      <c r="J971" s="105">
        <v>-30073063.440000001</v>
      </c>
      <c r="K971" s="105">
        <v>-30073063.440000001</v>
      </c>
      <c r="L971" s="105">
        <v>-30073063.440000001</v>
      </c>
      <c r="M971" s="105">
        <v>-30073063.440000001</v>
      </c>
      <c r="N971" s="105">
        <v>-30073063.440000001</v>
      </c>
      <c r="O971" s="105">
        <v>-30073063.440000001</v>
      </c>
      <c r="P971" s="105">
        <v>-30073063.440000001</v>
      </c>
      <c r="Q971" s="105">
        <v>-30073063.440000001</v>
      </c>
      <c r="R971" s="105">
        <v>-30073063.440000001</v>
      </c>
      <c r="S971" s="105">
        <v>-30073063.440000001</v>
      </c>
      <c r="T971" s="105">
        <v>-30073063.440000001</v>
      </c>
      <c r="U971" s="105">
        <v>-30073063.440000001</v>
      </c>
      <c r="V971" s="105">
        <v>-30073063.440000001</v>
      </c>
      <c r="W971" s="105">
        <v>-30073063.440000001</v>
      </c>
      <c r="X971" s="105">
        <v>-30073063.440000001</v>
      </c>
      <c r="Y971" s="105">
        <v>-30073063.440000001</v>
      </c>
      <c r="Z971" s="105">
        <v>-30073063.440000001</v>
      </c>
      <c r="AA971" s="105">
        <v>-30073063.440000001</v>
      </c>
      <c r="AB971" s="105">
        <v>-30073063.440000001</v>
      </c>
      <c r="AC971" s="105">
        <v>-30073063.440000001</v>
      </c>
      <c r="AD971" s="105">
        <v>-30073063.440000001</v>
      </c>
      <c r="AE971" s="105">
        <v>-30073063.440000001</v>
      </c>
      <c r="AF971" s="105">
        <v>-30073063.440000001</v>
      </c>
      <c r="AG971" s="105">
        <v>-30073063.440000001</v>
      </c>
      <c r="AH971" s="105">
        <v>-30073063.440000001</v>
      </c>
      <c r="AI971" s="105">
        <v>-30073063.440000001</v>
      </c>
      <c r="AJ971" s="105">
        <v>-30073063.440000001</v>
      </c>
      <c r="AK971" s="105">
        <v>-30073063.440000001</v>
      </c>
      <c r="AL971" s="105">
        <v>-30073063.440000001</v>
      </c>
      <c r="AM971" s="105">
        <v>-30073063.440000001</v>
      </c>
      <c r="AN971" s="105">
        <v>-30073063.440000001</v>
      </c>
      <c r="AO971" s="105">
        <v>-30073063.440000001</v>
      </c>
      <c r="AP971" s="105">
        <v>-30073063.440000001</v>
      </c>
      <c r="AQ971" s="105">
        <v>-30073063.440000001</v>
      </c>
      <c r="AR971" s="105">
        <v>-30073063.440000001</v>
      </c>
      <c r="AS971" s="105">
        <v>-30073063.440000001</v>
      </c>
      <c r="AT971" s="105">
        <v>-30073063.440000001</v>
      </c>
      <c r="AU971" s="105">
        <v>-30073063.440000001</v>
      </c>
      <c r="AV971" s="105">
        <v>-30073063.440000001</v>
      </c>
      <c r="AW971" s="105">
        <v>-30073063.440000001</v>
      </c>
      <c r="AX971" s="105">
        <v>-30073063.440000001</v>
      </c>
      <c r="AY971" s="105">
        <v>-30073063.440000001</v>
      </c>
      <c r="AZ971" s="105">
        <v>-30073063.440000001</v>
      </c>
      <c r="BA971" s="105">
        <v>-30073063.440000001</v>
      </c>
      <c r="BB971" s="105">
        <v>-30073063.440000001</v>
      </c>
      <c r="BE971" s="73"/>
      <c r="BF971" s="134">
        <f t="shared" ref="BF971:BF1034" si="64">AVERAGE(B971:N971)</f>
        <v>-30073063.440000001</v>
      </c>
      <c r="BG971" s="134">
        <f t="shared" ref="BG971:BG1034" si="65">AVERAGE(O971:AA971)</f>
        <v>-30073063.440000001</v>
      </c>
      <c r="BH971" s="134">
        <f t="shared" ref="BH971:BH1034" si="66">AVERAGE(AB971:AN971)</f>
        <v>-30073063.440000001</v>
      </c>
      <c r="BI971" s="134">
        <f t="shared" si="63"/>
        <v>-30073063.440000001</v>
      </c>
    </row>
    <row r="972" spans="1:61" ht="14.4" x14ac:dyDescent="0.3">
      <c r="A972" s="106" t="s">
        <v>1333</v>
      </c>
      <c r="B972" s="105">
        <v>0</v>
      </c>
      <c r="C972" s="105">
        <v>0</v>
      </c>
      <c r="D972" s="105">
        <v>0</v>
      </c>
      <c r="E972" s="105">
        <v>0</v>
      </c>
      <c r="F972" s="105">
        <v>0</v>
      </c>
      <c r="G972" s="105">
        <v>0</v>
      </c>
      <c r="H972" s="105">
        <v>0</v>
      </c>
      <c r="I972" s="105">
        <v>0</v>
      </c>
      <c r="J972" s="105">
        <v>0</v>
      </c>
      <c r="K972" s="105">
        <v>0</v>
      </c>
      <c r="L972" s="105">
        <v>0</v>
      </c>
      <c r="M972" s="105">
        <v>0</v>
      </c>
      <c r="N972" s="105">
        <v>0</v>
      </c>
      <c r="O972" s="105">
        <v>0</v>
      </c>
      <c r="P972" s="105">
        <v>0</v>
      </c>
      <c r="Q972" s="105">
        <v>0</v>
      </c>
      <c r="R972" s="105">
        <v>0</v>
      </c>
      <c r="S972" s="105">
        <v>0</v>
      </c>
      <c r="T972" s="105">
        <v>0</v>
      </c>
      <c r="U972" s="105">
        <v>0</v>
      </c>
      <c r="V972" s="105">
        <v>0</v>
      </c>
      <c r="W972" s="105">
        <v>0</v>
      </c>
      <c r="X972" s="105">
        <v>0</v>
      </c>
      <c r="Y972" s="105">
        <v>0</v>
      </c>
      <c r="Z972" s="105">
        <v>0</v>
      </c>
      <c r="AA972" s="105">
        <v>0</v>
      </c>
      <c r="AB972" s="105">
        <v>0</v>
      </c>
      <c r="AC972" s="105">
        <v>0</v>
      </c>
      <c r="AD972" s="105">
        <v>0</v>
      </c>
      <c r="AE972" s="105">
        <v>0</v>
      </c>
      <c r="AF972" s="105">
        <v>0</v>
      </c>
      <c r="AG972" s="105">
        <v>0</v>
      </c>
      <c r="AH972" s="105">
        <v>0</v>
      </c>
      <c r="AI972" s="105">
        <v>0</v>
      </c>
      <c r="AJ972" s="105">
        <v>0</v>
      </c>
      <c r="AK972" s="105">
        <v>0</v>
      </c>
      <c r="AL972" s="105">
        <v>0</v>
      </c>
      <c r="AM972" s="105">
        <v>0</v>
      </c>
      <c r="AN972" s="105">
        <v>0</v>
      </c>
      <c r="AO972" s="105">
        <v>0</v>
      </c>
      <c r="AP972" s="105">
        <v>0</v>
      </c>
      <c r="AQ972" s="105">
        <v>0</v>
      </c>
      <c r="AR972" s="105">
        <v>0</v>
      </c>
      <c r="AS972" s="105">
        <v>0</v>
      </c>
      <c r="AT972" s="105">
        <v>0</v>
      </c>
      <c r="AU972" s="105">
        <v>0</v>
      </c>
      <c r="AV972" s="105">
        <v>0</v>
      </c>
      <c r="AW972" s="105">
        <v>0</v>
      </c>
      <c r="AX972" s="105">
        <v>0</v>
      </c>
      <c r="AY972" s="105">
        <v>0</v>
      </c>
      <c r="AZ972" s="105">
        <v>0</v>
      </c>
      <c r="BA972" s="105">
        <v>0</v>
      </c>
      <c r="BB972" s="105">
        <v>0</v>
      </c>
      <c r="BE972" s="73"/>
      <c r="BF972" s="134">
        <f t="shared" si="64"/>
        <v>0</v>
      </c>
      <c r="BG972" s="134">
        <f t="shared" si="65"/>
        <v>0</v>
      </c>
      <c r="BH972" s="134">
        <f t="shared" si="66"/>
        <v>0</v>
      </c>
      <c r="BI972" s="134">
        <f t="shared" si="63"/>
        <v>0</v>
      </c>
    </row>
    <row r="973" spans="1:61" ht="14.4" x14ac:dyDescent="0.3">
      <c r="A973" s="106" t="s">
        <v>1334</v>
      </c>
      <c r="B973" s="105">
        <v>0</v>
      </c>
      <c r="C973" s="105">
        <v>0</v>
      </c>
      <c r="D973" s="105">
        <v>0</v>
      </c>
      <c r="E973" s="105">
        <v>0</v>
      </c>
      <c r="F973" s="105">
        <v>0</v>
      </c>
      <c r="G973" s="105">
        <v>0</v>
      </c>
      <c r="H973" s="105">
        <v>0</v>
      </c>
      <c r="I973" s="105">
        <v>0</v>
      </c>
      <c r="J973" s="105">
        <v>0</v>
      </c>
      <c r="K973" s="105">
        <v>0</v>
      </c>
      <c r="L973" s="105">
        <v>0</v>
      </c>
      <c r="M973" s="105">
        <v>0</v>
      </c>
      <c r="N973" s="105">
        <v>0</v>
      </c>
      <c r="O973" s="105">
        <v>0</v>
      </c>
      <c r="P973" s="105">
        <v>0</v>
      </c>
      <c r="Q973" s="105">
        <v>0</v>
      </c>
      <c r="R973" s="105">
        <v>0</v>
      </c>
      <c r="S973" s="105">
        <v>0</v>
      </c>
      <c r="T973" s="105">
        <v>0</v>
      </c>
      <c r="U973" s="105">
        <v>0</v>
      </c>
      <c r="V973" s="105">
        <v>0</v>
      </c>
      <c r="W973" s="105">
        <v>0</v>
      </c>
      <c r="X973" s="105">
        <v>0</v>
      </c>
      <c r="Y973" s="105">
        <v>0</v>
      </c>
      <c r="Z973" s="105">
        <v>0</v>
      </c>
      <c r="AA973" s="105">
        <v>0</v>
      </c>
      <c r="AB973" s="105">
        <v>0</v>
      </c>
      <c r="AC973" s="105">
        <v>0</v>
      </c>
      <c r="AD973" s="105">
        <v>0</v>
      </c>
      <c r="AE973" s="105">
        <v>0</v>
      </c>
      <c r="AF973" s="105">
        <v>0</v>
      </c>
      <c r="AG973" s="105">
        <v>0</v>
      </c>
      <c r="AH973" s="105">
        <v>0</v>
      </c>
      <c r="AI973" s="105">
        <v>0</v>
      </c>
      <c r="AJ973" s="105">
        <v>0</v>
      </c>
      <c r="AK973" s="105">
        <v>0</v>
      </c>
      <c r="AL973" s="105">
        <v>0</v>
      </c>
      <c r="AM973" s="105">
        <v>0</v>
      </c>
      <c r="AN973" s="105">
        <v>0</v>
      </c>
      <c r="AO973" s="105">
        <v>0</v>
      </c>
      <c r="AP973" s="105">
        <v>0</v>
      </c>
      <c r="AQ973" s="105">
        <v>0</v>
      </c>
      <c r="AR973" s="105">
        <v>0</v>
      </c>
      <c r="AS973" s="105">
        <v>0</v>
      </c>
      <c r="AT973" s="105">
        <v>0</v>
      </c>
      <c r="AU973" s="105">
        <v>0</v>
      </c>
      <c r="AV973" s="105">
        <v>0</v>
      </c>
      <c r="AW973" s="105">
        <v>0</v>
      </c>
      <c r="AX973" s="105">
        <v>0</v>
      </c>
      <c r="AY973" s="105">
        <v>0</v>
      </c>
      <c r="AZ973" s="105">
        <v>0</v>
      </c>
      <c r="BA973" s="105">
        <v>0</v>
      </c>
      <c r="BB973" s="105">
        <v>0</v>
      </c>
      <c r="BE973" s="73"/>
      <c r="BF973" s="134">
        <f t="shared" si="64"/>
        <v>0</v>
      </c>
      <c r="BG973" s="134">
        <f t="shared" si="65"/>
        <v>0</v>
      </c>
      <c r="BH973" s="134">
        <f t="shared" si="66"/>
        <v>0</v>
      </c>
      <c r="BI973" s="134">
        <f t="shared" si="63"/>
        <v>0</v>
      </c>
    </row>
    <row r="974" spans="1:61" ht="14.4" x14ac:dyDescent="0.3">
      <c r="A974" s="106" t="s">
        <v>1335</v>
      </c>
      <c r="B974" s="105">
        <v>-35370601.189999998</v>
      </c>
      <c r="C974" s="105">
        <v>-35370601.189999998</v>
      </c>
      <c r="D974" s="105">
        <v>-35370601.189999998</v>
      </c>
      <c r="E974" s="105">
        <v>-35370601.189999998</v>
      </c>
      <c r="F974" s="105">
        <v>-35370601.189999998</v>
      </c>
      <c r="G974" s="105">
        <v>-35370601.189999998</v>
      </c>
      <c r="H974" s="105">
        <v>-35370601.189999998</v>
      </c>
      <c r="I974" s="105">
        <v>-35370601.189999998</v>
      </c>
      <c r="J974" s="105">
        <v>-35370601.189999998</v>
      </c>
      <c r="K974" s="105">
        <v>-35370601.189999998</v>
      </c>
      <c r="L974" s="105">
        <v>-35370601.189999998</v>
      </c>
      <c r="M974" s="105">
        <v>-35370601.189999998</v>
      </c>
      <c r="N974" s="105">
        <v>-35370601.189999998</v>
      </c>
      <c r="O974" s="105">
        <v>-35370601.189999998</v>
      </c>
      <c r="P974" s="105">
        <v>-35370601.189999998</v>
      </c>
      <c r="Q974" s="105">
        <v>-35370601.189999998</v>
      </c>
      <c r="R974" s="105">
        <v>-35370601.189999998</v>
      </c>
      <c r="S974" s="105">
        <v>-35370601.189999998</v>
      </c>
      <c r="T974" s="105">
        <v>-35370601.189999998</v>
      </c>
      <c r="U974" s="105">
        <v>-35370601.189999998</v>
      </c>
      <c r="V974" s="105">
        <v>-35370601.189999998</v>
      </c>
      <c r="W974" s="105">
        <v>-35370601.189999998</v>
      </c>
      <c r="X974" s="105">
        <v>-35370601.189999998</v>
      </c>
      <c r="Y974" s="105">
        <v>-35370601.189999998</v>
      </c>
      <c r="Z974" s="105">
        <v>-35370601.189999998</v>
      </c>
      <c r="AA974" s="105">
        <v>-35370601.189999998</v>
      </c>
      <c r="AB974" s="105">
        <v>-35370601.189999998</v>
      </c>
      <c r="AC974" s="105">
        <v>-35370601.189999998</v>
      </c>
      <c r="AD974" s="105">
        <v>-35370601.189999998</v>
      </c>
      <c r="AE974" s="105">
        <v>-35370601.189999998</v>
      </c>
      <c r="AF974" s="105">
        <v>-35370601.189999998</v>
      </c>
      <c r="AG974" s="105">
        <v>-35370601.189999998</v>
      </c>
      <c r="AH974" s="105">
        <v>-35370601.189999998</v>
      </c>
      <c r="AI974" s="105">
        <v>-35370601.189999998</v>
      </c>
      <c r="AJ974" s="105">
        <v>-35370601.189999998</v>
      </c>
      <c r="AK974" s="105">
        <v>-35370601.189999998</v>
      </c>
      <c r="AL974" s="105">
        <v>-35370601.189999998</v>
      </c>
      <c r="AM974" s="105">
        <v>-35370601.189999998</v>
      </c>
      <c r="AN974" s="105">
        <v>-35370601.189999998</v>
      </c>
      <c r="AO974" s="105">
        <v>-35370601.189999998</v>
      </c>
      <c r="AP974" s="105">
        <v>-35370601.189999998</v>
      </c>
      <c r="AQ974" s="105">
        <v>-35370601.189999998</v>
      </c>
      <c r="AR974" s="105">
        <v>-35370601.189999998</v>
      </c>
      <c r="AS974" s="105">
        <v>-35370601.189999998</v>
      </c>
      <c r="AT974" s="105">
        <v>-35370601.189999998</v>
      </c>
      <c r="AU974" s="105">
        <v>-35370601.189999998</v>
      </c>
      <c r="AV974" s="105">
        <v>-35370601.189999998</v>
      </c>
      <c r="AW974" s="105">
        <v>-35370601.189999998</v>
      </c>
      <c r="AX974" s="105">
        <v>-35370601.189999998</v>
      </c>
      <c r="AY974" s="105">
        <v>-35370601.189999998</v>
      </c>
      <c r="AZ974" s="105">
        <v>-35370601.189999998</v>
      </c>
      <c r="BA974" s="105">
        <v>-35370601.189999998</v>
      </c>
      <c r="BB974" s="105">
        <v>-35370601.189999998</v>
      </c>
      <c r="BE974" s="73"/>
      <c r="BF974" s="134">
        <f t="shared" si="64"/>
        <v>-35370601.189999998</v>
      </c>
      <c r="BG974" s="134">
        <f t="shared" si="65"/>
        <v>-35370601.189999998</v>
      </c>
      <c r="BH974" s="134">
        <f t="shared" si="66"/>
        <v>-35370601.189999998</v>
      </c>
      <c r="BI974" s="134">
        <f t="shared" si="63"/>
        <v>-35370601.189999998</v>
      </c>
    </row>
    <row r="975" spans="1:61" ht="14.4" x14ac:dyDescent="0.3">
      <c r="A975" s="106" t="s">
        <v>1336</v>
      </c>
      <c r="B975" s="105">
        <v>-5707415.6500000004</v>
      </c>
      <c r="C975" s="105">
        <v>-5707415.6500000004</v>
      </c>
      <c r="D975" s="105">
        <v>-5707415.6500000004</v>
      </c>
      <c r="E975" s="105">
        <v>-5707415.6500000004</v>
      </c>
      <c r="F975" s="105">
        <v>-5707415.6500000004</v>
      </c>
      <c r="G975" s="105">
        <v>-5707415.6500000004</v>
      </c>
      <c r="H975" s="105">
        <v>-5707415.6500000004</v>
      </c>
      <c r="I975" s="105">
        <v>-5707415.6500000004</v>
      </c>
      <c r="J975" s="105">
        <v>-5707415.6500000004</v>
      </c>
      <c r="K975" s="105">
        <v>-5707415.6500000004</v>
      </c>
      <c r="L975" s="105">
        <v>-5707415.6500000004</v>
      </c>
      <c r="M975" s="105">
        <v>-5707415.6500000004</v>
      </c>
      <c r="N975" s="105">
        <v>-5707415.6500000004</v>
      </c>
      <c r="O975" s="105">
        <v>-5707415.6500000004</v>
      </c>
      <c r="P975" s="105">
        <v>-5707415.6500000004</v>
      </c>
      <c r="Q975" s="105">
        <v>-5707415.6500000004</v>
      </c>
      <c r="R975" s="105">
        <v>-5707415.6500000004</v>
      </c>
      <c r="S975" s="105">
        <v>-5707415.6500000004</v>
      </c>
      <c r="T975" s="105">
        <v>-5707415.6500000004</v>
      </c>
      <c r="U975" s="105">
        <v>-5707415.6500000004</v>
      </c>
      <c r="V975" s="105">
        <v>-5707415.6500000004</v>
      </c>
      <c r="W975" s="105">
        <v>-5707415.6500000004</v>
      </c>
      <c r="X975" s="105">
        <v>-5707415.6500000004</v>
      </c>
      <c r="Y975" s="105">
        <v>-5707415.6500000004</v>
      </c>
      <c r="Z975" s="105">
        <v>-5707415.6500000004</v>
      </c>
      <c r="AA975" s="105">
        <v>-5707415.6500000004</v>
      </c>
      <c r="AB975" s="105">
        <v>-5707415.6500000004</v>
      </c>
      <c r="AC975" s="105">
        <v>-5707415.6500000004</v>
      </c>
      <c r="AD975" s="105">
        <v>-5707415.6500000004</v>
      </c>
      <c r="AE975" s="105">
        <v>-5707415.6500000004</v>
      </c>
      <c r="AF975" s="105">
        <v>-5707415.6500000004</v>
      </c>
      <c r="AG975" s="105">
        <v>-5707415.6500000004</v>
      </c>
      <c r="AH975" s="105">
        <v>-5707415.6500000004</v>
      </c>
      <c r="AI975" s="105">
        <v>-5707415.6500000004</v>
      </c>
      <c r="AJ975" s="105">
        <v>-5707415.6500000004</v>
      </c>
      <c r="AK975" s="105">
        <v>-5707415.6500000004</v>
      </c>
      <c r="AL975" s="105">
        <v>-5707415.6500000004</v>
      </c>
      <c r="AM975" s="105">
        <v>-5707415.6500000004</v>
      </c>
      <c r="AN975" s="105">
        <v>-5707415.6500000004</v>
      </c>
      <c r="AO975" s="105">
        <v>-5707415.6500000004</v>
      </c>
      <c r="AP975" s="105">
        <v>-5707415.6500000004</v>
      </c>
      <c r="AQ975" s="105">
        <v>-5707415.6500000004</v>
      </c>
      <c r="AR975" s="105">
        <v>-5707415.6500000004</v>
      </c>
      <c r="AS975" s="105">
        <v>-5707415.6500000004</v>
      </c>
      <c r="AT975" s="105">
        <v>-5707415.6500000004</v>
      </c>
      <c r="AU975" s="105">
        <v>-5707415.6500000004</v>
      </c>
      <c r="AV975" s="105">
        <v>-5707415.6500000004</v>
      </c>
      <c r="AW975" s="105">
        <v>-5707415.6500000004</v>
      </c>
      <c r="AX975" s="105">
        <v>-5707415.6500000004</v>
      </c>
      <c r="AY975" s="105">
        <v>-5707415.6500000004</v>
      </c>
      <c r="AZ975" s="105">
        <v>-5707415.6500000004</v>
      </c>
      <c r="BA975" s="105">
        <v>-5707415.6500000004</v>
      </c>
      <c r="BB975" s="105">
        <v>-5707415.6500000004</v>
      </c>
      <c r="BE975" s="73"/>
      <c r="BF975" s="134">
        <f t="shared" si="64"/>
        <v>-5707415.6500000004</v>
      </c>
      <c r="BG975" s="134">
        <f t="shared" si="65"/>
        <v>-5707415.6500000004</v>
      </c>
      <c r="BH975" s="134">
        <f t="shared" si="66"/>
        <v>-5707415.6500000004</v>
      </c>
      <c r="BI975" s="134">
        <f t="shared" si="63"/>
        <v>-5707415.6500000004</v>
      </c>
    </row>
    <row r="976" spans="1:61" ht="14.4" x14ac:dyDescent="0.3">
      <c r="A976" s="106" t="s">
        <v>1337</v>
      </c>
      <c r="B976" s="105">
        <v>0</v>
      </c>
      <c r="C976" s="105">
        <v>0</v>
      </c>
      <c r="D976" s="105">
        <v>0</v>
      </c>
      <c r="E976" s="105">
        <v>0</v>
      </c>
      <c r="F976" s="105">
        <v>0</v>
      </c>
      <c r="G976" s="105">
        <v>0</v>
      </c>
      <c r="H976" s="105">
        <v>0</v>
      </c>
      <c r="I976" s="105">
        <v>0</v>
      </c>
      <c r="J976" s="105">
        <v>0</v>
      </c>
      <c r="K976" s="105">
        <v>0</v>
      </c>
      <c r="L976" s="105">
        <v>0</v>
      </c>
      <c r="M976" s="105">
        <v>0</v>
      </c>
      <c r="N976" s="105">
        <v>0</v>
      </c>
      <c r="O976" s="105">
        <v>0</v>
      </c>
      <c r="P976" s="105">
        <v>0</v>
      </c>
      <c r="Q976" s="105">
        <v>0</v>
      </c>
      <c r="R976" s="105">
        <v>0</v>
      </c>
      <c r="S976" s="105">
        <v>0</v>
      </c>
      <c r="T976" s="105">
        <v>0</v>
      </c>
      <c r="U976" s="105">
        <v>0</v>
      </c>
      <c r="V976" s="105">
        <v>0</v>
      </c>
      <c r="W976" s="105">
        <v>0</v>
      </c>
      <c r="X976" s="105">
        <v>0</v>
      </c>
      <c r="Y976" s="105">
        <v>0</v>
      </c>
      <c r="Z976" s="105">
        <v>0</v>
      </c>
      <c r="AA976" s="105">
        <v>0</v>
      </c>
      <c r="AB976" s="105">
        <v>0</v>
      </c>
      <c r="AC976" s="105">
        <v>0</v>
      </c>
      <c r="AD976" s="105">
        <v>0</v>
      </c>
      <c r="AE976" s="105">
        <v>0</v>
      </c>
      <c r="AF976" s="105">
        <v>0</v>
      </c>
      <c r="AG976" s="105">
        <v>0</v>
      </c>
      <c r="AH976" s="105">
        <v>0</v>
      </c>
      <c r="AI976" s="105">
        <v>0</v>
      </c>
      <c r="AJ976" s="105">
        <v>0</v>
      </c>
      <c r="AK976" s="105">
        <v>0</v>
      </c>
      <c r="AL976" s="105">
        <v>0</v>
      </c>
      <c r="AM976" s="105">
        <v>0</v>
      </c>
      <c r="AN976" s="105">
        <v>0</v>
      </c>
      <c r="AO976" s="105">
        <v>0</v>
      </c>
      <c r="AP976" s="105">
        <v>0</v>
      </c>
      <c r="AQ976" s="105">
        <v>0</v>
      </c>
      <c r="AR976" s="105">
        <v>0</v>
      </c>
      <c r="AS976" s="105">
        <v>0</v>
      </c>
      <c r="AT976" s="105">
        <v>0</v>
      </c>
      <c r="AU976" s="105">
        <v>0</v>
      </c>
      <c r="AV976" s="105">
        <v>0</v>
      </c>
      <c r="AW976" s="105">
        <v>0</v>
      </c>
      <c r="AX976" s="105">
        <v>0</v>
      </c>
      <c r="AY976" s="105">
        <v>0</v>
      </c>
      <c r="AZ976" s="105">
        <v>0</v>
      </c>
      <c r="BA976" s="105">
        <v>0</v>
      </c>
      <c r="BB976" s="105">
        <v>0</v>
      </c>
      <c r="BE976" s="73"/>
      <c r="BF976" s="134">
        <f t="shared" si="64"/>
        <v>0</v>
      </c>
      <c r="BG976" s="134">
        <f t="shared" si="65"/>
        <v>0</v>
      </c>
      <c r="BH976" s="134">
        <f t="shared" si="66"/>
        <v>0</v>
      </c>
      <c r="BI976" s="134">
        <f t="shared" si="63"/>
        <v>0</v>
      </c>
    </row>
    <row r="977" spans="1:61" ht="14.4" x14ac:dyDescent="0.3">
      <c r="A977" s="106" t="s">
        <v>1338</v>
      </c>
      <c r="B977" s="105">
        <v>0</v>
      </c>
      <c r="C977" s="105">
        <v>0</v>
      </c>
      <c r="D977" s="105">
        <v>0</v>
      </c>
      <c r="E977" s="105">
        <v>0</v>
      </c>
      <c r="F977" s="105">
        <v>0</v>
      </c>
      <c r="G977" s="105">
        <v>0</v>
      </c>
      <c r="H977" s="105">
        <v>0</v>
      </c>
      <c r="I977" s="105">
        <v>0</v>
      </c>
      <c r="J977" s="105">
        <v>0</v>
      </c>
      <c r="K977" s="105">
        <v>0</v>
      </c>
      <c r="L977" s="105">
        <v>0</v>
      </c>
      <c r="M977" s="105">
        <v>0</v>
      </c>
      <c r="N977" s="105">
        <v>0</v>
      </c>
      <c r="O977" s="105">
        <v>0</v>
      </c>
      <c r="P977" s="105">
        <v>0</v>
      </c>
      <c r="Q977" s="105">
        <v>0</v>
      </c>
      <c r="R977" s="105">
        <v>0</v>
      </c>
      <c r="S977" s="105">
        <v>0</v>
      </c>
      <c r="T977" s="105">
        <v>0</v>
      </c>
      <c r="U977" s="105">
        <v>0</v>
      </c>
      <c r="V977" s="105">
        <v>0</v>
      </c>
      <c r="W977" s="105">
        <v>0</v>
      </c>
      <c r="X977" s="105">
        <v>0</v>
      </c>
      <c r="Y977" s="105">
        <v>0</v>
      </c>
      <c r="Z977" s="105">
        <v>0</v>
      </c>
      <c r="AA977" s="105">
        <v>0</v>
      </c>
      <c r="AB977" s="105">
        <v>0</v>
      </c>
      <c r="AC977" s="105">
        <v>0</v>
      </c>
      <c r="AD977" s="105">
        <v>0</v>
      </c>
      <c r="AE977" s="105">
        <v>0</v>
      </c>
      <c r="AF977" s="105">
        <v>0</v>
      </c>
      <c r="AG977" s="105">
        <v>0</v>
      </c>
      <c r="AH977" s="105">
        <v>0</v>
      </c>
      <c r="AI977" s="105">
        <v>0</v>
      </c>
      <c r="AJ977" s="105">
        <v>0</v>
      </c>
      <c r="AK977" s="105">
        <v>0</v>
      </c>
      <c r="AL977" s="105">
        <v>0</v>
      </c>
      <c r="AM977" s="105">
        <v>0</v>
      </c>
      <c r="AN977" s="105">
        <v>0</v>
      </c>
      <c r="AO977" s="105">
        <v>0</v>
      </c>
      <c r="AP977" s="105">
        <v>0</v>
      </c>
      <c r="AQ977" s="105">
        <v>0</v>
      </c>
      <c r="AR977" s="105">
        <v>0</v>
      </c>
      <c r="AS977" s="105">
        <v>0</v>
      </c>
      <c r="AT977" s="105">
        <v>0</v>
      </c>
      <c r="AU977" s="105">
        <v>0</v>
      </c>
      <c r="AV977" s="105">
        <v>0</v>
      </c>
      <c r="AW977" s="105">
        <v>0</v>
      </c>
      <c r="AX977" s="105">
        <v>0</v>
      </c>
      <c r="AY977" s="105">
        <v>0</v>
      </c>
      <c r="AZ977" s="105">
        <v>0</v>
      </c>
      <c r="BA977" s="105">
        <v>0</v>
      </c>
      <c r="BB977" s="105">
        <v>0</v>
      </c>
      <c r="BE977" s="73"/>
      <c r="BF977" s="134">
        <f t="shared" si="64"/>
        <v>0</v>
      </c>
      <c r="BG977" s="134">
        <f t="shared" si="65"/>
        <v>0</v>
      </c>
      <c r="BH977" s="134">
        <f t="shared" si="66"/>
        <v>0</v>
      </c>
      <c r="BI977" s="134">
        <f t="shared" si="63"/>
        <v>0</v>
      </c>
    </row>
    <row r="978" spans="1:61" ht="14.4" x14ac:dyDescent="0.3">
      <c r="A978" s="106" t="s">
        <v>1339</v>
      </c>
      <c r="B978" s="105">
        <v>0</v>
      </c>
      <c r="C978" s="105">
        <v>0</v>
      </c>
      <c r="D978" s="105">
        <v>0</v>
      </c>
      <c r="E978" s="105">
        <v>0</v>
      </c>
      <c r="F978" s="105">
        <v>0</v>
      </c>
      <c r="G978" s="105">
        <v>0</v>
      </c>
      <c r="H978" s="105">
        <v>0</v>
      </c>
      <c r="I978" s="105">
        <v>0</v>
      </c>
      <c r="J978" s="105">
        <v>0</v>
      </c>
      <c r="K978" s="105">
        <v>0</v>
      </c>
      <c r="L978" s="105">
        <v>0</v>
      </c>
      <c r="M978" s="105">
        <v>0</v>
      </c>
      <c r="N978" s="105">
        <v>0</v>
      </c>
      <c r="O978" s="105">
        <v>0</v>
      </c>
      <c r="P978" s="105">
        <v>0</v>
      </c>
      <c r="Q978" s="105">
        <v>0</v>
      </c>
      <c r="R978" s="105">
        <v>0</v>
      </c>
      <c r="S978" s="105">
        <v>0</v>
      </c>
      <c r="T978" s="105">
        <v>0</v>
      </c>
      <c r="U978" s="105">
        <v>0</v>
      </c>
      <c r="V978" s="105">
        <v>0</v>
      </c>
      <c r="W978" s="105">
        <v>0</v>
      </c>
      <c r="X978" s="105">
        <v>0</v>
      </c>
      <c r="Y978" s="105">
        <v>0</v>
      </c>
      <c r="Z978" s="105">
        <v>0</v>
      </c>
      <c r="AA978" s="105">
        <v>0</v>
      </c>
      <c r="AB978" s="105">
        <v>0</v>
      </c>
      <c r="AC978" s="105">
        <v>0</v>
      </c>
      <c r="AD978" s="105">
        <v>0</v>
      </c>
      <c r="AE978" s="105">
        <v>0</v>
      </c>
      <c r="AF978" s="105">
        <v>0</v>
      </c>
      <c r="AG978" s="105">
        <v>0</v>
      </c>
      <c r="AH978" s="105">
        <v>0</v>
      </c>
      <c r="AI978" s="105">
        <v>0</v>
      </c>
      <c r="AJ978" s="105">
        <v>0</v>
      </c>
      <c r="AK978" s="105">
        <v>0</v>
      </c>
      <c r="AL978" s="105">
        <v>0</v>
      </c>
      <c r="AM978" s="105">
        <v>0</v>
      </c>
      <c r="AN978" s="105">
        <v>0</v>
      </c>
      <c r="AO978" s="105">
        <v>0</v>
      </c>
      <c r="AP978" s="105">
        <v>0</v>
      </c>
      <c r="AQ978" s="105">
        <v>0</v>
      </c>
      <c r="AR978" s="105">
        <v>0</v>
      </c>
      <c r="AS978" s="105">
        <v>0</v>
      </c>
      <c r="AT978" s="105">
        <v>0</v>
      </c>
      <c r="AU978" s="105">
        <v>0</v>
      </c>
      <c r="AV978" s="105">
        <v>0</v>
      </c>
      <c r="AW978" s="105">
        <v>0</v>
      </c>
      <c r="AX978" s="105">
        <v>0</v>
      </c>
      <c r="AY978" s="105">
        <v>0</v>
      </c>
      <c r="AZ978" s="105">
        <v>0</v>
      </c>
      <c r="BA978" s="105">
        <v>0</v>
      </c>
      <c r="BB978" s="105">
        <v>0</v>
      </c>
      <c r="BE978" s="73"/>
      <c r="BF978" s="134">
        <f t="shared" si="64"/>
        <v>0</v>
      </c>
      <c r="BG978" s="134">
        <f t="shared" si="65"/>
        <v>0</v>
      </c>
      <c r="BH978" s="134">
        <f t="shared" si="66"/>
        <v>0</v>
      </c>
      <c r="BI978" s="134">
        <f t="shared" si="63"/>
        <v>0</v>
      </c>
    </row>
    <row r="979" spans="1:61" ht="14.4" x14ac:dyDescent="0.3">
      <c r="A979" s="106" t="s">
        <v>1340</v>
      </c>
      <c r="B979" s="105">
        <v>583622.30000000005</v>
      </c>
      <c r="C979" s="105">
        <v>583622.30000000005</v>
      </c>
      <c r="D979" s="105">
        <v>583622.30000000005</v>
      </c>
      <c r="E979" s="105">
        <v>583622.30000000005</v>
      </c>
      <c r="F979" s="105">
        <v>583622.30000000005</v>
      </c>
      <c r="G979" s="105">
        <v>583622.30000000005</v>
      </c>
      <c r="H979" s="105">
        <v>583622.30000000005</v>
      </c>
      <c r="I979" s="105">
        <v>583622.30000000005</v>
      </c>
      <c r="J979" s="105">
        <v>583622.30000000005</v>
      </c>
      <c r="K979" s="105">
        <v>583622.30000000005</v>
      </c>
      <c r="L979" s="105">
        <v>583622.30000000005</v>
      </c>
      <c r="M979" s="105">
        <v>583622.30000000005</v>
      </c>
      <c r="N979" s="105">
        <v>583622.30000000005</v>
      </c>
      <c r="O979" s="105">
        <v>583622.30000000005</v>
      </c>
      <c r="P979" s="105">
        <v>583622.30000000005</v>
      </c>
      <c r="Q979" s="105">
        <v>583622.30000000005</v>
      </c>
      <c r="R979" s="105">
        <v>583622.30000000005</v>
      </c>
      <c r="S979" s="105">
        <v>583622.30000000005</v>
      </c>
      <c r="T979" s="105">
        <v>583622.30000000005</v>
      </c>
      <c r="U979" s="105">
        <v>583622.30000000005</v>
      </c>
      <c r="V979" s="105">
        <v>583622.30000000005</v>
      </c>
      <c r="W979" s="105">
        <v>583622.30000000005</v>
      </c>
      <c r="X979" s="105">
        <v>583622.30000000005</v>
      </c>
      <c r="Y979" s="105">
        <v>583622.30000000005</v>
      </c>
      <c r="Z979" s="105">
        <v>583622.30000000005</v>
      </c>
      <c r="AA979" s="105">
        <v>583622.30000000005</v>
      </c>
      <c r="AB979" s="105">
        <v>583622.30000000005</v>
      </c>
      <c r="AC979" s="105">
        <v>583622.30000000005</v>
      </c>
      <c r="AD979" s="105">
        <v>583622.30000000005</v>
      </c>
      <c r="AE979" s="105">
        <v>583622.30000000005</v>
      </c>
      <c r="AF979" s="105">
        <v>583622.30000000005</v>
      </c>
      <c r="AG979" s="105">
        <v>583622.30000000005</v>
      </c>
      <c r="AH979" s="105">
        <v>583622.30000000005</v>
      </c>
      <c r="AI979" s="105">
        <v>583622.30000000005</v>
      </c>
      <c r="AJ979" s="105">
        <v>583622.30000000005</v>
      </c>
      <c r="AK979" s="105">
        <v>583622.30000000005</v>
      </c>
      <c r="AL979" s="105">
        <v>583622.30000000005</v>
      </c>
      <c r="AM979" s="105">
        <v>583622.30000000005</v>
      </c>
      <c r="AN979" s="105">
        <v>583622.30000000005</v>
      </c>
      <c r="AO979" s="105">
        <v>583622.30000000005</v>
      </c>
      <c r="AP979" s="105">
        <v>583622.30000000005</v>
      </c>
      <c r="AQ979" s="105">
        <v>583622.30000000005</v>
      </c>
      <c r="AR979" s="105">
        <v>583622.30000000005</v>
      </c>
      <c r="AS979" s="105">
        <v>583622.30000000005</v>
      </c>
      <c r="AT979" s="105">
        <v>583622.30000000005</v>
      </c>
      <c r="AU979" s="105">
        <v>583622.30000000005</v>
      </c>
      <c r="AV979" s="105">
        <v>583622.30000000005</v>
      </c>
      <c r="AW979" s="105">
        <v>583622.30000000005</v>
      </c>
      <c r="AX979" s="105">
        <v>583622.30000000005</v>
      </c>
      <c r="AY979" s="105">
        <v>583622.30000000005</v>
      </c>
      <c r="AZ979" s="105">
        <v>583622.30000000005</v>
      </c>
      <c r="BA979" s="105">
        <v>583622.30000000005</v>
      </c>
      <c r="BB979" s="105">
        <v>583622.30000000005</v>
      </c>
      <c r="BE979" s="73"/>
      <c r="BF979" s="134">
        <f t="shared" si="64"/>
        <v>583622.29999999993</v>
      </c>
      <c r="BG979" s="134">
        <f t="shared" si="65"/>
        <v>583622.29999999993</v>
      </c>
      <c r="BH979" s="134">
        <f t="shared" si="66"/>
        <v>583622.29999999993</v>
      </c>
      <c r="BI979" s="134">
        <f t="shared" si="63"/>
        <v>583622.29999999993</v>
      </c>
    </row>
    <row r="980" spans="1:61" ht="14.4" x14ac:dyDescent="0.3">
      <c r="A980" s="106" t="s">
        <v>1341</v>
      </c>
      <c r="B980" s="105">
        <v>0</v>
      </c>
      <c r="C980" s="105">
        <v>0</v>
      </c>
      <c r="D980" s="105">
        <v>0</v>
      </c>
      <c r="E980" s="105">
        <v>0</v>
      </c>
      <c r="F980" s="105">
        <v>0</v>
      </c>
      <c r="G980" s="105">
        <v>0</v>
      </c>
      <c r="H980" s="105">
        <v>0</v>
      </c>
      <c r="I980" s="105">
        <v>0</v>
      </c>
      <c r="J980" s="105">
        <v>0</v>
      </c>
      <c r="K980" s="105">
        <v>0</v>
      </c>
      <c r="L980" s="105">
        <v>0</v>
      </c>
      <c r="M980" s="105">
        <v>0</v>
      </c>
      <c r="N980" s="105">
        <v>0</v>
      </c>
      <c r="O980" s="105">
        <v>0</v>
      </c>
      <c r="P980" s="105">
        <v>0</v>
      </c>
      <c r="Q980" s="105">
        <v>0</v>
      </c>
      <c r="R980" s="105">
        <v>0</v>
      </c>
      <c r="S980" s="105">
        <v>0</v>
      </c>
      <c r="T980" s="105">
        <v>0</v>
      </c>
      <c r="U980" s="105">
        <v>0</v>
      </c>
      <c r="V980" s="105">
        <v>0</v>
      </c>
      <c r="W980" s="105">
        <v>0</v>
      </c>
      <c r="X980" s="105">
        <v>0</v>
      </c>
      <c r="Y980" s="105">
        <v>0</v>
      </c>
      <c r="Z980" s="105">
        <v>0</v>
      </c>
      <c r="AA980" s="105">
        <v>0</v>
      </c>
      <c r="AB980" s="105">
        <v>0</v>
      </c>
      <c r="AC980" s="105">
        <v>0</v>
      </c>
      <c r="AD980" s="105">
        <v>0</v>
      </c>
      <c r="AE980" s="105">
        <v>0</v>
      </c>
      <c r="AF980" s="105">
        <v>0</v>
      </c>
      <c r="AG980" s="105">
        <v>0</v>
      </c>
      <c r="AH980" s="105">
        <v>0</v>
      </c>
      <c r="AI980" s="105">
        <v>0</v>
      </c>
      <c r="AJ980" s="105">
        <v>0</v>
      </c>
      <c r="AK980" s="105">
        <v>0</v>
      </c>
      <c r="AL980" s="105">
        <v>0</v>
      </c>
      <c r="AM980" s="105">
        <v>0</v>
      </c>
      <c r="AN980" s="105">
        <v>0</v>
      </c>
      <c r="AO980" s="105">
        <v>0</v>
      </c>
      <c r="AP980" s="105">
        <v>0</v>
      </c>
      <c r="AQ980" s="105">
        <v>0</v>
      </c>
      <c r="AR980" s="105">
        <v>0</v>
      </c>
      <c r="AS980" s="105">
        <v>0</v>
      </c>
      <c r="AT980" s="105">
        <v>0</v>
      </c>
      <c r="AU980" s="105">
        <v>0</v>
      </c>
      <c r="AV980" s="105">
        <v>0</v>
      </c>
      <c r="AW980" s="105">
        <v>0</v>
      </c>
      <c r="AX980" s="105">
        <v>0</v>
      </c>
      <c r="AY980" s="105">
        <v>0</v>
      </c>
      <c r="AZ980" s="105">
        <v>0</v>
      </c>
      <c r="BA980" s="105">
        <v>0</v>
      </c>
      <c r="BB980" s="105">
        <v>0</v>
      </c>
      <c r="BE980" s="73"/>
      <c r="BF980" s="134">
        <f t="shared" si="64"/>
        <v>0</v>
      </c>
      <c r="BG980" s="134">
        <f t="shared" si="65"/>
        <v>0</v>
      </c>
      <c r="BH980" s="134">
        <f t="shared" si="66"/>
        <v>0</v>
      </c>
      <c r="BI980" s="134">
        <f t="shared" si="63"/>
        <v>0</v>
      </c>
    </row>
    <row r="981" spans="1:61" ht="14.4" x14ac:dyDescent="0.3">
      <c r="A981" s="106" t="s">
        <v>1342</v>
      </c>
      <c r="B981" s="105">
        <v>-490545</v>
      </c>
      <c r="C981" s="105">
        <v>-490545</v>
      </c>
      <c r="D981" s="105">
        <v>-490545</v>
      </c>
      <c r="E981" s="105">
        <v>-490545</v>
      </c>
      <c r="F981" s="105">
        <v>-490545</v>
      </c>
      <c r="G981" s="105">
        <v>-490545</v>
      </c>
      <c r="H981" s="105">
        <v>-490545</v>
      </c>
      <c r="I981" s="105">
        <v>-490545</v>
      </c>
      <c r="J981" s="105">
        <v>-490545</v>
      </c>
      <c r="K981" s="105">
        <v>-490545</v>
      </c>
      <c r="L981" s="105">
        <v>-490545</v>
      </c>
      <c r="M981" s="105">
        <v>-490545</v>
      </c>
      <c r="N981" s="105">
        <v>-490545</v>
      </c>
      <c r="O981" s="105">
        <v>-490545</v>
      </c>
      <c r="P981" s="105">
        <v>-490545</v>
      </c>
      <c r="Q981" s="105">
        <v>-490545</v>
      </c>
      <c r="R981" s="105">
        <v>-490545</v>
      </c>
      <c r="S981" s="105">
        <v>-490545</v>
      </c>
      <c r="T981" s="105">
        <v>-490545</v>
      </c>
      <c r="U981" s="105">
        <v>-490545</v>
      </c>
      <c r="V981" s="105">
        <v>-490545</v>
      </c>
      <c r="W981" s="105">
        <v>-490545</v>
      </c>
      <c r="X981" s="105">
        <v>-490545</v>
      </c>
      <c r="Y981" s="105">
        <v>-490545</v>
      </c>
      <c r="Z981" s="105">
        <v>-490545</v>
      </c>
      <c r="AA981" s="105">
        <v>-490545</v>
      </c>
      <c r="AB981" s="105">
        <v>-490545</v>
      </c>
      <c r="AC981" s="105">
        <v>-490545</v>
      </c>
      <c r="AD981" s="105">
        <v>-490545</v>
      </c>
      <c r="AE981" s="105">
        <v>-490545</v>
      </c>
      <c r="AF981" s="105">
        <v>-490545</v>
      </c>
      <c r="AG981" s="105">
        <v>-490545</v>
      </c>
      <c r="AH981" s="105">
        <v>-490545</v>
      </c>
      <c r="AI981" s="105">
        <v>-490545</v>
      </c>
      <c r="AJ981" s="105">
        <v>-490545</v>
      </c>
      <c r="AK981" s="105">
        <v>-490545</v>
      </c>
      <c r="AL981" s="105">
        <v>-490545</v>
      </c>
      <c r="AM981" s="105">
        <v>-490545</v>
      </c>
      <c r="AN981" s="105">
        <v>-490545</v>
      </c>
      <c r="AO981" s="105">
        <v>-490545</v>
      </c>
      <c r="AP981" s="105">
        <v>-490545</v>
      </c>
      <c r="AQ981" s="105">
        <v>-490545</v>
      </c>
      <c r="AR981" s="105">
        <v>-490545</v>
      </c>
      <c r="AS981" s="105">
        <v>-490545</v>
      </c>
      <c r="AT981" s="105">
        <v>-490545</v>
      </c>
      <c r="AU981" s="105">
        <v>-490545</v>
      </c>
      <c r="AV981" s="105">
        <v>-490545</v>
      </c>
      <c r="AW981" s="105">
        <v>-490545</v>
      </c>
      <c r="AX981" s="105">
        <v>-490545</v>
      </c>
      <c r="AY981" s="105">
        <v>-490545</v>
      </c>
      <c r="AZ981" s="105">
        <v>-490545</v>
      </c>
      <c r="BA981" s="105">
        <v>-490545</v>
      </c>
      <c r="BB981" s="105">
        <v>-490545</v>
      </c>
      <c r="BE981" s="73"/>
      <c r="BF981" s="134">
        <f t="shared" si="64"/>
        <v>-490545</v>
      </c>
      <c r="BG981" s="134">
        <f t="shared" si="65"/>
        <v>-490545</v>
      </c>
      <c r="BH981" s="134">
        <f t="shared" si="66"/>
        <v>-490545</v>
      </c>
      <c r="BI981" s="134">
        <f t="shared" si="63"/>
        <v>-490545</v>
      </c>
    </row>
    <row r="982" spans="1:61" ht="14.4" x14ac:dyDescent="0.3">
      <c r="A982" s="106" t="s">
        <v>1343</v>
      </c>
      <c r="B982" s="105">
        <v>-1835644</v>
      </c>
      <c r="C982" s="105">
        <v>-1835644</v>
      </c>
      <c r="D982" s="105">
        <v>-1835644</v>
      </c>
      <c r="E982" s="105">
        <v>-1835644</v>
      </c>
      <c r="F982" s="105">
        <v>-1835644</v>
      </c>
      <c r="G982" s="105">
        <v>-1835644</v>
      </c>
      <c r="H982" s="105">
        <v>-1835644</v>
      </c>
      <c r="I982" s="105">
        <v>-1835644</v>
      </c>
      <c r="J982" s="105">
        <v>-1835644</v>
      </c>
      <c r="K982" s="105">
        <v>-1835644</v>
      </c>
      <c r="L982" s="105">
        <v>-1835644</v>
      </c>
      <c r="M982" s="105">
        <v>-1835644</v>
      </c>
      <c r="N982" s="105">
        <v>-1835644</v>
      </c>
      <c r="O982" s="105">
        <v>-1835644</v>
      </c>
      <c r="P982" s="105">
        <v>-1835644</v>
      </c>
      <c r="Q982" s="105">
        <v>-1835644</v>
      </c>
      <c r="R982" s="105">
        <v>-1835644</v>
      </c>
      <c r="S982" s="105">
        <v>-1835644</v>
      </c>
      <c r="T982" s="105">
        <v>-1835644</v>
      </c>
      <c r="U982" s="105">
        <v>-1835644</v>
      </c>
      <c r="V982" s="105">
        <v>-1835644</v>
      </c>
      <c r="W982" s="105">
        <v>-1835644</v>
      </c>
      <c r="X982" s="105">
        <v>-1835644</v>
      </c>
      <c r="Y982" s="105">
        <v>-1835644</v>
      </c>
      <c r="Z982" s="105">
        <v>-1835644</v>
      </c>
      <c r="AA982" s="105">
        <v>-1835644</v>
      </c>
      <c r="AB982" s="105">
        <v>-1835644</v>
      </c>
      <c r="AC982" s="105">
        <v>-1835644</v>
      </c>
      <c r="AD982" s="105">
        <v>-1835644</v>
      </c>
      <c r="AE982" s="105">
        <v>-1835644</v>
      </c>
      <c r="AF982" s="105">
        <v>-1835644</v>
      </c>
      <c r="AG982" s="105">
        <v>-1835644</v>
      </c>
      <c r="AH982" s="105">
        <v>-1835644</v>
      </c>
      <c r="AI982" s="105">
        <v>-1835644</v>
      </c>
      <c r="AJ982" s="105">
        <v>-1835644</v>
      </c>
      <c r="AK982" s="105">
        <v>-1835644</v>
      </c>
      <c r="AL982" s="105">
        <v>-1835644</v>
      </c>
      <c r="AM982" s="105">
        <v>-1835644</v>
      </c>
      <c r="AN982" s="105">
        <v>-1835644</v>
      </c>
      <c r="AO982" s="105">
        <v>-1835644</v>
      </c>
      <c r="AP982" s="105">
        <v>-1835644</v>
      </c>
      <c r="AQ982" s="105">
        <v>-1835644</v>
      </c>
      <c r="AR982" s="105">
        <v>-1835644</v>
      </c>
      <c r="AS982" s="105">
        <v>-1835644</v>
      </c>
      <c r="AT982" s="105">
        <v>-1835644</v>
      </c>
      <c r="AU982" s="105">
        <v>-1835644</v>
      </c>
      <c r="AV982" s="105">
        <v>-1835644</v>
      </c>
      <c r="AW982" s="105">
        <v>-1835644</v>
      </c>
      <c r="AX982" s="105">
        <v>-1835644</v>
      </c>
      <c r="AY982" s="105">
        <v>-1835644</v>
      </c>
      <c r="AZ982" s="105">
        <v>-1835644</v>
      </c>
      <c r="BA982" s="105">
        <v>-1835644</v>
      </c>
      <c r="BB982" s="105">
        <v>-1835644</v>
      </c>
      <c r="BE982" s="73"/>
      <c r="BF982" s="134">
        <f t="shared" si="64"/>
        <v>-1835644</v>
      </c>
      <c r="BG982" s="134">
        <f t="shared" si="65"/>
        <v>-1835644</v>
      </c>
      <c r="BH982" s="134">
        <f t="shared" si="66"/>
        <v>-1835644</v>
      </c>
      <c r="BI982" s="134">
        <f t="shared" si="63"/>
        <v>-1835644</v>
      </c>
    </row>
    <row r="983" spans="1:61" ht="14.4" x14ac:dyDescent="0.3">
      <c r="A983" s="106" t="s">
        <v>1344</v>
      </c>
      <c r="B983" s="105">
        <v>0</v>
      </c>
      <c r="C983" s="105">
        <v>0</v>
      </c>
      <c r="D983" s="105">
        <v>0</v>
      </c>
      <c r="E983" s="105">
        <v>0</v>
      </c>
      <c r="F983" s="105">
        <v>0</v>
      </c>
      <c r="G983" s="105">
        <v>0</v>
      </c>
      <c r="H983" s="105">
        <v>0</v>
      </c>
      <c r="I983" s="105">
        <v>0</v>
      </c>
      <c r="J983" s="105">
        <v>0</v>
      </c>
      <c r="K983" s="105">
        <v>0</v>
      </c>
      <c r="L983" s="105">
        <v>0</v>
      </c>
      <c r="M983" s="105">
        <v>0</v>
      </c>
      <c r="N983" s="105">
        <v>0</v>
      </c>
      <c r="O983" s="105">
        <v>0</v>
      </c>
      <c r="P983" s="105">
        <v>0</v>
      </c>
      <c r="Q983" s="105">
        <v>0</v>
      </c>
      <c r="R983" s="105">
        <v>0</v>
      </c>
      <c r="S983" s="105">
        <v>0</v>
      </c>
      <c r="T983" s="105">
        <v>0</v>
      </c>
      <c r="U983" s="105">
        <v>0</v>
      </c>
      <c r="V983" s="105">
        <v>0</v>
      </c>
      <c r="W983" s="105">
        <v>0</v>
      </c>
      <c r="X983" s="105">
        <v>0</v>
      </c>
      <c r="Y983" s="105">
        <v>0</v>
      </c>
      <c r="Z983" s="105">
        <v>0</v>
      </c>
      <c r="AA983" s="105">
        <v>0</v>
      </c>
      <c r="AB983" s="105">
        <v>0</v>
      </c>
      <c r="AC983" s="105">
        <v>0</v>
      </c>
      <c r="AD983" s="105">
        <v>0</v>
      </c>
      <c r="AE983" s="105">
        <v>0</v>
      </c>
      <c r="AF983" s="105">
        <v>0</v>
      </c>
      <c r="AG983" s="105">
        <v>0</v>
      </c>
      <c r="AH983" s="105">
        <v>0</v>
      </c>
      <c r="AI983" s="105">
        <v>0</v>
      </c>
      <c r="AJ983" s="105">
        <v>0</v>
      </c>
      <c r="AK983" s="105">
        <v>0</v>
      </c>
      <c r="AL983" s="105">
        <v>0</v>
      </c>
      <c r="AM983" s="105">
        <v>0</v>
      </c>
      <c r="AN983" s="105">
        <v>0</v>
      </c>
      <c r="AO983" s="105">
        <v>0</v>
      </c>
      <c r="AP983" s="105">
        <v>0</v>
      </c>
      <c r="AQ983" s="105">
        <v>0</v>
      </c>
      <c r="AR983" s="105">
        <v>0</v>
      </c>
      <c r="AS983" s="105">
        <v>0</v>
      </c>
      <c r="AT983" s="105">
        <v>0</v>
      </c>
      <c r="AU983" s="105">
        <v>0</v>
      </c>
      <c r="AV983" s="105">
        <v>0</v>
      </c>
      <c r="AW983" s="105">
        <v>0</v>
      </c>
      <c r="AX983" s="105">
        <v>0</v>
      </c>
      <c r="AY983" s="105">
        <v>0</v>
      </c>
      <c r="AZ983" s="105">
        <v>0</v>
      </c>
      <c r="BA983" s="105">
        <v>0</v>
      </c>
      <c r="BB983" s="105">
        <v>0</v>
      </c>
      <c r="BE983" s="73"/>
      <c r="BF983" s="134">
        <f t="shared" si="64"/>
        <v>0</v>
      </c>
      <c r="BG983" s="134">
        <f t="shared" si="65"/>
        <v>0</v>
      </c>
      <c r="BH983" s="134">
        <f t="shared" si="66"/>
        <v>0</v>
      </c>
      <c r="BI983" s="134">
        <f t="shared" si="63"/>
        <v>0</v>
      </c>
    </row>
    <row r="984" spans="1:61" ht="14.4" x14ac:dyDescent="0.3">
      <c r="A984" s="106" t="s">
        <v>1345</v>
      </c>
      <c r="B984" s="105">
        <v>-9.3223206931725095E-9</v>
      </c>
      <c r="C984" s="105">
        <v>-9.3223206931725095E-9</v>
      </c>
      <c r="D984" s="105">
        <v>-9.3223206931725095E-9</v>
      </c>
      <c r="E984" s="105">
        <v>-9.3223206931725095E-9</v>
      </c>
      <c r="F984" s="105">
        <v>-9.3223206931725095E-9</v>
      </c>
      <c r="G984" s="105">
        <v>-9.3223206931725095E-9</v>
      </c>
      <c r="H984" s="105">
        <v>-9.3223206931725095E-9</v>
      </c>
      <c r="I984" s="105">
        <v>-9.3223206931725095E-9</v>
      </c>
      <c r="J984" s="105">
        <v>-9.3223206931725095E-9</v>
      </c>
      <c r="K984" s="105">
        <v>-9.3223206931725095E-9</v>
      </c>
      <c r="L984" s="105">
        <v>-9.3223206931725095E-9</v>
      </c>
      <c r="M984" s="105">
        <v>-9.3223206931725095E-9</v>
      </c>
      <c r="N984" s="105">
        <v>-9.3223206931725095E-9</v>
      </c>
      <c r="O984" s="105">
        <v>-9.3223206931725095E-9</v>
      </c>
      <c r="P984" s="105">
        <v>-9.3223206931725095E-9</v>
      </c>
      <c r="Q984" s="105">
        <v>-9.3223206931725095E-9</v>
      </c>
      <c r="R984" s="105">
        <v>-9.3223206931725095E-9</v>
      </c>
      <c r="S984" s="105">
        <v>-9.3223206931725095E-9</v>
      </c>
      <c r="T984" s="105">
        <v>-9.3223206931725095E-9</v>
      </c>
      <c r="U984" s="105">
        <v>-9.3223206931725095E-9</v>
      </c>
      <c r="V984" s="105">
        <v>-9.3223206931725095E-9</v>
      </c>
      <c r="W984" s="105">
        <v>-9.3223206931725095E-9</v>
      </c>
      <c r="X984" s="105">
        <v>-9.3223206931725095E-9</v>
      </c>
      <c r="Y984" s="105">
        <v>-9.3223206931725095E-9</v>
      </c>
      <c r="Z984" s="105">
        <v>-9.3223206931725095E-9</v>
      </c>
      <c r="AA984" s="105">
        <v>-9.3223206931725095E-9</v>
      </c>
      <c r="AB984" s="105">
        <v>-9.3223206931725095E-9</v>
      </c>
      <c r="AC984" s="105">
        <v>-9.3223206931725095E-9</v>
      </c>
      <c r="AD984" s="105">
        <v>-9.3223206931725095E-9</v>
      </c>
      <c r="AE984" s="105">
        <v>-9.3223206931725095E-9</v>
      </c>
      <c r="AF984" s="105">
        <v>-9.3223206931725095E-9</v>
      </c>
      <c r="AG984" s="105">
        <v>-9.3223206931725095E-9</v>
      </c>
      <c r="AH984" s="105">
        <v>-9.3223206931725095E-9</v>
      </c>
      <c r="AI984" s="105">
        <v>-9.3223206931725095E-9</v>
      </c>
      <c r="AJ984" s="105">
        <v>-9.3223206931725095E-9</v>
      </c>
      <c r="AK984" s="105">
        <v>-9.3223206931725095E-9</v>
      </c>
      <c r="AL984" s="105">
        <v>-9.3223206931725095E-9</v>
      </c>
      <c r="AM984" s="105">
        <v>-9.3223206931725095E-9</v>
      </c>
      <c r="AN984" s="105">
        <v>-9.3223206931725095E-9</v>
      </c>
      <c r="AO984" s="105">
        <v>-9.3223206931725095E-9</v>
      </c>
      <c r="AP984" s="105">
        <v>-9.3223206931725095E-9</v>
      </c>
      <c r="AQ984" s="105">
        <v>-9.3223206931725095E-9</v>
      </c>
      <c r="AR984" s="105">
        <v>-9.3223206931725095E-9</v>
      </c>
      <c r="AS984" s="105">
        <v>-9.3223206931725095E-9</v>
      </c>
      <c r="AT984" s="105">
        <v>-9.3223206931725095E-9</v>
      </c>
      <c r="AU984" s="105">
        <v>-9.3223206931725095E-9</v>
      </c>
      <c r="AV984" s="105">
        <v>-9.3223206931725095E-9</v>
      </c>
      <c r="AW984" s="105">
        <v>-9.3223206931725095E-9</v>
      </c>
      <c r="AX984" s="105">
        <v>-9.3223206931725095E-9</v>
      </c>
      <c r="AY984" s="105">
        <v>-9.3223206931725095E-9</v>
      </c>
      <c r="AZ984" s="105">
        <v>-9.3223206931725095E-9</v>
      </c>
      <c r="BA984" s="105">
        <v>-9.3223206931725095E-9</v>
      </c>
      <c r="BB984" s="105">
        <v>-9.3223206931725095E-9</v>
      </c>
      <c r="BE984" s="73"/>
      <c r="BF984" s="134">
        <f t="shared" si="64"/>
        <v>-9.3223206931725111E-9</v>
      </c>
      <c r="BG984" s="134">
        <f t="shared" si="65"/>
        <v>-9.3223206931725111E-9</v>
      </c>
      <c r="BH984" s="134">
        <f t="shared" si="66"/>
        <v>-9.3223206931725111E-9</v>
      </c>
      <c r="BI984" s="134">
        <f t="shared" si="63"/>
        <v>-9.3223206931725111E-9</v>
      </c>
    </row>
    <row r="985" spans="1:61" ht="14.4" x14ac:dyDescent="0.3">
      <c r="A985" s="106" t="s">
        <v>1346</v>
      </c>
      <c r="B985" s="105">
        <v>-2876004</v>
      </c>
      <c r="C985" s="105">
        <v>-2876004</v>
      </c>
      <c r="D985" s="105">
        <v>-2876004</v>
      </c>
      <c r="E985" s="105">
        <v>-2876004</v>
      </c>
      <c r="F985" s="105">
        <v>-2876004</v>
      </c>
      <c r="G985" s="105">
        <v>-2876004</v>
      </c>
      <c r="H985" s="105">
        <v>-2876004</v>
      </c>
      <c r="I985" s="105">
        <v>-2876004</v>
      </c>
      <c r="J985" s="105">
        <v>-2876004</v>
      </c>
      <c r="K985" s="105">
        <v>-2876004</v>
      </c>
      <c r="L985" s="105">
        <v>-2876004</v>
      </c>
      <c r="M985" s="105">
        <v>-2876004</v>
      </c>
      <c r="N985" s="105">
        <v>-2876004</v>
      </c>
      <c r="O985" s="105">
        <v>-2876004</v>
      </c>
      <c r="P985" s="105">
        <v>-2876004</v>
      </c>
      <c r="Q985" s="105">
        <v>-2876004</v>
      </c>
      <c r="R985" s="105">
        <v>-2876004</v>
      </c>
      <c r="S985" s="105">
        <v>-2876004</v>
      </c>
      <c r="T985" s="105">
        <v>-2876004</v>
      </c>
      <c r="U985" s="105">
        <v>-2876004</v>
      </c>
      <c r="V985" s="105">
        <v>-2876004</v>
      </c>
      <c r="W985" s="105">
        <v>-2876004</v>
      </c>
      <c r="X985" s="105">
        <v>-2876004</v>
      </c>
      <c r="Y985" s="105">
        <v>-2876004</v>
      </c>
      <c r="Z985" s="105">
        <v>-2876004</v>
      </c>
      <c r="AA985" s="105">
        <v>-2876004</v>
      </c>
      <c r="AB985" s="105">
        <v>-2876004</v>
      </c>
      <c r="AC985" s="105">
        <v>-2876004</v>
      </c>
      <c r="AD985" s="105">
        <v>-2876004</v>
      </c>
      <c r="AE985" s="105">
        <v>-2876004</v>
      </c>
      <c r="AF985" s="105">
        <v>-2876004</v>
      </c>
      <c r="AG985" s="105">
        <v>-2876004</v>
      </c>
      <c r="AH985" s="105">
        <v>-2876004</v>
      </c>
      <c r="AI985" s="105">
        <v>-2876004</v>
      </c>
      <c r="AJ985" s="105">
        <v>-2876004</v>
      </c>
      <c r="AK985" s="105">
        <v>-2876004</v>
      </c>
      <c r="AL985" s="105">
        <v>-2876004</v>
      </c>
      <c r="AM985" s="105">
        <v>-2876004</v>
      </c>
      <c r="AN985" s="105">
        <v>-2876004</v>
      </c>
      <c r="AO985" s="105">
        <v>-2876004</v>
      </c>
      <c r="AP985" s="105">
        <v>-2876004</v>
      </c>
      <c r="AQ985" s="105">
        <v>-2876004</v>
      </c>
      <c r="AR985" s="105">
        <v>-2876004</v>
      </c>
      <c r="AS985" s="105">
        <v>-2876004</v>
      </c>
      <c r="AT985" s="105">
        <v>-2876004</v>
      </c>
      <c r="AU985" s="105">
        <v>-2876004</v>
      </c>
      <c r="AV985" s="105">
        <v>-2876004</v>
      </c>
      <c r="AW985" s="105">
        <v>-2876004</v>
      </c>
      <c r="AX985" s="105">
        <v>-2876004</v>
      </c>
      <c r="AY985" s="105">
        <v>-2876004</v>
      </c>
      <c r="AZ985" s="105">
        <v>-2876004</v>
      </c>
      <c r="BA985" s="105">
        <v>-2876004</v>
      </c>
      <c r="BB985" s="105">
        <v>-2876004</v>
      </c>
      <c r="BE985" s="73"/>
      <c r="BF985" s="134">
        <f t="shared" si="64"/>
        <v>-2876004</v>
      </c>
      <c r="BG985" s="134">
        <f t="shared" si="65"/>
        <v>-2876004</v>
      </c>
      <c r="BH985" s="134">
        <f t="shared" si="66"/>
        <v>-2876004</v>
      </c>
      <c r="BI985" s="134">
        <f t="shared" si="63"/>
        <v>-2876004</v>
      </c>
    </row>
    <row r="986" spans="1:61" ht="14.4" x14ac:dyDescent="0.3">
      <c r="A986" s="106" t="s">
        <v>1347</v>
      </c>
      <c r="B986" s="105">
        <v>-960771</v>
      </c>
      <c r="C986" s="105">
        <v>-960771</v>
      </c>
      <c r="D986" s="105">
        <v>-960771</v>
      </c>
      <c r="E986" s="105">
        <v>-960771</v>
      </c>
      <c r="F986" s="105">
        <v>-960771</v>
      </c>
      <c r="G986" s="105">
        <v>-960771</v>
      </c>
      <c r="H986" s="105">
        <v>-960771</v>
      </c>
      <c r="I986" s="105">
        <v>-960771</v>
      </c>
      <c r="J986" s="105">
        <v>-960771</v>
      </c>
      <c r="K986" s="105">
        <v>-960771</v>
      </c>
      <c r="L986" s="105">
        <v>-960771</v>
      </c>
      <c r="M986" s="105">
        <v>-960771</v>
      </c>
      <c r="N986" s="105">
        <v>-960771</v>
      </c>
      <c r="O986" s="105">
        <v>-960771</v>
      </c>
      <c r="P986" s="105">
        <v>-960771</v>
      </c>
      <c r="Q986" s="105">
        <v>-960771</v>
      </c>
      <c r="R986" s="105">
        <v>-960771</v>
      </c>
      <c r="S986" s="105">
        <v>-960771</v>
      </c>
      <c r="T986" s="105">
        <v>-960771</v>
      </c>
      <c r="U986" s="105">
        <v>-960771</v>
      </c>
      <c r="V986" s="105">
        <v>-960771</v>
      </c>
      <c r="W986" s="105">
        <v>-960771</v>
      </c>
      <c r="X986" s="105">
        <v>-960771</v>
      </c>
      <c r="Y986" s="105">
        <v>-960771</v>
      </c>
      <c r="Z986" s="105">
        <v>-960771</v>
      </c>
      <c r="AA986" s="105">
        <v>-960771</v>
      </c>
      <c r="AB986" s="105">
        <v>-960771</v>
      </c>
      <c r="AC986" s="105">
        <v>-960771</v>
      </c>
      <c r="AD986" s="105">
        <v>-960771</v>
      </c>
      <c r="AE986" s="105">
        <v>-960771</v>
      </c>
      <c r="AF986" s="105">
        <v>-960771</v>
      </c>
      <c r="AG986" s="105">
        <v>-960771</v>
      </c>
      <c r="AH986" s="105">
        <v>-960771</v>
      </c>
      <c r="AI986" s="105">
        <v>-960771</v>
      </c>
      <c r="AJ986" s="105">
        <v>-960771</v>
      </c>
      <c r="AK986" s="105">
        <v>-960771</v>
      </c>
      <c r="AL986" s="105">
        <v>-960771</v>
      </c>
      <c r="AM986" s="105">
        <v>-960771</v>
      </c>
      <c r="AN986" s="105">
        <v>-960771</v>
      </c>
      <c r="AO986" s="105">
        <v>-960771</v>
      </c>
      <c r="AP986" s="105">
        <v>-960771</v>
      </c>
      <c r="AQ986" s="105">
        <v>-960771</v>
      </c>
      <c r="AR986" s="105">
        <v>-960771</v>
      </c>
      <c r="AS986" s="105">
        <v>-960771</v>
      </c>
      <c r="AT986" s="105">
        <v>-960771</v>
      </c>
      <c r="AU986" s="105">
        <v>-960771</v>
      </c>
      <c r="AV986" s="105">
        <v>-960771</v>
      </c>
      <c r="AW986" s="105">
        <v>-960771</v>
      </c>
      <c r="AX986" s="105">
        <v>-960771</v>
      </c>
      <c r="AY986" s="105">
        <v>-960771</v>
      </c>
      <c r="AZ986" s="105">
        <v>-960771</v>
      </c>
      <c r="BA986" s="105">
        <v>-960771</v>
      </c>
      <c r="BB986" s="105">
        <v>-960771</v>
      </c>
      <c r="BE986" s="73"/>
      <c r="BF986" s="134">
        <f t="shared" si="64"/>
        <v>-960771</v>
      </c>
      <c r="BG986" s="134">
        <f t="shared" si="65"/>
        <v>-960771</v>
      </c>
      <c r="BH986" s="134">
        <f t="shared" si="66"/>
        <v>-960771</v>
      </c>
      <c r="BI986" s="134">
        <f t="shared" si="63"/>
        <v>-960771</v>
      </c>
    </row>
    <row r="987" spans="1:61" ht="14.4" x14ac:dyDescent="0.3">
      <c r="A987" s="233" t="s">
        <v>1348</v>
      </c>
      <c r="B987" s="107">
        <v>-94316467.182799995</v>
      </c>
      <c r="C987" s="107">
        <v>-95558353.242799997</v>
      </c>
      <c r="D987" s="107">
        <v>-97902306.592800006</v>
      </c>
      <c r="E987" s="107">
        <v>-72530989.502800003</v>
      </c>
      <c r="F987" s="107">
        <v>-74928998.662799999</v>
      </c>
      <c r="G987" s="107">
        <v>-77486189.792799994</v>
      </c>
      <c r="H987" s="107">
        <v>-79986356.602799997</v>
      </c>
      <c r="I987" s="107">
        <v>-82342930.922800004</v>
      </c>
      <c r="J987" s="107">
        <v>-84719092.662799999</v>
      </c>
      <c r="K987" s="107">
        <v>-87062469.712799996</v>
      </c>
      <c r="L987" s="107">
        <v>-89449464.762799993</v>
      </c>
      <c r="M987" s="107">
        <v>-91942539.6928</v>
      </c>
      <c r="N987" s="107">
        <v>-94282067.962799996</v>
      </c>
      <c r="O987" s="107">
        <v>-94282067.962799996</v>
      </c>
      <c r="P987" s="107">
        <v>-96675597.8028</v>
      </c>
      <c r="Q987" s="107">
        <v>-99069127.642800003</v>
      </c>
      <c r="R987" s="107">
        <v>-72740299.402799994</v>
      </c>
      <c r="S987" s="107">
        <v>-75133829.242799997</v>
      </c>
      <c r="T987" s="107">
        <v>-77527359.082800001</v>
      </c>
      <c r="U987" s="107">
        <v>-79920888.922800004</v>
      </c>
      <c r="V987" s="107">
        <v>-82314418.762799993</v>
      </c>
      <c r="W987" s="107">
        <v>-84707948.602799997</v>
      </c>
      <c r="X987" s="107">
        <v>-87101478.4428</v>
      </c>
      <c r="Y987" s="107">
        <v>-89495008.282800004</v>
      </c>
      <c r="Z987" s="107">
        <v>-91888538.122799993</v>
      </c>
      <c r="AA987" s="107">
        <v>-94282067.962799996</v>
      </c>
      <c r="AB987" s="107">
        <v>-94282067.962799996</v>
      </c>
      <c r="AC987" s="107">
        <v>-96675597.8028</v>
      </c>
      <c r="AD987" s="107">
        <v>-99069127.642800003</v>
      </c>
      <c r="AE987" s="107">
        <v>-72740299.402799904</v>
      </c>
      <c r="AF987" s="107">
        <v>-75133829.242799893</v>
      </c>
      <c r="AG987" s="107">
        <v>-77527359.082799897</v>
      </c>
      <c r="AH987" s="107">
        <v>-79920888.9227999</v>
      </c>
      <c r="AI987" s="107">
        <v>-82314418.762799904</v>
      </c>
      <c r="AJ987" s="107">
        <v>-84707948.602799907</v>
      </c>
      <c r="AK987" s="107">
        <v>-87101478.442799896</v>
      </c>
      <c r="AL987" s="107">
        <v>-89495008.2827999</v>
      </c>
      <c r="AM987" s="107">
        <v>-91888538.122799903</v>
      </c>
      <c r="AN987" s="107">
        <v>-94282067.962799907</v>
      </c>
      <c r="AO987" s="107">
        <v>-94282067.962799907</v>
      </c>
      <c r="AP987" s="107">
        <v>-96675597.802799895</v>
      </c>
      <c r="AQ987" s="107">
        <v>-99069127.642799899</v>
      </c>
      <c r="AR987" s="107">
        <v>-72740299.402799904</v>
      </c>
      <c r="AS987" s="107">
        <v>-75133829.242799893</v>
      </c>
      <c r="AT987" s="107">
        <v>-77527359.082799897</v>
      </c>
      <c r="AU987" s="107">
        <v>-79920888.9227999</v>
      </c>
      <c r="AV987" s="107">
        <v>-82314418.762799904</v>
      </c>
      <c r="AW987" s="107">
        <v>-84707948.602799907</v>
      </c>
      <c r="AX987" s="107">
        <v>-87101478.442799896</v>
      </c>
      <c r="AY987" s="107">
        <v>-89495008.2827999</v>
      </c>
      <c r="AZ987" s="107">
        <v>-91888538.122799903</v>
      </c>
      <c r="BA987" s="107">
        <v>-94282067.962799907</v>
      </c>
      <c r="BB987" s="107">
        <v>-94282067.962799907</v>
      </c>
      <c r="BE987" s="73"/>
      <c r="BF987" s="134">
        <f t="shared" si="64"/>
        <v>-86346786.715107679</v>
      </c>
      <c r="BG987" s="134">
        <f t="shared" si="65"/>
        <v>-86549125.402800009</v>
      </c>
      <c r="BH987" s="134">
        <f t="shared" si="66"/>
        <v>-86549125.402799934</v>
      </c>
      <c r="BI987" s="134">
        <f t="shared" si="63"/>
        <v>-86549125.402799904</v>
      </c>
    </row>
    <row r="988" spans="1:61" ht="14.4" x14ac:dyDescent="0.3">
      <c r="A988" s="106" t="s">
        <v>1349</v>
      </c>
      <c r="BE988" s="73"/>
      <c r="BF988" s="134" t="e">
        <f t="shared" si="64"/>
        <v>#DIV/0!</v>
      </c>
      <c r="BG988" s="134" t="e">
        <f t="shared" si="65"/>
        <v>#DIV/0!</v>
      </c>
      <c r="BH988" s="134" t="e">
        <f t="shared" si="66"/>
        <v>#DIV/0!</v>
      </c>
      <c r="BI988" s="134" t="e">
        <f t="shared" si="63"/>
        <v>#DIV/0!</v>
      </c>
    </row>
    <row r="989" spans="1:61" ht="14.4" x14ac:dyDescent="0.3">
      <c r="A989" s="158" t="s">
        <v>1350</v>
      </c>
      <c r="BE989" s="73"/>
      <c r="BF989" s="134" t="e">
        <f t="shared" si="64"/>
        <v>#DIV/0!</v>
      </c>
      <c r="BG989" s="134" t="e">
        <f t="shared" si="65"/>
        <v>#DIV/0!</v>
      </c>
      <c r="BH989" s="134" t="e">
        <f t="shared" si="66"/>
        <v>#DIV/0!</v>
      </c>
      <c r="BI989" s="134" t="e">
        <f t="shared" si="63"/>
        <v>#DIV/0!</v>
      </c>
    </row>
    <row r="990" spans="1:61" ht="14.4" x14ac:dyDescent="0.3">
      <c r="A990" s="106" t="s">
        <v>1351</v>
      </c>
      <c r="B990" s="105">
        <v>-45527682.789999999</v>
      </c>
      <c r="C990" s="105">
        <v>-45527682.789999999</v>
      </c>
      <c r="D990" s="105">
        <v>-45527682.789999999</v>
      </c>
      <c r="E990" s="105">
        <v>-45527682.789999999</v>
      </c>
      <c r="F990" s="105">
        <v>-45527682.789999999</v>
      </c>
      <c r="G990" s="105">
        <v>-45527682.789999999</v>
      </c>
      <c r="H990" s="105">
        <v>-45527682.789999999</v>
      </c>
      <c r="I990" s="105">
        <v>-45527682.789999999</v>
      </c>
      <c r="J990" s="105">
        <v>-45527682.789999999</v>
      </c>
      <c r="K990" s="105">
        <v>-45527682.789999999</v>
      </c>
      <c r="L990" s="105">
        <v>-45527682.789999999</v>
      </c>
      <c r="M990" s="105">
        <v>-45527682.789999999</v>
      </c>
      <c r="N990" s="105">
        <v>-45527682.789999999</v>
      </c>
      <c r="O990" s="105">
        <v>-45527682.789999999</v>
      </c>
      <c r="P990" s="105">
        <v>-45527682.789999999</v>
      </c>
      <c r="Q990" s="105">
        <v>-45527682.789999999</v>
      </c>
      <c r="R990" s="105">
        <v>-45527682.789999999</v>
      </c>
      <c r="S990" s="105">
        <v>-45527682.789999999</v>
      </c>
      <c r="T990" s="105">
        <v>-45527682.789999999</v>
      </c>
      <c r="U990" s="105">
        <v>-45527682.789999999</v>
      </c>
      <c r="V990" s="105">
        <v>-45527682.789999999</v>
      </c>
      <c r="W990" s="105">
        <v>-45527682.789999999</v>
      </c>
      <c r="X990" s="105">
        <v>-45527682.789999999</v>
      </c>
      <c r="Y990" s="105">
        <v>-45527682.789999999</v>
      </c>
      <c r="Z990" s="105">
        <v>-45527682.789999999</v>
      </c>
      <c r="AA990" s="105">
        <v>-45527682.789999999</v>
      </c>
      <c r="AB990" s="105">
        <v>-45527682.789999999</v>
      </c>
      <c r="AC990" s="105">
        <v>-45527682.789999999</v>
      </c>
      <c r="AD990" s="105">
        <v>-45527682.789999999</v>
      </c>
      <c r="AE990" s="105">
        <v>-45527682.789999999</v>
      </c>
      <c r="AF990" s="105">
        <v>-45527682.789999999</v>
      </c>
      <c r="AG990" s="105">
        <v>-45527682.789999999</v>
      </c>
      <c r="AH990" s="105">
        <v>-45527682.789999999</v>
      </c>
      <c r="AI990" s="105">
        <v>-45527682.789999999</v>
      </c>
      <c r="AJ990" s="105">
        <v>-45527682.789999999</v>
      </c>
      <c r="AK990" s="105">
        <v>-45527682.789999999</v>
      </c>
      <c r="AL990" s="105">
        <v>-45527682.789999999</v>
      </c>
      <c r="AM990" s="105">
        <v>-45527682.789999999</v>
      </c>
      <c r="AN990" s="105">
        <v>-45527682.789999999</v>
      </c>
      <c r="AO990" s="105">
        <v>-45527682.789999999</v>
      </c>
      <c r="AP990" s="105">
        <v>-45527682.789999999</v>
      </c>
      <c r="AQ990" s="105">
        <v>-45527682.789999999</v>
      </c>
      <c r="AR990" s="105">
        <v>-45527682.789999999</v>
      </c>
      <c r="AS990" s="105">
        <v>-45527682.789999999</v>
      </c>
      <c r="AT990" s="105">
        <v>-45527682.789999999</v>
      </c>
      <c r="AU990" s="105">
        <v>-45527682.789999999</v>
      </c>
      <c r="AV990" s="105">
        <v>-45527682.789999999</v>
      </c>
      <c r="AW990" s="105">
        <v>-45527682.789999999</v>
      </c>
      <c r="AX990" s="105">
        <v>-45527682.789999999</v>
      </c>
      <c r="AY990" s="105">
        <v>-45527682.789999999</v>
      </c>
      <c r="AZ990" s="105">
        <v>-45527682.789999999</v>
      </c>
      <c r="BA990" s="105">
        <v>-45527682.789999999</v>
      </c>
      <c r="BB990" s="105">
        <v>-45527682.789999999</v>
      </c>
      <c r="BE990" s="73"/>
      <c r="BF990" s="134">
        <f t="shared" si="64"/>
        <v>-45527682.790000007</v>
      </c>
      <c r="BG990" s="134">
        <f t="shared" si="65"/>
        <v>-45527682.790000007</v>
      </c>
      <c r="BH990" s="134">
        <f t="shared" si="66"/>
        <v>-45527682.790000007</v>
      </c>
      <c r="BI990" s="134">
        <f t="shared" si="63"/>
        <v>-45527682.790000007</v>
      </c>
    </row>
    <row r="991" spans="1:61" ht="14.4" x14ac:dyDescent="0.3">
      <c r="A991" s="106" t="s">
        <v>1352</v>
      </c>
      <c r="B991" s="105">
        <v>-8347349.7272949303</v>
      </c>
      <c r="C991" s="105">
        <v>-7045888.1189735401</v>
      </c>
      <c r="D991" s="105">
        <v>-5734953.8868459798</v>
      </c>
      <c r="E991" s="105">
        <v>-4975629.9198227199</v>
      </c>
      <c r="F991" s="105">
        <v>-4252643.6296500703</v>
      </c>
      <c r="G991" s="105">
        <v>-4278549.4544128198</v>
      </c>
      <c r="H991" s="105">
        <v>-4304613.0884156898</v>
      </c>
      <c r="I991" s="105">
        <v>-4330835.4929770101</v>
      </c>
      <c r="J991" s="105">
        <v>-4357217.6352711096</v>
      </c>
      <c r="K991" s="105">
        <v>-4383760.4883639999</v>
      </c>
      <c r="L991" s="105">
        <v>-4410465.0312492698</v>
      </c>
      <c r="M991" s="105">
        <v>-4437332.2488841601</v>
      </c>
      <c r="N991" s="105">
        <v>-4464363.1322259698</v>
      </c>
      <c r="O991" s="105">
        <v>-4464363.1322259698</v>
      </c>
      <c r="P991" s="105">
        <v>-4491558.6782685202</v>
      </c>
      <c r="Q991" s="105">
        <v>-4518919.8900789702</v>
      </c>
      <c r="R991" s="105">
        <v>-4546447.7768348102</v>
      </c>
      <c r="S991" s="105">
        <v>-4574143.3538610898</v>
      </c>
      <c r="T991" s="105">
        <v>-4602007.6426678495</v>
      </c>
      <c r="U991" s="105">
        <v>-4630041.6709877905</v>
      </c>
      <c r="V991" s="105">
        <v>-4658246.4728142302</v>
      </c>
      <c r="W991" s="105">
        <v>-4686623.0884391703</v>
      </c>
      <c r="X991" s="105">
        <v>-4715172.5644917199</v>
      </c>
      <c r="Y991" s="105">
        <v>-4743895.9539766898</v>
      </c>
      <c r="Z991" s="105">
        <v>-4772794.3163133804</v>
      </c>
      <c r="AA991" s="105">
        <v>-4801868.7173747402</v>
      </c>
      <c r="AB991" s="105">
        <v>-4801868.7173747402</v>
      </c>
      <c r="AC991" s="105">
        <v>-4831120.2295266204</v>
      </c>
      <c r="AD991" s="105">
        <v>-4860549.93166734</v>
      </c>
      <c r="AE991" s="105">
        <v>-4890158.9092674796</v>
      </c>
      <c r="AF991" s="105">
        <v>-4496111.8303153804</v>
      </c>
      <c r="AG991" s="105">
        <v>-4099669.3768833298</v>
      </c>
      <c r="AH991" s="105">
        <v>-3700811.9335410199</v>
      </c>
      <c r="AI991" s="105">
        <v>-3299524.7890138901</v>
      </c>
      <c r="AJ991" s="105">
        <v>-2895793.1424114299</v>
      </c>
      <c r="AK991" s="105">
        <v>-2489602.1026813802</v>
      </c>
      <c r="AL991" s="105">
        <v>-2080936.6880604001</v>
      </c>
      <c r="AM991" s="105">
        <v>-1669781.8255215399</v>
      </c>
      <c r="AN991" s="105">
        <v>-1256122.3502183</v>
      </c>
      <c r="AO991" s="105">
        <v>-1256122.3502183</v>
      </c>
      <c r="AP991" s="105">
        <v>-839943.00492525601</v>
      </c>
      <c r="AQ991" s="105">
        <v>-421228.43947536498</v>
      </c>
      <c r="AR991" s="105">
        <v>36.789806210720101</v>
      </c>
      <c r="AS991" s="105">
        <v>31.796577208656</v>
      </c>
      <c r="AT991" s="105">
        <v>31.796577208656</v>
      </c>
      <c r="AU991" s="105">
        <v>31.796577208656</v>
      </c>
      <c r="AV991" s="105">
        <v>31.796577208656</v>
      </c>
      <c r="AW991" s="105">
        <v>31.796577208656</v>
      </c>
      <c r="AX991" s="105">
        <v>31.796577208656</v>
      </c>
      <c r="AY991" s="105">
        <v>31.796577208656</v>
      </c>
      <c r="AZ991" s="105">
        <v>31.796577208656</v>
      </c>
      <c r="BA991" s="105">
        <v>31.796577208656</v>
      </c>
      <c r="BB991" s="105">
        <v>31.796577208656</v>
      </c>
      <c r="BE991" s="73"/>
      <c r="BF991" s="134">
        <f t="shared" si="64"/>
        <v>-5024892.4503374817</v>
      </c>
      <c r="BG991" s="134">
        <f t="shared" si="65"/>
        <v>-4631237.1737180715</v>
      </c>
      <c r="BH991" s="134">
        <f t="shared" si="66"/>
        <v>-3490157.8328063735</v>
      </c>
      <c r="BI991" s="134">
        <f t="shared" si="63"/>
        <v>-193613.14120137168</v>
      </c>
    </row>
    <row r="992" spans="1:61" ht="14.4" x14ac:dyDescent="0.3">
      <c r="A992" s="106" t="s">
        <v>1353</v>
      </c>
      <c r="B992" s="105">
        <v>0</v>
      </c>
      <c r="C992" s="105">
        <v>0</v>
      </c>
      <c r="D992" s="105">
        <v>0</v>
      </c>
      <c r="E992" s="105">
        <v>0</v>
      </c>
      <c r="F992" s="105">
        <v>0</v>
      </c>
      <c r="G992" s="105">
        <v>0</v>
      </c>
      <c r="H992" s="105">
        <v>0</v>
      </c>
      <c r="I992" s="105">
        <v>0</v>
      </c>
      <c r="J992" s="105">
        <v>0</v>
      </c>
      <c r="K992" s="105">
        <v>0</v>
      </c>
      <c r="L992" s="105">
        <v>0</v>
      </c>
      <c r="M992" s="105">
        <v>0</v>
      </c>
      <c r="N992" s="105">
        <v>0</v>
      </c>
      <c r="O992" s="105">
        <v>0</v>
      </c>
      <c r="P992" s="105">
        <v>0</v>
      </c>
      <c r="Q992" s="105">
        <v>0</v>
      </c>
      <c r="R992" s="105">
        <v>0</v>
      </c>
      <c r="S992" s="105">
        <v>0</v>
      </c>
      <c r="T992" s="105">
        <v>0</v>
      </c>
      <c r="U992" s="105">
        <v>0</v>
      </c>
      <c r="V992" s="105">
        <v>0</v>
      </c>
      <c r="W992" s="105">
        <v>0</v>
      </c>
      <c r="X992" s="105">
        <v>0</v>
      </c>
      <c r="Y992" s="105">
        <v>0</v>
      </c>
      <c r="Z992" s="105">
        <v>0</v>
      </c>
      <c r="AA992" s="105">
        <v>0</v>
      </c>
      <c r="AB992" s="105">
        <v>0</v>
      </c>
      <c r="AC992" s="105">
        <v>0</v>
      </c>
      <c r="AD992" s="105">
        <v>0</v>
      </c>
      <c r="AE992" s="105">
        <v>0</v>
      </c>
      <c r="AF992" s="105">
        <v>0</v>
      </c>
      <c r="AG992" s="105">
        <v>0</v>
      </c>
      <c r="AH992" s="105">
        <v>0</v>
      </c>
      <c r="AI992" s="105">
        <v>0</v>
      </c>
      <c r="AJ992" s="105">
        <v>0</v>
      </c>
      <c r="AK992" s="105">
        <v>0</v>
      </c>
      <c r="AL992" s="105">
        <v>0</v>
      </c>
      <c r="AM992" s="105">
        <v>0</v>
      </c>
      <c r="AN992" s="105">
        <v>0</v>
      </c>
      <c r="AO992" s="105">
        <v>0</v>
      </c>
      <c r="AP992" s="105">
        <v>0</v>
      </c>
      <c r="AQ992" s="105">
        <v>0</v>
      </c>
      <c r="AR992" s="105">
        <v>0</v>
      </c>
      <c r="AS992" s="105">
        <v>0</v>
      </c>
      <c r="AT992" s="105">
        <v>0</v>
      </c>
      <c r="AU992" s="105">
        <v>0</v>
      </c>
      <c r="AV992" s="105">
        <v>0</v>
      </c>
      <c r="AW992" s="105">
        <v>0</v>
      </c>
      <c r="AX992" s="105">
        <v>0</v>
      </c>
      <c r="AY992" s="105">
        <v>0</v>
      </c>
      <c r="AZ992" s="105">
        <v>0</v>
      </c>
      <c r="BA992" s="105">
        <v>0</v>
      </c>
      <c r="BB992" s="105">
        <v>0</v>
      </c>
      <c r="BE992" s="73"/>
      <c r="BF992" s="134">
        <f t="shared" si="64"/>
        <v>0</v>
      </c>
      <c r="BG992" s="134">
        <f t="shared" si="65"/>
        <v>0</v>
      </c>
      <c r="BH992" s="134">
        <f t="shared" si="66"/>
        <v>0</v>
      </c>
      <c r="BI992" s="134">
        <f t="shared" si="63"/>
        <v>0</v>
      </c>
    </row>
    <row r="993" spans="1:61" ht="14.4" x14ac:dyDescent="0.3">
      <c r="A993" s="106" t="s">
        <v>1354</v>
      </c>
      <c r="B993" s="105">
        <v>0</v>
      </c>
      <c r="C993" s="105">
        <v>0</v>
      </c>
      <c r="D993" s="105">
        <v>0</v>
      </c>
      <c r="E993" s="105">
        <v>0</v>
      </c>
      <c r="F993" s="105">
        <v>0</v>
      </c>
      <c r="G993" s="105">
        <v>0</v>
      </c>
      <c r="H993" s="105">
        <v>0</v>
      </c>
      <c r="I993" s="105">
        <v>0</v>
      </c>
      <c r="J993" s="105">
        <v>0</v>
      </c>
      <c r="K993" s="105">
        <v>0</v>
      </c>
      <c r="L993" s="105">
        <v>0</v>
      </c>
      <c r="M993" s="105">
        <v>0</v>
      </c>
      <c r="N993" s="105">
        <v>0</v>
      </c>
      <c r="O993" s="105">
        <v>0</v>
      </c>
      <c r="P993" s="105">
        <v>0</v>
      </c>
      <c r="Q993" s="105">
        <v>0</v>
      </c>
      <c r="R993" s="105">
        <v>0</v>
      </c>
      <c r="S993" s="105">
        <v>0</v>
      </c>
      <c r="T993" s="105">
        <v>0</v>
      </c>
      <c r="U993" s="105">
        <v>0</v>
      </c>
      <c r="V993" s="105">
        <v>0</v>
      </c>
      <c r="W993" s="105">
        <v>0</v>
      </c>
      <c r="X993" s="105">
        <v>0</v>
      </c>
      <c r="Y993" s="105">
        <v>0</v>
      </c>
      <c r="Z993" s="105">
        <v>0</v>
      </c>
      <c r="AA993" s="105">
        <v>0</v>
      </c>
      <c r="AB993" s="105">
        <v>0</v>
      </c>
      <c r="AC993" s="105">
        <v>0</v>
      </c>
      <c r="AD993" s="105">
        <v>0</v>
      </c>
      <c r="AE993" s="105">
        <v>0</v>
      </c>
      <c r="AF993" s="105">
        <v>0</v>
      </c>
      <c r="AG993" s="105">
        <v>0</v>
      </c>
      <c r="AH993" s="105">
        <v>0</v>
      </c>
      <c r="AI993" s="105">
        <v>0</v>
      </c>
      <c r="AJ993" s="105">
        <v>0</v>
      </c>
      <c r="AK993" s="105">
        <v>0</v>
      </c>
      <c r="AL993" s="105">
        <v>0</v>
      </c>
      <c r="AM993" s="105">
        <v>0</v>
      </c>
      <c r="AN993" s="105">
        <v>0</v>
      </c>
      <c r="AO993" s="105">
        <v>0</v>
      </c>
      <c r="AP993" s="105">
        <v>0</v>
      </c>
      <c r="AQ993" s="105">
        <v>0</v>
      </c>
      <c r="AR993" s="105">
        <v>0</v>
      </c>
      <c r="AS993" s="105">
        <v>0</v>
      </c>
      <c r="AT993" s="105">
        <v>0</v>
      </c>
      <c r="AU993" s="105">
        <v>0</v>
      </c>
      <c r="AV993" s="105">
        <v>0</v>
      </c>
      <c r="AW993" s="105">
        <v>0</v>
      </c>
      <c r="AX993" s="105">
        <v>0</v>
      </c>
      <c r="AY993" s="105">
        <v>0</v>
      </c>
      <c r="AZ993" s="105">
        <v>0</v>
      </c>
      <c r="BA993" s="105">
        <v>0</v>
      </c>
      <c r="BB993" s="105">
        <v>0</v>
      </c>
      <c r="BE993" s="73"/>
      <c r="BF993" s="134">
        <f t="shared" si="64"/>
        <v>0</v>
      </c>
      <c r="BG993" s="134">
        <f t="shared" si="65"/>
        <v>0</v>
      </c>
      <c r="BH993" s="134">
        <f t="shared" si="66"/>
        <v>0</v>
      </c>
      <c r="BI993" s="134">
        <f t="shared" si="63"/>
        <v>0</v>
      </c>
    </row>
    <row r="994" spans="1:61" ht="14.4" x14ac:dyDescent="0.3">
      <c r="A994" s="233" t="s">
        <v>1355</v>
      </c>
      <c r="B994" s="107">
        <v>-53875032.517294899</v>
      </c>
      <c r="C994" s="107">
        <v>-52573570.9089735</v>
      </c>
      <c r="D994" s="107">
        <v>-51262636.676845901</v>
      </c>
      <c r="E994" s="107">
        <v>-50503312.709822699</v>
      </c>
      <c r="F994" s="107">
        <v>-49780326.419650003</v>
      </c>
      <c r="G994" s="107">
        <v>-49806232.244412802</v>
      </c>
      <c r="H994" s="107">
        <v>-49832295.878415696</v>
      </c>
      <c r="I994" s="107">
        <v>-49858518.282977</v>
      </c>
      <c r="J994" s="107">
        <v>-49884900.425271101</v>
      </c>
      <c r="K994" s="107">
        <v>-49911443.278364003</v>
      </c>
      <c r="L994" s="107">
        <v>-49938147.821249202</v>
      </c>
      <c r="M994" s="107">
        <v>-49965015.038884103</v>
      </c>
      <c r="N994" s="107">
        <v>-49992045.9222259</v>
      </c>
      <c r="O994" s="107">
        <v>-49992045.9222259</v>
      </c>
      <c r="P994" s="107">
        <v>-50019241.468268499</v>
      </c>
      <c r="Q994" s="107">
        <v>-50046602.680078901</v>
      </c>
      <c r="R994" s="107">
        <v>-50074130.5668348</v>
      </c>
      <c r="S994" s="107">
        <v>-50101826.143861003</v>
      </c>
      <c r="T994" s="107">
        <v>-50129690.432667799</v>
      </c>
      <c r="U994" s="107">
        <v>-50157724.460987799</v>
      </c>
      <c r="V994" s="107">
        <v>-50185929.262814201</v>
      </c>
      <c r="W994" s="107">
        <v>-50214305.878439099</v>
      </c>
      <c r="X994" s="107">
        <v>-50242855.354491703</v>
      </c>
      <c r="Y994" s="107">
        <v>-50271578.7439766</v>
      </c>
      <c r="Z994" s="107">
        <v>-50300477.106313303</v>
      </c>
      <c r="AA994" s="107">
        <v>-50329551.507374696</v>
      </c>
      <c r="AB994" s="107">
        <v>-50329551.507374696</v>
      </c>
      <c r="AC994" s="107">
        <v>-50358803.019526601</v>
      </c>
      <c r="AD994" s="107">
        <v>-50388232.721667297</v>
      </c>
      <c r="AE994" s="107">
        <v>-50417841.699267402</v>
      </c>
      <c r="AF994" s="107">
        <v>-50023794.620315298</v>
      </c>
      <c r="AG994" s="107">
        <v>-49627352.166883297</v>
      </c>
      <c r="AH994" s="107">
        <v>-49228494.723540999</v>
      </c>
      <c r="AI994" s="107">
        <v>-48827207.579013802</v>
      </c>
      <c r="AJ994" s="107">
        <v>-48423475.932411402</v>
      </c>
      <c r="AK994" s="107">
        <v>-48017284.892681301</v>
      </c>
      <c r="AL994" s="107">
        <v>-47608619.478060402</v>
      </c>
      <c r="AM994" s="107">
        <v>-47197464.615521498</v>
      </c>
      <c r="AN994" s="107">
        <v>-46783805.140218198</v>
      </c>
      <c r="AO994" s="107">
        <v>-46783805.140218198</v>
      </c>
      <c r="AP994" s="107">
        <v>-46367625.794925198</v>
      </c>
      <c r="AQ994" s="107">
        <v>-45948911.229475297</v>
      </c>
      <c r="AR994" s="107">
        <v>-45527646.0001937</v>
      </c>
      <c r="AS994" s="107">
        <v>-45527650.993422702</v>
      </c>
      <c r="AT994" s="107">
        <v>-45527650.993422702</v>
      </c>
      <c r="AU994" s="107">
        <v>-45527650.993422702</v>
      </c>
      <c r="AV994" s="107">
        <v>-45527650.993422702</v>
      </c>
      <c r="AW994" s="107">
        <v>-45527650.993422702</v>
      </c>
      <c r="AX994" s="107">
        <v>-45527650.993422702</v>
      </c>
      <c r="AY994" s="107">
        <v>-45527650.993422702</v>
      </c>
      <c r="AZ994" s="107">
        <v>-45527650.993422702</v>
      </c>
      <c r="BA994" s="107">
        <v>-45527650.993422702</v>
      </c>
      <c r="BB994" s="107">
        <v>-45527650.993422702</v>
      </c>
      <c r="BE994" s="73"/>
      <c r="BF994" s="134">
        <f t="shared" si="64"/>
        <v>-50552575.240337446</v>
      </c>
      <c r="BG994" s="134">
        <f t="shared" si="65"/>
        <v>-50158919.963718027</v>
      </c>
      <c r="BH994" s="134">
        <f t="shared" si="66"/>
        <v>-49017840.622806326</v>
      </c>
      <c r="BI994" s="134">
        <f t="shared" si="63"/>
        <v>-45721295.931201287</v>
      </c>
    </row>
    <row r="995" spans="1:61" ht="14.4" x14ac:dyDescent="0.3">
      <c r="A995" s="106" t="s">
        <v>1356</v>
      </c>
      <c r="BE995" s="73"/>
      <c r="BF995" s="134" t="e">
        <f t="shared" si="64"/>
        <v>#DIV/0!</v>
      </c>
      <c r="BG995" s="134" t="e">
        <f t="shared" si="65"/>
        <v>#DIV/0!</v>
      </c>
      <c r="BH995" s="134" t="e">
        <f t="shared" si="66"/>
        <v>#DIV/0!</v>
      </c>
      <c r="BI995" s="134" t="e">
        <f t="shared" si="63"/>
        <v>#DIV/0!</v>
      </c>
    </row>
    <row r="996" spans="1:61" ht="14.4" x14ac:dyDescent="0.3">
      <c r="A996" s="158" t="s">
        <v>1357</v>
      </c>
      <c r="BE996" s="73"/>
      <c r="BF996" s="134" t="e">
        <f t="shared" si="64"/>
        <v>#DIV/0!</v>
      </c>
      <c r="BG996" s="134" t="e">
        <f t="shared" si="65"/>
        <v>#DIV/0!</v>
      </c>
      <c r="BH996" s="134" t="e">
        <f t="shared" si="66"/>
        <v>#DIV/0!</v>
      </c>
      <c r="BI996" s="134" t="e">
        <f t="shared" si="63"/>
        <v>#DIV/0!</v>
      </c>
    </row>
    <row r="997" spans="1:61" ht="14.4" x14ac:dyDescent="0.3">
      <c r="A997" s="106" t="s">
        <v>1358</v>
      </c>
      <c r="B997" s="105">
        <v>0</v>
      </c>
      <c r="C997" s="105">
        <v>0</v>
      </c>
      <c r="D997" s="105">
        <v>0</v>
      </c>
      <c r="E997" s="105">
        <v>0</v>
      </c>
      <c r="F997" s="105">
        <v>0</v>
      </c>
      <c r="G997" s="105">
        <v>0</v>
      </c>
      <c r="H997" s="105">
        <v>0</v>
      </c>
      <c r="I997" s="105">
        <v>0</v>
      </c>
      <c r="J997" s="105">
        <v>0</v>
      </c>
      <c r="K997" s="105">
        <v>0</v>
      </c>
      <c r="L997" s="105">
        <v>0</v>
      </c>
      <c r="M997" s="105">
        <v>0</v>
      </c>
      <c r="N997" s="105">
        <v>0</v>
      </c>
      <c r="O997" s="105">
        <v>0</v>
      </c>
      <c r="P997" s="105">
        <v>0</v>
      </c>
      <c r="Q997" s="105">
        <v>0</v>
      </c>
      <c r="R997" s="105">
        <v>0</v>
      </c>
      <c r="S997" s="105">
        <v>0</v>
      </c>
      <c r="T997" s="105">
        <v>0</v>
      </c>
      <c r="U997" s="105">
        <v>0</v>
      </c>
      <c r="V997" s="105">
        <v>0</v>
      </c>
      <c r="W997" s="105">
        <v>0</v>
      </c>
      <c r="X997" s="105">
        <v>0</v>
      </c>
      <c r="Y997" s="105">
        <v>0</v>
      </c>
      <c r="Z997" s="105">
        <v>0</v>
      </c>
      <c r="AA997" s="105">
        <v>0</v>
      </c>
      <c r="AB997" s="105">
        <v>0</v>
      </c>
      <c r="AC997" s="105">
        <v>0</v>
      </c>
      <c r="AD997" s="105">
        <v>0</v>
      </c>
      <c r="AE997" s="105">
        <v>0</v>
      </c>
      <c r="AF997" s="105">
        <v>0</v>
      </c>
      <c r="AG997" s="105">
        <v>0</v>
      </c>
      <c r="AH997" s="105">
        <v>0</v>
      </c>
      <c r="AI997" s="105">
        <v>0</v>
      </c>
      <c r="AJ997" s="105">
        <v>0</v>
      </c>
      <c r="AK997" s="105">
        <v>0</v>
      </c>
      <c r="AL997" s="105">
        <v>0</v>
      </c>
      <c r="AM997" s="105">
        <v>0</v>
      </c>
      <c r="AN997" s="105">
        <v>0</v>
      </c>
      <c r="AO997" s="105">
        <v>0</v>
      </c>
      <c r="AP997" s="105">
        <v>0</v>
      </c>
      <c r="AQ997" s="105">
        <v>0</v>
      </c>
      <c r="AR997" s="105">
        <v>0</v>
      </c>
      <c r="AS997" s="105">
        <v>0</v>
      </c>
      <c r="AT997" s="105">
        <v>0</v>
      </c>
      <c r="AU997" s="105">
        <v>0</v>
      </c>
      <c r="AV997" s="105">
        <v>0</v>
      </c>
      <c r="AW997" s="105">
        <v>0</v>
      </c>
      <c r="AX997" s="105">
        <v>0</v>
      </c>
      <c r="AY997" s="105">
        <v>0</v>
      </c>
      <c r="AZ997" s="105">
        <v>0</v>
      </c>
      <c r="BA997" s="105">
        <v>0</v>
      </c>
      <c r="BB997" s="105">
        <v>0</v>
      </c>
      <c r="BE997" s="73"/>
      <c r="BF997" s="134">
        <f t="shared" si="64"/>
        <v>0</v>
      </c>
      <c r="BG997" s="134">
        <f t="shared" si="65"/>
        <v>0</v>
      </c>
      <c r="BH997" s="134">
        <f t="shared" si="66"/>
        <v>0</v>
      </c>
      <c r="BI997" s="134">
        <f t="shared" si="63"/>
        <v>0</v>
      </c>
    </row>
    <row r="998" spans="1:61" ht="14.4" x14ac:dyDescent="0.3">
      <c r="A998" s="106" t="s">
        <v>1359</v>
      </c>
      <c r="B998" s="105">
        <v>0</v>
      </c>
      <c r="C998" s="105">
        <v>0</v>
      </c>
      <c r="D998" s="105">
        <v>0</v>
      </c>
      <c r="E998" s="105">
        <v>0</v>
      </c>
      <c r="F998" s="105">
        <v>0</v>
      </c>
      <c r="G998" s="105">
        <v>0</v>
      </c>
      <c r="H998" s="105">
        <v>0</v>
      </c>
      <c r="I998" s="105">
        <v>0</v>
      </c>
      <c r="J998" s="105">
        <v>0</v>
      </c>
      <c r="K998" s="105">
        <v>0</v>
      </c>
      <c r="L998" s="105">
        <v>0</v>
      </c>
      <c r="M998" s="105">
        <v>0</v>
      </c>
      <c r="N998" s="105">
        <v>0</v>
      </c>
      <c r="O998" s="105">
        <v>0</v>
      </c>
      <c r="P998" s="105">
        <v>0</v>
      </c>
      <c r="Q998" s="105">
        <v>0</v>
      </c>
      <c r="R998" s="105">
        <v>0</v>
      </c>
      <c r="S998" s="105">
        <v>0</v>
      </c>
      <c r="T998" s="105">
        <v>0</v>
      </c>
      <c r="U998" s="105">
        <v>0</v>
      </c>
      <c r="V998" s="105">
        <v>0</v>
      </c>
      <c r="W998" s="105">
        <v>0</v>
      </c>
      <c r="X998" s="105">
        <v>0</v>
      </c>
      <c r="Y998" s="105">
        <v>0</v>
      </c>
      <c r="Z998" s="105">
        <v>0</v>
      </c>
      <c r="AA998" s="105">
        <v>0</v>
      </c>
      <c r="AB998" s="105">
        <v>0</v>
      </c>
      <c r="AC998" s="105">
        <v>0</v>
      </c>
      <c r="AD998" s="105">
        <v>0</v>
      </c>
      <c r="AE998" s="105">
        <v>0</v>
      </c>
      <c r="AF998" s="105">
        <v>0</v>
      </c>
      <c r="AG998" s="105">
        <v>0</v>
      </c>
      <c r="AH998" s="105">
        <v>0</v>
      </c>
      <c r="AI998" s="105">
        <v>0</v>
      </c>
      <c r="AJ998" s="105">
        <v>0</v>
      </c>
      <c r="AK998" s="105">
        <v>0</v>
      </c>
      <c r="AL998" s="105">
        <v>0</v>
      </c>
      <c r="AM998" s="105">
        <v>0</v>
      </c>
      <c r="AN998" s="105">
        <v>0</v>
      </c>
      <c r="AO998" s="105">
        <v>0</v>
      </c>
      <c r="AP998" s="105">
        <v>0</v>
      </c>
      <c r="AQ998" s="105">
        <v>0</v>
      </c>
      <c r="AR998" s="105">
        <v>0</v>
      </c>
      <c r="AS998" s="105">
        <v>0</v>
      </c>
      <c r="AT998" s="105">
        <v>0</v>
      </c>
      <c r="AU998" s="105">
        <v>0</v>
      </c>
      <c r="AV998" s="105">
        <v>0</v>
      </c>
      <c r="AW998" s="105">
        <v>0</v>
      </c>
      <c r="AX998" s="105">
        <v>0</v>
      </c>
      <c r="AY998" s="105">
        <v>0</v>
      </c>
      <c r="AZ998" s="105">
        <v>0</v>
      </c>
      <c r="BA998" s="105">
        <v>0</v>
      </c>
      <c r="BB998" s="105">
        <v>0</v>
      </c>
      <c r="BE998" s="73"/>
      <c r="BF998" s="134">
        <f t="shared" si="64"/>
        <v>0</v>
      </c>
      <c r="BG998" s="134">
        <f t="shared" si="65"/>
        <v>0</v>
      </c>
      <c r="BH998" s="134">
        <f t="shared" si="66"/>
        <v>0</v>
      </c>
      <c r="BI998" s="134">
        <f t="shared" si="63"/>
        <v>0</v>
      </c>
    </row>
    <row r="999" spans="1:61" ht="14.4" x14ac:dyDescent="0.3">
      <c r="A999" s="106" t="s">
        <v>1360</v>
      </c>
      <c r="B999" s="105">
        <v>0</v>
      </c>
      <c r="C999" s="105">
        <v>0</v>
      </c>
      <c r="D999" s="105">
        <v>0</v>
      </c>
      <c r="E999" s="105">
        <v>0</v>
      </c>
      <c r="F999" s="105">
        <v>0</v>
      </c>
      <c r="G999" s="105">
        <v>0</v>
      </c>
      <c r="H999" s="105">
        <v>0</v>
      </c>
      <c r="I999" s="105">
        <v>0</v>
      </c>
      <c r="J999" s="105">
        <v>0</v>
      </c>
      <c r="K999" s="105">
        <v>0</v>
      </c>
      <c r="L999" s="105">
        <v>0</v>
      </c>
      <c r="M999" s="105">
        <v>0</v>
      </c>
      <c r="N999" s="105">
        <v>0</v>
      </c>
      <c r="O999" s="105">
        <v>0</v>
      </c>
      <c r="P999" s="105">
        <v>0</v>
      </c>
      <c r="Q999" s="105">
        <v>0</v>
      </c>
      <c r="R999" s="105">
        <v>0</v>
      </c>
      <c r="S999" s="105">
        <v>0</v>
      </c>
      <c r="T999" s="105">
        <v>0</v>
      </c>
      <c r="U999" s="105">
        <v>0</v>
      </c>
      <c r="V999" s="105">
        <v>0</v>
      </c>
      <c r="W999" s="105">
        <v>0</v>
      </c>
      <c r="X999" s="105">
        <v>0</v>
      </c>
      <c r="Y999" s="105">
        <v>0</v>
      </c>
      <c r="Z999" s="105">
        <v>0</v>
      </c>
      <c r="AA999" s="105">
        <v>0</v>
      </c>
      <c r="AB999" s="105">
        <v>0</v>
      </c>
      <c r="AC999" s="105">
        <v>0</v>
      </c>
      <c r="AD999" s="105">
        <v>0</v>
      </c>
      <c r="AE999" s="105">
        <v>0</v>
      </c>
      <c r="AF999" s="105">
        <v>0</v>
      </c>
      <c r="AG999" s="105">
        <v>0</v>
      </c>
      <c r="AH999" s="105">
        <v>0</v>
      </c>
      <c r="AI999" s="105">
        <v>0</v>
      </c>
      <c r="AJ999" s="105">
        <v>0</v>
      </c>
      <c r="AK999" s="105">
        <v>0</v>
      </c>
      <c r="AL999" s="105">
        <v>0</v>
      </c>
      <c r="AM999" s="105">
        <v>0</v>
      </c>
      <c r="AN999" s="105">
        <v>0</v>
      </c>
      <c r="AO999" s="105">
        <v>0</v>
      </c>
      <c r="AP999" s="105">
        <v>0</v>
      </c>
      <c r="AQ999" s="105">
        <v>0</v>
      </c>
      <c r="AR999" s="105">
        <v>0</v>
      </c>
      <c r="AS999" s="105">
        <v>0</v>
      </c>
      <c r="AT999" s="105">
        <v>0</v>
      </c>
      <c r="AU999" s="105">
        <v>0</v>
      </c>
      <c r="AV999" s="105">
        <v>0</v>
      </c>
      <c r="AW999" s="105">
        <v>0</v>
      </c>
      <c r="AX999" s="105">
        <v>0</v>
      </c>
      <c r="AY999" s="105">
        <v>0</v>
      </c>
      <c r="AZ999" s="105">
        <v>0</v>
      </c>
      <c r="BA999" s="105">
        <v>0</v>
      </c>
      <c r="BB999" s="105">
        <v>0</v>
      </c>
      <c r="BE999" s="73"/>
      <c r="BF999" s="134">
        <f t="shared" si="64"/>
        <v>0</v>
      </c>
      <c r="BG999" s="134">
        <f t="shared" si="65"/>
        <v>0</v>
      </c>
      <c r="BH999" s="134">
        <f t="shared" si="66"/>
        <v>0</v>
      </c>
      <c r="BI999" s="134">
        <f t="shared" si="63"/>
        <v>0</v>
      </c>
    </row>
    <row r="1000" spans="1:61" ht="14.4" x14ac:dyDescent="0.3">
      <c r="A1000" s="106" t="s">
        <v>1361</v>
      </c>
      <c r="B1000" s="105">
        <v>0</v>
      </c>
      <c r="C1000" s="105">
        <v>0</v>
      </c>
      <c r="D1000" s="105">
        <v>0</v>
      </c>
      <c r="E1000" s="105">
        <v>0</v>
      </c>
      <c r="F1000" s="105">
        <v>0</v>
      </c>
      <c r="G1000" s="105">
        <v>0</v>
      </c>
      <c r="H1000" s="105">
        <v>0</v>
      </c>
      <c r="I1000" s="105">
        <v>0</v>
      </c>
      <c r="J1000" s="105">
        <v>0</v>
      </c>
      <c r="K1000" s="105">
        <v>0</v>
      </c>
      <c r="L1000" s="105">
        <v>0</v>
      </c>
      <c r="M1000" s="105">
        <v>0</v>
      </c>
      <c r="N1000" s="105">
        <v>0</v>
      </c>
      <c r="O1000" s="105">
        <v>0</v>
      </c>
      <c r="P1000" s="105">
        <v>0</v>
      </c>
      <c r="Q1000" s="105">
        <v>0</v>
      </c>
      <c r="R1000" s="105">
        <v>0</v>
      </c>
      <c r="S1000" s="105">
        <v>0</v>
      </c>
      <c r="T1000" s="105">
        <v>0</v>
      </c>
      <c r="U1000" s="105">
        <v>0</v>
      </c>
      <c r="V1000" s="105">
        <v>0</v>
      </c>
      <c r="W1000" s="105">
        <v>0</v>
      </c>
      <c r="X1000" s="105">
        <v>0</v>
      </c>
      <c r="Y1000" s="105">
        <v>0</v>
      </c>
      <c r="Z1000" s="105">
        <v>0</v>
      </c>
      <c r="AA1000" s="105">
        <v>0</v>
      </c>
      <c r="AB1000" s="105">
        <v>0</v>
      </c>
      <c r="AC1000" s="105">
        <v>0</v>
      </c>
      <c r="AD1000" s="105">
        <v>0</v>
      </c>
      <c r="AE1000" s="105">
        <v>0</v>
      </c>
      <c r="AF1000" s="105">
        <v>0</v>
      </c>
      <c r="AG1000" s="105">
        <v>0</v>
      </c>
      <c r="AH1000" s="105">
        <v>0</v>
      </c>
      <c r="AI1000" s="105">
        <v>0</v>
      </c>
      <c r="AJ1000" s="105">
        <v>0</v>
      </c>
      <c r="AK1000" s="105">
        <v>0</v>
      </c>
      <c r="AL1000" s="105">
        <v>0</v>
      </c>
      <c r="AM1000" s="105">
        <v>0</v>
      </c>
      <c r="AN1000" s="105">
        <v>0</v>
      </c>
      <c r="AO1000" s="105">
        <v>0</v>
      </c>
      <c r="AP1000" s="105">
        <v>0</v>
      </c>
      <c r="AQ1000" s="105">
        <v>0</v>
      </c>
      <c r="AR1000" s="105">
        <v>0</v>
      </c>
      <c r="AS1000" s="105">
        <v>0</v>
      </c>
      <c r="AT1000" s="105">
        <v>0</v>
      </c>
      <c r="AU1000" s="105">
        <v>0</v>
      </c>
      <c r="AV1000" s="105">
        <v>0</v>
      </c>
      <c r="AW1000" s="105">
        <v>0</v>
      </c>
      <c r="AX1000" s="105">
        <v>0</v>
      </c>
      <c r="AY1000" s="105">
        <v>0</v>
      </c>
      <c r="AZ1000" s="105">
        <v>0</v>
      </c>
      <c r="BA1000" s="105">
        <v>0</v>
      </c>
      <c r="BB1000" s="105">
        <v>0</v>
      </c>
      <c r="BE1000" s="73"/>
      <c r="BF1000" s="134">
        <f t="shared" si="64"/>
        <v>0</v>
      </c>
      <c r="BG1000" s="134">
        <f t="shared" si="65"/>
        <v>0</v>
      </c>
      <c r="BH1000" s="134">
        <f t="shared" si="66"/>
        <v>0</v>
      </c>
      <c r="BI1000" s="134">
        <f t="shared" si="63"/>
        <v>0</v>
      </c>
    </row>
    <row r="1001" spans="1:61" ht="14.4" x14ac:dyDescent="0.3">
      <c r="A1001" s="106" t="s">
        <v>1362</v>
      </c>
      <c r="B1001" s="105">
        <v>0</v>
      </c>
      <c r="C1001" s="105">
        <v>0</v>
      </c>
      <c r="D1001" s="105">
        <v>0</v>
      </c>
      <c r="E1001" s="105">
        <v>0</v>
      </c>
      <c r="F1001" s="105">
        <v>0</v>
      </c>
      <c r="G1001" s="105">
        <v>0</v>
      </c>
      <c r="H1001" s="105">
        <v>0</v>
      </c>
      <c r="I1001" s="105">
        <v>0</v>
      </c>
      <c r="J1001" s="105">
        <v>0</v>
      </c>
      <c r="K1001" s="105">
        <v>0</v>
      </c>
      <c r="L1001" s="105">
        <v>0</v>
      </c>
      <c r="M1001" s="105">
        <v>0</v>
      </c>
      <c r="N1001" s="105">
        <v>0</v>
      </c>
      <c r="O1001" s="105">
        <v>0</v>
      </c>
      <c r="P1001" s="105">
        <v>0</v>
      </c>
      <c r="Q1001" s="105">
        <v>0</v>
      </c>
      <c r="R1001" s="105">
        <v>0</v>
      </c>
      <c r="S1001" s="105">
        <v>0</v>
      </c>
      <c r="T1001" s="105">
        <v>0</v>
      </c>
      <c r="U1001" s="105">
        <v>0</v>
      </c>
      <c r="V1001" s="105">
        <v>0</v>
      </c>
      <c r="W1001" s="105">
        <v>0</v>
      </c>
      <c r="X1001" s="105">
        <v>0</v>
      </c>
      <c r="Y1001" s="105">
        <v>0</v>
      </c>
      <c r="Z1001" s="105">
        <v>0</v>
      </c>
      <c r="AA1001" s="105">
        <v>0</v>
      </c>
      <c r="AB1001" s="105">
        <v>0</v>
      </c>
      <c r="AC1001" s="105">
        <v>0</v>
      </c>
      <c r="AD1001" s="105">
        <v>0</v>
      </c>
      <c r="AE1001" s="105">
        <v>0</v>
      </c>
      <c r="AF1001" s="105">
        <v>0</v>
      </c>
      <c r="AG1001" s="105">
        <v>0</v>
      </c>
      <c r="AH1001" s="105">
        <v>0</v>
      </c>
      <c r="AI1001" s="105">
        <v>0</v>
      </c>
      <c r="AJ1001" s="105">
        <v>0</v>
      </c>
      <c r="AK1001" s="105">
        <v>0</v>
      </c>
      <c r="AL1001" s="105">
        <v>0</v>
      </c>
      <c r="AM1001" s="105">
        <v>0</v>
      </c>
      <c r="AN1001" s="105">
        <v>0</v>
      </c>
      <c r="AO1001" s="105">
        <v>0</v>
      </c>
      <c r="AP1001" s="105">
        <v>0</v>
      </c>
      <c r="AQ1001" s="105">
        <v>0</v>
      </c>
      <c r="AR1001" s="105">
        <v>0</v>
      </c>
      <c r="AS1001" s="105">
        <v>0</v>
      </c>
      <c r="AT1001" s="105">
        <v>0</v>
      </c>
      <c r="AU1001" s="105">
        <v>0</v>
      </c>
      <c r="AV1001" s="105">
        <v>0</v>
      </c>
      <c r="AW1001" s="105">
        <v>0</v>
      </c>
      <c r="AX1001" s="105">
        <v>0</v>
      </c>
      <c r="AY1001" s="105">
        <v>0</v>
      </c>
      <c r="AZ1001" s="105">
        <v>0</v>
      </c>
      <c r="BA1001" s="105">
        <v>0</v>
      </c>
      <c r="BB1001" s="105">
        <v>0</v>
      </c>
      <c r="BE1001" s="73"/>
      <c r="BF1001" s="134">
        <f t="shared" si="64"/>
        <v>0</v>
      </c>
      <c r="BG1001" s="134">
        <f t="shared" si="65"/>
        <v>0</v>
      </c>
      <c r="BH1001" s="134">
        <f t="shared" si="66"/>
        <v>0</v>
      </c>
      <c r="BI1001" s="134">
        <f t="shared" si="63"/>
        <v>0</v>
      </c>
    </row>
    <row r="1002" spans="1:61" ht="14.4" x14ac:dyDescent="0.3">
      <c r="A1002" s="106" t="s">
        <v>1363</v>
      </c>
      <c r="BE1002" s="73"/>
      <c r="BF1002" s="134" t="e">
        <f t="shared" si="64"/>
        <v>#DIV/0!</v>
      </c>
      <c r="BG1002" s="134" t="e">
        <f t="shared" si="65"/>
        <v>#DIV/0!</v>
      </c>
      <c r="BH1002" s="134" t="e">
        <f t="shared" si="66"/>
        <v>#DIV/0!</v>
      </c>
      <c r="BI1002" s="134" t="e">
        <f t="shared" si="63"/>
        <v>#DIV/0!</v>
      </c>
    </row>
    <row r="1003" spans="1:61" ht="14.4" x14ac:dyDescent="0.3">
      <c r="A1003" s="106" t="s">
        <v>1364</v>
      </c>
      <c r="BE1003" s="73"/>
      <c r="BF1003" s="134" t="e">
        <f t="shared" si="64"/>
        <v>#DIV/0!</v>
      </c>
      <c r="BG1003" s="134" t="e">
        <f t="shared" si="65"/>
        <v>#DIV/0!</v>
      </c>
      <c r="BH1003" s="134" t="e">
        <f t="shared" si="66"/>
        <v>#DIV/0!</v>
      </c>
      <c r="BI1003" s="134" t="e">
        <f t="shared" si="63"/>
        <v>#DIV/0!</v>
      </c>
    </row>
    <row r="1004" spans="1:61" ht="14.4" x14ac:dyDescent="0.3">
      <c r="A1004" s="158" t="s">
        <v>1365</v>
      </c>
      <c r="BE1004" s="73"/>
      <c r="BF1004" s="134" t="e">
        <f t="shared" si="64"/>
        <v>#DIV/0!</v>
      </c>
      <c r="BG1004" s="134" t="e">
        <f t="shared" si="65"/>
        <v>#DIV/0!</v>
      </c>
      <c r="BH1004" s="134" t="e">
        <f t="shared" si="66"/>
        <v>#DIV/0!</v>
      </c>
      <c r="BI1004" s="134" t="e">
        <f t="shared" si="63"/>
        <v>#DIV/0!</v>
      </c>
    </row>
    <row r="1005" spans="1:61" ht="14.4" x14ac:dyDescent="0.3">
      <c r="A1005" s="106" t="s">
        <v>1366</v>
      </c>
      <c r="B1005" s="105">
        <v>-18570146.829999998</v>
      </c>
      <c r="C1005" s="105">
        <v>-18570146.829999998</v>
      </c>
      <c r="D1005" s="105">
        <v>-18570146.829999998</v>
      </c>
      <c r="E1005" s="105">
        <v>-18570146.829999998</v>
      </c>
      <c r="F1005" s="105">
        <v>-18570146.829999998</v>
      </c>
      <c r="G1005" s="105">
        <v>-18570146.829999998</v>
      </c>
      <c r="H1005" s="105">
        <v>-18570146.829999998</v>
      </c>
      <c r="I1005" s="105">
        <v>-18570146.829999998</v>
      </c>
      <c r="J1005" s="105">
        <v>-18570146.829999998</v>
      </c>
      <c r="K1005" s="105">
        <v>-18570146.829999998</v>
      </c>
      <c r="L1005" s="105">
        <v>-18570146.829999998</v>
      </c>
      <c r="M1005" s="105">
        <v>-18570146.829999998</v>
      </c>
      <c r="N1005" s="105">
        <v>-18570146.829999998</v>
      </c>
      <c r="O1005" s="105">
        <v>-18570146.829999998</v>
      </c>
      <c r="P1005" s="105">
        <v>-18570146.829999998</v>
      </c>
      <c r="Q1005" s="105">
        <v>-18570146.829999998</v>
      </c>
      <c r="R1005" s="105">
        <v>-18570146.829999998</v>
      </c>
      <c r="S1005" s="105">
        <v>-18570146.829999998</v>
      </c>
      <c r="T1005" s="105">
        <v>-18570146.829999998</v>
      </c>
      <c r="U1005" s="105">
        <v>-18570146.829999998</v>
      </c>
      <c r="V1005" s="105">
        <v>-18570146.829999998</v>
      </c>
      <c r="W1005" s="105">
        <v>-18570146.829999998</v>
      </c>
      <c r="X1005" s="105">
        <v>-18570146.829999998</v>
      </c>
      <c r="Y1005" s="105">
        <v>-18570146.829999998</v>
      </c>
      <c r="Z1005" s="105">
        <v>-18570146.829999998</v>
      </c>
      <c r="AA1005" s="105">
        <v>-18570146.829999998</v>
      </c>
      <c r="AB1005" s="105">
        <v>-18570146.829999998</v>
      </c>
      <c r="AC1005" s="105">
        <v>-18570146.829999998</v>
      </c>
      <c r="AD1005" s="105">
        <v>-18570146.829999998</v>
      </c>
      <c r="AE1005" s="105">
        <v>-18570146.829999998</v>
      </c>
      <c r="AF1005" s="105">
        <v>-18570146.829999998</v>
      </c>
      <c r="AG1005" s="105">
        <v>-18570146.829999998</v>
      </c>
      <c r="AH1005" s="105">
        <v>-18570146.829999998</v>
      </c>
      <c r="AI1005" s="105">
        <v>-18570146.829999998</v>
      </c>
      <c r="AJ1005" s="105">
        <v>-18570146.829999998</v>
      </c>
      <c r="AK1005" s="105">
        <v>-18570146.829999998</v>
      </c>
      <c r="AL1005" s="105">
        <v>-18570146.829999998</v>
      </c>
      <c r="AM1005" s="105">
        <v>-18570146.829999998</v>
      </c>
      <c r="AN1005" s="105">
        <v>-18570146.829999998</v>
      </c>
      <c r="AO1005" s="105">
        <v>-18570146.829999998</v>
      </c>
      <c r="AP1005" s="105">
        <v>-18570146.829999998</v>
      </c>
      <c r="AQ1005" s="105">
        <v>-18570146.829999998</v>
      </c>
      <c r="AR1005" s="105">
        <v>-18570146.829999998</v>
      </c>
      <c r="AS1005" s="105">
        <v>-18570146.829999998</v>
      </c>
      <c r="AT1005" s="105">
        <v>-18570146.829999998</v>
      </c>
      <c r="AU1005" s="105">
        <v>-18570146.829999998</v>
      </c>
      <c r="AV1005" s="105">
        <v>-18570146.829999998</v>
      </c>
      <c r="AW1005" s="105">
        <v>-18570146.829999998</v>
      </c>
      <c r="AX1005" s="105">
        <v>-18570146.829999998</v>
      </c>
      <c r="AY1005" s="105">
        <v>-18570146.829999998</v>
      </c>
      <c r="AZ1005" s="105">
        <v>-18570146.829999998</v>
      </c>
      <c r="BA1005" s="105">
        <v>-18570146.829999998</v>
      </c>
      <c r="BB1005" s="105">
        <v>-18570146.829999998</v>
      </c>
      <c r="BE1005" s="73"/>
      <c r="BF1005" s="134">
        <f t="shared" si="64"/>
        <v>-18570146.829999991</v>
      </c>
      <c r="BG1005" s="134">
        <f t="shared" si="65"/>
        <v>-18570146.829999991</v>
      </c>
      <c r="BH1005" s="134">
        <f t="shared" si="66"/>
        <v>-18570146.829999991</v>
      </c>
      <c r="BI1005" s="134">
        <f t="shared" si="63"/>
        <v>-18570146.829999991</v>
      </c>
    </row>
    <row r="1006" spans="1:61" ht="14.4" x14ac:dyDescent="0.3">
      <c r="A1006" s="106" t="s">
        <v>1367</v>
      </c>
      <c r="B1006" s="105">
        <v>0</v>
      </c>
      <c r="C1006" s="105">
        <v>0</v>
      </c>
      <c r="D1006" s="105">
        <v>0</v>
      </c>
      <c r="E1006" s="105">
        <v>0</v>
      </c>
      <c r="F1006" s="105">
        <v>0</v>
      </c>
      <c r="G1006" s="105">
        <v>0</v>
      </c>
      <c r="H1006" s="105">
        <v>0</v>
      </c>
      <c r="I1006" s="105">
        <v>0</v>
      </c>
      <c r="J1006" s="105">
        <v>0</v>
      </c>
      <c r="K1006" s="105">
        <v>0</v>
      </c>
      <c r="L1006" s="105">
        <v>0</v>
      </c>
      <c r="M1006" s="105">
        <v>0</v>
      </c>
      <c r="N1006" s="105">
        <v>0</v>
      </c>
      <c r="O1006" s="105">
        <v>0</v>
      </c>
      <c r="P1006" s="105">
        <v>0</v>
      </c>
      <c r="Q1006" s="105">
        <v>0</v>
      </c>
      <c r="R1006" s="105">
        <v>0</v>
      </c>
      <c r="S1006" s="105">
        <v>0</v>
      </c>
      <c r="T1006" s="105">
        <v>0</v>
      </c>
      <c r="U1006" s="105">
        <v>0</v>
      </c>
      <c r="V1006" s="105">
        <v>0</v>
      </c>
      <c r="W1006" s="105">
        <v>0</v>
      </c>
      <c r="X1006" s="105">
        <v>0</v>
      </c>
      <c r="Y1006" s="105">
        <v>0</v>
      </c>
      <c r="Z1006" s="105">
        <v>0</v>
      </c>
      <c r="AA1006" s="105">
        <v>0</v>
      </c>
      <c r="AB1006" s="105">
        <v>0</v>
      </c>
      <c r="AC1006" s="105">
        <v>0</v>
      </c>
      <c r="AD1006" s="105">
        <v>0</v>
      </c>
      <c r="AE1006" s="105">
        <v>0</v>
      </c>
      <c r="AF1006" s="105">
        <v>0</v>
      </c>
      <c r="AG1006" s="105">
        <v>0</v>
      </c>
      <c r="AH1006" s="105">
        <v>0</v>
      </c>
      <c r="AI1006" s="105">
        <v>0</v>
      </c>
      <c r="AJ1006" s="105">
        <v>0</v>
      </c>
      <c r="AK1006" s="105">
        <v>0</v>
      </c>
      <c r="AL1006" s="105">
        <v>0</v>
      </c>
      <c r="AM1006" s="105">
        <v>0</v>
      </c>
      <c r="AN1006" s="105">
        <v>0</v>
      </c>
      <c r="AO1006" s="105">
        <v>0</v>
      </c>
      <c r="AP1006" s="105">
        <v>0</v>
      </c>
      <c r="AQ1006" s="105">
        <v>0</v>
      </c>
      <c r="AR1006" s="105">
        <v>0</v>
      </c>
      <c r="AS1006" s="105">
        <v>0</v>
      </c>
      <c r="AT1006" s="105">
        <v>0</v>
      </c>
      <c r="AU1006" s="105">
        <v>0</v>
      </c>
      <c r="AV1006" s="105">
        <v>0</v>
      </c>
      <c r="AW1006" s="105">
        <v>0</v>
      </c>
      <c r="AX1006" s="105">
        <v>0</v>
      </c>
      <c r="AY1006" s="105">
        <v>0</v>
      </c>
      <c r="AZ1006" s="105">
        <v>0</v>
      </c>
      <c r="BA1006" s="105">
        <v>0</v>
      </c>
      <c r="BB1006" s="105">
        <v>0</v>
      </c>
      <c r="BE1006" s="73"/>
      <c r="BF1006" s="134">
        <f t="shared" si="64"/>
        <v>0</v>
      </c>
      <c r="BG1006" s="134">
        <f t="shared" si="65"/>
        <v>0</v>
      </c>
      <c r="BH1006" s="134">
        <f t="shared" si="66"/>
        <v>0</v>
      </c>
      <c r="BI1006" s="134">
        <f t="shared" si="63"/>
        <v>0</v>
      </c>
    </row>
    <row r="1007" spans="1:61" ht="14.4" x14ac:dyDescent="0.3">
      <c r="A1007" s="233" t="s">
        <v>1368</v>
      </c>
      <c r="B1007" s="107">
        <v>-18570146.829999998</v>
      </c>
      <c r="C1007" s="107">
        <v>-18570146.829999998</v>
      </c>
      <c r="D1007" s="107">
        <v>-18570146.829999998</v>
      </c>
      <c r="E1007" s="107">
        <v>-18570146.829999998</v>
      </c>
      <c r="F1007" s="107">
        <v>-18570146.829999998</v>
      </c>
      <c r="G1007" s="107">
        <v>-18570146.829999998</v>
      </c>
      <c r="H1007" s="107">
        <v>-18570146.829999998</v>
      </c>
      <c r="I1007" s="107">
        <v>-18570146.829999998</v>
      </c>
      <c r="J1007" s="107">
        <v>-18570146.829999998</v>
      </c>
      <c r="K1007" s="107">
        <v>-18570146.829999998</v>
      </c>
      <c r="L1007" s="107">
        <v>-18570146.829999998</v>
      </c>
      <c r="M1007" s="107">
        <v>-18570146.829999998</v>
      </c>
      <c r="N1007" s="107">
        <v>-18570146.829999998</v>
      </c>
      <c r="O1007" s="107">
        <v>-18570146.829999998</v>
      </c>
      <c r="P1007" s="107">
        <v>-18570146.829999998</v>
      </c>
      <c r="Q1007" s="107">
        <v>-18570146.829999998</v>
      </c>
      <c r="R1007" s="107">
        <v>-18570146.829999998</v>
      </c>
      <c r="S1007" s="107">
        <v>-18570146.829999998</v>
      </c>
      <c r="T1007" s="107">
        <v>-18570146.829999998</v>
      </c>
      <c r="U1007" s="107">
        <v>-18570146.829999998</v>
      </c>
      <c r="V1007" s="107">
        <v>-18570146.829999998</v>
      </c>
      <c r="W1007" s="107">
        <v>-18570146.829999998</v>
      </c>
      <c r="X1007" s="107">
        <v>-18570146.829999998</v>
      </c>
      <c r="Y1007" s="107">
        <v>-18570146.829999998</v>
      </c>
      <c r="Z1007" s="107">
        <v>-18570146.829999998</v>
      </c>
      <c r="AA1007" s="107">
        <v>-18570146.829999998</v>
      </c>
      <c r="AB1007" s="107">
        <v>-18570146.829999998</v>
      </c>
      <c r="AC1007" s="107">
        <v>-18570146.829999998</v>
      </c>
      <c r="AD1007" s="107">
        <v>-18570146.829999998</v>
      </c>
      <c r="AE1007" s="107">
        <v>-18570146.829999998</v>
      </c>
      <c r="AF1007" s="107">
        <v>-18570146.829999998</v>
      </c>
      <c r="AG1007" s="107">
        <v>-18570146.829999998</v>
      </c>
      <c r="AH1007" s="107">
        <v>-18570146.829999998</v>
      </c>
      <c r="AI1007" s="107">
        <v>-18570146.829999998</v>
      </c>
      <c r="AJ1007" s="107">
        <v>-18570146.829999998</v>
      </c>
      <c r="AK1007" s="107">
        <v>-18570146.829999998</v>
      </c>
      <c r="AL1007" s="107">
        <v>-18570146.829999998</v>
      </c>
      <c r="AM1007" s="107">
        <v>-18570146.829999998</v>
      </c>
      <c r="AN1007" s="107">
        <v>-18570146.829999998</v>
      </c>
      <c r="AO1007" s="107">
        <v>-18570146.829999998</v>
      </c>
      <c r="AP1007" s="107">
        <v>-18570146.829999998</v>
      </c>
      <c r="AQ1007" s="107">
        <v>-18570146.829999998</v>
      </c>
      <c r="AR1007" s="107">
        <v>-18570146.829999998</v>
      </c>
      <c r="AS1007" s="107">
        <v>-18570146.829999998</v>
      </c>
      <c r="AT1007" s="107">
        <v>-18570146.829999998</v>
      </c>
      <c r="AU1007" s="107">
        <v>-18570146.829999998</v>
      </c>
      <c r="AV1007" s="107">
        <v>-18570146.829999998</v>
      </c>
      <c r="AW1007" s="107">
        <v>-18570146.829999998</v>
      </c>
      <c r="AX1007" s="107">
        <v>-18570146.829999998</v>
      </c>
      <c r="AY1007" s="107">
        <v>-18570146.829999998</v>
      </c>
      <c r="AZ1007" s="107">
        <v>-18570146.829999998</v>
      </c>
      <c r="BA1007" s="107">
        <v>-18570146.829999998</v>
      </c>
      <c r="BB1007" s="107">
        <v>-18570146.829999998</v>
      </c>
      <c r="BE1007" s="73"/>
      <c r="BF1007" s="134">
        <f t="shared" si="64"/>
        <v>-18570146.829999991</v>
      </c>
      <c r="BG1007" s="134">
        <f t="shared" si="65"/>
        <v>-18570146.829999991</v>
      </c>
      <c r="BH1007" s="134">
        <f t="shared" si="66"/>
        <v>-18570146.829999991</v>
      </c>
      <c r="BI1007" s="134">
        <f t="shared" si="63"/>
        <v>-18570146.829999991</v>
      </c>
    </row>
    <row r="1008" spans="1:61" ht="14.4" x14ac:dyDescent="0.3">
      <c r="A1008" s="106" t="s">
        <v>1369</v>
      </c>
      <c r="BE1008" s="73"/>
      <c r="BF1008" s="134" t="e">
        <f t="shared" si="64"/>
        <v>#DIV/0!</v>
      </c>
      <c r="BG1008" s="134" t="e">
        <f t="shared" si="65"/>
        <v>#DIV/0!</v>
      </c>
      <c r="BH1008" s="134" t="e">
        <f t="shared" si="66"/>
        <v>#DIV/0!</v>
      </c>
      <c r="BI1008" s="134" t="e">
        <f t="shared" si="63"/>
        <v>#DIV/0!</v>
      </c>
    </row>
    <row r="1009" spans="1:61" ht="14.4" x14ac:dyDescent="0.3">
      <c r="A1009" s="158" t="s">
        <v>1370</v>
      </c>
      <c r="BE1009" s="73"/>
      <c r="BF1009" s="134" t="e">
        <f t="shared" si="64"/>
        <v>#DIV/0!</v>
      </c>
      <c r="BG1009" s="134" t="e">
        <f t="shared" si="65"/>
        <v>#DIV/0!</v>
      </c>
      <c r="BH1009" s="134" t="e">
        <f t="shared" si="66"/>
        <v>#DIV/0!</v>
      </c>
      <c r="BI1009" s="134" t="e">
        <f t="shared" si="63"/>
        <v>#DIV/0!</v>
      </c>
    </row>
    <row r="1010" spans="1:61" ht="14.4" x14ac:dyDescent="0.3">
      <c r="A1010" s="106" t="s">
        <v>1371</v>
      </c>
      <c r="B1010" s="105">
        <v>-22005456.631239999</v>
      </c>
      <c r="C1010" s="105">
        <v>-22059362.430509999</v>
      </c>
      <c r="D1010" s="105">
        <v>-22113268.22978</v>
      </c>
      <c r="E1010" s="105">
        <v>-22167174.02905</v>
      </c>
      <c r="F1010" s="105">
        <v>-22221079.8283199</v>
      </c>
      <c r="G1010" s="105">
        <v>-16574985.6275899</v>
      </c>
      <c r="H1010" s="105">
        <v>-16574985.6275899</v>
      </c>
      <c r="I1010" s="105">
        <v>-16574985.6275899</v>
      </c>
      <c r="J1010" s="105">
        <v>-16574985.6275899</v>
      </c>
      <c r="K1010" s="105">
        <v>-16574985.6275899</v>
      </c>
      <c r="L1010" s="105">
        <v>-16574985.6275899</v>
      </c>
      <c r="M1010" s="105">
        <v>-16574985.6275899</v>
      </c>
      <c r="N1010" s="105">
        <v>-16574985.6275899</v>
      </c>
      <c r="O1010" s="105">
        <v>-16574985.6275899</v>
      </c>
      <c r="P1010" s="105">
        <v>-16574985.6275899</v>
      </c>
      <c r="Q1010" s="105">
        <v>-16574985.6275899</v>
      </c>
      <c r="R1010" s="105">
        <v>-16574985.6275899</v>
      </c>
      <c r="S1010" s="105">
        <v>-16574985.6275899</v>
      </c>
      <c r="T1010" s="105">
        <v>-16574985.6275899</v>
      </c>
      <c r="U1010" s="105">
        <v>-16574985.6275899</v>
      </c>
      <c r="V1010" s="105">
        <v>-16574985.6275899</v>
      </c>
      <c r="W1010" s="105">
        <v>-16574985.6275899</v>
      </c>
      <c r="X1010" s="105">
        <v>-16574985.6275899</v>
      </c>
      <c r="Y1010" s="105">
        <v>-16574985.6275899</v>
      </c>
      <c r="Z1010" s="105">
        <v>-16574985.6275899</v>
      </c>
      <c r="AA1010" s="105">
        <v>-16574985.6275899</v>
      </c>
      <c r="AB1010" s="105">
        <v>-16574985.6275899</v>
      </c>
      <c r="AC1010" s="105">
        <v>-16574985.6275899</v>
      </c>
      <c r="AD1010" s="105">
        <v>-16574985.6275899</v>
      </c>
      <c r="AE1010" s="105">
        <v>-16574985.6275899</v>
      </c>
      <c r="AF1010" s="105">
        <v>-16574985.6275899</v>
      </c>
      <c r="AG1010" s="105">
        <v>-16574985.6275899</v>
      </c>
      <c r="AH1010" s="105">
        <v>-16574985.6275899</v>
      </c>
      <c r="AI1010" s="105">
        <v>-16574985.6275899</v>
      </c>
      <c r="AJ1010" s="105">
        <v>-16574985.6275899</v>
      </c>
      <c r="AK1010" s="105">
        <v>-16574985.6275899</v>
      </c>
      <c r="AL1010" s="105">
        <v>-16574985.6275899</v>
      </c>
      <c r="AM1010" s="105">
        <v>-16574985.6275899</v>
      </c>
      <c r="AN1010" s="105">
        <v>-16574985.6275899</v>
      </c>
      <c r="AO1010" s="105">
        <v>-16574985.6275899</v>
      </c>
      <c r="AP1010" s="105">
        <v>-16574985.6275899</v>
      </c>
      <c r="AQ1010" s="105">
        <v>-16574985.6275899</v>
      </c>
      <c r="AR1010" s="105">
        <v>-16574985.6275899</v>
      </c>
      <c r="AS1010" s="105">
        <v>-16574985.6275899</v>
      </c>
      <c r="AT1010" s="105">
        <v>-16574985.6275899</v>
      </c>
      <c r="AU1010" s="105">
        <v>-16574985.6275899</v>
      </c>
      <c r="AV1010" s="105">
        <v>-16574985.6275899</v>
      </c>
      <c r="AW1010" s="105">
        <v>-16574985.6275899</v>
      </c>
      <c r="AX1010" s="105">
        <v>-16574985.6275899</v>
      </c>
      <c r="AY1010" s="105">
        <v>-16574985.6275899</v>
      </c>
      <c r="AZ1010" s="105">
        <v>-16574985.6275899</v>
      </c>
      <c r="BA1010" s="105">
        <v>-16574985.6275899</v>
      </c>
      <c r="BB1010" s="105">
        <v>-16574985.6275899</v>
      </c>
      <c r="BE1010" s="73"/>
      <c r="BF1010" s="134">
        <f t="shared" si="64"/>
        <v>-18705094.320739936</v>
      </c>
      <c r="BG1010" s="134">
        <f t="shared" si="65"/>
        <v>-16574985.627589902</v>
      </c>
      <c r="BH1010" s="134">
        <f t="shared" si="66"/>
        <v>-16574985.627589902</v>
      </c>
      <c r="BI1010" s="134">
        <f t="shared" si="63"/>
        <v>-16574985.627589902</v>
      </c>
    </row>
    <row r="1011" spans="1:61" ht="14.4" x14ac:dyDescent="0.3">
      <c r="A1011" s="106" t="s">
        <v>1372</v>
      </c>
      <c r="B1011" s="105">
        <v>-26845470.379999999</v>
      </c>
      <c r="C1011" s="105">
        <v>-26845470.379999999</v>
      </c>
      <c r="D1011" s="105">
        <v>-26845470.379999999</v>
      </c>
      <c r="E1011" s="105">
        <v>-26845470.379999999</v>
      </c>
      <c r="F1011" s="105">
        <v>-26845470.379999999</v>
      </c>
      <c r="G1011" s="105">
        <v>-26845470.379999999</v>
      </c>
      <c r="H1011" s="105">
        <v>-26845470.379999999</v>
      </c>
      <c r="I1011" s="105">
        <v>-26845470.379999999</v>
      </c>
      <c r="J1011" s="105">
        <v>-26845470.379999999</v>
      </c>
      <c r="K1011" s="105">
        <v>-26845470.379999999</v>
      </c>
      <c r="L1011" s="105">
        <v>-26845470.379999999</v>
      </c>
      <c r="M1011" s="105">
        <v>-26845470.379999999</v>
      </c>
      <c r="N1011" s="105">
        <v>-26845470.379999999</v>
      </c>
      <c r="O1011" s="105">
        <v>-26845470.379999999</v>
      </c>
      <c r="P1011" s="105">
        <v>-26845470.379999999</v>
      </c>
      <c r="Q1011" s="105">
        <v>-26845470.379999999</v>
      </c>
      <c r="R1011" s="105">
        <v>-26845470.379999999</v>
      </c>
      <c r="S1011" s="105">
        <v>-26845470.379999999</v>
      </c>
      <c r="T1011" s="105">
        <v>-26845470.379999999</v>
      </c>
      <c r="U1011" s="105">
        <v>-26845470.379999999</v>
      </c>
      <c r="V1011" s="105">
        <v>-26845470.379999999</v>
      </c>
      <c r="W1011" s="105">
        <v>-26845470.379999999</v>
      </c>
      <c r="X1011" s="105">
        <v>-26845470.379999999</v>
      </c>
      <c r="Y1011" s="105">
        <v>-26845470.379999999</v>
      </c>
      <c r="Z1011" s="105">
        <v>-26845470.379999999</v>
      </c>
      <c r="AA1011" s="105">
        <v>-26845470.379999999</v>
      </c>
      <c r="AB1011" s="105">
        <v>-26845470.379999999</v>
      </c>
      <c r="AC1011" s="105">
        <v>-26845470.379999999</v>
      </c>
      <c r="AD1011" s="105">
        <v>-26845470.379999999</v>
      </c>
      <c r="AE1011" s="105">
        <v>-26845470.379999999</v>
      </c>
      <c r="AF1011" s="105">
        <v>-26845470.379999999</v>
      </c>
      <c r="AG1011" s="105">
        <v>-26845470.379999999</v>
      </c>
      <c r="AH1011" s="105">
        <v>-26845470.379999999</v>
      </c>
      <c r="AI1011" s="105">
        <v>-26845470.379999999</v>
      </c>
      <c r="AJ1011" s="105">
        <v>-26845470.379999999</v>
      </c>
      <c r="AK1011" s="105">
        <v>-26845470.379999999</v>
      </c>
      <c r="AL1011" s="105">
        <v>-26845470.379999999</v>
      </c>
      <c r="AM1011" s="105">
        <v>-26845470.379999999</v>
      </c>
      <c r="AN1011" s="105">
        <v>-26845470.379999999</v>
      </c>
      <c r="AO1011" s="105">
        <v>-26845470.379999999</v>
      </c>
      <c r="AP1011" s="105">
        <v>-26845470.379999999</v>
      </c>
      <c r="AQ1011" s="105">
        <v>-26845470.379999999</v>
      </c>
      <c r="AR1011" s="105">
        <v>-26845470.379999999</v>
      </c>
      <c r="AS1011" s="105">
        <v>-26845470.379999999</v>
      </c>
      <c r="AT1011" s="105">
        <v>-26845470.379999999</v>
      </c>
      <c r="AU1011" s="105">
        <v>-26845470.379999999</v>
      </c>
      <c r="AV1011" s="105">
        <v>-26845470.379999999</v>
      </c>
      <c r="AW1011" s="105">
        <v>-26845470.379999999</v>
      </c>
      <c r="AX1011" s="105">
        <v>-26845470.379999999</v>
      </c>
      <c r="AY1011" s="105">
        <v>-26845470.379999999</v>
      </c>
      <c r="AZ1011" s="105">
        <v>-26845470.379999999</v>
      </c>
      <c r="BA1011" s="105">
        <v>-26845470.379999999</v>
      </c>
      <c r="BB1011" s="105">
        <v>-26845470.379999999</v>
      </c>
      <c r="BE1011" s="73"/>
      <c r="BF1011" s="134">
        <f t="shared" si="64"/>
        <v>-26845470.379999999</v>
      </c>
      <c r="BG1011" s="134">
        <f t="shared" si="65"/>
        <v>-26845470.379999999</v>
      </c>
      <c r="BH1011" s="134">
        <f t="shared" si="66"/>
        <v>-26845470.379999999</v>
      </c>
      <c r="BI1011" s="134">
        <f t="shared" si="63"/>
        <v>-26845470.379999999</v>
      </c>
    </row>
    <row r="1012" spans="1:61" ht="14.4" x14ac:dyDescent="0.3">
      <c r="A1012" s="106" t="s">
        <v>1373</v>
      </c>
      <c r="B1012" s="105">
        <v>0</v>
      </c>
      <c r="C1012" s="105">
        <v>0</v>
      </c>
      <c r="D1012" s="105">
        <v>0</v>
      </c>
      <c r="E1012" s="105">
        <v>0</v>
      </c>
      <c r="F1012" s="105">
        <v>0</v>
      </c>
      <c r="G1012" s="105">
        <v>0</v>
      </c>
      <c r="H1012" s="105">
        <v>0</v>
      </c>
      <c r="I1012" s="105">
        <v>0</v>
      </c>
      <c r="J1012" s="105">
        <v>0</v>
      </c>
      <c r="K1012" s="105">
        <v>0</v>
      </c>
      <c r="L1012" s="105">
        <v>0</v>
      </c>
      <c r="M1012" s="105">
        <v>0</v>
      </c>
      <c r="N1012" s="105">
        <v>0</v>
      </c>
      <c r="O1012" s="105">
        <v>0</v>
      </c>
      <c r="P1012" s="105">
        <v>0</v>
      </c>
      <c r="Q1012" s="105">
        <v>0</v>
      </c>
      <c r="R1012" s="105">
        <v>0</v>
      </c>
      <c r="S1012" s="105">
        <v>0</v>
      </c>
      <c r="T1012" s="105">
        <v>0</v>
      </c>
      <c r="U1012" s="105">
        <v>0</v>
      </c>
      <c r="V1012" s="105">
        <v>0</v>
      </c>
      <c r="W1012" s="105">
        <v>0</v>
      </c>
      <c r="X1012" s="105">
        <v>0</v>
      </c>
      <c r="Y1012" s="105">
        <v>0</v>
      </c>
      <c r="Z1012" s="105">
        <v>0</v>
      </c>
      <c r="AA1012" s="105">
        <v>0</v>
      </c>
      <c r="AB1012" s="105">
        <v>0</v>
      </c>
      <c r="AC1012" s="105">
        <v>0</v>
      </c>
      <c r="AD1012" s="105">
        <v>0</v>
      </c>
      <c r="AE1012" s="105">
        <v>0</v>
      </c>
      <c r="AF1012" s="105">
        <v>0</v>
      </c>
      <c r="AG1012" s="105">
        <v>0</v>
      </c>
      <c r="AH1012" s="105">
        <v>0</v>
      </c>
      <c r="AI1012" s="105">
        <v>0</v>
      </c>
      <c r="AJ1012" s="105">
        <v>0</v>
      </c>
      <c r="AK1012" s="105">
        <v>0</v>
      </c>
      <c r="AL1012" s="105">
        <v>0</v>
      </c>
      <c r="AM1012" s="105">
        <v>0</v>
      </c>
      <c r="AN1012" s="105">
        <v>0</v>
      </c>
      <c r="AO1012" s="105">
        <v>0</v>
      </c>
      <c r="AP1012" s="105">
        <v>0</v>
      </c>
      <c r="AQ1012" s="105">
        <v>0</v>
      </c>
      <c r="AR1012" s="105">
        <v>0</v>
      </c>
      <c r="AS1012" s="105">
        <v>0</v>
      </c>
      <c r="AT1012" s="105">
        <v>0</v>
      </c>
      <c r="AU1012" s="105">
        <v>0</v>
      </c>
      <c r="AV1012" s="105">
        <v>0</v>
      </c>
      <c r="AW1012" s="105">
        <v>0</v>
      </c>
      <c r="AX1012" s="105">
        <v>0</v>
      </c>
      <c r="AY1012" s="105">
        <v>0</v>
      </c>
      <c r="AZ1012" s="105">
        <v>0</v>
      </c>
      <c r="BA1012" s="105">
        <v>0</v>
      </c>
      <c r="BB1012" s="105">
        <v>0</v>
      </c>
      <c r="BE1012" s="73"/>
      <c r="BF1012" s="134">
        <f t="shared" si="64"/>
        <v>0</v>
      </c>
      <c r="BG1012" s="134">
        <f t="shared" si="65"/>
        <v>0</v>
      </c>
      <c r="BH1012" s="134">
        <f t="shared" si="66"/>
        <v>0</v>
      </c>
      <c r="BI1012" s="134">
        <f t="shared" si="63"/>
        <v>0</v>
      </c>
    </row>
    <row r="1013" spans="1:61" ht="14.4" x14ac:dyDescent="0.3">
      <c r="A1013" s="106" t="s">
        <v>1374</v>
      </c>
      <c r="B1013" s="105">
        <v>-301317.83</v>
      </c>
      <c r="C1013" s="105">
        <v>-301317.83</v>
      </c>
      <c r="D1013" s="105">
        <v>-301317.83</v>
      </c>
      <c r="E1013" s="105">
        <v>-301317.83</v>
      </c>
      <c r="F1013" s="105">
        <v>-301317.83</v>
      </c>
      <c r="G1013" s="105">
        <v>-301317.83</v>
      </c>
      <c r="H1013" s="105">
        <v>-301317.83</v>
      </c>
      <c r="I1013" s="105">
        <v>-301317.83</v>
      </c>
      <c r="J1013" s="105">
        <v>-301317.83</v>
      </c>
      <c r="K1013" s="105">
        <v>-301317.83</v>
      </c>
      <c r="L1013" s="105">
        <v>-301317.83</v>
      </c>
      <c r="M1013" s="105">
        <v>-301317.83</v>
      </c>
      <c r="N1013" s="105">
        <v>-301317.83</v>
      </c>
      <c r="O1013" s="105">
        <v>-301317.83</v>
      </c>
      <c r="P1013" s="105">
        <v>-301317.83</v>
      </c>
      <c r="Q1013" s="105">
        <v>-301317.83</v>
      </c>
      <c r="R1013" s="105">
        <v>-301317.83</v>
      </c>
      <c r="S1013" s="105">
        <v>-301317.83</v>
      </c>
      <c r="T1013" s="105">
        <v>-301317.83</v>
      </c>
      <c r="U1013" s="105">
        <v>-301317.83</v>
      </c>
      <c r="V1013" s="105">
        <v>-301317.83</v>
      </c>
      <c r="W1013" s="105">
        <v>-301317.83</v>
      </c>
      <c r="X1013" s="105">
        <v>-301317.83</v>
      </c>
      <c r="Y1013" s="105">
        <v>-301317.83</v>
      </c>
      <c r="Z1013" s="105">
        <v>-301317.83</v>
      </c>
      <c r="AA1013" s="105">
        <v>-301317.83</v>
      </c>
      <c r="AB1013" s="105">
        <v>-301317.83</v>
      </c>
      <c r="AC1013" s="105">
        <v>-301317.83</v>
      </c>
      <c r="AD1013" s="105">
        <v>-301317.83</v>
      </c>
      <c r="AE1013" s="105">
        <v>-301317.83</v>
      </c>
      <c r="AF1013" s="105">
        <v>-301317.83</v>
      </c>
      <c r="AG1013" s="105">
        <v>-301317.83</v>
      </c>
      <c r="AH1013" s="105">
        <v>-301317.83</v>
      </c>
      <c r="AI1013" s="105">
        <v>-301317.83</v>
      </c>
      <c r="AJ1013" s="105">
        <v>-301317.83</v>
      </c>
      <c r="AK1013" s="105">
        <v>-301317.83</v>
      </c>
      <c r="AL1013" s="105">
        <v>-301317.83</v>
      </c>
      <c r="AM1013" s="105">
        <v>-301317.83</v>
      </c>
      <c r="AN1013" s="105">
        <v>-301317.83</v>
      </c>
      <c r="AO1013" s="105">
        <v>-301317.83</v>
      </c>
      <c r="AP1013" s="105">
        <v>-301317.83</v>
      </c>
      <c r="AQ1013" s="105">
        <v>-301317.83</v>
      </c>
      <c r="AR1013" s="105">
        <v>-301317.83</v>
      </c>
      <c r="AS1013" s="105">
        <v>-301317.83</v>
      </c>
      <c r="AT1013" s="105">
        <v>-301317.83</v>
      </c>
      <c r="AU1013" s="105">
        <v>-301317.83</v>
      </c>
      <c r="AV1013" s="105">
        <v>-301317.83</v>
      </c>
      <c r="AW1013" s="105">
        <v>-301317.83</v>
      </c>
      <c r="AX1013" s="105">
        <v>-301317.83</v>
      </c>
      <c r="AY1013" s="105">
        <v>-301317.83</v>
      </c>
      <c r="AZ1013" s="105">
        <v>-301317.83</v>
      </c>
      <c r="BA1013" s="105">
        <v>-301317.83</v>
      </c>
      <c r="BB1013" s="105">
        <v>-301317.83</v>
      </c>
      <c r="BE1013" s="73"/>
      <c r="BF1013" s="134">
        <f t="shared" si="64"/>
        <v>-301317.83</v>
      </c>
      <c r="BG1013" s="134">
        <f t="shared" si="65"/>
        <v>-301317.83</v>
      </c>
      <c r="BH1013" s="134">
        <f t="shared" si="66"/>
        <v>-301317.83</v>
      </c>
      <c r="BI1013" s="134">
        <f t="shared" si="63"/>
        <v>-301317.83</v>
      </c>
    </row>
    <row r="1014" spans="1:61" ht="14.4" x14ac:dyDescent="0.3">
      <c r="A1014" s="233" t="s">
        <v>1375</v>
      </c>
      <c r="B1014" s="107">
        <v>-49152244.841239899</v>
      </c>
      <c r="C1014" s="107">
        <v>-49206150.640509903</v>
      </c>
      <c r="D1014" s="107">
        <v>-49260056.439779997</v>
      </c>
      <c r="E1014" s="107">
        <v>-49313962.239050001</v>
      </c>
      <c r="F1014" s="107">
        <v>-49367868.038319997</v>
      </c>
      <c r="G1014" s="107">
        <v>-43721773.837589897</v>
      </c>
      <c r="H1014" s="107">
        <v>-43721773.837589897</v>
      </c>
      <c r="I1014" s="107">
        <v>-43721773.837589897</v>
      </c>
      <c r="J1014" s="107">
        <v>-43721773.837589897</v>
      </c>
      <c r="K1014" s="107">
        <v>-43721773.837589897</v>
      </c>
      <c r="L1014" s="107">
        <v>-43721773.837589897</v>
      </c>
      <c r="M1014" s="107">
        <v>-43721773.837589897</v>
      </c>
      <c r="N1014" s="107">
        <v>-43721773.837589897</v>
      </c>
      <c r="O1014" s="107">
        <v>-43721773.837589897</v>
      </c>
      <c r="P1014" s="107">
        <v>-43721773.837589897</v>
      </c>
      <c r="Q1014" s="107">
        <v>-43721773.837589897</v>
      </c>
      <c r="R1014" s="107">
        <v>-43721773.837589897</v>
      </c>
      <c r="S1014" s="107">
        <v>-43721773.837589897</v>
      </c>
      <c r="T1014" s="107">
        <v>-43721773.837589897</v>
      </c>
      <c r="U1014" s="107">
        <v>-43721773.837589897</v>
      </c>
      <c r="V1014" s="107">
        <v>-43721773.837589897</v>
      </c>
      <c r="W1014" s="107">
        <v>-43721773.837589897</v>
      </c>
      <c r="X1014" s="107">
        <v>-43721773.837589897</v>
      </c>
      <c r="Y1014" s="107">
        <v>-43721773.837589897</v>
      </c>
      <c r="Z1014" s="107">
        <v>-43721773.837589897</v>
      </c>
      <c r="AA1014" s="107">
        <v>-43721773.837589897</v>
      </c>
      <c r="AB1014" s="107">
        <v>-43721773.837589897</v>
      </c>
      <c r="AC1014" s="107">
        <v>-43721773.837589897</v>
      </c>
      <c r="AD1014" s="107">
        <v>-43721773.837589897</v>
      </c>
      <c r="AE1014" s="107">
        <v>-43721773.837589897</v>
      </c>
      <c r="AF1014" s="107">
        <v>-43721773.837589897</v>
      </c>
      <c r="AG1014" s="107">
        <v>-43721773.837589897</v>
      </c>
      <c r="AH1014" s="107">
        <v>-43721773.837589897</v>
      </c>
      <c r="AI1014" s="107">
        <v>-43721773.837589897</v>
      </c>
      <c r="AJ1014" s="107">
        <v>-43721773.837589897</v>
      </c>
      <c r="AK1014" s="107">
        <v>-43721773.837589897</v>
      </c>
      <c r="AL1014" s="107">
        <v>-43721773.837589897</v>
      </c>
      <c r="AM1014" s="107">
        <v>-43721773.837589897</v>
      </c>
      <c r="AN1014" s="107">
        <v>-43721773.837589897</v>
      </c>
      <c r="AO1014" s="107">
        <v>-43721773.837589897</v>
      </c>
      <c r="AP1014" s="107">
        <v>-43721773.837589897</v>
      </c>
      <c r="AQ1014" s="107">
        <v>-43721773.837589897</v>
      </c>
      <c r="AR1014" s="107">
        <v>-43721773.837589897</v>
      </c>
      <c r="AS1014" s="107">
        <v>-43721773.837589897</v>
      </c>
      <c r="AT1014" s="107">
        <v>-43721773.837589897</v>
      </c>
      <c r="AU1014" s="107">
        <v>-43721773.837589897</v>
      </c>
      <c r="AV1014" s="107">
        <v>-43721773.837589897</v>
      </c>
      <c r="AW1014" s="107">
        <v>-43721773.837589897</v>
      </c>
      <c r="AX1014" s="107">
        <v>-43721773.837589897</v>
      </c>
      <c r="AY1014" s="107">
        <v>-43721773.837589897</v>
      </c>
      <c r="AZ1014" s="107">
        <v>-43721773.837589897</v>
      </c>
      <c r="BA1014" s="107">
        <v>-43721773.837589897</v>
      </c>
      <c r="BB1014" s="107">
        <v>-43721773.837589897</v>
      </c>
      <c r="BE1014" s="73"/>
      <c r="BF1014" s="134">
        <f t="shared" si="64"/>
        <v>-45851882.530739933</v>
      </c>
      <c r="BG1014" s="134">
        <f t="shared" si="65"/>
        <v>-43721773.837589905</v>
      </c>
      <c r="BH1014" s="134">
        <f t="shared" si="66"/>
        <v>-43721773.837589905</v>
      </c>
      <c r="BI1014" s="134">
        <f t="shared" si="63"/>
        <v>-43721773.837589905</v>
      </c>
    </row>
    <row r="1015" spans="1:61" ht="14.4" x14ac:dyDescent="0.3">
      <c r="A1015" s="106" t="s">
        <v>1376</v>
      </c>
      <c r="BE1015" s="73"/>
      <c r="BF1015" s="134" t="e">
        <f t="shared" si="64"/>
        <v>#DIV/0!</v>
      </c>
      <c r="BG1015" s="134" t="e">
        <f t="shared" si="65"/>
        <v>#DIV/0!</v>
      </c>
      <c r="BH1015" s="134" t="e">
        <f t="shared" si="66"/>
        <v>#DIV/0!</v>
      </c>
      <c r="BI1015" s="134" t="e">
        <f t="shared" si="63"/>
        <v>#DIV/0!</v>
      </c>
    </row>
    <row r="1016" spans="1:61" ht="14.4" x14ac:dyDescent="0.3">
      <c r="A1016" s="158" t="s">
        <v>1377</v>
      </c>
      <c r="BE1016" s="73"/>
      <c r="BF1016" s="134" t="e">
        <f t="shared" si="64"/>
        <v>#DIV/0!</v>
      </c>
      <c r="BG1016" s="134" t="e">
        <f t="shared" si="65"/>
        <v>#DIV/0!</v>
      </c>
      <c r="BH1016" s="134" t="e">
        <f t="shared" si="66"/>
        <v>#DIV/0!</v>
      </c>
      <c r="BI1016" s="134" t="e">
        <f t="shared" si="63"/>
        <v>#DIV/0!</v>
      </c>
    </row>
    <row r="1017" spans="1:61" ht="14.4" x14ac:dyDescent="0.3">
      <c r="A1017" s="106" t="s">
        <v>1378</v>
      </c>
      <c r="B1017" s="105">
        <v>-0.08</v>
      </c>
      <c r="C1017" s="105">
        <v>-0.08</v>
      </c>
      <c r="D1017" s="105">
        <v>-0.08</v>
      </c>
      <c r="E1017" s="105">
        <v>-0.08</v>
      </c>
      <c r="F1017" s="105">
        <v>-0.08</v>
      </c>
      <c r="G1017" s="105">
        <v>-0.08</v>
      </c>
      <c r="H1017" s="105">
        <v>-0.08</v>
      </c>
      <c r="I1017" s="105">
        <v>-0.08</v>
      </c>
      <c r="J1017" s="105">
        <v>-0.08</v>
      </c>
      <c r="K1017" s="105">
        <v>-0.08</v>
      </c>
      <c r="L1017" s="105">
        <v>-0.08</v>
      </c>
      <c r="M1017" s="105">
        <v>-0.08</v>
      </c>
      <c r="N1017" s="105">
        <v>-0.08</v>
      </c>
      <c r="O1017" s="105">
        <v>-0.08</v>
      </c>
      <c r="P1017" s="105">
        <v>-0.08</v>
      </c>
      <c r="Q1017" s="105">
        <v>-0.08</v>
      </c>
      <c r="R1017" s="105">
        <v>-0.08</v>
      </c>
      <c r="S1017" s="105">
        <v>-0.08</v>
      </c>
      <c r="T1017" s="105">
        <v>-0.08</v>
      </c>
      <c r="U1017" s="105">
        <v>-0.08</v>
      </c>
      <c r="V1017" s="105">
        <v>-0.08</v>
      </c>
      <c r="W1017" s="105">
        <v>-0.08</v>
      </c>
      <c r="X1017" s="105">
        <v>-0.08</v>
      </c>
      <c r="Y1017" s="105">
        <v>-0.08</v>
      </c>
      <c r="Z1017" s="105">
        <v>-0.08</v>
      </c>
      <c r="AA1017" s="105">
        <v>-0.08</v>
      </c>
      <c r="AB1017" s="105">
        <v>-0.08</v>
      </c>
      <c r="AC1017" s="105">
        <v>-0.08</v>
      </c>
      <c r="AD1017" s="105">
        <v>-0.08</v>
      </c>
      <c r="AE1017" s="105">
        <v>-0.08</v>
      </c>
      <c r="AF1017" s="105">
        <v>-0.08</v>
      </c>
      <c r="AG1017" s="105">
        <v>-0.08</v>
      </c>
      <c r="AH1017" s="105">
        <v>-0.08</v>
      </c>
      <c r="AI1017" s="105">
        <v>-0.08</v>
      </c>
      <c r="AJ1017" s="105">
        <v>-0.08</v>
      </c>
      <c r="AK1017" s="105">
        <v>-0.08</v>
      </c>
      <c r="AL1017" s="105">
        <v>-0.08</v>
      </c>
      <c r="AM1017" s="105">
        <v>-0.08</v>
      </c>
      <c r="AN1017" s="105">
        <v>-0.08</v>
      </c>
      <c r="AO1017" s="105">
        <v>-0.08</v>
      </c>
      <c r="AP1017" s="105">
        <v>-0.08</v>
      </c>
      <c r="AQ1017" s="105">
        <v>-0.08</v>
      </c>
      <c r="AR1017" s="105">
        <v>-0.08</v>
      </c>
      <c r="AS1017" s="105">
        <v>-0.08</v>
      </c>
      <c r="AT1017" s="105">
        <v>-0.08</v>
      </c>
      <c r="AU1017" s="105">
        <v>-0.08</v>
      </c>
      <c r="AV1017" s="105">
        <v>-0.08</v>
      </c>
      <c r="AW1017" s="105">
        <v>-0.08</v>
      </c>
      <c r="AX1017" s="105">
        <v>-0.08</v>
      </c>
      <c r="AY1017" s="105">
        <v>-0.08</v>
      </c>
      <c r="AZ1017" s="105">
        <v>-0.08</v>
      </c>
      <c r="BA1017" s="105">
        <v>-0.08</v>
      </c>
      <c r="BB1017" s="105">
        <v>-0.08</v>
      </c>
      <c r="BE1017" s="73"/>
      <c r="BF1017" s="134">
        <f t="shared" si="64"/>
        <v>-7.9999999999999988E-2</v>
      </c>
      <c r="BG1017" s="134">
        <f t="shared" si="65"/>
        <v>-7.9999999999999988E-2</v>
      </c>
      <c r="BH1017" s="134">
        <f t="shared" si="66"/>
        <v>-7.9999999999999988E-2</v>
      </c>
      <c r="BI1017" s="134">
        <f t="shared" si="63"/>
        <v>-7.9999999999999988E-2</v>
      </c>
    </row>
    <row r="1018" spans="1:61" ht="14.4" x14ac:dyDescent="0.3">
      <c r="A1018" s="106" t="s">
        <v>1379</v>
      </c>
      <c r="B1018" s="105">
        <v>-10043833.539999999</v>
      </c>
      <c r="C1018" s="105">
        <v>-10043833.539999999</v>
      </c>
      <c r="D1018" s="105">
        <v>-10043833.539999999</v>
      </c>
      <c r="E1018" s="105">
        <v>-10043833.539999999</v>
      </c>
      <c r="F1018" s="105">
        <v>-10043833.539999999</v>
      </c>
      <c r="G1018" s="105">
        <v>-10043833.539999999</v>
      </c>
      <c r="H1018" s="105">
        <v>-10043833.539999999</v>
      </c>
      <c r="I1018" s="105">
        <v>-10043833.539999999</v>
      </c>
      <c r="J1018" s="105">
        <v>-10043833.539999999</v>
      </c>
      <c r="K1018" s="105">
        <v>-10043833.539999999</v>
      </c>
      <c r="L1018" s="105">
        <v>-10043833.539999999</v>
      </c>
      <c r="M1018" s="105">
        <v>-10043833.539999999</v>
      </c>
      <c r="N1018" s="105">
        <v>-10043833.539999999</v>
      </c>
      <c r="O1018" s="105">
        <v>-10043833.539999999</v>
      </c>
      <c r="P1018" s="105">
        <v>-10043833.539999999</v>
      </c>
      <c r="Q1018" s="105">
        <v>-10043833.539999999</v>
      </c>
      <c r="R1018" s="105">
        <v>-10043833.539999999</v>
      </c>
      <c r="S1018" s="105">
        <v>-10043833.539999999</v>
      </c>
      <c r="T1018" s="105">
        <v>-10043833.539999999</v>
      </c>
      <c r="U1018" s="105">
        <v>-10043833.539999999</v>
      </c>
      <c r="V1018" s="105">
        <v>-10043833.539999999</v>
      </c>
      <c r="W1018" s="105">
        <v>-10043833.539999999</v>
      </c>
      <c r="X1018" s="105">
        <v>-10043833.539999999</v>
      </c>
      <c r="Y1018" s="105">
        <v>-10043833.539999999</v>
      </c>
      <c r="Z1018" s="105">
        <v>-10043833.539999999</v>
      </c>
      <c r="AA1018" s="105">
        <v>-10043833.539999999</v>
      </c>
      <c r="AB1018" s="105">
        <v>-10043833.539999999</v>
      </c>
      <c r="AC1018" s="105">
        <v>-10043833.539999999</v>
      </c>
      <c r="AD1018" s="105">
        <v>-10043833.539999999</v>
      </c>
      <c r="AE1018" s="105">
        <v>-10043833.539999999</v>
      </c>
      <c r="AF1018" s="105">
        <v>-10043833.539999999</v>
      </c>
      <c r="AG1018" s="105">
        <v>-10043833.539999999</v>
      </c>
      <c r="AH1018" s="105">
        <v>-10043833.539999999</v>
      </c>
      <c r="AI1018" s="105">
        <v>-10043833.539999999</v>
      </c>
      <c r="AJ1018" s="105">
        <v>-10043833.539999999</v>
      </c>
      <c r="AK1018" s="105">
        <v>-10043833.539999999</v>
      </c>
      <c r="AL1018" s="105">
        <v>-10043833.539999999</v>
      </c>
      <c r="AM1018" s="105">
        <v>-10043833.539999999</v>
      </c>
      <c r="AN1018" s="105">
        <v>-10043833.539999999</v>
      </c>
      <c r="AO1018" s="105">
        <v>-10043833.539999999</v>
      </c>
      <c r="AP1018" s="105">
        <v>-10043833.539999999</v>
      </c>
      <c r="AQ1018" s="105">
        <v>-10043833.539999999</v>
      </c>
      <c r="AR1018" s="105">
        <v>-10043833.539999999</v>
      </c>
      <c r="AS1018" s="105">
        <v>-10043833.539999999</v>
      </c>
      <c r="AT1018" s="105">
        <v>-10043833.539999999</v>
      </c>
      <c r="AU1018" s="105">
        <v>-10043833.539999999</v>
      </c>
      <c r="AV1018" s="105">
        <v>-10043833.539999999</v>
      </c>
      <c r="AW1018" s="105">
        <v>-10043833.539999999</v>
      </c>
      <c r="AX1018" s="105">
        <v>-10043833.539999999</v>
      </c>
      <c r="AY1018" s="105">
        <v>-10043833.539999999</v>
      </c>
      <c r="AZ1018" s="105">
        <v>-10043833.539999999</v>
      </c>
      <c r="BA1018" s="105">
        <v>-10043833.539999999</v>
      </c>
      <c r="BB1018" s="105">
        <v>-10043833.539999999</v>
      </c>
      <c r="BE1018" s="73"/>
      <c r="BF1018" s="134">
        <f t="shared" si="64"/>
        <v>-10043833.539999995</v>
      </c>
      <c r="BG1018" s="134">
        <f t="shared" si="65"/>
        <v>-10043833.539999995</v>
      </c>
      <c r="BH1018" s="134">
        <f t="shared" si="66"/>
        <v>-10043833.539999995</v>
      </c>
      <c r="BI1018" s="134">
        <f t="shared" si="63"/>
        <v>-10043833.539999995</v>
      </c>
    </row>
    <row r="1019" spans="1:61" ht="14.4" x14ac:dyDescent="0.3">
      <c r="A1019" s="106" t="s">
        <v>1380</v>
      </c>
      <c r="B1019" s="105">
        <v>0</v>
      </c>
      <c r="C1019" s="105">
        <v>0</v>
      </c>
      <c r="D1019" s="105">
        <v>0</v>
      </c>
      <c r="E1019" s="105">
        <v>0</v>
      </c>
      <c r="F1019" s="105">
        <v>0</v>
      </c>
      <c r="G1019" s="105">
        <v>0</v>
      </c>
      <c r="H1019" s="105">
        <v>0</v>
      </c>
      <c r="I1019" s="105">
        <v>0</v>
      </c>
      <c r="J1019" s="105">
        <v>0</v>
      </c>
      <c r="K1019" s="105">
        <v>0</v>
      </c>
      <c r="L1019" s="105">
        <v>0</v>
      </c>
      <c r="M1019" s="105">
        <v>0</v>
      </c>
      <c r="N1019" s="105">
        <v>0</v>
      </c>
      <c r="O1019" s="105">
        <v>0</v>
      </c>
      <c r="P1019" s="105">
        <v>0</v>
      </c>
      <c r="Q1019" s="105">
        <v>0</v>
      </c>
      <c r="R1019" s="105">
        <v>0</v>
      </c>
      <c r="S1019" s="105">
        <v>0</v>
      </c>
      <c r="T1019" s="105">
        <v>0</v>
      </c>
      <c r="U1019" s="105">
        <v>0</v>
      </c>
      <c r="V1019" s="105">
        <v>0</v>
      </c>
      <c r="W1019" s="105">
        <v>0</v>
      </c>
      <c r="X1019" s="105">
        <v>0</v>
      </c>
      <c r="Y1019" s="105">
        <v>0</v>
      </c>
      <c r="Z1019" s="105">
        <v>0</v>
      </c>
      <c r="AA1019" s="105">
        <v>0</v>
      </c>
      <c r="AB1019" s="105">
        <v>0</v>
      </c>
      <c r="AC1019" s="105">
        <v>0</v>
      </c>
      <c r="AD1019" s="105">
        <v>0</v>
      </c>
      <c r="AE1019" s="105">
        <v>0</v>
      </c>
      <c r="AF1019" s="105">
        <v>0</v>
      </c>
      <c r="AG1019" s="105">
        <v>0</v>
      </c>
      <c r="AH1019" s="105">
        <v>0</v>
      </c>
      <c r="AI1019" s="105">
        <v>0</v>
      </c>
      <c r="AJ1019" s="105">
        <v>0</v>
      </c>
      <c r="AK1019" s="105">
        <v>0</v>
      </c>
      <c r="AL1019" s="105">
        <v>0</v>
      </c>
      <c r="AM1019" s="105">
        <v>0</v>
      </c>
      <c r="AN1019" s="105">
        <v>0</v>
      </c>
      <c r="AO1019" s="105">
        <v>0</v>
      </c>
      <c r="AP1019" s="105">
        <v>0</v>
      </c>
      <c r="AQ1019" s="105">
        <v>0</v>
      </c>
      <c r="AR1019" s="105">
        <v>0</v>
      </c>
      <c r="AS1019" s="105">
        <v>0</v>
      </c>
      <c r="AT1019" s="105">
        <v>0</v>
      </c>
      <c r="AU1019" s="105">
        <v>0</v>
      </c>
      <c r="AV1019" s="105">
        <v>0</v>
      </c>
      <c r="AW1019" s="105">
        <v>0</v>
      </c>
      <c r="AX1019" s="105">
        <v>0</v>
      </c>
      <c r="AY1019" s="105">
        <v>0</v>
      </c>
      <c r="AZ1019" s="105">
        <v>0</v>
      </c>
      <c r="BA1019" s="105">
        <v>0</v>
      </c>
      <c r="BB1019" s="105">
        <v>0</v>
      </c>
      <c r="BE1019" s="73"/>
      <c r="BF1019" s="134">
        <f t="shared" si="64"/>
        <v>0</v>
      </c>
      <c r="BG1019" s="134">
        <f t="shared" si="65"/>
        <v>0</v>
      </c>
      <c r="BH1019" s="134">
        <f t="shared" si="66"/>
        <v>0</v>
      </c>
      <c r="BI1019" s="134">
        <f t="shared" si="63"/>
        <v>0</v>
      </c>
    </row>
    <row r="1020" spans="1:61" ht="14.4" x14ac:dyDescent="0.3">
      <c r="A1020" s="106" t="s">
        <v>1381</v>
      </c>
      <c r="B1020" s="105">
        <v>0</v>
      </c>
      <c r="C1020" s="105">
        <v>0</v>
      </c>
      <c r="D1020" s="105">
        <v>0</v>
      </c>
      <c r="E1020" s="105">
        <v>0</v>
      </c>
      <c r="F1020" s="105">
        <v>0</v>
      </c>
      <c r="G1020" s="105">
        <v>0</v>
      </c>
      <c r="H1020" s="105">
        <v>0</v>
      </c>
      <c r="I1020" s="105">
        <v>0</v>
      </c>
      <c r="J1020" s="105">
        <v>0</v>
      </c>
      <c r="K1020" s="105">
        <v>0</v>
      </c>
      <c r="L1020" s="105">
        <v>0</v>
      </c>
      <c r="M1020" s="105">
        <v>0</v>
      </c>
      <c r="N1020" s="105">
        <v>0</v>
      </c>
      <c r="O1020" s="105">
        <v>0</v>
      </c>
      <c r="P1020" s="105">
        <v>0</v>
      </c>
      <c r="Q1020" s="105">
        <v>0</v>
      </c>
      <c r="R1020" s="105">
        <v>0</v>
      </c>
      <c r="S1020" s="105">
        <v>0</v>
      </c>
      <c r="T1020" s="105">
        <v>0</v>
      </c>
      <c r="U1020" s="105">
        <v>0</v>
      </c>
      <c r="V1020" s="105">
        <v>0</v>
      </c>
      <c r="W1020" s="105">
        <v>0</v>
      </c>
      <c r="X1020" s="105">
        <v>0</v>
      </c>
      <c r="Y1020" s="105">
        <v>0</v>
      </c>
      <c r="Z1020" s="105">
        <v>0</v>
      </c>
      <c r="AA1020" s="105">
        <v>0</v>
      </c>
      <c r="AB1020" s="105">
        <v>0</v>
      </c>
      <c r="AC1020" s="105">
        <v>0</v>
      </c>
      <c r="AD1020" s="105">
        <v>0</v>
      </c>
      <c r="AE1020" s="105">
        <v>0</v>
      </c>
      <c r="AF1020" s="105">
        <v>0</v>
      </c>
      <c r="AG1020" s="105">
        <v>0</v>
      </c>
      <c r="AH1020" s="105">
        <v>0</v>
      </c>
      <c r="AI1020" s="105">
        <v>0</v>
      </c>
      <c r="AJ1020" s="105">
        <v>0</v>
      </c>
      <c r="AK1020" s="105">
        <v>0</v>
      </c>
      <c r="AL1020" s="105">
        <v>0</v>
      </c>
      <c r="AM1020" s="105">
        <v>0</v>
      </c>
      <c r="AN1020" s="105">
        <v>0</v>
      </c>
      <c r="AO1020" s="105">
        <v>0</v>
      </c>
      <c r="AP1020" s="105">
        <v>0</v>
      </c>
      <c r="AQ1020" s="105">
        <v>0</v>
      </c>
      <c r="AR1020" s="105">
        <v>0</v>
      </c>
      <c r="AS1020" s="105">
        <v>0</v>
      </c>
      <c r="AT1020" s="105">
        <v>0</v>
      </c>
      <c r="AU1020" s="105">
        <v>0</v>
      </c>
      <c r="AV1020" s="105">
        <v>0</v>
      </c>
      <c r="AW1020" s="105">
        <v>0</v>
      </c>
      <c r="AX1020" s="105">
        <v>0</v>
      </c>
      <c r="AY1020" s="105">
        <v>0</v>
      </c>
      <c r="AZ1020" s="105">
        <v>0</v>
      </c>
      <c r="BA1020" s="105">
        <v>0</v>
      </c>
      <c r="BB1020" s="105">
        <v>0</v>
      </c>
      <c r="BE1020" s="73"/>
      <c r="BF1020" s="134">
        <f t="shared" si="64"/>
        <v>0</v>
      </c>
      <c r="BG1020" s="134">
        <f t="shared" si="65"/>
        <v>0</v>
      </c>
      <c r="BH1020" s="134">
        <f t="shared" si="66"/>
        <v>0</v>
      </c>
      <c r="BI1020" s="134">
        <f t="shared" si="63"/>
        <v>0</v>
      </c>
    </row>
    <row r="1021" spans="1:61" ht="14.4" x14ac:dyDescent="0.3">
      <c r="A1021" s="106" t="s">
        <v>1382</v>
      </c>
      <c r="B1021" s="105">
        <v>0</v>
      </c>
      <c r="C1021" s="105">
        <v>0</v>
      </c>
      <c r="D1021" s="105">
        <v>0</v>
      </c>
      <c r="E1021" s="105">
        <v>0</v>
      </c>
      <c r="F1021" s="105">
        <v>0</v>
      </c>
      <c r="G1021" s="105">
        <v>0</v>
      </c>
      <c r="H1021" s="105">
        <v>0</v>
      </c>
      <c r="I1021" s="105">
        <v>0</v>
      </c>
      <c r="J1021" s="105">
        <v>0</v>
      </c>
      <c r="K1021" s="105">
        <v>0</v>
      </c>
      <c r="L1021" s="105">
        <v>0</v>
      </c>
      <c r="M1021" s="105">
        <v>0</v>
      </c>
      <c r="N1021" s="105">
        <v>0</v>
      </c>
      <c r="O1021" s="105">
        <v>0</v>
      </c>
      <c r="P1021" s="105">
        <v>0</v>
      </c>
      <c r="Q1021" s="105">
        <v>0</v>
      </c>
      <c r="R1021" s="105">
        <v>0</v>
      </c>
      <c r="S1021" s="105">
        <v>0</v>
      </c>
      <c r="T1021" s="105">
        <v>0</v>
      </c>
      <c r="U1021" s="105">
        <v>0</v>
      </c>
      <c r="V1021" s="105">
        <v>0</v>
      </c>
      <c r="W1021" s="105">
        <v>0</v>
      </c>
      <c r="X1021" s="105">
        <v>0</v>
      </c>
      <c r="Y1021" s="105">
        <v>0</v>
      </c>
      <c r="Z1021" s="105">
        <v>0</v>
      </c>
      <c r="AA1021" s="105">
        <v>0</v>
      </c>
      <c r="AB1021" s="105">
        <v>0</v>
      </c>
      <c r="AC1021" s="105">
        <v>0</v>
      </c>
      <c r="AD1021" s="105">
        <v>0</v>
      </c>
      <c r="AE1021" s="105">
        <v>0</v>
      </c>
      <c r="AF1021" s="105">
        <v>0</v>
      </c>
      <c r="AG1021" s="105">
        <v>0</v>
      </c>
      <c r="AH1021" s="105">
        <v>0</v>
      </c>
      <c r="AI1021" s="105">
        <v>0</v>
      </c>
      <c r="AJ1021" s="105">
        <v>0</v>
      </c>
      <c r="AK1021" s="105">
        <v>0</v>
      </c>
      <c r="AL1021" s="105">
        <v>0</v>
      </c>
      <c r="AM1021" s="105">
        <v>0</v>
      </c>
      <c r="AN1021" s="105">
        <v>0</v>
      </c>
      <c r="AO1021" s="105">
        <v>0</v>
      </c>
      <c r="AP1021" s="105">
        <v>0</v>
      </c>
      <c r="AQ1021" s="105">
        <v>0</v>
      </c>
      <c r="AR1021" s="105">
        <v>0</v>
      </c>
      <c r="AS1021" s="105">
        <v>0</v>
      </c>
      <c r="AT1021" s="105">
        <v>0</v>
      </c>
      <c r="AU1021" s="105">
        <v>0</v>
      </c>
      <c r="AV1021" s="105">
        <v>0</v>
      </c>
      <c r="AW1021" s="105">
        <v>0</v>
      </c>
      <c r="AX1021" s="105">
        <v>0</v>
      </c>
      <c r="AY1021" s="105">
        <v>0</v>
      </c>
      <c r="AZ1021" s="105">
        <v>0</v>
      </c>
      <c r="BA1021" s="105">
        <v>0</v>
      </c>
      <c r="BB1021" s="105">
        <v>0</v>
      </c>
      <c r="BE1021" s="73"/>
      <c r="BF1021" s="134">
        <f t="shared" si="64"/>
        <v>0</v>
      </c>
      <c r="BG1021" s="134">
        <f t="shared" si="65"/>
        <v>0</v>
      </c>
      <c r="BH1021" s="134">
        <f t="shared" si="66"/>
        <v>0</v>
      </c>
      <c r="BI1021" s="134">
        <f t="shared" si="63"/>
        <v>0</v>
      </c>
    </row>
    <row r="1022" spans="1:61" ht="14.4" x14ac:dyDescent="0.3">
      <c r="A1022" s="106" t="s">
        <v>1383</v>
      </c>
      <c r="B1022" s="105">
        <v>0</v>
      </c>
      <c r="C1022" s="105">
        <v>0</v>
      </c>
      <c r="D1022" s="105">
        <v>0</v>
      </c>
      <c r="E1022" s="105">
        <v>0</v>
      </c>
      <c r="F1022" s="105">
        <v>0</v>
      </c>
      <c r="G1022" s="105">
        <v>0</v>
      </c>
      <c r="H1022" s="105">
        <v>0</v>
      </c>
      <c r="I1022" s="105">
        <v>0</v>
      </c>
      <c r="J1022" s="105">
        <v>0</v>
      </c>
      <c r="K1022" s="105">
        <v>0</v>
      </c>
      <c r="L1022" s="105">
        <v>0</v>
      </c>
      <c r="M1022" s="105">
        <v>0</v>
      </c>
      <c r="N1022" s="105">
        <v>0</v>
      </c>
      <c r="O1022" s="105">
        <v>0</v>
      </c>
      <c r="P1022" s="105">
        <v>0</v>
      </c>
      <c r="Q1022" s="105">
        <v>0</v>
      </c>
      <c r="R1022" s="105">
        <v>0</v>
      </c>
      <c r="S1022" s="105">
        <v>0</v>
      </c>
      <c r="T1022" s="105">
        <v>0</v>
      </c>
      <c r="U1022" s="105">
        <v>0</v>
      </c>
      <c r="V1022" s="105">
        <v>0</v>
      </c>
      <c r="W1022" s="105">
        <v>0</v>
      </c>
      <c r="X1022" s="105">
        <v>0</v>
      </c>
      <c r="Y1022" s="105">
        <v>0</v>
      </c>
      <c r="Z1022" s="105">
        <v>0</v>
      </c>
      <c r="AA1022" s="105">
        <v>0</v>
      </c>
      <c r="AB1022" s="105">
        <v>0</v>
      </c>
      <c r="AC1022" s="105">
        <v>0</v>
      </c>
      <c r="AD1022" s="105">
        <v>0</v>
      </c>
      <c r="AE1022" s="105">
        <v>0</v>
      </c>
      <c r="AF1022" s="105">
        <v>0</v>
      </c>
      <c r="AG1022" s="105">
        <v>0</v>
      </c>
      <c r="AH1022" s="105">
        <v>0</v>
      </c>
      <c r="AI1022" s="105">
        <v>0</v>
      </c>
      <c r="AJ1022" s="105">
        <v>0</v>
      </c>
      <c r="AK1022" s="105">
        <v>0</v>
      </c>
      <c r="AL1022" s="105">
        <v>0</v>
      </c>
      <c r="AM1022" s="105">
        <v>0</v>
      </c>
      <c r="AN1022" s="105">
        <v>0</v>
      </c>
      <c r="AO1022" s="105">
        <v>0</v>
      </c>
      <c r="AP1022" s="105">
        <v>0</v>
      </c>
      <c r="AQ1022" s="105">
        <v>0</v>
      </c>
      <c r="AR1022" s="105">
        <v>0</v>
      </c>
      <c r="AS1022" s="105">
        <v>0</v>
      </c>
      <c r="AT1022" s="105">
        <v>0</v>
      </c>
      <c r="AU1022" s="105">
        <v>0</v>
      </c>
      <c r="AV1022" s="105">
        <v>0</v>
      </c>
      <c r="AW1022" s="105">
        <v>0</v>
      </c>
      <c r="AX1022" s="105">
        <v>0</v>
      </c>
      <c r="AY1022" s="105">
        <v>0</v>
      </c>
      <c r="AZ1022" s="105">
        <v>0</v>
      </c>
      <c r="BA1022" s="105">
        <v>0</v>
      </c>
      <c r="BB1022" s="105">
        <v>0</v>
      </c>
      <c r="BE1022" s="73"/>
      <c r="BF1022" s="134">
        <f t="shared" si="64"/>
        <v>0</v>
      </c>
      <c r="BG1022" s="134">
        <f t="shared" si="65"/>
        <v>0</v>
      </c>
      <c r="BH1022" s="134">
        <f t="shared" si="66"/>
        <v>0</v>
      </c>
      <c r="BI1022" s="134">
        <f t="shared" si="63"/>
        <v>0</v>
      </c>
    </row>
    <row r="1023" spans="1:61" ht="14.4" x14ac:dyDescent="0.3">
      <c r="A1023" s="106" t="s">
        <v>1384</v>
      </c>
      <c r="B1023" s="105">
        <v>0</v>
      </c>
      <c r="C1023" s="105">
        <v>0</v>
      </c>
      <c r="D1023" s="105">
        <v>0</v>
      </c>
      <c r="E1023" s="105">
        <v>0</v>
      </c>
      <c r="F1023" s="105">
        <v>0</v>
      </c>
      <c r="G1023" s="105">
        <v>0</v>
      </c>
      <c r="H1023" s="105">
        <v>0</v>
      </c>
      <c r="I1023" s="105">
        <v>0</v>
      </c>
      <c r="J1023" s="105">
        <v>0</v>
      </c>
      <c r="K1023" s="105">
        <v>0</v>
      </c>
      <c r="L1023" s="105">
        <v>0</v>
      </c>
      <c r="M1023" s="105">
        <v>0</v>
      </c>
      <c r="N1023" s="105">
        <v>0</v>
      </c>
      <c r="O1023" s="105">
        <v>0</v>
      </c>
      <c r="P1023" s="105">
        <v>0</v>
      </c>
      <c r="Q1023" s="105">
        <v>0</v>
      </c>
      <c r="R1023" s="105">
        <v>0</v>
      </c>
      <c r="S1023" s="105">
        <v>0</v>
      </c>
      <c r="T1023" s="105">
        <v>0</v>
      </c>
      <c r="U1023" s="105">
        <v>0</v>
      </c>
      <c r="V1023" s="105">
        <v>0</v>
      </c>
      <c r="W1023" s="105">
        <v>0</v>
      </c>
      <c r="X1023" s="105">
        <v>0</v>
      </c>
      <c r="Y1023" s="105">
        <v>0</v>
      </c>
      <c r="Z1023" s="105">
        <v>0</v>
      </c>
      <c r="AA1023" s="105">
        <v>0</v>
      </c>
      <c r="AB1023" s="105">
        <v>0</v>
      </c>
      <c r="AC1023" s="105">
        <v>0</v>
      </c>
      <c r="AD1023" s="105">
        <v>0</v>
      </c>
      <c r="AE1023" s="105">
        <v>0</v>
      </c>
      <c r="AF1023" s="105">
        <v>0</v>
      </c>
      <c r="AG1023" s="105">
        <v>0</v>
      </c>
      <c r="AH1023" s="105">
        <v>0</v>
      </c>
      <c r="AI1023" s="105">
        <v>0</v>
      </c>
      <c r="AJ1023" s="105">
        <v>0</v>
      </c>
      <c r="AK1023" s="105">
        <v>0</v>
      </c>
      <c r="AL1023" s="105">
        <v>0</v>
      </c>
      <c r="AM1023" s="105">
        <v>0</v>
      </c>
      <c r="AN1023" s="105">
        <v>0</v>
      </c>
      <c r="AO1023" s="105">
        <v>0</v>
      </c>
      <c r="AP1023" s="105">
        <v>0</v>
      </c>
      <c r="AQ1023" s="105">
        <v>0</v>
      </c>
      <c r="AR1023" s="105">
        <v>0</v>
      </c>
      <c r="AS1023" s="105">
        <v>0</v>
      </c>
      <c r="AT1023" s="105">
        <v>0</v>
      </c>
      <c r="AU1023" s="105">
        <v>0</v>
      </c>
      <c r="AV1023" s="105">
        <v>0</v>
      </c>
      <c r="AW1023" s="105">
        <v>0</v>
      </c>
      <c r="AX1023" s="105">
        <v>0</v>
      </c>
      <c r="AY1023" s="105">
        <v>0</v>
      </c>
      <c r="AZ1023" s="105">
        <v>0</v>
      </c>
      <c r="BA1023" s="105">
        <v>0</v>
      </c>
      <c r="BB1023" s="105">
        <v>0</v>
      </c>
      <c r="BE1023" s="73"/>
      <c r="BF1023" s="134">
        <f t="shared" si="64"/>
        <v>0</v>
      </c>
      <c r="BG1023" s="134">
        <f t="shared" si="65"/>
        <v>0</v>
      </c>
      <c r="BH1023" s="134">
        <f t="shared" si="66"/>
        <v>0</v>
      </c>
      <c r="BI1023" s="134">
        <f t="shared" si="63"/>
        <v>0</v>
      </c>
    </row>
    <row r="1024" spans="1:61" ht="14.4" x14ac:dyDescent="0.3">
      <c r="A1024" s="106" t="s">
        <v>1385</v>
      </c>
      <c r="B1024" s="105">
        <v>-1072539.76</v>
      </c>
      <c r="C1024" s="105">
        <v>-1072539.76</v>
      </c>
      <c r="D1024" s="105">
        <v>-1072539.76</v>
      </c>
      <c r="E1024" s="105">
        <v>-1072539.76</v>
      </c>
      <c r="F1024" s="105">
        <v>-1072539.76</v>
      </c>
      <c r="G1024" s="105">
        <v>-1072539.76</v>
      </c>
      <c r="H1024" s="105">
        <v>-1072539.76</v>
      </c>
      <c r="I1024" s="105">
        <v>-1072539.76</v>
      </c>
      <c r="J1024" s="105">
        <v>-1072539.76</v>
      </c>
      <c r="K1024" s="105">
        <v>-1072539.76</v>
      </c>
      <c r="L1024" s="105">
        <v>-1072539.76</v>
      </c>
      <c r="M1024" s="105">
        <v>-1072539.76</v>
      </c>
      <c r="N1024" s="105">
        <v>-1072539.76</v>
      </c>
      <c r="O1024" s="105">
        <v>-1072539.76</v>
      </c>
      <c r="P1024" s="105">
        <v>-1072539.76</v>
      </c>
      <c r="Q1024" s="105">
        <v>-1072539.76</v>
      </c>
      <c r="R1024" s="105">
        <v>-1072539.76</v>
      </c>
      <c r="S1024" s="105">
        <v>-1072539.76</v>
      </c>
      <c r="T1024" s="105">
        <v>-1072539.76</v>
      </c>
      <c r="U1024" s="105">
        <v>-1072539.76</v>
      </c>
      <c r="V1024" s="105">
        <v>-1072539.76</v>
      </c>
      <c r="W1024" s="105">
        <v>-1072539.76</v>
      </c>
      <c r="X1024" s="105">
        <v>-1072539.76</v>
      </c>
      <c r="Y1024" s="105">
        <v>-1072539.76</v>
      </c>
      <c r="Z1024" s="105">
        <v>-1072539.76</v>
      </c>
      <c r="AA1024" s="105">
        <v>-1072539.76</v>
      </c>
      <c r="AB1024" s="105">
        <v>-1072539.76</v>
      </c>
      <c r="AC1024" s="105">
        <v>-1072539.76</v>
      </c>
      <c r="AD1024" s="105">
        <v>-1072539.76</v>
      </c>
      <c r="AE1024" s="105">
        <v>-1072539.76</v>
      </c>
      <c r="AF1024" s="105">
        <v>-1072539.76</v>
      </c>
      <c r="AG1024" s="105">
        <v>-1072539.76</v>
      </c>
      <c r="AH1024" s="105">
        <v>-1072539.76</v>
      </c>
      <c r="AI1024" s="105">
        <v>-1072539.76</v>
      </c>
      <c r="AJ1024" s="105">
        <v>-1072539.76</v>
      </c>
      <c r="AK1024" s="105">
        <v>-1072539.76</v>
      </c>
      <c r="AL1024" s="105">
        <v>-1072539.76</v>
      </c>
      <c r="AM1024" s="105">
        <v>-1072539.76</v>
      </c>
      <c r="AN1024" s="105">
        <v>-1072539.76</v>
      </c>
      <c r="AO1024" s="105">
        <v>-1072539.76</v>
      </c>
      <c r="AP1024" s="105">
        <v>-1072539.76</v>
      </c>
      <c r="AQ1024" s="105">
        <v>-1072539.76</v>
      </c>
      <c r="AR1024" s="105">
        <v>-1072539.76</v>
      </c>
      <c r="AS1024" s="105">
        <v>-1072539.76</v>
      </c>
      <c r="AT1024" s="105">
        <v>-1072539.76</v>
      </c>
      <c r="AU1024" s="105">
        <v>-1072539.76</v>
      </c>
      <c r="AV1024" s="105">
        <v>-1072539.76</v>
      </c>
      <c r="AW1024" s="105">
        <v>-1072539.76</v>
      </c>
      <c r="AX1024" s="105">
        <v>-1072539.76</v>
      </c>
      <c r="AY1024" s="105">
        <v>-1072539.76</v>
      </c>
      <c r="AZ1024" s="105">
        <v>-1072539.76</v>
      </c>
      <c r="BA1024" s="105">
        <v>-1072539.76</v>
      </c>
      <c r="BB1024" s="105">
        <v>-1072539.76</v>
      </c>
      <c r="BE1024" s="73"/>
      <c r="BF1024" s="134">
        <f t="shared" si="64"/>
        <v>-1072539.76</v>
      </c>
      <c r="BG1024" s="134">
        <f t="shared" si="65"/>
        <v>-1072539.76</v>
      </c>
      <c r="BH1024" s="134">
        <f t="shared" si="66"/>
        <v>-1072539.76</v>
      </c>
      <c r="BI1024" s="134">
        <f t="shared" si="63"/>
        <v>-1072539.76</v>
      </c>
    </row>
    <row r="1025" spans="1:61" ht="14.4" x14ac:dyDescent="0.3">
      <c r="A1025" s="106" t="s">
        <v>1386</v>
      </c>
      <c r="B1025" s="105">
        <v>-10014222.6</v>
      </c>
      <c r="C1025" s="105">
        <v>-10014222.6</v>
      </c>
      <c r="D1025" s="105">
        <v>-10014222.6</v>
      </c>
      <c r="E1025" s="105">
        <v>-10014222.6</v>
      </c>
      <c r="F1025" s="105">
        <v>-10014222.6</v>
      </c>
      <c r="G1025" s="105">
        <v>-10014222.6</v>
      </c>
      <c r="H1025" s="105">
        <v>-10014222.6</v>
      </c>
      <c r="I1025" s="105">
        <v>-10014222.6</v>
      </c>
      <c r="J1025" s="105">
        <v>-10014222.6</v>
      </c>
      <c r="K1025" s="105">
        <v>-10014222.6</v>
      </c>
      <c r="L1025" s="105">
        <v>-10014222.6</v>
      </c>
      <c r="M1025" s="105">
        <v>-10014222.6</v>
      </c>
      <c r="N1025" s="105">
        <v>-10014222.6</v>
      </c>
      <c r="O1025" s="105">
        <v>-10014222.6</v>
      </c>
      <c r="P1025" s="105">
        <v>-10014222.6</v>
      </c>
      <c r="Q1025" s="105">
        <v>-10014222.6</v>
      </c>
      <c r="R1025" s="105">
        <v>-10014222.6</v>
      </c>
      <c r="S1025" s="105">
        <v>-10014222.6</v>
      </c>
      <c r="T1025" s="105">
        <v>-10014222.6</v>
      </c>
      <c r="U1025" s="105">
        <v>-10014222.6</v>
      </c>
      <c r="V1025" s="105">
        <v>-10014222.6</v>
      </c>
      <c r="W1025" s="105">
        <v>-10014222.6</v>
      </c>
      <c r="X1025" s="105">
        <v>-10014222.6</v>
      </c>
      <c r="Y1025" s="105">
        <v>-10014222.6</v>
      </c>
      <c r="Z1025" s="105">
        <v>-10014222.6</v>
      </c>
      <c r="AA1025" s="105">
        <v>-10014222.6</v>
      </c>
      <c r="AB1025" s="105">
        <v>-10014222.6</v>
      </c>
      <c r="AC1025" s="105">
        <v>-10014222.6</v>
      </c>
      <c r="AD1025" s="105">
        <v>-10014222.6</v>
      </c>
      <c r="AE1025" s="105">
        <v>-10014222.6</v>
      </c>
      <c r="AF1025" s="105">
        <v>-10014222.6</v>
      </c>
      <c r="AG1025" s="105">
        <v>-10014222.6</v>
      </c>
      <c r="AH1025" s="105">
        <v>-10014222.6</v>
      </c>
      <c r="AI1025" s="105">
        <v>-10014222.6</v>
      </c>
      <c r="AJ1025" s="105">
        <v>-10014222.6</v>
      </c>
      <c r="AK1025" s="105">
        <v>-10014222.6</v>
      </c>
      <c r="AL1025" s="105">
        <v>-10014222.6</v>
      </c>
      <c r="AM1025" s="105">
        <v>-10014222.6</v>
      </c>
      <c r="AN1025" s="105">
        <v>-10014222.6</v>
      </c>
      <c r="AO1025" s="105">
        <v>-10014222.6</v>
      </c>
      <c r="AP1025" s="105">
        <v>-10014222.6</v>
      </c>
      <c r="AQ1025" s="105">
        <v>-10014222.6</v>
      </c>
      <c r="AR1025" s="105">
        <v>-10014222.6</v>
      </c>
      <c r="AS1025" s="105">
        <v>-10014222.6</v>
      </c>
      <c r="AT1025" s="105">
        <v>-10014222.6</v>
      </c>
      <c r="AU1025" s="105">
        <v>-10014222.6</v>
      </c>
      <c r="AV1025" s="105">
        <v>-10014222.6</v>
      </c>
      <c r="AW1025" s="105">
        <v>-10014222.6</v>
      </c>
      <c r="AX1025" s="105">
        <v>-10014222.6</v>
      </c>
      <c r="AY1025" s="105">
        <v>-10014222.6</v>
      </c>
      <c r="AZ1025" s="105">
        <v>-10014222.6</v>
      </c>
      <c r="BA1025" s="105">
        <v>-10014222.6</v>
      </c>
      <c r="BB1025" s="105">
        <v>-10014222.6</v>
      </c>
      <c r="BE1025" s="73"/>
      <c r="BF1025" s="134">
        <f t="shared" si="64"/>
        <v>-10014222.599999998</v>
      </c>
      <c r="BG1025" s="134">
        <f t="shared" si="65"/>
        <v>-10014222.599999998</v>
      </c>
      <c r="BH1025" s="134">
        <f t="shared" si="66"/>
        <v>-10014222.599999998</v>
      </c>
      <c r="BI1025" s="134">
        <f t="shared" si="63"/>
        <v>-10014222.599999998</v>
      </c>
    </row>
    <row r="1026" spans="1:61" ht="14.4" x14ac:dyDescent="0.3">
      <c r="A1026" s="106" t="s">
        <v>1387</v>
      </c>
      <c r="B1026" s="105">
        <v>-21062129.989999998</v>
      </c>
      <c r="C1026" s="105">
        <v>-21062129.989999998</v>
      </c>
      <c r="D1026" s="105">
        <v>-21062129.989999998</v>
      </c>
      <c r="E1026" s="105">
        <v>-21062129.989999998</v>
      </c>
      <c r="F1026" s="105">
        <v>-21062129.989999998</v>
      </c>
      <c r="G1026" s="105">
        <v>-21062129.989999998</v>
      </c>
      <c r="H1026" s="105">
        <v>-21062129.989999998</v>
      </c>
      <c r="I1026" s="105">
        <v>-21062129.989999998</v>
      </c>
      <c r="J1026" s="105">
        <v>-21062129.989999998</v>
      </c>
      <c r="K1026" s="105">
        <v>-21062129.989999998</v>
      </c>
      <c r="L1026" s="105">
        <v>-21062129.989999998</v>
      </c>
      <c r="M1026" s="105">
        <v>-21062129.989999998</v>
      </c>
      <c r="N1026" s="105">
        <v>-21062129.989999998</v>
      </c>
      <c r="O1026" s="105">
        <v>-21062129.989999998</v>
      </c>
      <c r="P1026" s="105">
        <v>-21062129.989999998</v>
      </c>
      <c r="Q1026" s="105">
        <v>-21062129.989999998</v>
      </c>
      <c r="R1026" s="105">
        <v>-21062129.989999998</v>
      </c>
      <c r="S1026" s="105">
        <v>-21062129.989999998</v>
      </c>
      <c r="T1026" s="105">
        <v>-21062129.989999998</v>
      </c>
      <c r="U1026" s="105">
        <v>-21062129.989999998</v>
      </c>
      <c r="V1026" s="105">
        <v>-21062129.989999998</v>
      </c>
      <c r="W1026" s="105">
        <v>-21062129.989999998</v>
      </c>
      <c r="X1026" s="105">
        <v>-21062129.989999998</v>
      </c>
      <c r="Y1026" s="105">
        <v>-21062129.989999998</v>
      </c>
      <c r="Z1026" s="105">
        <v>-21062129.989999998</v>
      </c>
      <c r="AA1026" s="105">
        <v>-21062129.989999998</v>
      </c>
      <c r="AB1026" s="105">
        <v>-21062129.989999998</v>
      </c>
      <c r="AC1026" s="105">
        <v>-21062129.989999998</v>
      </c>
      <c r="AD1026" s="105">
        <v>-21062129.989999998</v>
      </c>
      <c r="AE1026" s="105">
        <v>-21062129.989999998</v>
      </c>
      <c r="AF1026" s="105">
        <v>-21062129.989999998</v>
      </c>
      <c r="AG1026" s="105">
        <v>-21062129.989999998</v>
      </c>
      <c r="AH1026" s="105">
        <v>-21062129.989999998</v>
      </c>
      <c r="AI1026" s="105">
        <v>-21062129.989999998</v>
      </c>
      <c r="AJ1026" s="105">
        <v>-21062129.989999998</v>
      </c>
      <c r="AK1026" s="105">
        <v>-21062129.989999998</v>
      </c>
      <c r="AL1026" s="105">
        <v>-21062129.989999998</v>
      </c>
      <c r="AM1026" s="105">
        <v>-21062129.989999998</v>
      </c>
      <c r="AN1026" s="105">
        <v>-21062129.989999998</v>
      </c>
      <c r="AO1026" s="105">
        <v>-21062129.989999998</v>
      </c>
      <c r="AP1026" s="105">
        <v>-21062129.990000099</v>
      </c>
      <c r="AQ1026" s="105">
        <v>-21062129.990000099</v>
      </c>
      <c r="AR1026" s="105">
        <v>-21062129.990000099</v>
      </c>
      <c r="AS1026" s="105">
        <v>-21062129.990000099</v>
      </c>
      <c r="AT1026" s="105">
        <v>-21062129.990000099</v>
      </c>
      <c r="AU1026" s="105">
        <v>-21062129.990000099</v>
      </c>
      <c r="AV1026" s="105">
        <v>-21062129.990000099</v>
      </c>
      <c r="AW1026" s="105">
        <v>-21062129.990000099</v>
      </c>
      <c r="AX1026" s="105">
        <v>-21062129.990000099</v>
      </c>
      <c r="AY1026" s="105">
        <v>-21062129.990000099</v>
      </c>
      <c r="AZ1026" s="105">
        <v>-21062129.990000099</v>
      </c>
      <c r="BA1026" s="105">
        <v>-21062129.990000099</v>
      </c>
      <c r="BB1026" s="105">
        <v>-21062129.990000099</v>
      </c>
      <c r="BE1026" s="73"/>
      <c r="BF1026" s="134">
        <f t="shared" si="64"/>
        <v>-21062129.990000002</v>
      </c>
      <c r="BG1026" s="134">
        <f t="shared" si="65"/>
        <v>-21062129.990000002</v>
      </c>
      <c r="BH1026" s="134">
        <f t="shared" si="66"/>
        <v>-21062129.990000002</v>
      </c>
      <c r="BI1026" s="134">
        <f t="shared" si="63"/>
        <v>-21062129.990000091</v>
      </c>
    </row>
    <row r="1027" spans="1:61" ht="14.4" x14ac:dyDescent="0.3">
      <c r="A1027" s="106" t="s">
        <v>1388</v>
      </c>
      <c r="B1027" s="105">
        <v>0</v>
      </c>
      <c r="C1027" s="105">
        <v>0</v>
      </c>
      <c r="D1027" s="105">
        <v>0</v>
      </c>
      <c r="E1027" s="105">
        <v>0</v>
      </c>
      <c r="F1027" s="105">
        <v>0</v>
      </c>
      <c r="G1027" s="105">
        <v>0</v>
      </c>
      <c r="H1027" s="105">
        <v>0</v>
      </c>
      <c r="I1027" s="105">
        <v>0</v>
      </c>
      <c r="J1027" s="105">
        <v>0</v>
      </c>
      <c r="K1027" s="105">
        <v>0</v>
      </c>
      <c r="L1027" s="105">
        <v>0</v>
      </c>
      <c r="M1027" s="105">
        <v>0</v>
      </c>
      <c r="N1027" s="105">
        <v>0</v>
      </c>
      <c r="O1027" s="105">
        <v>0</v>
      </c>
      <c r="P1027" s="105">
        <v>0</v>
      </c>
      <c r="Q1027" s="105">
        <v>0</v>
      </c>
      <c r="R1027" s="105">
        <v>0</v>
      </c>
      <c r="S1027" s="105">
        <v>0</v>
      </c>
      <c r="T1027" s="105">
        <v>0</v>
      </c>
      <c r="U1027" s="105">
        <v>0</v>
      </c>
      <c r="V1027" s="105">
        <v>0</v>
      </c>
      <c r="W1027" s="105">
        <v>0</v>
      </c>
      <c r="X1027" s="105">
        <v>0</v>
      </c>
      <c r="Y1027" s="105">
        <v>0</v>
      </c>
      <c r="Z1027" s="105">
        <v>0</v>
      </c>
      <c r="AA1027" s="105">
        <v>0</v>
      </c>
      <c r="AB1027" s="105">
        <v>0</v>
      </c>
      <c r="AC1027" s="105">
        <v>0</v>
      </c>
      <c r="AD1027" s="105">
        <v>0</v>
      </c>
      <c r="AE1027" s="105">
        <v>0</v>
      </c>
      <c r="AF1027" s="105">
        <v>0</v>
      </c>
      <c r="AG1027" s="105">
        <v>0</v>
      </c>
      <c r="AH1027" s="105">
        <v>0</v>
      </c>
      <c r="AI1027" s="105">
        <v>0</v>
      </c>
      <c r="AJ1027" s="105">
        <v>0</v>
      </c>
      <c r="AK1027" s="105">
        <v>0</v>
      </c>
      <c r="AL1027" s="105">
        <v>0</v>
      </c>
      <c r="AM1027" s="105">
        <v>0</v>
      </c>
      <c r="AN1027" s="105">
        <v>0</v>
      </c>
      <c r="AO1027" s="105">
        <v>0</v>
      </c>
      <c r="AP1027" s="105">
        <v>0</v>
      </c>
      <c r="AQ1027" s="105">
        <v>0</v>
      </c>
      <c r="AR1027" s="105">
        <v>0</v>
      </c>
      <c r="AS1027" s="105">
        <v>0</v>
      </c>
      <c r="AT1027" s="105">
        <v>0</v>
      </c>
      <c r="AU1027" s="105">
        <v>0</v>
      </c>
      <c r="AV1027" s="105">
        <v>0</v>
      </c>
      <c r="AW1027" s="105">
        <v>0</v>
      </c>
      <c r="AX1027" s="105">
        <v>0</v>
      </c>
      <c r="AY1027" s="105">
        <v>0</v>
      </c>
      <c r="AZ1027" s="105">
        <v>0</v>
      </c>
      <c r="BA1027" s="105">
        <v>0</v>
      </c>
      <c r="BB1027" s="105">
        <v>0</v>
      </c>
      <c r="BE1027" s="73"/>
      <c r="BF1027" s="134">
        <f t="shared" si="64"/>
        <v>0</v>
      </c>
      <c r="BG1027" s="134">
        <f t="shared" si="65"/>
        <v>0</v>
      </c>
      <c r="BH1027" s="134">
        <f t="shared" si="66"/>
        <v>0</v>
      </c>
      <c r="BI1027" s="134">
        <f t="shared" si="63"/>
        <v>0</v>
      </c>
    </row>
    <row r="1028" spans="1:61" ht="14.4" x14ac:dyDescent="0.3">
      <c r="A1028" s="106" t="s">
        <v>1389</v>
      </c>
      <c r="B1028" s="105">
        <v>0</v>
      </c>
      <c r="C1028" s="105">
        <v>0</v>
      </c>
      <c r="D1028" s="105">
        <v>0</v>
      </c>
      <c r="E1028" s="105">
        <v>0</v>
      </c>
      <c r="F1028" s="105">
        <v>0</v>
      </c>
      <c r="G1028" s="105">
        <v>0</v>
      </c>
      <c r="H1028" s="105">
        <v>0</v>
      </c>
      <c r="I1028" s="105">
        <v>0</v>
      </c>
      <c r="J1028" s="105">
        <v>0</v>
      </c>
      <c r="K1028" s="105">
        <v>0</v>
      </c>
      <c r="L1028" s="105">
        <v>0</v>
      </c>
      <c r="M1028" s="105">
        <v>0</v>
      </c>
      <c r="N1028" s="105">
        <v>0</v>
      </c>
      <c r="O1028" s="105">
        <v>0</v>
      </c>
      <c r="P1028" s="105">
        <v>0</v>
      </c>
      <c r="Q1028" s="105">
        <v>0</v>
      </c>
      <c r="R1028" s="105">
        <v>0</v>
      </c>
      <c r="S1028" s="105">
        <v>0</v>
      </c>
      <c r="T1028" s="105">
        <v>0</v>
      </c>
      <c r="U1028" s="105">
        <v>0</v>
      </c>
      <c r="V1028" s="105">
        <v>0</v>
      </c>
      <c r="W1028" s="105">
        <v>0</v>
      </c>
      <c r="X1028" s="105">
        <v>0</v>
      </c>
      <c r="Y1028" s="105">
        <v>0</v>
      </c>
      <c r="Z1028" s="105">
        <v>0</v>
      </c>
      <c r="AA1028" s="105">
        <v>0</v>
      </c>
      <c r="AB1028" s="105">
        <v>0</v>
      </c>
      <c r="AC1028" s="105">
        <v>0</v>
      </c>
      <c r="AD1028" s="105">
        <v>0</v>
      </c>
      <c r="AE1028" s="105">
        <v>0</v>
      </c>
      <c r="AF1028" s="105">
        <v>0</v>
      </c>
      <c r="AG1028" s="105">
        <v>0</v>
      </c>
      <c r="AH1028" s="105">
        <v>0</v>
      </c>
      <c r="AI1028" s="105">
        <v>0</v>
      </c>
      <c r="AJ1028" s="105">
        <v>0</v>
      </c>
      <c r="AK1028" s="105">
        <v>0</v>
      </c>
      <c r="AL1028" s="105">
        <v>0</v>
      </c>
      <c r="AM1028" s="105">
        <v>0</v>
      </c>
      <c r="AN1028" s="105">
        <v>0</v>
      </c>
      <c r="AO1028" s="105">
        <v>0</v>
      </c>
      <c r="AP1028" s="105">
        <v>0</v>
      </c>
      <c r="AQ1028" s="105">
        <v>0</v>
      </c>
      <c r="AR1028" s="105">
        <v>0</v>
      </c>
      <c r="AS1028" s="105">
        <v>0</v>
      </c>
      <c r="AT1028" s="105">
        <v>0</v>
      </c>
      <c r="AU1028" s="105">
        <v>0</v>
      </c>
      <c r="AV1028" s="105">
        <v>0</v>
      </c>
      <c r="AW1028" s="105">
        <v>0</v>
      </c>
      <c r="AX1028" s="105">
        <v>0</v>
      </c>
      <c r="AY1028" s="105">
        <v>0</v>
      </c>
      <c r="AZ1028" s="105">
        <v>0</v>
      </c>
      <c r="BA1028" s="105">
        <v>0</v>
      </c>
      <c r="BB1028" s="105">
        <v>0</v>
      </c>
      <c r="BE1028" s="73"/>
      <c r="BF1028" s="134">
        <f t="shared" si="64"/>
        <v>0</v>
      </c>
      <c r="BG1028" s="134">
        <f t="shared" si="65"/>
        <v>0</v>
      </c>
      <c r="BH1028" s="134">
        <f t="shared" si="66"/>
        <v>0</v>
      </c>
      <c r="BI1028" s="134">
        <f t="shared" si="63"/>
        <v>0</v>
      </c>
    </row>
    <row r="1029" spans="1:61" ht="14.4" x14ac:dyDescent="0.3">
      <c r="A1029" s="106" t="s">
        <v>1390</v>
      </c>
      <c r="B1029" s="105">
        <v>0</v>
      </c>
      <c r="C1029" s="105">
        <v>0</v>
      </c>
      <c r="D1029" s="105">
        <v>0</v>
      </c>
      <c r="E1029" s="105">
        <v>0</v>
      </c>
      <c r="F1029" s="105">
        <v>0</v>
      </c>
      <c r="G1029" s="105">
        <v>0</v>
      </c>
      <c r="H1029" s="105">
        <v>0</v>
      </c>
      <c r="I1029" s="105">
        <v>0</v>
      </c>
      <c r="J1029" s="105">
        <v>0</v>
      </c>
      <c r="K1029" s="105">
        <v>0</v>
      </c>
      <c r="L1029" s="105">
        <v>0</v>
      </c>
      <c r="M1029" s="105">
        <v>0</v>
      </c>
      <c r="N1029" s="105">
        <v>0</v>
      </c>
      <c r="O1029" s="105">
        <v>0</v>
      </c>
      <c r="P1029" s="105">
        <v>0</v>
      </c>
      <c r="Q1029" s="105">
        <v>0</v>
      </c>
      <c r="R1029" s="105">
        <v>0</v>
      </c>
      <c r="S1029" s="105">
        <v>0</v>
      </c>
      <c r="T1029" s="105">
        <v>0</v>
      </c>
      <c r="U1029" s="105">
        <v>0</v>
      </c>
      <c r="V1029" s="105">
        <v>0</v>
      </c>
      <c r="W1029" s="105">
        <v>0</v>
      </c>
      <c r="X1029" s="105">
        <v>0</v>
      </c>
      <c r="Y1029" s="105">
        <v>0</v>
      </c>
      <c r="Z1029" s="105">
        <v>0</v>
      </c>
      <c r="AA1029" s="105">
        <v>0</v>
      </c>
      <c r="AB1029" s="105">
        <v>0</v>
      </c>
      <c r="AC1029" s="105">
        <v>0</v>
      </c>
      <c r="AD1029" s="105">
        <v>0</v>
      </c>
      <c r="AE1029" s="105">
        <v>0</v>
      </c>
      <c r="AF1029" s="105">
        <v>0</v>
      </c>
      <c r="AG1029" s="105">
        <v>0</v>
      </c>
      <c r="AH1029" s="105">
        <v>0</v>
      </c>
      <c r="AI1029" s="105">
        <v>0</v>
      </c>
      <c r="AJ1029" s="105">
        <v>0</v>
      </c>
      <c r="AK1029" s="105">
        <v>0</v>
      </c>
      <c r="AL1029" s="105">
        <v>0</v>
      </c>
      <c r="AM1029" s="105">
        <v>0</v>
      </c>
      <c r="AN1029" s="105">
        <v>0</v>
      </c>
      <c r="AO1029" s="105">
        <v>0</v>
      </c>
      <c r="AP1029" s="105">
        <v>0</v>
      </c>
      <c r="AQ1029" s="105">
        <v>0</v>
      </c>
      <c r="AR1029" s="105">
        <v>0</v>
      </c>
      <c r="AS1029" s="105">
        <v>0</v>
      </c>
      <c r="AT1029" s="105">
        <v>0</v>
      </c>
      <c r="AU1029" s="105">
        <v>0</v>
      </c>
      <c r="AV1029" s="105">
        <v>0</v>
      </c>
      <c r="AW1029" s="105">
        <v>0</v>
      </c>
      <c r="AX1029" s="105">
        <v>0</v>
      </c>
      <c r="AY1029" s="105">
        <v>0</v>
      </c>
      <c r="AZ1029" s="105">
        <v>0</v>
      </c>
      <c r="BA1029" s="105">
        <v>0</v>
      </c>
      <c r="BB1029" s="105">
        <v>0</v>
      </c>
      <c r="BE1029" s="73"/>
      <c r="BF1029" s="134">
        <f t="shared" si="64"/>
        <v>0</v>
      </c>
      <c r="BG1029" s="134">
        <f t="shared" si="65"/>
        <v>0</v>
      </c>
      <c r="BH1029" s="134">
        <f t="shared" si="66"/>
        <v>0</v>
      </c>
      <c r="BI1029" s="134">
        <f t="shared" ref="BI1029:BI1092" si="67">AVERAGE(AO1029:BA1029)</f>
        <v>0</v>
      </c>
    </row>
    <row r="1030" spans="1:61" ht="14.4" x14ac:dyDescent="0.3">
      <c r="A1030" s="106" t="s">
        <v>1391</v>
      </c>
      <c r="B1030" s="105">
        <v>0</v>
      </c>
      <c r="C1030" s="105">
        <v>0</v>
      </c>
      <c r="D1030" s="105">
        <v>0</v>
      </c>
      <c r="E1030" s="105">
        <v>0</v>
      </c>
      <c r="F1030" s="105">
        <v>0</v>
      </c>
      <c r="G1030" s="105">
        <v>0</v>
      </c>
      <c r="H1030" s="105">
        <v>0</v>
      </c>
      <c r="I1030" s="105">
        <v>0</v>
      </c>
      <c r="J1030" s="105">
        <v>0</v>
      </c>
      <c r="K1030" s="105">
        <v>0</v>
      </c>
      <c r="L1030" s="105">
        <v>0</v>
      </c>
      <c r="M1030" s="105">
        <v>0</v>
      </c>
      <c r="N1030" s="105">
        <v>0</v>
      </c>
      <c r="O1030" s="105">
        <v>0</v>
      </c>
      <c r="P1030" s="105">
        <v>0</v>
      </c>
      <c r="Q1030" s="105">
        <v>0</v>
      </c>
      <c r="R1030" s="105">
        <v>0</v>
      </c>
      <c r="S1030" s="105">
        <v>0</v>
      </c>
      <c r="T1030" s="105">
        <v>0</v>
      </c>
      <c r="U1030" s="105">
        <v>0</v>
      </c>
      <c r="V1030" s="105">
        <v>0</v>
      </c>
      <c r="W1030" s="105">
        <v>0</v>
      </c>
      <c r="X1030" s="105">
        <v>0</v>
      </c>
      <c r="Y1030" s="105">
        <v>0</v>
      </c>
      <c r="Z1030" s="105">
        <v>0</v>
      </c>
      <c r="AA1030" s="105">
        <v>0</v>
      </c>
      <c r="AB1030" s="105">
        <v>0</v>
      </c>
      <c r="AC1030" s="105">
        <v>0</v>
      </c>
      <c r="AD1030" s="105">
        <v>0</v>
      </c>
      <c r="AE1030" s="105">
        <v>0</v>
      </c>
      <c r="AF1030" s="105">
        <v>0</v>
      </c>
      <c r="AG1030" s="105">
        <v>0</v>
      </c>
      <c r="AH1030" s="105">
        <v>0</v>
      </c>
      <c r="AI1030" s="105">
        <v>0</v>
      </c>
      <c r="AJ1030" s="105">
        <v>0</v>
      </c>
      <c r="AK1030" s="105">
        <v>0</v>
      </c>
      <c r="AL1030" s="105">
        <v>0</v>
      </c>
      <c r="AM1030" s="105">
        <v>0</v>
      </c>
      <c r="AN1030" s="105">
        <v>0</v>
      </c>
      <c r="AO1030" s="105">
        <v>0</v>
      </c>
      <c r="AP1030" s="105">
        <v>0</v>
      </c>
      <c r="AQ1030" s="105">
        <v>0</v>
      </c>
      <c r="AR1030" s="105">
        <v>0</v>
      </c>
      <c r="AS1030" s="105">
        <v>0</v>
      </c>
      <c r="AT1030" s="105">
        <v>0</v>
      </c>
      <c r="AU1030" s="105">
        <v>0</v>
      </c>
      <c r="AV1030" s="105">
        <v>0</v>
      </c>
      <c r="AW1030" s="105">
        <v>0</v>
      </c>
      <c r="AX1030" s="105">
        <v>0</v>
      </c>
      <c r="AY1030" s="105">
        <v>0</v>
      </c>
      <c r="AZ1030" s="105">
        <v>0</v>
      </c>
      <c r="BA1030" s="105">
        <v>0</v>
      </c>
      <c r="BB1030" s="105">
        <v>0</v>
      </c>
      <c r="BE1030" s="73"/>
      <c r="BF1030" s="134">
        <f t="shared" si="64"/>
        <v>0</v>
      </c>
      <c r="BG1030" s="134">
        <f t="shared" si="65"/>
        <v>0</v>
      </c>
      <c r="BH1030" s="134">
        <f t="shared" si="66"/>
        <v>0</v>
      </c>
      <c r="BI1030" s="134">
        <f t="shared" si="67"/>
        <v>0</v>
      </c>
    </row>
    <row r="1031" spans="1:61" ht="14.4" x14ac:dyDescent="0.3">
      <c r="A1031" s="106" t="s">
        <v>1392</v>
      </c>
      <c r="B1031" s="105">
        <v>-2180060.48</v>
      </c>
      <c r="C1031" s="105">
        <v>-2180060.48</v>
      </c>
      <c r="D1031" s="105">
        <v>-2180060.48</v>
      </c>
      <c r="E1031" s="105">
        <v>-2180060.48</v>
      </c>
      <c r="F1031" s="105">
        <v>-2180060.48</v>
      </c>
      <c r="G1031" s="105">
        <v>-2180060.48</v>
      </c>
      <c r="H1031" s="105">
        <v>-2180060.48</v>
      </c>
      <c r="I1031" s="105">
        <v>-2180060.48</v>
      </c>
      <c r="J1031" s="105">
        <v>-2180060.48</v>
      </c>
      <c r="K1031" s="105">
        <v>-2180060.48</v>
      </c>
      <c r="L1031" s="105">
        <v>-2180060.48</v>
      </c>
      <c r="M1031" s="105">
        <v>-2180060.48</v>
      </c>
      <c r="N1031" s="105">
        <v>-2180060.48</v>
      </c>
      <c r="O1031" s="105">
        <v>-2180060.48</v>
      </c>
      <c r="P1031" s="105">
        <v>-2180060.48</v>
      </c>
      <c r="Q1031" s="105">
        <v>-2180060.48</v>
      </c>
      <c r="R1031" s="105">
        <v>-2180060.48</v>
      </c>
      <c r="S1031" s="105">
        <v>-2180060.48</v>
      </c>
      <c r="T1031" s="105">
        <v>-2180060.48</v>
      </c>
      <c r="U1031" s="105">
        <v>-2180060.48</v>
      </c>
      <c r="V1031" s="105">
        <v>-2180060.48</v>
      </c>
      <c r="W1031" s="105">
        <v>-2180060.48</v>
      </c>
      <c r="X1031" s="105">
        <v>-2180060.48</v>
      </c>
      <c r="Y1031" s="105">
        <v>-2180060.48</v>
      </c>
      <c r="Z1031" s="105">
        <v>-2180060.48</v>
      </c>
      <c r="AA1031" s="105">
        <v>-2180060.48</v>
      </c>
      <c r="AB1031" s="105">
        <v>-2180060.48</v>
      </c>
      <c r="AC1031" s="105">
        <v>-2180060.48</v>
      </c>
      <c r="AD1031" s="105">
        <v>-2180060.48</v>
      </c>
      <c r="AE1031" s="105">
        <v>-2180060.48</v>
      </c>
      <c r="AF1031" s="105">
        <v>-2180060.48</v>
      </c>
      <c r="AG1031" s="105">
        <v>-2180060.48</v>
      </c>
      <c r="AH1031" s="105">
        <v>-2180060.48</v>
      </c>
      <c r="AI1031" s="105">
        <v>-2180060.48</v>
      </c>
      <c r="AJ1031" s="105">
        <v>-2180060.48</v>
      </c>
      <c r="AK1031" s="105">
        <v>-2180060.48</v>
      </c>
      <c r="AL1031" s="105">
        <v>-2180060.48</v>
      </c>
      <c r="AM1031" s="105">
        <v>-2180060.48</v>
      </c>
      <c r="AN1031" s="105">
        <v>-2180060.48</v>
      </c>
      <c r="AO1031" s="105">
        <v>-2180060.48</v>
      </c>
      <c r="AP1031" s="105">
        <v>-2180060.48</v>
      </c>
      <c r="AQ1031" s="105">
        <v>-2180060.48</v>
      </c>
      <c r="AR1031" s="105">
        <v>-2180060.48</v>
      </c>
      <c r="AS1031" s="105">
        <v>-2180060.48</v>
      </c>
      <c r="AT1031" s="105">
        <v>-2180060.48</v>
      </c>
      <c r="AU1031" s="105">
        <v>-2180060.48</v>
      </c>
      <c r="AV1031" s="105">
        <v>-2180060.48</v>
      </c>
      <c r="AW1031" s="105">
        <v>-2180060.48</v>
      </c>
      <c r="AX1031" s="105">
        <v>-2180060.48</v>
      </c>
      <c r="AY1031" s="105">
        <v>-2180060.48</v>
      </c>
      <c r="AZ1031" s="105">
        <v>-2180060.48</v>
      </c>
      <c r="BA1031" s="105">
        <v>-2180060.48</v>
      </c>
      <c r="BB1031" s="105">
        <v>-2180060.48</v>
      </c>
      <c r="BE1031" s="73"/>
      <c r="BF1031" s="134">
        <f t="shared" si="64"/>
        <v>-2180060.48</v>
      </c>
      <c r="BG1031" s="134">
        <f t="shared" si="65"/>
        <v>-2180060.48</v>
      </c>
      <c r="BH1031" s="134">
        <f t="shared" si="66"/>
        <v>-2180060.48</v>
      </c>
      <c r="BI1031" s="134">
        <f t="shared" si="67"/>
        <v>-2180060.48</v>
      </c>
    </row>
    <row r="1032" spans="1:61" ht="14.4" x14ac:dyDescent="0.3">
      <c r="A1032" s="106" t="s">
        <v>1393</v>
      </c>
      <c r="B1032" s="105">
        <v>-3137151.86</v>
      </c>
      <c r="C1032" s="105">
        <v>-3137151.86</v>
      </c>
      <c r="D1032" s="105">
        <v>-3137151.86</v>
      </c>
      <c r="E1032" s="105">
        <v>-3137151.86</v>
      </c>
      <c r="F1032" s="105">
        <v>-3137151.86</v>
      </c>
      <c r="G1032" s="105">
        <v>-3137151.86</v>
      </c>
      <c r="H1032" s="105">
        <v>-3137151.86</v>
      </c>
      <c r="I1032" s="105">
        <v>-3137151.86</v>
      </c>
      <c r="J1032" s="105">
        <v>-3137151.86</v>
      </c>
      <c r="K1032" s="105">
        <v>-3137151.86</v>
      </c>
      <c r="L1032" s="105">
        <v>-3137151.86</v>
      </c>
      <c r="M1032" s="105">
        <v>-3137151.86</v>
      </c>
      <c r="N1032" s="105">
        <v>-3137151.86</v>
      </c>
      <c r="O1032" s="105">
        <v>-3137151.86</v>
      </c>
      <c r="P1032" s="105">
        <v>-3137151.86</v>
      </c>
      <c r="Q1032" s="105">
        <v>-3137151.86</v>
      </c>
      <c r="R1032" s="105">
        <v>-3137151.86</v>
      </c>
      <c r="S1032" s="105">
        <v>-3137151.86</v>
      </c>
      <c r="T1032" s="105">
        <v>-3137151.86</v>
      </c>
      <c r="U1032" s="105">
        <v>-3137151.86</v>
      </c>
      <c r="V1032" s="105">
        <v>-3137151.86</v>
      </c>
      <c r="W1032" s="105">
        <v>-3137151.86</v>
      </c>
      <c r="X1032" s="105">
        <v>-3137151.86</v>
      </c>
      <c r="Y1032" s="105">
        <v>-3137151.86</v>
      </c>
      <c r="Z1032" s="105">
        <v>-3137151.86</v>
      </c>
      <c r="AA1032" s="105">
        <v>-3137151.86</v>
      </c>
      <c r="AB1032" s="105">
        <v>-3137151.86</v>
      </c>
      <c r="AC1032" s="105">
        <v>-3137151.86</v>
      </c>
      <c r="AD1032" s="105">
        <v>-3137151.86</v>
      </c>
      <c r="AE1032" s="105">
        <v>-3137151.86</v>
      </c>
      <c r="AF1032" s="105">
        <v>-3137151.86</v>
      </c>
      <c r="AG1032" s="105">
        <v>-3137151.86</v>
      </c>
      <c r="AH1032" s="105">
        <v>-3137151.86</v>
      </c>
      <c r="AI1032" s="105">
        <v>-3137151.86</v>
      </c>
      <c r="AJ1032" s="105">
        <v>-3137151.86</v>
      </c>
      <c r="AK1032" s="105">
        <v>-3137151.86</v>
      </c>
      <c r="AL1032" s="105">
        <v>-3137151.86</v>
      </c>
      <c r="AM1032" s="105">
        <v>-3137151.86</v>
      </c>
      <c r="AN1032" s="105">
        <v>-3137151.86</v>
      </c>
      <c r="AO1032" s="105">
        <v>-3137151.86</v>
      </c>
      <c r="AP1032" s="105">
        <v>-3137151.86</v>
      </c>
      <c r="AQ1032" s="105">
        <v>-3137151.86</v>
      </c>
      <c r="AR1032" s="105">
        <v>-3137151.86</v>
      </c>
      <c r="AS1032" s="105">
        <v>-3137151.86</v>
      </c>
      <c r="AT1032" s="105">
        <v>-3137151.86</v>
      </c>
      <c r="AU1032" s="105">
        <v>-3137151.86</v>
      </c>
      <c r="AV1032" s="105">
        <v>-3137151.86</v>
      </c>
      <c r="AW1032" s="105">
        <v>-3137151.86</v>
      </c>
      <c r="AX1032" s="105">
        <v>-3137151.86</v>
      </c>
      <c r="AY1032" s="105">
        <v>-3137151.86</v>
      </c>
      <c r="AZ1032" s="105">
        <v>-3137151.86</v>
      </c>
      <c r="BA1032" s="105">
        <v>-3137151.86</v>
      </c>
      <c r="BB1032" s="105">
        <v>-3137151.86</v>
      </c>
      <c r="BE1032" s="73"/>
      <c r="BF1032" s="134">
        <f t="shared" si="64"/>
        <v>-3137151.86</v>
      </c>
      <c r="BG1032" s="134">
        <f t="shared" si="65"/>
        <v>-3137151.86</v>
      </c>
      <c r="BH1032" s="134">
        <f t="shared" si="66"/>
        <v>-3137151.86</v>
      </c>
      <c r="BI1032" s="134">
        <f t="shared" si="67"/>
        <v>-3137151.86</v>
      </c>
    </row>
    <row r="1033" spans="1:61" ht="14.4" x14ac:dyDescent="0.3">
      <c r="A1033" s="106" t="s">
        <v>1394</v>
      </c>
      <c r="B1033" s="105">
        <v>-3594345.71</v>
      </c>
      <c r="C1033" s="105">
        <v>-3594345.71</v>
      </c>
      <c r="D1033" s="105">
        <v>-3594345.71</v>
      </c>
      <c r="E1033" s="105">
        <v>-3594345.71</v>
      </c>
      <c r="F1033" s="105">
        <v>-3594345.71</v>
      </c>
      <c r="G1033" s="105">
        <v>-3594345.71</v>
      </c>
      <c r="H1033" s="105">
        <v>-3594345.71</v>
      </c>
      <c r="I1033" s="105">
        <v>-3594345.71</v>
      </c>
      <c r="J1033" s="105">
        <v>-3594345.71</v>
      </c>
      <c r="K1033" s="105">
        <v>-3594345.71</v>
      </c>
      <c r="L1033" s="105">
        <v>-3594345.71</v>
      </c>
      <c r="M1033" s="105">
        <v>-3594345.71</v>
      </c>
      <c r="N1033" s="105">
        <v>-3594345.71</v>
      </c>
      <c r="O1033" s="105">
        <v>-3594345.71</v>
      </c>
      <c r="P1033" s="105">
        <v>-3594345.71</v>
      </c>
      <c r="Q1033" s="105">
        <v>-3594345.71</v>
      </c>
      <c r="R1033" s="105">
        <v>-3594345.71</v>
      </c>
      <c r="S1033" s="105">
        <v>-3594345.71</v>
      </c>
      <c r="T1033" s="105">
        <v>-3594345.71</v>
      </c>
      <c r="U1033" s="105">
        <v>-3594345.71</v>
      </c>
      <c r="V1033" s="105">
        <v>-3594345.71</v>
      </c>
      <c r="W1033" s="105">
        <v>-3594345.71</v>
      </c>
      <c r="X1033" s="105">
        <v>-3594345.71</v>
      </c>
      <c r="Y1033" s="105">
        <v>-3594345.71</v>
      </c>
      <c r="Z1033" s="105">
        <v>-3594345.71</v>
      </c>
      <c r="AA1033" s="105">
        <v>-3594345.71</v>
      </c>
      <c r="AB1033" s="105">
        <v>-3594345.71</v>
      </c>
      <c r="AC1033" s="105">
        <v>-3594345.71</v>
      </c>
      <c r="AD1033" s="105">
        <v>-3594345.71</v>
      </c>
      <c r="AE1033" s="105">
        <v>-3594345.71</v>
      </c>
      <c r="AF1033" s="105">
        <v>-3594345.71</v>
      </c>
      <c r="AG1033" s="105">
        <v>-3594345.71</v>
      </c>
      <c r="AH1033" s="105">
        <v>-3594345.71</v>
      </c>
      <c r="AI1033" s="105">
        <v>-3594345.71</v>
      </c>
      <c r="AJ1033" s="105">
        <v>-3594345.71</v>
      </c>
      <c r="AK1033" s="105">
        <v>-3594345.71</v>
      </c>
      <c r="AL1033" s="105">
        <v>-3594345.71</v>
      </c>
      <c r="AM1033" s="105">
        <v>-3594345.71</v>
      </c>
      <c r="AN1033" s="105">
        <v>-3594345.71</v>
      </c>
      <c r="AO1033" s="105">
        <v>-3594345.71</v>
      </c>
      <c r="AP1033" s="105">
        <v>-3594345.71</v>
      </c>
      <c r="AQ1033" s="105">
        <v>-3594345.71</v>
      </c>
      <c r="AR1033" s="105">
        <v>-3594345.71</v>
      </c>
      <c r="AS1033" s="105">
        <v>-3594345.71</v>
      </c>
      <c r="AT1033" s="105">
        <v>-3594345.71</v>
      </c>
      <c r="AU1033" s="105">
        <v>-3594345.71</v>
      </c>
      <c r="AV1033" s="105">
        <v>-3594345.71</v>
      </c>
      <c r="AW1033" s="105">
        <v>-3594345.71</v>
      </c>
      <c r="AX1033" s="105">
        <v>-3594345.71</v>
      </c>
      <c r="AY1033" s="105">
        <v>-3594345.71</v>
      </c>
      <c r="AZ1033" s="105">
        <v>-3594345.71</v>
      </c>
      <c r="BA1033" s="105">
        <v>-3594345.71</v>
      </c>
      <c r="BB1033" s="105">
        <v>-3594345.71</v>
      </c>
      <c r="BE1033" s="73"/>
      <c r="BF1033" s="134">
        <f t="shared" si="64"/>
        <v>-3594345.7100000004</v>
      </c>
      <c r="BG1033" s="134">
        <f t="shared" si="65"/>
        <v>-3594345.7100000004</v>
      </c>
      <c r="BH1033" s="134">
        <f t="shared" si="66"/>
        <v>-3594345.7100000004</v>
      </c>
      <c r="BI1033" s="134">
        <f t="shared" si="67"/>
        <v>-3594345.7100000004</v>
      </c>
    </row>
    <row r="1034" spans="1:61" ht="14.4" x14ac:dyDescent="0.3">
      <c r="A1034" s="106" t="s">
        <v>1395</v>
      </c>
      <c r="B1034" s="105">
        <v>0</v>
      </c>
      <c r="C1034" s="105">
        <v>0</v>
      </c>
      <c r="D1034" s="105">
        <v>0</v>
      </c>
      <c r="E1034" s="105">
        <v>0</v>
      </c>
      <c r="F1034" s="105">
        <v>0</v>
      </c>
      <c r="G1034" s="105">
        <v>0</v>
      </c>
      <c r="H1034" s="105">
        <v>0</v>
      </c>
      <c r="I1034" s="105">
        <v>0</v>
      </c>
      <c r="J1034" s="105">
        <v>0</v>
      </c>
      <c r="K1034" s="105">
        <v>0</v>
      </c>
      <c r="L1034" s="105">
        <v>0</v>
      </c>
      <c r="M1034" s="105">
        <v>0</v>
      </c>
      <c r="N1034" s="105">
        <v>0</v>
      </c>
      <c r="O1034" s="105">
        <v>0</v>
      </c>
      <c r="P1034" s="105">
        <v>0</v>
      </c>
      <c r="Q1034" s="105">
        <v>0</v>
      </c>
      <c r="R1034" s="105">
        <v>0</v>
      </c>
      <c r="S1034" s="105">
        <v>0</v>
      </c>
      <c r="T1034" s="105">
        <v>0</v>
      </c>
      <c r="U1034" s="105">
        <v>0</v>
      </c>
      <c r="V1034" s="105">
        <v>0</v>
      </c>
      <c r="W1034" s="105">
        <v>0</v>
      </c>
      <c r="X1034" s="105">
        <v>0</v>
      </c>
      <c r="Y1034" s="105">
        <v>0</v>
      </c>
      <c r="Z1034" s="105">
        <v>0</v>
      </c>
      <c r="AA1034" s="105">
        <v>0</v>
      </c>
      <c r="AB1034" s="105">
        <v>0</v>
      </c>
      <c r="AC1034" s="105">
        <v>0</v>
      </c>
      <c r="AD1034" s="105">
        <v>0</v>
      </c>
      <c r="AE1034" s="105">
        <v>0</v>
      </c>
      <c r="AF1034" s="105">
        <v>0</v>
      </c>
      <c r="AG1034" s="105">
        <v>0</v>
      </c>
      <c r="AH1034" s="105">
        <v>0</v>
      </c>
      <c r="AI1034" s="105">
        <v>0</v>
      </c>
      <c r="AJ1034" s="105">
        <v>0</v>
      </c>
      <c r="AK1034" s="105">
        <v>0</v>
      </c>
      <c r="AL1034" s="105">
        <v>0</v>
      </c>
      <c r="AM1034" s="105">
        <v>0</v>
      </c>
      <c r="AN1034" s="105">
        <v>0</v>
      </c>
      <c r="AO1034" s="105">
        <v>0</v>
      </c>
      <c r="AP1034" s="105">
        <v>0</v>
      </c>
      <c r="AQ1034" s="105">
        <v>0</v>
      </c>
      <c r="AR1034" s="105">
        <v>0</v>
      </c>
      <c r="AS1034" s="105">
        <v>0</v>
      </c>
      <c r="AT1034" s="105">
        <v>0</v>
      </c>
      <c r="AU1034" s="105">
        <v>0</v>
      </c>
      <c r="AV1034" s="105">
        <v>0</v>
      </c>
      <c r="AW1034" s="105">
        <v>0</v>
      </c>
      <c r="AX1034" s="105">
        <v>0</v>
      </c>
      <c r="AY1034" s="105">
        <v>0</v>
      </c>
      <c r="AZ1034" s="105">
        <v>0</v>
      </c>
      <c r="BA1034" s="105">
        <v>0</v>
      </c>
      <c r="BB1034" s="105">
        <v>0</v>
      </c>
      <c r="BE1034" s="73"/>
      <c r="BF1034" s="134">
        <f t="shared" si="64"/>
        <v>0</v>
      </c>
      <c r="BG1034" s="134">
        <f t="shared" si="65"/>
        <v>0</v>
      </c>
      <c r="BH1034" s="134">
        <f t="shared" si="66"/>
        <v>0</v>
      </c>
      <c r="BI1034" s="134">
        <f t="shared" si="67"/>
        <v>0</v>
      </c>
    </row>
    <row r="1035" spans="1:61" ht="14.4" x14ac:dyDescent="0.3">
      <c r="A1035" s="106" t="s">
        <v>1396</v>
      </c>
      <c r="B1035" s="105">
        <v>-3751246.48</v>
      </c>
      <c r="C1035" s="105">
        <v>-3751246.48</v>
      </c>
      <c r="D1035" s="105">
        <v>-3751246.48</v>
      </c>
      <c r="E1035" s="105">
        <v>-3751246.48</v>
      </c>
      <c r="F1035" s="105">
        <v>-3751246.48</v>
      </c>
      <c r="G1035" s="105">
        <v>-3751246.48</v>
      </c>
      <c r="H1035" s="105">
        <v>-3751246.48</v>
      </c>
      <c r="I1035" s="105">
        <v>-3751246.48</v>
      </c>
      <c r="J1035" s="105">
        <v>-3751246.48</v>
      </c>
      <c r="K1035" s="105">
        <v>-3751246.48</v>
      </c>
      <c r="L1035" s="105">
        <v>-3751246.48</v>
      </c>
      <c r="M1035" s="105">
        <v>-3751246.48</v>
      </c>
      <c r="N1035" s="105">
        <v>-3751246.48</v>
      </c>
      <c r="O1035" s="105">
        <v>-3751246.48</v>
      </c>
      <c r="P1035" s="105">
        <v>-3751246.48</v>
      </c>
      <c r="Q1035" s="105">
        <v>-3751246.48</v>
      </c>
      <c r="R1035" s="105">
        <v>-3751246.48</v>
      </c>
      <c r="S1035" s="105">
        <v>-3751246.48</v>
      </c>
      <c r="T1035" s="105">
        <v>-3751246.48</v>
      </c>
      <c r="U1035" s="105">
        <v>-3751246.48</v>
      </c>
      <c r="V1035" s="105">
        <v>-3751246.48</v>
      </c>
      <c r="W1035" s="105">
        <v>-3751246.48</v>
      </c>
      <c r="X1035" s="105">
        <v>-3751246.48</v>
      </c>
      <c r="Y1035" s="105">
        <v>-3751246.48</v>
      </c>
      <c r="Z1035" s="105">
        <v>-3751246.48</v>
      </c>
      <c r="AA1035" s="105">
        <v>-3751246.48</v>
      </c>
      <c r="AB1035" s="105">
        <v>-3751246.48</v>
      </c>
      <c r="AC1035" s="105">
        <v>-3751246.48</v>
      </c>
      <c r="AD1035" s="105">
        <v>-3751246.48</v>
      </c>
      <c r="AE1035" s="105">
        <v>-3751246.48</v>
      </c>
      <c r="AF1035" s="105">
        <v>-3751246.48</v>
      </c>
      <c r="AG1035" s="105">
        <v>-3751246.48</v>
      </c>
      <c r="AH1035" s="105">
        <v>-3751246.48</v>
      </c>
      <c r="AI1035" s="105">
        <v>-3751246.48</v>
      </c>
      <c r="AJ1035" s="105">
        <v>-3751246.48</v>
      </c>
      <c r="AK1035" s="105">
        <v>-3751246.48</v>
      </c>
      <c r="AL1035" s="105">
        <v>-3751246.48</v>
      </c>
      <c r="AM1035" s="105">
        <v>-3751246.48</v>
      </c>
      <c r="AN1035" s="105">
        <v>-3751246.48</v>
      </c>
      <c r="AO1035" s="105">
        <v>-3751246.48</v>
      </c>
      <c r="AP1035" s="105">
        <v>-3751246.48</v>
      </c>
      <c r="AQ1035" s="105">
        <v>-3751246.48</v>
      </c>
      <c r="AR1035" s="105">
        <v>-3751246.48</v>
      </c>
      <c r="AS1035" s="105">
        <v>-3751246.48</v>
      </c>
      <c r="AT1035" s="105">
        <v>-3751246.48</v>
      </c>
      <c r="AU1035" s="105">
        <v>-3751246.48</v>
      </c>
      <c r="AV1035" s="105">
        <v>-3751246.48</v>
      </c>
      <c r="AW1035" s="105">
        <v>-3751246.48</v>
      </c>
      <c r="AX1035" s="105">
        <v>-3751246.48</v>
      </c>
      <c r="AY1035" s="105">
        <v>-3751246.48</v>
      </c>
      <c r="AZ1035" s="105">
        <v>-3751246.48</v>
      </c>
      <c r="BA1035" s="105">
        <v>-3751246.48</v>
      </c>
      <c r="BB1035" s="105">
        <v>-3751246.48</v>
      </c>
      <c r="BE1035" s="73"/>
      <c r="BF1035" s="134">
        <f t="shared" ref="BF1035:BF1098" si="68">AVERAGE(B1035:N1035)</f>
        <v>-3751246.4799999991</v>
      </c>
      <c r="BG1035" s="134">
        <f t="shared" ref="BG1035:BG1098" si="69">AVERAGE(O1035:AA1035)</f>
        <v>-3751246.4799999991</v>
      </c>
      <c r="BH1035" s="134">
        <f t="shared" ref="BH1035:BH1098" si="70">AVERAGE(AB1035:AN1035)</f>
        <v>-3751246.4799999991</v>
      </c>
      <c r="BI1035" s="134">
        <f t="shared" si="67"/>
        <v>-3751246.4799999991</v>
      </c>
    </row>
    <row r="1036" spans="1:61" ht="14.4" x14ac:dyDescent="0.3">
      <c r="A1036" s="106" t="s">
        <v>1397</v>
      </c>
      <c r="B1036" s="105">
        <v>0</v>
      </c>
      <c r="C1036" s="105">
        <v>0</v>
      </c>
      <c r="D1036" s="105">
        <v>0</v>
      </c>
      <c r="E1036" s="105">
        <v>0</v>
      </c>
      <c r="F1036" s="105">
        <v>0</v>
      </c>
      <c r="G1036" s="105">
        <v>0</v>
      </c>
      <c r="H1036" s="105">
        <v>0</v>
      </c>
      <c r="I1036" s="105">
        <v>0</v>
      </c>
      <c r="J1036" s="105">
        <v>0</v>
      </c>
      <c r="K1036" s="105">
        <v>0</v>
      </c>
      <c r="L1036" s="105">
        <v>0</v>
      </c>
      <c r="M1036" s="105">
        <v>0</v>
      </c>
      <c r="N1036" s="105">
        <v>0</v>
      </c>
      <c r="O1036" s="105">
        <v>0</v>
      </c>
      <c r="P1036" s="105">
        <v>0</v>
      </c>
      <c r="Q1036" s="105">
        <v>0</v>
      </c>
      <c r="R1036" s="105">
        <v>0</v>
      </c>
      <c r="S1036" s="105">
        <v>0</v>
      </c>
      <c r="T1036" s="105">
        <v>0</v>
      </c>
      <c r="U1036" s="105">
        <v>0</v>
      </c>
      <c r="V1036" s="105">
        <v>0</v>
      </c>
      <c r="W1036" s="105">
        <v>0</v>
      </c>
      <c r="X1036" s="105">
        <v>0</v>
      </c>
      <c r="Y1036" s="105">
        <v>0</v>
      </c>
      <c r="Z1036" s="105">
        <v>0</v>
      </c>
      <c r="AA1036" s="105">
        <v>0</v>
      </c>
      <c r="AB1036" s="105">
        <v>0</v>
      </c>
      <c r="AC1036" s="105">
        <v>0</v>
      </c>
      <c r="AD1036" s="105">
        <v>0</v>
      </c>
      <c r="AE1036" s="105">
        <v>0</v>
      </c>
      <c r="AF1036" s="105">
        <v>0</v>
      </c>
      <c r="AG1036" s="105">
        <v>0</v>
      </c>
      <c r="AH1036" s="105">
        <v>0</v>
      </c>
      <c r="AI1036" s="105">
        <v>0</v>
      </c>
      <c r="AJ1036" s="105">
        <v>0</v>
      </c>
      <c r="AK1036" s="105">
        <v>0</v>
      </c>
      <c r="AL1036" s="105">
        <v>0</v>
      </c>
      <c r="AM1036" s="105">
        <v>0</v>
      </c>
      <c r="AN1036" s="105">
        <v>0</v>
      </c>
      <c r="AO1036" s="105">
        <v>0</v>
      </c>
      <c r="AP1036" s="105">
        <v>0</v>
      </c>
      <c r="AQ1036" s="105">
        <v>0</v>
      </c>
      <c r="AR1036" s="105">
        <v>0</v>
      </c>
      <c r="AS1036" s="105">
        <v>0</v>
      </c>
      <c r="AT1036" s="105">
        <v>0</v>
      </c>
      <c r="AU1036" s="105">
        <v>0</v>
      </c>
      <c r="AV1036" s="105">
        <v>0</v>
      </c>
      <c r="AW1036" s="105">
        <v>0</v>
      </c>
      <c r="AX1036" s="105">
        <v>0</v>
      </c>
      <c r="AY1036" s="105">
        <v>0</v>
      </c>
      <c r="AZ1036" s="105">
        <v>0</v>
      </c>
      <c r="BA1036" s="105">
        <v>0</v>
      </c>
      <c r="BB1036" s="105">
        <v>0</v>
      </c>
      <c r="BE1036" s="73"/>
      <c r="BF1036" s="134">
        <f t="shared" si="68"/>
        <v>0</v>
      </c>
      <c r="BG1036" s="134">
        <f t="shared" si="69"/>
        <v>0</v>
      </c>
      <c r="BH1036" s="134">
        <f t="shared" si="70"/>
        <v>0</v>
      </c>
      <c r="BI1036" s="134">
        <f t="shared" si="67"/>
        <v>0</v>
      </c>
    </row>
    <row r="1037" spans="1:61" ht="14.4" x14ac:dyDescent="0.3">
      <c r="A1037" s="106" t="s">
        <v>1398</v>
      </c>
      <c r="B1037" s="105">
        <v>-55752.46</v>
      </c>
      <c r="C1037" s="105">
        <v>-55752.46</v>
      </c>
      <c r="D1037" s="105">
        <v>-55752.46</v>
      </c>
      <c r="E1037" s="105">
        <v>-55752.46</v>
      </c>
      <c r="F1037" s="105">
        <v>-55752.46</v>
      </c>
      <c r="G1037" s="105">
        <v>-55752.46</v>
      </c>
      <c r="H1037" s="105">
        <v>-55752.46</v>
      </c>
      <c r="I1037" s="105">
        <v>-55752.46</v>
      </c>
      <c r="J1037" s="105">
        <v>-55752.46</v>
      </c>
      <c r="K1037" s="105">
        <v>-55752.46</v>
      </c>
      <c r="L1037" s="105">
        <v>-55752.46</v>
      </c>
      <c r="M1037" s="105">
        <v>-55752.46</v>
      </c>
      <c r="N1037" s="105">
        <v>-55752.46</v>
      </c>
      <c r="O1037" s="105">
        <v>-55752.46</v>
      </c>
      <c r="P1037" s="105">
        <v>-55752.46</v>
      </c>
      <c r="Q1037" s="105">
        <v>-55752.46</v>
      </c>
      <c r="R1037" s="105">
        <v>-55752.46</v>
      </c>
      <c r="S1037" s="105">
        <v>-55752.46</v>
      </c>
      <c r="T1037" s="105">
        <v>-55752.46</v>
      </c>
      <c r="U1037" s="105">
        <v>-55752.46</v>
      </c>
      <c r="V1037" s="105">
        <v>-55752.46</v>
      </c>
      <c r="W1037" s="105">
        <v>-55752.46</v>
      </c>
      <c r="X1037" s="105">
        <v>-55752.46</v>
      </c>
      <c r="Y1037" s="105">
        <v>-55752.46</v>
      </c>
      <c r="Z1037" s="105">
        <v>-55752.46</v>
      </c>
      <c r="AA1037" s="105">
        <v>-55752.46</v>
      </c>
      <c r="AB1037" s="105">
        <v>-55752.46</v>
      </c>
      <c r="AC1037" s="105">
        <v>-55752.46</v>
      </c>
      <c r="AD1037" s="105">
        <v>-55752.46</v>
      </c>
      <c r="AE1037" s="105">
        <v>-55752.46</v>
      </c>
      <c r="AF1037" s="105">
        <v>-55752.46</v>
      </c>
      <c r="AG1037" s="105">
        <v>-55752.46</v>
      </c>
      <c r="AH1037" s="105">
        <v>-55752.46</v>
      </c>
      <c r="AI1037" s="105">
        <v>-55752.46</v>
      </c>
      <c r="AJ1037" s="105">
        <v>-55752.46</v>
      </c>
      <c r="AK1037" s="105">
        <v>-55752.46</v>
      </c>
      <c r="AL1037" s="105">
        <v>-55752.46</v>
      </c>
      <c r="AM1037" s="105">
        <v>-55752.46</v>
      </c>
      <c r="AN1037" s="105">
        <v>-55752.46</v>
      </c>
      <c r="AO1037" s="105">
        <v>-55752.46</v>
      </c>
      <c r="AP1037" s="105">
        <v>-55752.46</v>
      </c>
      <c r="AQ1037" s="105">
        <v>-55752.46</v>
      </c>
      <c r="AR1037" s="105">
        <v>-55752.46</v>
      </c>
      <c r="AS1037" s="105">
        <v>-55752.46</v>
      </c>
      <c r="AT1037" s="105">
        <v>-55752.46</v>
      </c>
      <c r="AU1037" s="105">
        <v>-55752.46</v>
      </c>
      <c r="AV1037" s="105">
        <v>-55752.46</v>
      </c>
      <c r="AW1037" s="105">
        <v>-55752.46</v>
      </c>
      <c r="AX1037" s="105">
        <v>-55752.46</v>
      </c>
      <c r="AY1037" s="105">
        <v>-55752.46</v>
      </c>
      <c r="AZ1037" s="105">
        <v>-55752.46</v>
      </c>
      <c r="BA1037" s="105">
        <v>-55752.46</v>
      </c>
      <c r="BB1037" s="105">
        <v>-55752.46</v>
      </c>
      <c r="BE1037" s="73"/>
      <c r="BF1037" s="134">
        <f t="shared" si="68"/>
        <v>-55752.46</v>
      </c>
      <c r="BG1037" s="134">
        <f t="shared" si="69"/>
        <v>-55752.46</v>
      </c>
      <c r="BH1037" s="134">
        <f t="shared" si="70"/>
        <v>-55752.46</v>
      </c>
      <c r="BI1037" s="134">
        <f t="shared" si="67"/>
        <v>-55752.46</v>
      </c>
    </row>
    <row r="1038" spans="1:61" ht="14.4" x14ac:dyDescent="0.3">
      <c r="A1038" s="106" t="s">
        <v>1399</v>
      </c>
      <c r="B1038" s="105">
        <v>0</v>
      </c>
      <c r="C1038" s="105">
        <v>0</v>
      </c>
      <c r="D1038" s="105">
        <v>0</v>
      </c>
      <c r="E1038" s="105">
        <v>0</v>
      </c>
      <c r="F1038" s="105">
        <v>0</v>
      </c>
      <c r="G1038" s="105">
        <v>0</v>
      </c>
      <c r="H1038" s="105">
        <v>0</v>
      </c>
      <c r="I1038" s="105">
        <v>0</v>
      </c>
      <c r="J1038" s="105">
        <v>0</v>
      </c>
      <c r="K1038" s="105">
        <v>0</v>
      </c>
      <c r="L1038" s="105">
        <v>0</v>
      </c>
      <c r="M1038" s="105">
        <v>0</v>
      </c>
      <c r="N1038" s="105">
        <v>0</v>
      </c>
      <c r="O1038" s="105">
        <v>0</v>
      </c>
      <c r="P1038" s="105">
        <v>0</v>
      </c>
      <c r="Q1038" s="105">
        <v>0</v>
      </c>
      <c r="R1038" s="105">
        <v>0</v>
      </c>
      <c r="S1038" s="105">
        <v>0</v>
      </c>
      <c r="T1038" s="105">
        <v>0</v>
      </c>
      <c r="U1038" s="105">
        <v>0</v>
      </c>
      <c r="V1038" s="105">
        <v>0</v>
      </c>
      <c r="W1038" s="105">
        <v>0</v>
      </c>
      <c r="X1038" s="105">
        <v>0</v>
      </c>
      <c r="Y1038" s="105">
        <v>0</v>
      </c>
      <c r="Z1038" s="105">
        <v>0</v>
      </c>
      <c r="AA1038" s="105">
        <v>0</v>
      </c>
      <c r="AB1038" s="105">
        <v>0</v>
      </c>
      <c r="AC1038" s="105">
        <v>0</v>
      </c>
      <c r="AD1038" s="105">
        <v>0</v>
      </c>
      <c r="AE1038" s="105">
        <v>0</v>
      </c>
      <c r="AF1038" s="105">
        <v>0</v>
      </c>
      <c r="AG1038" s="105">
        <v>0</v>
      </c>
      <c r="AH1038" s="105">
        <v>0</v>
      </c>
      <c r="AI1038" s="105">
        <v>0</v>
      </c>
      <c r="AJ1038" s="105">
        <v>0</v>
      </c>
      <c r="AK1038" s="105">
        <v>0</v>
      </c>
      <c r="AL1038" s="105">
        <v>0</v>
      </c>
      <c r="AM1038" s="105">
        <v>0</v>
      </c>
      <c r="AN1038" s="105">
        <v>0</v>
      </c>
      <c r="AO1038" s="105">
        <v>0</v>
      </c>
      <c r="AP1038" s="105">
        <v>0</v>
      </c>
      <c r="AQ1038" s="105">
        <v>0</v>
      </c>
      <c r="AR1038" s="105">
        <v>0</v>
      </c>
      <c r="AS1038" s="105">
        <v>0</v>
      </c>
      <c r="AT1038" s="105">
        <v>0</v>
      </c>
      <c r="AU1038" s="105">
        <v>0</v>
      </c>
      <c r="AV1038" s="105">
        <v>0</v>
      </c>
      <c r="AW1038" s="105">
        <v>0</v>
      </c>
      <c r="AX1038" s="105">
        <v>0</v>
      </c>
      <c r="AY1038" s="105">
        <v>0</v>
      </c>
      <c r="AZ1038" s="105">
        <v>0</v>
      </c>
      <c r="BA1038" s="105">
        <v>0</v>
      </c>
      <c r="BB1038" s="105">
        <v>0</v>
      </c>
      <c r="BE1038" s="73"/>
      <c r="BF1038" s="134">
        <f t="shared" si="68"/>
        <v>0</v>
      </c>
      <c r="BG1038" s="134">
        <f t="shared" si="69"/>
        <v>0</v>
      </c>
      <c r="BH1038" s="134">
        <f t="shared" si="70"/>
        <v>0</v>
      </c>
      <c r="BI1038" s="134">
        <f t="shared" si="67"/>
        <v>0</v>
      </c>
    </row>
    <row r="1039" spans="1:61" ht="14.4" x14ac:dyDescent="0.3">
      <c r="A1039" s="106" t="s">
        <v>1400</v>
      </c>
      <c r="B1039" s="105">
        <v>0</v>
      </c>
      <c r="C1039" s="105">
        <v>0</v>
      </c>
      <c r="D1039" s="105">
        <v>0</v>
      </c>
      <c r="E1039" s="105">
        <v>0</v>
      </c>
      <c r="F1039" s="105">
        <v>0</v>
      </c>
      <c r="G1039" s="105">
        <v>0</v>
      </c>
      <c r="H1039" s="105">
        <v>0</v>
      </c>
      <c r="I1039" s="105">
        <v>0</v>
      </c>
      <c r="J1039" s="105">
        <v>0</v>
      </c>
      <c r="K1039" s="105">
        <v>0</v>
      </c>
      <c r="L1039" s="105">
        <v>0</v>
      </c>
      <c r="M1039" s="105">
        <v>0</v>
      </c>
      <c r="N1039" s="105">
        <v>0</v>
      </c>
      <c r="O1039" s="105">
        <v>0</v>
      </c>
      <c r="P1039" s="105">
        <v>0</v>
      </c>
      <c r="Q1039" s="105">
        <v>0</v>
      </c>
      <c r="R1039" s="105">
        <v>0</v>
      </c>
      <c r="S1039" s="105">
        <v>0</v>
      </c>
      <c r="T1039" s="105">
        <v>0</v>
      </c>
      <c r="U1039" s="105">
        <v>0</v>
      </c>
      <c r="V1039" s="105">
        <v>0</v>
      </c>
      <c r="W1039" s="105">
        <v>0</v>
      </c>
      <c r="X1039" s="105">
        <v>0</v>
      </c>
      <c r="Y1039" s="105">
        <v>0</v>
      </c>
      <c r="Z1039" s="105">
        <v>0</v>
      </c>
      <c r="AA1039" s="105">
        <v>0</v>
      </c>
      <c r="AB1039" s="105">
        <v>0</v>
      </c>
      <c r="AC1039" s="105">
        <v>0</v>
      </c>
      <c r="AD1039" s="105">
        <v>0</v>
      </c>
      <c r="AE1039" s="105">
        <v>0</v>
      </c>
      <c r="AF1039" s="105">
        <v>0</v>
      </c>
      <c r="AG1039" s="105">
        <v>0</v>
      </c>
      <c r="AH1039" s="105">
        <v>0</v>
      </c>
      <c r="AI1039" s="105">
        <v>0</v>
      </c>
      <c r="AJ1039" s="105">
        <v>0</v>
      </c>
      <c r="AK1039" s="105">
        <v>0</v>
      </c>
      <c r="AL1039" s="105">
        <v>0</v>
      </c>
      <c r="AM1039" s="105">
        <v>0</v>
      </c>
      <c r="AN1039" s="105">
        <v>0</v>
      </c>
      <c r="AO1039" s="105">
        <v>0</v>
      </c>
      <c r="AP1039" s="105">
        <v>0</v>
      </c>
      <c r="AQ1039" s="105">
        <v>0</v>
      </c>
      <c r="AR1039" s="105">
        <v>0</v>
      </c>
      <c r="AS1039" s="105">
        <v>0</v>
      </c>
      <c r="AT1039" s="105">
        <v>0</v>
      </c>
      <c r="AU1039" s="105">
        <v>0</v>
      </c>
      <c r="AV1039" s="105">
        <v>0</v>
      </c>
      <c r="AW1039" s="105">
        <v>0</v>
      </c>
      <c r="AX1039" s="105">
        <v>0</v>
      </c>
      <c r="AY1039" s="105">
        <v>0</v>
      </c>
      <c r="AZ1039" s="105">
        <v>0</v>
      </c>
      <c r="BA1039" s="105">
        <v>0</v>
      </c>
      <c r="BB1039" s="105">
        <v>0</v>
      </c>
      <c r="BE1039" s="73"/>
      <c r="BF1039" s="134">
        <f t="shared" si="68"/>
        <v>0</v>
      </c>
      <c r="BG1039" s="134">
        <f t="shared" si="69"/>
        <v>0</v>
      </c>
      <c r="BH1039" s="134">
        <f t="shared" si="70"/>
        <v>0</v>
      </c>
      <c r="BI1039" s="134">
        <f t="shared" si="67"/>
        <v>0</v>
      </c>
    </row>
    <row r="1040" spans="1:61" ht="14.4" x14ac:dyDescent="0.3">
      <c r="A1040" s="106" t="s">
        <v>1401</v>
      </c>
      <c r="B1040" s="105">
        <v>-149841.07</v>
      </c>
      <c r="C1040" s="105">
        <v>-149841.07</v>
      </c>
      <c r="D1040" s="105">
        <v>-149841.07</v>
      </c>
      <c r="E1040" s="105">
        <v>-149841.07</v>
      </c>
      <c r="F1040" s="105">
        <v>-149841.07</v>
      </c>
      <c r="G1040" s="105">
        <v>-149841.07</v>
      </c>
      <c r="H1040" s="105">
        <v>-149841.07</v>
      </c>
      <c r="I1040" s="105">
        <v>-149841.07</v>
      </c>
      <c r="J1040" s="105">
        <v>-149841.07</v>
      </c>
      <c r="K1040" s="105">
        <v>-149841.07</v>
      </c>
      <c r="L1040" s="105">
        <v>-149841.07</v>
      </c>
      <c r="M1040" s="105">
        <v>-149841.07</v>
      </c>
      <c r="N1040" s="105">
        <v>-149841.07</v>
      </c>
      <c r="O1040" s="105">
        <v>-149841.07</v>
      </c>
      <c r="P1040" s="105">
        <v>-149841.07</v>
      </c>
      <c r="Q1040" s="105">
        <v>-149841.07</v>
      </c>
      <c r="R1040" s="105">
        <v>-149841.07</v>
      </c>
      <c r="S1040" s="105">
        <v>-149841.07</v>
      </c>
      <c r="T1040" s="105">
        <v>-149841.07</v>
      </c>
      <c r="U1040" s="105">
        <v>-149841.07</v>
      </c>
      <c r="V1040" s="105">
        <v>-149841.07</v>
      </c>
      <c r="W1040" s="105">
        <v>-149841.07</v>
      </c>
      <c r="X1040" s="105">
        <v>-149841.07</v>
      </c>
      <c r="Y1040" s="105">
        <v>-149841.07</v>
      </c>
      <c r="Z1040" s="105">
        <v>-149841.07</v>
      </c>
      <c r="AA1040" s="105">
        <v>-149841.07</v>
      </c>
      <c r="AB1040" s="105">
        <v>-149841.07</v>
      </c>
      <c r="AC1040" s="105">
        <v>-149841.07</v>
      </c>
      <c r="AD1040" s="105">
        <v>-149841.07</v>
      </c>
      <c r="AE1040" s="105">
        <v>-149841.07</v>
      </c>
      <c r="AF1040" s="105">
        <v>-149841.07</v>
      </c>
      <c r="AG1040" s="105">
        <v>-149841.07</v>
      </c>
      <c r="AH1040" s="105">
        <v>-149841.07</v>
      </c>
      <c r="AI1040" s="105">
        <v>-149841.07</v>
      </c>
      <c r="AJ1040" s="105">
        <v>-149841.07</v>
      </c>
      <c r="AK1040" s="105">
        <v>-149841.07</v>
      </c>
      <c r="AL1040" s="105">
        <v>-149841.07</v>
      </c>
      <c r="AM1040" s="105">
        <v>-149841.07</v>
      </c>
      <c r="AN1040" s="105">
        <v>-149841.07</v>
      </c>
      <c r="AO1040" s="105">
        <v>-149841.07</v>
      </c>
      <c r="AP1040" s="105">
        <v>-149841.07</v>
      </c>
      <c r="AQ1040" s="105">
        <v>-149841.07</v>
      </c>
      <c r="AR1040" s="105">
        <v>-149841.07</v>
      </c>
      <c r="AS1040" s="105">
        <v>-149841.07</v>
      </c>
      <c r="AT1040" s="105">
        <v>-149841.07</v>
      </c>
      <c r="AU1040" s="105">
        <v>-149841.07</v>
      </c>
      <c r="AV1040" s="105">
        <v>-149841.07</v>
      </c>
      <c r="AW1040" s="105">
        <v>-149841.07</v>
      </c>
      <c r="AX1040" s="105">
        <v>-149841.07</v>
      </c>
      <c r="AY1040" s="105">
        <v>-149841.07</v>
      </c>
      <c r="AZ1040" s="105">
        <v>-149841.07</v>
      </c>
      <c r="BA1040" s="105">
        <v>-149841.07</v>
      </c>
      <c r="BB1040" s="105">
        <v>-149841.07</v>
      </c>
      <c r="BE1040" s="73"/>
      <c r="BF1040" s="134">
        <f t="shared" si="68"/>
        <v>-149841.07000000004</v>
      </c>
      <c r="BG1040" s="134">
        <f t="shared" si="69"/>
        <v>-149841.07000000004</v>
      </c>
      <c r="BH1040" s="134">
        <f t="shared" si="70"/>
        <v>-149841.07000000004</v>
      </c>
      <c r="BI1040" s="134">
        <f t="shared" si="67"/>
        <v>-149841.07000000004</v>
      </c>
    </row>
    <row r="1041" spans="1:61" ht="14.4" x14ac:dyDescent="0.3">
      <c r="A1041" s="106" t="s">
        <v>1402</v>
      </c>
      <c r="B1041" s="105">
        <v>0</v>
      </c>
      <c r="C1041" s="105">
        <v>0</v>
      </c>
      <c r="D1041" s="105">
        <v>0</v>
      </c>
      <c r="E1041" s="105">
        <v>0</v>
      </c>
      <c r="F1041" s="105">
        <v>0</v>
      </c>
      <c r="G1041" s="105">
        <v>0</v>
      </c>
      <c r="H1041" s="105">
        <v>0</v>
      </c>
      <c r="I1041" s="105">
        <v>0</v>
      </c>
      <c r="J1041" s="105">
        <v>0</v>
      </c>
      <c r="K1041" s="105">
        <v>0</v>
      </c>
      <c r="L1041" s="105">
        <v>0</v>
      </c>
      <c r="M1041" s="105">
        <v>0</v>
      </c>
      <c r="N1041" s="105">
        <v>0</v>
      </c>
      <c r="O1041" s="105">
        <v>0</v>
      </c>
      <c r="P1041" s="105">
        <v>0</v>
      </c>
      <c r="Q1041" s="105">
        <v>0</v>
      </c>
      <c r="R1041" s="105">
        <v>0</v>
      </c>
      <c r="S1041" s="105">
        <v>0</v>
      </c>
      <c r="T1041" s="105">
        <v>0</v>
      </c>
      <c r="U1041" s="105">
        <v>0</v>
      </c>
      <c r="V1041" s="105">
        <v>0</v>
      </c>
      <c r="W1041" s="105">
        <v>0</v>
      </c>
      <c r="X1041" s="105">
        <v>0</v>
      </c>
      <c r="Y1041" s="105">
        <v>0</v>
      </c>
      <c r="Z1041" s="105">
        <v>0</v>
      </c>
      <c r="AA1041" s="105">
        <v>0</v>
      </c>
      <c r="AB1041" s="105">
        <v>0</v>
      </c>
      <c r="AC1041" s="105">
        <v>0</v>
      </c>
      <c r="AD1041" s="105">
        <v>0</v>
      </c>
      <c r="AE1041" s="105">
        <v>0</v>
      </c>
      <c r="AF1041" s="105">
        <v>0</v>
      </c>
      <c r="AG1041" s="105">
        <v>0</v>
      </c>
      <c r="AH1041" s="105">
        <v>0</v>
      </c>
      <c r="AI1041" s="105">
        <v>0</v>
      </c>
      <c r="AJ1041" s="105">
        <v>0</v>
      </c>
      <c r="AK1041" s="105">
        <v>0</v>
      </c>
      <c r="AL1041" s="105">
        <v>0</v>
      </c>
      <c r="AM1041" s="105">
        <v>0</v>
      </c>
      <c r="AN1041" s="105">
        <v>0</v>
      </c>
      <c r="AO1041" s="105">
        <v>0</v>
      </c>
      <c r="AP1041" s="105">
        <v>0</v>
      </c>
      <c r="AQ1041" s="105">
        <v>0</v>
      </c>
      <c r="AR1041" s="105">
        <v>0</v>
      </c>
      <c r="AS1041" s="105">
        <v>0</v>
      </c>
      <c r="AT1041" s="105">
        <v>0</v>
      </c>
      <c r="AU1041" s="105">
        <v>0</v>
      </c>
      <c r="AV1041" s="105">
        <v>0</v>
      </c>
      <c r="AW1041" s="105">
        <v>0</v>
      </c>
      <c r="AX1041" s="105">
        <v>0</v>
      </c>
      <c r="AY1041" s="105">
        <v>0</v>
      </c>
      <c r="AZ1041" s="105">
        <v>0</v>
      </c>
      <c r="BA1041" s="105">
        <v>0</v>
      </c>
      <c r="BB1041" s="105">
        <v>0</v>
      </c>
      <c r="BE1041" s="73"/>
      <c r="BF1041" s="134">
        <f t="shared" si="68"/>
        <v>0</v>
      </c>
      <c r="BG1041" s="134">
        <f t="shared" si="69"/>
        <v>0</v>
      </c>
      <c r="BH1041" s="134">
        <f t="shared" si="70"/>
        <v>0</v>
      </c>
      <c r="BI1041" s="134">
        <f t="shared" si="67"/>
        <v>0</v>
      </c>
    </row>
    <row r="1042" spans="1:61" ht="14.4" x14ac:dyDescent="0.3">
      <c r="A1042" s="233" t="s">
        <v>1403</v>
      </c>
      <c r="B1042" s="107">
        <v>-55061124.030000001</v>
      </c>
      <c r="C1042" s="107">
        <v>-55061124.030000001</v>
      </c>
      <c r="D1042" s="107">
        <v>-55061124.030000001</v>
      </c>
      <c r="E1042" s="107">
        <v>-55061124.030000001</v>
      </c>
      <c r="F1042" s="107">
        <v>-55061124.030000001</v>
      </c>
      <c r="G1042" s="107">
        <v>-55061124.030000001</v>
      </c>
      <c r="H1042" s="107">
        <v>-55061124.030000001</v>
      </c>
      <c r="I1042" s="107">
        <v>-55061124.030000001</v>
      </c>
      <c r="J1042" s="107">
        <v>-55061124.030000001</v>
      </c>
      <c r="K1042" s="107">
        <v>-55061124.030000001</v>
      </c>
      <c r="L1042" s="107">
        <v>-55061124.030000001</v>
      </c>
      <c r="M1042" s="107">
        <v>-55061124.030000001</v>
      </c>
      <c r="N1042" s="107">
        <v>-55061124.030000001</v>
      </c>
      <c r="O1042" s="107">
        <v>-55061124.030000001</v>
      </c>
      <c r="P1042" s="107">
        <v>-55061124.030000001</v>
      </c>
      <c r="Q1042" s="107">
        <v>-55061124.030000001</v>
      </c>
      <c r="R1042" s="107">
        <v>-55061124.030000001</v>
      </c>
      <c r="S1042" s="107">
        <v>-55061124.030000001</v>
      </c>
      <c r="T1042" s="107">
        <v>-55061124.030000001</v>
      </c>
      <c r="U1042" s="107">
        <v>-55061124.030000001</v>
      </c>
      <c r="V1042" s="107">
        <v>-55061124.030000001</v>
      </c>
      <c r="W1042" s="107">
        <v>-55061124.030000001</v>
      </c>
      <c r="X1042" s="107">
        <v>-55061124.030000001</v>
      </c>
      <c r="Y1042" s="107">
        <v>-55061124.030000001</v>
      </c>
      <c r="Z1042" s="107">
        <v>-55061124.030000001</v>
      </c>
      <c r="AA1042" s="107">
        <v>-55061124.030000001</v>
      </c>
      <c r="AB1042" s="107">
        <v>-55061124.030000001</v>
      </c>
      <c r="AC1042" s="107">
        <v>-55061124.030000001</v>
      </c>
      <c r="AD1042" s="107">
        <v>-55061124.030000001</v>
      </c>
      <c r="AE1042" s="107">
        <v>-55061124.030000001</v>
      </c>
      <c r="AF1042" s="107">
        <v>-55061124.030000001</v>
      </c>
      <c r="AG1042" s="107">
        <v>-55061124.030000001</v>
      </c>
      <c r="AH1042" s="107">
        <v>-55061124.030000001</v>
      </c>
      <c r="AI1042" s="107">
        <v>-55061124.030000001</v>
      </c>
      <c r="AJ1042" s="107">
        <v>-55061124.030000001</v>
      </c>
      <c r="AK1042" s="107">
        <v>-55061124.030000001</v>
      </c>
      <c r="AL1042" s="107">
        <v>-55061124.030000001</v>
      </c>
      <c r="AM1042" s="107">
        <v>-55061124.030000098</v>
      </c>
      <c r="AN1042" s="107">
        <v>-55061124.030000098</v>
      </c>
      <c r="AO1042" s="107">
        <v>-55061124.030000098</v>
      </c>
      <c r="AP1042" s="107">
        <v>-55061124.030000098</v>
      </c>
      <c r="AQ1042" s="107">
        <v>-55061124.030000098</v>
      </c>
      <c r="AR1042" s="107">
        <v>-55061124.030000098</v>
      </c>
      <c r="AS1042" s="107">
        <v>-55061124.030000098</v>
      </c>
      <c r="AT1042" s="107">
        <v>-55061124.030000098</v>
      </c>
      <c r="AU1042" s="107">
        <v>-55061124.030000098</v>
      </c>
      <c r="AV1042" s="107">
        <v>-55061124.030000098</v>
      </c>
      <c r="AW1042" s="107">
        <v>-55061124.030000098</v>
      </c>
      <c r="AX1042" s="107">
        <v>-55061124.030000098</v>
      </c>
      <c r="AY1042" s="107">
        <v>-55061124.030000098</v>
      </c>
      <c r="AZ1042" s="107">
        <v>-55061124.030000098</v>
      </c>
      <c r="BA1042" s="107">
        <v>-55061124.030000098</v>
      </c>
      <c r="BB1042" s="107">
        <v>-55061124.030000098</v>
      </c>
      <c r="BE1042" s="73"/>
      <c r="BF1042" s="134">
        <f t="shared" si="68"/>
        <v>-55061124.029999979</v>
      </c>
      <c r="BG1042" s="134">
        <f t="shared" si="69"/>
        <v>-55061124.029999979</v>
      </c>
      <c r="BH1042" s="134">
        <f t="shared" si="70"/>
        <v>-55061124.030000001</v>
      </c>
      <c r="BI1042" s="134">
        <f t="shared" si="67"/>
        <v>-55061124.030000098</v>
      </c>
    </row>
    <row r="1043" spans="1:61" ht="14.4" x14ac:dyDescent="0.3">
      <c r="A1043" s="106" t="s">
        <v>1404</v>
      </c>
      <c r="BE1043" s="73"/>
      <c r="BF1043" s="134" t="e">
        <f t="shared" si="68"/>
        <v>#DIV/0!</v>
      </c>
      <c r="BG1043" s="134" t="e">
        <f t="shared" si="69"/>
        <v>#DIV/0!</v>
      </c>
      <c r="BH1043" s="134" t="e">
        <f t="shared" si="70"/>
        <v>#DIV/0!</v>
      </c>
      <c r="BI1043" s="134" t="e">
        <f t="shared" si="67"/>
        <v>#DIV/0!</v>
      </c>
    </row>
    <row r="1044" spans="1:61" ht="14.4" x14ac:dyDescent="0.3">
      <c r="A1044" s="158" t="s">
        <v>1405</v>
      </c>
      <c r="BE1044" s="73"/>
      <c r="BF1044" s="134" t="e">
        <f t="shared" si="68"/>
        <v>#DIV/0!</v>
      </c>
      <c r="BG1044" s="134" t="e">
        <f t="shared" si="69"/>
        <v>#DIV/0!</v>
      </c>
      <c r="BH1044" s="134" t="e">
        <f t="shared" si="70"/>
        <v>#DIV/0!</v>
      </c>
      <c r="BI1044" s="134" t="e">
        <f t="shared" si="67"/>
        <v>#DIV/0!</v>
      </c>
    </row>
    <row r="1045" spans="1:61" ht="14.4" x14ac:dyDescent="0.3">
      <c r="A1045" s="106" t="s">
        <v>1406</v>
      </c>
      <c r="B1045" s="105">
        <v>0</v>
      </c>
      <c r="C1045" s="105">
        <v>0</v>
      </c>
      <c r="D1045" s="105">
        <v>0</v>
      </c>
      <c r="E1045" s="105">
        <v>0</v>
      </c>
      <c r="F1045" s="105">
        <v>0</v>
      </c>
      <c r="G1045" s="105">
        <v>0</v>
      </c>
      <c r="H1045" s="105">
        <v>0</v>
      </c>
      <c r="I1045" s="105">
        <v>0</v>
      </c>
      <c r="J1045" s="105">
        <v>0</v>
      </c>
      <c r="K1045" s="105">
        <v>0</v>
      </c>
      <c r="L1045" s="105">
        <v>0</v>
      </c>
      <c r="M1045" s="105">
        <v>0</v>
      </c>
      <c r="N1045" s="105">
        <v>0</v>
      </c>
      <c r="O1045" s="105">
        <v>0</v>
      </c>
      <c r="P1045" s="105">
        <v>0</v>
      </c>
      <c r="Q1045" s="105">
        <v>0</v>
      </c>
      <c r="R1045" s="105">
        <v>0</v>
      </c>
      <c r="S1045" s="105">
        <v>0</v>
      </c>
      <c r="T1045" s="105">
        <v>0</v>
      </c>
      <c r="U1045" s="105">
        <v>0</v>
      </c>
      <c r="V1045" s="105">
        <v>0</v>
      </c>
      <c r="W1045" s="105">
        <v>0</v>
      </c>
      <c r="X1045" s="105">
        <v>0</v>
      </c>
      <c r="Y1045" s="105">
        <v>0</v>
      </c>
      <c r="Z1045" s="105">
        <v>0</v>
      </c>
      <c r="AA1045" s="105">
        <v>0</v>
      </c>
      <c r="AB1045" s="105">
        <v>0</v>
      </c>
      <c r="AC1045" s="105">
        <v>0</v>
      </c>
      <c r="AD1045" s="105">
        <v>0</v>
      </c>
      <c r="AE1045" s="105">
        <v>0</v>
      </c>
      <c r="AF1045" s="105">
        <v>0</v>
      </c>
      <c r="AG1045" s="105">
        <v>0</v>
      </c>
      <c r="AH1045" s="105">
        <v>0</v>
      </c>
      <c r="AI1045" s="105">
        <v>0</v>
      </c>
      <c r="AJ1045" s="105">
        <v>0</v>
      </c>
      <c r="AK1045" s="105">
        <v>0</v>
      </c>
      <c r="AL1045" s="105">
        <v>0</v>
      </c>
      <c r="AM1045" s="105">
        <v>0</v>
      </c>
      <c r="AN1045" s="105">
        <v>0</v>
      </c>
      <c r="AO1045" s="105">
        <v>0</v>
      </c>
      <c r="AP1045" s="105">
        <v>0</v>
      </c>
      <c r="AQ1045" s="105">
        <v>0</v>
      </c>
      <c r="AR1045" s="105">
        <v>0</v>
      </c>
      <c r="AS1045" s="105">
        <v>0</v>
      </c>
      <c r="AT1045" s="105">
        <v>0</v>
      </c>
      <c r="AU1045" s="105">
        <v>0</v>
      </c>
      <c r="AV1045" s="105">
        <v>0</v>
      </c>
      <c r="AW1045" s="105">
        <v>0</v>
      </c>
      <c r="AX1045" s="105">
        <v>0</v>
      </c>
      <c r="AY1045" s="105">
        <v>0</v>
      </c>
      <c r="AZ1045" s="105">
        <v>0</v>
      </c>
      <c r="BA1045" s="105">
        <v>0</v>
      </c>
      <c r="BB1045" s="105">
        <v>0</v>
      </c>
      <c r="BE1045" s="73"/>
      <c r="BF1045" s="134">
        <f t="shared" si="68"/>
        <v>0</v>
      </c>
      <c r="BG1045" s="134">
        <f t="shared" si="69"/>
        <v>0</v>
      </c>
      <c r="BH1045" s="134">
        <f t="shared" si="70"/>
        <v>0</v>
      </c>
      <c r="BI1045" s="134">
        <f t="shared" si="67"/>
        <v>0</v>
      </c>
    </row>
    <row r="1046" spans="1:61" ht="14.4" x14ac:dyDescent="0.3">
      <c r="A1046" s="106" t="s">
        <v>1407</v>
      </c>
      <c r="B1046" s="105">
        <v>0</v>
      </c>
      <c r="C1046" s="105">
        <v>0</v>
      </c>
      <c r="D1046" s="105">
        <v>0</v>
      </c>
      <c r="E1046" s="105">
        <v>0</v>
      </c>
      <c r="F1046" s="105">
        <v>0</v>
      </c>
      <c r="G1046" s="105">
        <v>0</v>
      </c>
      <c r="H1046" s="105">
        <v>0</v>
      </c>
      <c r="I1046" s="105">
        <v>0</v>
      </c>
      <c r="J1046" s="105">
        <v>0</v>
      </c>
      <c r="K1046" s="105">
        <v>0</v>
      </c>
      <c r="L1046" s="105">
        <v>0</v>
      </c>
      <c r="M1046" s="105">
        <v>0</v>
      </c>
      <c r="N1046" s="105">
        <v>0</v>
      </c>
      <c r="O1046" s="105">
        <v>0</v>
      </c>
      <c r="P1046" s="105">
        <v>0</v>
      </c>
      <c r="Q1046" s="105">
        <v>0</v>
      </c>
      <c r="R1046" s="105">
        <v>0</v>
      </c>
      <c r="S1046" s="105">
        <v>0</v>
      </c>
      <c r="T1046" s="105">
        <v>0</v>
      </c>
      <c r="U1046" s="105">
        <v>0</v>
      </c>
      <c r="V1046" s="105">
        <v>0</v>
      </c>
      <c r="W1046" s="105">
        <v>0</v>
      </c>
      <c r="X1046" s="105">
        <v>0</v>
      </c>
      <c r="Y1046" s="105">
        <v>0</v>
      </c>
      <c r="Z1046" s="105">
        <v>0</v>
      </c>
      <c r="AA1046" s="105">
        <v>0</v>
      </c>
      <c r="AB1046" s="105">
        <v>0</v>
      </c>
      <c r="AC1046" s="105">
        <v>0</v>
      </c>
      <c r="AD1046" s="105">
        <v>0</v>
      </c>
      <c r="AE1046" s="105">
        <v>0</v>
      </c>
      <c r="AF1046" s="105">
        <v>0</v>
      </c>
      <c r="AG1046" s="105">
        <v>0</v>
      </c>
      <c r="AH1046" s="105">
        <v>0</v>
      </c>
      <c r="AI1046" s="105">
        <v>0</v>
      </c>
      <c r="AJ1046" s="105">
        <v>0</v>
      </c>
      <c r="AK1046" s="105">
        <v>0</v>
      </c>
      <c r="AL1046" s="105">
        <v>0</v>
      </c>
      <c r="AM1046" s="105">
        <v>0</v>
      </c>
      <c r="AN1046" s="105">
        <v>0</v>
      </c>
      <c r="AO1046" s="105">
        <v>0</v>
      </c>
      <c r="AP1046" s="105">
        <v>0</v>
      </c>
      <c r="AQ1046" s="105">
        <v>0</v>
      </c>
      <c r="AR1046" s="105">
        <v>0</v>
      </c>
      <c r="AS1046" s="105">
        <v>0</v>
      </c>
      <c r="AT1046" s="105">
        <v>0</v>
      </c>
      <c r="AU1046" s="105">
        <v>0</v>
      </c>
      <c r="AV1046" s="105">
        <v>0</v>
      </c>
      <c r="AW1046" s="105">
        <v>0</v>
      </c>
      <c r="AX1046" s="105">
        <v>0</v>
      </c>
      <c r="AY1046" s="105">
        <v>0</v>
      </c>
      <c r="AZ1046" s="105">
        <v>0</v>
      </c>
      <c r="BA1046" s="105">
        <v>0</v>
      </c>
      <c r="BB1046" s="105">
        <v>0</v>
      </c>
      <c r="BE1046" s="73"/>
      <c r="BF1046" s="134">
        <f t="shared" si="68"/>
        <v>0</v>
      </c>
      <c r="BG1046" s="134">
        <f t="shared" si="69"/>
        <v>0</v>
      </c>
      <c r="BH1046" s="134">
        <f t="shared" si="70"/>
        <v>0</v>
      </c>
      <c r="BI1046" s="134">
        <f t="shared" si="67"/>
        <v>0</v>
      </c>
    </row>
    <row r="1047" spans="1:61" ht="14.4" x14ac:dyDescent="0.3">
      <c r="A1047" s="106" t="s">
        <v>1408</v>
      </c>
      <c r="B1047" s="105">
        <v>-38761224.894900799</v>
      </c>
      <c r="C1047" s="105">
        <v>-39330786.6647847</v>
      </c>
      <c r="D1047" s="105">
        <v>-35237379.721550897</v>
      </c>
      <c r="E1047" s="105">
        <v>-31296938.577199999</v>
      </c>
      <c r="F1047" s="105">
        <v>-27664471.776420899</v>
      </c>
      <c r="G1047" s="105">
        <v>-24720938.742936201</v>
      </c>
      <c r="H1047" s="105">
        <v>-23184734.472403001</v>
      </c>
      <c r="I1047" s="105">
        <v>-21093097.007091999</v>
      </c>
      <c r="J1047" s="105">
        <v>-23021643.7994335</v>
      </c>
      <c r="K1047" s="105">
        <v>-20074519.821552198</v>
      </c>
      <c r="L1047" s="105">
        <v>-14146901.567211799</v>
      </c>
      <c r="M1047" s="105">
        <v>-6413388.7468653098</v>
      </c>
      <c r="N1047" s="105">
        <v>-28.5550258486182</v>
      </c>
      <c r="O1047" s="105">
        <v>-28.5550258486182</v>
      </c>
      <c r="P1047" s="105">
        <v>-5913137.9191848598</v>
      </c>
      <c r="Q1047" s="105">
        <v>-1901944.79764772</v>
      </c>
      <c r="R1047" s="105">
        <v>1051374.5708610399</v>
      </c>
      <c r="S1047" s="105">
        <v>2757292.8096303102</v>
      </c>
      <c r="T1047" s="105">
        <v>901694.73078867304</v>
      </c>
      <c r="U1047" s="105">
        <v>-2103167.8827220802</v>
      </c>
      <c r="V1047" s="105">
        <v>-6008867.3087692996</v>
      </c>
      <c r="W1047" s="105">
        <v>-15628235.5711456</v>
      </c>
      <c r="X1047" s="105">
        <v>-16914848.9058391</v>
      </c>
      <c r="Y1047" s="105">
        <v>-14102086.905556001</v>
      </c>
      <c r="Z1047" s="105">
        <v>-6714793.1812261902</v>
      </c>
      <c r="AA1047" s="105">
        <v>-28.555025812238402</v>
      </c>
      <c r="AB1047" s="105">
        <v>-28.555025812238402</v>
      </c>
      <c r="AC1047" s="105">
        <v>-6809528.0015080702</v>
      </c>
      <c r="AD1047" s="105">
        <v>-665080.22710339294</v>
      </c>
      <c r="AE1047" s="105">
        <v>4047317.6915698699</v>
      </c>
      <c r="AF1047" s="105">
        <v>6923433.5593965901</v>
      </c>
      <c r="AG1047" s="105">
        <v>4879901.3597839</v>
      </c>
      <c r="AH1047" s="105">
        <v>969039.26466726605</v>
      </c>
      <c r="AI1047" s="105">
        <v>-4296830.1223008996</v>
      </c>
      <c r="AJ1047" s="105">
        <v>-17302958.201127101</v>
      </c>
      <c r="AK1047" s="105">
        <v>-19415684.762307901</v>
      </c>
      <c r="AL1047" s="105">
        <v>-16635477.640027201</v>
      </c>
      <c r="AM1047" s="105">
        <v>-7767039.1376523403</v>
      </c>
      <c r="AN1047" s="105">
        <v>-28.5550258486182</v>
      </c>
      <c r="AO1047" s="105">
        <v>-28.5550258486182</v>
      </c>
      <c r="AP1047" s="105">
        <v>-7406646.2560560796</v>
      </c>
      <c r="AQ1047" s="105">
        <v>391279.67909345502</v>
      </c>
      <c r="AR1047" s="105">
        <v>6489250.05308979</v>
      </c>
      <c r="AS1047" s="105">
        <v>10327512.1785622</v>
      </c>
      <c r="AT1047" s="105">
        <v>8137117.2469459204</v>
      </c>
      <c r="AU1047" s="105">
        <v>3524387.1993977898</v>
      </c>
      <c r="AV1047" s="105">
        <v>-2816479.0901539</v>
      </c>
      <c r="AW1047" s="105">
        <v>-18391664.7960268</v>
      </c>
      <c r="AX1047" s="105">
        <v>-21252786.555016998</v>
      </c>
      <c r="AY1047" s="105">
        <v>-18414024.956901401</v>
      </c>
      <c r="AZ1047" s="105">
        <v>-8488797.0048570391</v>
      </c>
      <c r="BA1047" s="105">
        <v>-28.555025994137299</v>
      </c>
      <c r="BB1047" s="105">
        <v>-28.555025994137299</v>
      </c>
      <c r="BE1047" s="73"/>
      <c r="BF1047" s="134">
        <f t="shared" si="68"/>
        <v>-23457388.795952089</v>
      </c>
      <c r="BG1047" s="134">
        <f t="shared" si="69"/>
        <v>-4967444.420835576</v>
      </c>
      <c r="BH1047" s="134">
        <f t="shared" si="70"/>
        <v>-4313304.8712816108</v>
      </c>
      <c r="BI1047" s="134">
        <f t="shared" si="67"/>
        <v>-3684685.3393826853</v>
      </c>
    </row>
    <row r="1048" spans="1:61" ht="14.4" x14ac:dyDescent="0.3">
      <c r="A1048" s="106" t="s">
        <v>1409</v>
      </c>
      <c r="B1048" s="105">
        <v>0</v>
      </c>
      <c r="C1048" s="105">
        <v>0</v>
      </c>
      <c r="D1048" s="105">
        <v>0</v>
      </c>
      <c r="E1048" s="105">
        <v>0</v>
      </c>
      <c r="F1048" s="105">
        <v>0</v>
      </c>
      <c r="G1048" s="105">
        <v>0</v>
      </c>
      <c r="H1048" s="105">
        <v>0</v>
      </c>
      <c r="I1048" s="105">
        <v>0</v>
      </c>
      <c r="J1048" s="105">
        <v>0</v>
      </c>
      <c r="K1048" s="105">
        <v>0</v>
      </c>
      <c r="L1048" s="105">
        <v>0</v>
      </c>
      <c r="M1048" s="105">
        <v>0</v>
      </c>
      <c r="N1048" s="105">
        <v>0</v>
      </c>
      <c r="O1048" s="105">
        <v>0</v>
      </c>
      <c r="P1048" s="105">
        <v>0</v>
      </c>
      <c r="Q1048" s="105">
        <v>0</v>
      </c>
      <c r="R1048" s="105">
        <v>0</v>
      </c>
      <c r="S1048" s="105">
        <v>0</v>
      </c>
      <c r="T1048" s="105">
        <v>0</v>
      </c>
      <c r="U1048" s="105">
        <v>0</v>
      </c>
      <c r="V1048" s="105">
        <v>0</v>
      </c>
      <c r="W1048" s="105">
        <v>0</v>
      </c>
      <c r="X1048" s="105">
        <v>0</v>
      </c>
      <c r="Y1048" s="105">
        <v>0</v>
      </c>
      <c r="Z1048" s="105">
        <v>0</v>
      </c>
      <c r="AA1048" s="105">
        <v>0</v>
      </c>
      <c r="AB1048" s="105">
        <v>0</v>
      </c>
      <c r="AC1048" s="105">
        <v>0</v>
      </c>
      <c r="AD1048" s="105">
        <v>0</v>
      </c>
      <c r="AE1048" s="105">
        <v>0</v>
      </c>
      <c r="AF1048" s="105">
        <v>0</v>
      </c>
      <c r="AG1048" s="105">
        <v>0</v>
      </c>
      <c r="AH1048" s="105">
        <v>0</v>
      </c>
      <c r="AI1048" s="105">
        <v>0</v>
      </c>
      <c r="AJ1048" s="105">
        <v>0</v>
      </c>
      <c r="AK1048" s="105">
        <v>0</v>
      </c>
      <c r="AL1048" s="105">
        <v>0</v>
      </c>
      <c r="AM1048" s="105">
        <v>0</v>
      </c>
      <c r="AN1048" s="105">
        <v>0</v>
      </c>
      <c r="AO1048" s="105">
        <v>0</v>
      </c>
      <c r="AP1048" s="105">
        <v>0</v>
      </c>
      <c r="AQ1048" s="105">
        <v>0</v>
      </c>
      <c r="AR1048" s="105">
        <v>0</v>
      </c>
      <c r="AS1048" s="105">
        <v>0</v>
      </c>
      <c r="AT1048" s="105">
        <v>0</v>
      </c>
      <c r="AU1048" s="105">
        <v>0</v>
      </c>
      <c r="AV1048" s="105">
        <v>0</v>
      </c>
      <c r="AW1048" s="105">
        <v>0</v>
      </c>
      <c r="AX1048" s="105">
        <v>0</v>
      </c>
      <c r="AY1048" s="105">
        <v>0</v>
      </c>
      <c r="AZ1048" s="105">
        <v>0</v>
      </c>
      <c r="BA1048" s="105">
        <v>0</v>
      </c>
      <c r="BB1048" s="105">
        <v>0</v>
      </c>
      <c r="BE1048" s="73"/>
      <c r="BF1048" s="134">
        <f t="shared" si="68"/>
        <v>0</v>
      </c>
      <c r="BG1048" s="134">
        <f t="shared" si="69"/>
        <v>0</v>
      </c>
      <c r="BH1048" s="134">
        <f t="shared" si="70"/>
        <v>0</v>
      </c>
      <c r="BI1048" s="134">
        <f t="shared" si="67"/>
        <v>0</v>
      </c>
    </row>
    <row r="1049" spans="1:61" ht="14.4" x14ac:dyDescent="0.3">
      <c r="A1049" s="106" t="s">
        <v>1410</v>
      </c>
      <c r="B1049" s="105">
        <v>0</v>
      </c>
      <c r="C1049" s="105">
        <v>0</v>
      </c>
      <c r="D1049" s="105">
        <v>0</v>
      </c>
      <c r="E1049" s="105">
        <v>0</v>
      </c>
      <c r="F1049" s="105">
        <v>0</v>
      </c>
      <c r="G1049" s="105">
        <v>0</v>
      </c>
      <c r="H1049" s="105">
        <v>0</v>
      </c>
      <c r="I1049" s="105">
        <v>0</v>
      </c>
      <c r="J1049" s="105">
        <v>0</v>
      </c>
      <c r="K1049" s="105">
        <v>0</v>
      </c>
      <c r="L1049" s="105">
        <v>0</v>
      </c>
      <c r="M1049" s="105">
        <v>0</v>
      </c>
      <c r="N1049" s="105">
        <v>0</v>
      </c>
      <c r="O1049" s="105">
        <v>0</v>
      </c>
      <c r="P1049" s="105">
        <v>0</v>
      </c>
      <c r="Q1049" s="105">
        <v>0</v>
      </c>
      <c r="R1049" s="105">
        <v>0</v>
      </c>
      <c r="S1049" s="105">
        <v>0</v>
      </c>
      <c r="T1049" s="105">
        <v>0</v>
      </c>
      <c r="U1049" s="105">
        <v>0</v>
      </c>
      <c r="V1049" s="105">
        <v>0</v>
      </c>
      <c r="W1049" s="105">
        <v>0</v>
      </c>
      <c r="X1049" s="105">
        <v>0</v>
      </c>
      <c r="Y1049" s="105">
        <v>0</v>
      </c>
      <c r="Z1049" s="105">
        <v>0</v>
      </c>
      <c r="AA1049" s="105">
        <v>0</v>
      </c>
      <c r="AB1049" s="105">
        <v>0</v>
      </c>
      <c r="AC1049" s="105">
        <v>0</v>
      </c>
      <c r="AD1049" s="105">
        <v>0</v>
      </c>
      <c r="AE1049" s="105">
        <v>0</v>
      </c>
      <c r="AF1049" s="105">
        <v>0</v>
      </c>
      <c r="AG1049" s="105">
        <v>0</v>
      </c>
      <c r="AH1049" s="105">
        <v>0</v>
      </c>
      <c r="AI1049" s="105">
        <v>0</v>
      </c>
      <c r="AJ1049" s="105">
        <v>0</v>
      </c>
      <c r="AK1049" s="105">
        <v>0</v>
      </c>
      <c r="AL1049" s="105">
        <v>0</v>
      </c>
      <c r="AM1049" s="105">
        <v>0</v>
      </c>
      <c r="AN1049" s="105">
        <v>0</v>
      </c>
      <c r="AO1049" s="105">
        <v>0</v>
      </c>
      <c r="AP1049" s="105">
        <v>0</v>
      </c>
      <c r="AQ1049" s="105">
        <v>0</v>
      </c>
      <c r="AR1049" s="105">
        <v>0</v>
      </c>
      <c r="AS1049" s="105">
        <v>0</v>
      </c>
      <c r="AT1049" s="105">
        <v>0</v>
      </c>
      <c r="AU1049" s="105">
        <v>0</v>
      </c>
      <c r="AV1049" s="105">
        <v>0</v>
      </c>
      <c r="AW1049" s="105">
        <v>0</v>
      </c>
      <c r="AX1049" s="105">
        <v>0</v>
      </c>
      <c r="AY1049" s="105">
        <v>0</v>
      </c>
      <c r="AZ1049" s="105">
        <v>0</v>
      </c>
      <c r="BA1049" s="105">
        <v>0</v>
      </c>
      <c r="BB1049" s="105">
        <v>0</v>
      </c>
      <c r="BE1049" s="73"/>
      <c r="BF1049" s="134">
        <f t="shared" si="68"/>
        <v>0</v>
      </c>
      <c r="BG1049" s="134">
        <f t="shared" si="69"/>
        <v>0</v>
      </c>
      <c r="BH1049" s="134">
        <f t="shared" si="70"/>
        <v>0</v>
      </c>
      <c r="BI1049" s="134">
        <f t="shared" si="67"/>
        <v>0</v>
      </c>
    </row>
    <row r="1050" spans="1:61" s="186" customFormat="1" ht="14.4" x14ac:dyDescent="0.3">
      <c r="A1050" s="106" t="s">
        <v>1411</v>
      </c>
      <c r="B1050" s="105">
        <v>-199999999.88</v>
      </c>
      <c r="C1050" s="105">
        <v>-199999999.88</v>
      </c>
      <c r="D1050" s="105">
        <v>-199999999.88</v>
      </c>
      <c r="E1050" s="105">
        <v>-199999999.88</v>
      </c>
      <c r="F1050" s="105">
        <v>-199999999.88</v>
      </c>
      <c r="G1050" s="105">
        <v>-199999999.88</v>
      </c>
      <c r="H1050" s="105">
        <v>-199999999.88</v>
      </c>
      <c r="I1050" s="105">
        <v>-199999999.88</v>
      </c>
      <c r="J1050" s="105">
        <v>-199999999.88</v>
      </c>
      <c r="K1050" s="105">
        <v>-199999999.88</v>
      </c>
      <c r="L1050" s="105">
        <v>-199999999.88</v>
      </c>
      <c r="M1050" s="105">
        <v>-199999999.88</v>
      </c>
      <c r="N1050" s="105">
        <v>-199999999.88</v>
      </c>
      <c r="O1050" s="105">
        <v>-199999999.88</v>
      </c>
      <c r="P1050" s="105">
        <v>-199999999.88</v>
      </c>
      <c r="Q1050" s="105">
        <v>-199999999.88</v>
      </c>
      <c r="R1050" s="105">
        <v>-199999999.88</v>
      </c>
      <c r="S1050" s="105">
        <v>-199999999.88</v>
      </c>
      <c r="T1050" s="105">
        <v>-199999999.88</v>
      </c>
      <c r="U1050" s="105">
        <v>-199999999.88</v>
      </c>
      <c r="V1050" s="105">
        <v>-199999999.88</v>
      </c>
      <c r="W1050" s="105">
        <v>-199999999.88</v>
      </c>
      <c r="X1050" s="105">
        <v>-199999999.88</v>
      </c>
      <c r="Y1050" s="105">
        <v>-199999999.88</v>
      </c>
      <c r="Z1050" s="105">
        <v>-199999999.88</v>
      </c>
      <c r="AA1050" s="105">
        <v>-199999999.88</v>
      </c>
      <c r="AB1050" s="105">
        <v>-199999999.88</v>
      </c>
      <c r="AC1050" s="105">
        <v>-199999999.88</v>
      </c>
      <c r="AD1050" s="105">
        <v>-199999999.88</v>
      </c>
      <c r="AE1050" s="105">
        <v>-199999999.88</v>
      </c>
      <c r="AF1050" s="105">
        <v>-199999999.88</v>
      </c>
      <c r="AG1050" s="105">
        <v>-199999999.88</v>
      </c>
      <c r="AH1050" s="105">
        <v>-199999999.88</v>
      </c>
      <c r="AI1050" s="105">
        <v>-199999999.88</v>
      </c>
      <c r="AJ1050" s="105">
        <v>-199999999.88</v>
      </c>
      <c r="AK1050" s="105">
        <v>-199999999.88</v>
      </c>
      <c r="AL1050" s="105">
        <v>-199999999.88</v>
      </c>
      <c r="AM1050" s="105">
        <v>-199999999.88</v>
      </c>
      <c r="AN1050" s="105">
        <v>-199999999.88</v>
      </c>
      <c r="AO1050" s="105">
        <v>-199999999.88</v>
      </c>
      <c r="AP1050" s="105">
        <v>-199999999.88</v>
      </c>
      <c r="AQ1050" s="105">
        <v>-199999999.88</v>
      </c>
      <c r="AR1050" s="105">
        <v>-199999999.88</v>
      </c>
      <c r="AS1050" s="105">
        <v>-199999999.88</v>
      </c>
      <c r="AT1050" s="105">
        <v>-199999999.88</v>
      </c>
      <c r="AU1050" s="105">
        <v>-199999999.88</v>
      </c>
      <c r="AV1050" s="105">
        <v>-199999999.88</v>
      </c>
      <c r="AW1050" s="105">
        <v>-199999999.88</v>
      </c>
      <c r="AX1050" s="105">
        <v>-199999999.88</v>
      </c>
      <c r="AY1050" s="105">
        <v>-199999999.88</v>
      </c>
      <c r="AZ1050" s="105">
        <v>-199999999.88</v>
      </c>
      <c r="BA1050" s="105">
        <v>-199999999.88</v>
      </c>
      <c r="BB1050" s="105">
        <v>-199999999.88</v>
      </c>
      <c r="BE1050" s="73"/>
      <c r="BF1050" s="187">
        <f t="shared" si="68"/>
        <v>-199999999.88000005</v>
      </c>
      <c r="BG1050" s="187">
        <f t="shared" si="69"/>
        <v>-199999999.88000005</v>
      </c>
      <c r="BH1050" s="187">
        <f t="shared" si="70"/>
        <v>-199999999.88000005</v>
      </c>
      <c r="BI1050" s="187">
        <f t="shared" si="67"/>
        <v>-199999999.88000005</v>
      </c>
    </row>
    <row r="1051" spans="1:61" s="186" customFormat="1" ht="14.4" x14ac:dyDescent="0.3">
      <c r="A1051" s="106" t="s">
        <v>1412</v>
      </c>
      <c r="B1051" s="105">
        <v>-507384303.15999901</v>
      </c>
      <c r="C1051" s="105">
        <v>-505383718.826666</v>
      </c>
      <c r="D1051" s="105">
        <v>-503383134.49333298</v>
      </c>
      <c r="E1051" s="105">
        <v>-501382550.15999901</v>
      </c>
      <c r="F1051" s="105">
        <v>-499381965.826666</v>
      </c>
      <c r="G1051" s="105">
        <v>-497381381.49333298</v>
      </c>
      <c r="H1051" s="105">
        <v>-495380797.16000003</v>
      </c>
      <c r="I1051" s="105">
        <v>-493380212.826666</v>
      </c>
      <c r="J1051" s="105">
        <v>-491379628.49333298</v>
      </c>
      <c r="K1051" s="105">
        <v>-489379044.16000003</v>
      </c>
      <c r="L1051" s="105">
        <v>-487378459.826666</v>
      </c>
      <c r="M1051" s="105">
        <v>-485377875.49333298</v>
      </c>
      <c r="N1051" s="105">
        <v>-483377291.16000003</v>
      </c>
      <c r="O1051" s="105">
        <v>-483377291.16000003</v>
      </c>
      <c r="P1051" s="105">
        <v>-481442612.576666</v>
      </c>
      <c r="Q1051" s="105">
        <v>-479507933.99333298</v>
      </c>
      <c r="R1051" s="105">
        <v>-477573255.41000003</v>
      </c>
      <c r="S1051" s="105">
        <v>-475638576.826666</v>
      </c>
      <c r="T1051" s="105">
        <v>-473703898.24333298</v>
      </c>
      <c r="U1051" s="105">
        <v>-471769219.66000003</v>
      </c>
      <c r="V1051" s="105">
        <v>-469834541.076666</v>
      </c>
      <c r="W1051" s="105">
        <v>-467899862.49333298</v>
      </c>
      <c r="X1051" s="105">
        <v>-465965183.91000003</v>
      </c>
      <c r="Y1051" s="105">
        <v>-464030505.32666701</v>
      </c>
      <c r="Z1051" s="105">
        <v>-462095826.74333298</v>
      </c>
      <c r="AA1051" s="105">
        <v>-460161148.16000003</v>
      </c>
      <c r="AB1051" s="105">
        <v>-460161148.16000003</v>
      </c>
      <c r="AC1051" s="105">
        <v>-458214068.16000003</v>
      </c>
      <c r="AD1051" s="105">
        <v>-456266988.16000003</v>
      </c>
      <c r="AE1051" s="105">
        <v>-454319908.16000003</v>
      </c>
      <c r="AF1051" s="105">
        <v>-452372828.16000003</v>
      </c>
      <c r="AG1051" s="105">
        <v>-450425748.16000003</v>
      </c>
      <c r="AH1051" s="105">
        <v>-448478668.16000003</v>
      </c>
      <c r="AI1051" s="105">
        <v>-446531588.16000003</v>
      </c>
      <c r="AJ1051" s="105">
        <v>-444584508.16000003</v>
      </c>
      <c r="AK1051" s="105">
        <v>-442637428.16000003</v>
      </c>
      <c r="AL1051" s="105">
        <v>-440690348.16000003</v>
      </c>
      <c r="AM1051" s="105">
        <v>-438743268.16000003</v>
      </c>
      <c r="AN1051" s="105">
        <v>-436796188.16000003</v>
      </c>
      <c r="AO1051" s="105">
        <v>-436796188.16000003</v>
      </c>
      <c r="AP1051" s="105">
        <v>-434816353.41000003</v>
      </c>
      <c r="AQ1051" s="105">
        <v>-432836518.66000003</v>
      </c>
      <c r="AR1051" s="105">
        <v>-430856683.91000003</v>
      </c>
      <c r="AS1051" s="105">
        <v>-428876849.16000003</v>
      </c>
      <c r="AT1051" s="105">
        <v>-426897014.41000003</v>
      </c>
      <c r="AU1051" s="105">
        <v>-424917179.66000003</v>
      </c>
      <c r="AV1051" s="105">
        <v>-422937344.91000003</v>
      </c>
      <c r="AW1051" s="105">
        <v>-420957510.16000003</v>
      </c>
      <c r="AX1051" s="105">
        <v>-418977675.41000003</v>
      </c>
      <c r="AY1051" s="105">
        <v>-416997840.66000003</v>
      </c>
      <c r="AZ1051" s="105">
        <v>-415018005.91000003</v>
      </c>
      <c r="BA1051" s="105">
        <v>-413038171.16000003</v>
      </c>
      <c r="BB1051" s="105">
        <v>-413038171.16000003</v>
      </c>
      <c r="BE1051" s="73"/>
      <c r="BF1051" s="187">
        <f t="shared" si="68"/>
        <v>-495380797.15999949</v>
      </c>
      <c r="BG1051" s="187">
        <f t="shared" si="69"/>
        <v>-471769219.65999973</v>
      </c>
      <c r="BH1051" s="187">
        <f t="shared" si="70"/>
        <v>-448478668.15999991</v>
      </c>
      <c r="BI1051" s="187">
        <f t="shared" si="67"/>
        <v>-424917179.65999991</v>
      </c>
    </row>
    <row r="1052" spans="1:61" ht="14.4" x14ac:dyDescent="0.3">
      <c r="A1052" s="106" t="s">
        <v>1413</v>
      </c>
      <c r="B1052" s="105">
        <v>-180351128</v>
      </c>
      <c r="C1052" s="105">
        <v>-180351128</v>
      </c>
      <c r="D1052" s="105">
        <v>-180351128</v>
      </c>
      <c r="E1052" s="105">
        <v>-180351128</v>
      </c>
      <c r="F1052" s="105">
        <v>-180351128</v>
      </c>
      <c r="G1052" s="105">
        <v>-180351128</v>
      </c>
      <c r="H1052" s="105">
        <v>-180351128</v>
      </c>
      <c r="I1052" s="105">
        <v>-180351128</v>
      </c>
      <c r="J1052" s="105">
        <v>-180351128</v>
      </c>
      <c r="K1052" s="105">
        <v>-180351128</v>
      </c>
      <c r="L1052" s="105">
        <v>-180351128</v>
      </c>
      <c r="M1052" s="105">
        <v>-180351128</v>
      </c>
      <c r="N1052" s="105">
        <v>-180351128</v>
      </c>
      <c r="O1052" s="105">
        <v>-180351128</v>
      </c>
      <c r="P1052" s="105">
        <v>-180351128</v>
      </c>
      <c r="Q1052" s="105">
        <v>-180351128</v>
      </c>
      <c r="R1052" s="105">
        <v>-180351128</v>
      </c>
      <c r="S1052" s="105">
        <v>-180351128</v>
      </c>
      <c r="T1052" s="105">
        <v>-180351128</v>
      </c>
      <c r="U1052" s="105">
        <v>-180351128</v>
      </c>
      <c r="V1052" s="105">
        <v>-180351128</v>
      </c>
      <c r="W1052" s="105">
        <v>-180351128</v>
      </c>
      <c r="X1052" s="105">
        <v>-180351128</v>
      </c>
      <c r="Y1052" s="105">
        <v>-180351128</v>
      </c>
      <c r="Z1052" s="105">
        <v>-180351128</v>
      </c>
      <c r="AA1052" s="105">
        <v>-180351128</v>
      </c>
      <c r="AB1052" s="105">
        <v>-180351128</v>
      </c>
      <c r="AC1052" s="105">
        <v>-180351128</v>
      </c>
      <c r="AD1052" s="105">
        <v>-180351128</v>
      </c>
      <c r="AE1052" s="105">
        <v>-180351128</v>
      </c>
      <c r="AF1052" s="105">
        <v>-180351128</v>
      </c>
      <c r="AG1052" s="105">
        <v>-180351128</v>
      </c>
      <c r="AH1052" s="105">
        <v>-180351128</v>
      </c>
      <c r="AI1052" s="105">
        <v>-180351128</v>
      </c>
      <c r="AJ1052" s="105">
        <v>-180351128</v>
      </c>
      <c r="AK1052" s="105">
        <v>-180351128</v>
      </c>
      <c r="AL1052" s="105">
        <v>-180351128</v>
      </c>
      <c r="AM1052" s="105">
        <v>-180351128</v>
      </c>
      <c r="AN1052" s="105">
        <v>-180351128</v>
      </c>
      <c r="AO1052" s="105">
        <v>-180351128</v>
      </c>
      <c r="AP1052" s="105">
        <v>-180351128</v>
      </c>
      <c r="AQ1052" s="105">
        <v>-180351128</v>
      </c>
      <c r="AR1052" s="105">
        <v>-180351128</v>
      </c>
      <c r="AS1052" s="105">
        <v>-180351128</v>
      </c>
      <c r="AT1052" s="105">
        <v>-180351128</v>
      </c>
      <c r="AU1052" s="105">
        <v>-180351128</v>
      </c>
      <c r="AV1052" s="105">
        <v>-180351128</v>
      </c>
      <c r="AW1052" s="105">
        <v>-180351128</v>
      </c>
      <c r="AX1052" s="105">
        <v>-180351128</v>
      </c>
      <c r="AY1052" s="105">
        <v>-180351128</v>
      </c>
      <c r="AZ1052" s="105">
        <v>-180351128</v>
      </c>
      <c r="BA1052" s="105">
        <v>-180351128</v>
      </c>
      <c r="BB1052" s="105">
        <v>-180351128</v>
      </c>
      <c r="BE1052" s="73"/>
      <c r="BF1052" s="134">
        <f t="shared" si="68"/>
        <v>-180351128</v>
      </c>
      <c r="BG1052" s="134">
        <f t="shared" si="69"/>
        <v>-180351128</v>
      </c>
      <c r="BH1052" s="134">
        <f t="shared" si="70"/>
        <v>-180351128</v>
      </c>
      <c r="BI1052" s="134">
        <f t="shared" si="67"/>
        <v>-180351128</v>
      </c>
    </row>
    <row r="1053" spans="1:61" ht="14.4" x14ac:dyDescent="0.3">
      <c r="A1053" s="106" t="s">
        <v>1414</v>
      </c>
      <c r="B1053" s="105">
        <v>-47943364.535057597</v>
      </c>
      <c r="C1053" s="105">
        <v>-47943364.535057597</v>
      </c>
      <c r="D1053" s="105">
        <v>-47943364.535057597</v>
      </c>
      <c r="E1053" s="105">
        <v>-35957523.433793202</v>
      </c>
      <c r="F1053" s="105">
        <v>-35957523.433793202</v>
      </c>
      <c r="G1053" s="105">
        <v>-35957523.433793202</v>
      </c>
      <c r="H1053" s="105">
        <v>-23971682.3325288</v>
      </c>
      <c r="I1053" s="105">
        <v>-23971682.3325288</v>
      </c>
      <c r="J1053" s="105">
        <v>-23971682.3325288</v>
      </c>
      <c r="K1053" s="105">
        <v>-11985841.231264399</v>
      </c>
      <c r="L1053" s="105">
        <v>-11985841.231264399</v>
      </c>
      <c r="M1053" s="105">
        <v>-11985841.231264399</v>
      </c>
      <c r="N1053" s="105">
        <v>-0.13000002945773301</v>
      </c>
      <c r="O1053" s="105">
        <v>-0.13000002945773301</v>
      </c>
      <c r="P1053" s="105">
        <v>-0.13000002945773301</v>
      </c>
      <c r="Q1053" s="105">
        <v>-0.13000002945773301</v>
      </c>
      <c r="R1053" s="105">
        <v>-0.13000002945773301</v>
      </c>
      <c r="S1053" s="105">
        <v>-0.13000002945773301</v>
      </c>
      <c r="T1053" s="105">
        <v>-0.13000002945773301</v>
      </c>
      <c r="U1053" s="105">
        <v>-0.13000002945773301</v>
      </c>
      <c r="V1053" s="105">
        <v>-0.13000002945773301</v>
      </c>
      <c r="W1053" s="105">
        <v>-0.13000002945773301</v>
      </c>
      <c r="X1053" s="105">
        <v>-0.13000002945773301</v>
      </c>
      <c r="Y1053" s="105">
        <v>-0.13000002945773301</v>
      </c>
      <c r="Z1053" s="105">
        <v>-0.13000002945773301</v>
      </c>
      <c r="AA1053" s="105">
        <v>-0.13000002945773301</v>
      </c>
      <c r="AB1053" s="105">
        <v>-0.13000002945773301</v>
      </c>
      <c r="AC1053" s="105">
        <v>-0.13000002945773301</v>
      </c>
      <c r="AD1053" s="105">
        <v>-0.13000002945773301</v>
      </c>
      <c r="AE1053" s="105">
        <v>-0.13000002945773301</v>
      </c>
      <c r="AF1053" s="105">
        <v>-0.13000002945773301</v>
      </c>
      <c r="AG1053" s="105">
        <v>-0.13000002945773301</v>
      </c>
      <c r="AH1053" s="105">
        <v>-0.13000002945773301</v>
      </c>
      <c r="AI1053" s="105">
        <v>-0.13000002945773301</v>
      </c>
      <c r="AJ1053" s="105">
        <v>-0.13000002945773301</v>
      </c>
      <c r="AK1053" s="105">
        <v>-0.13000002945773301</v>
      </c>
      <c r="AL1053" s="105">
        <v>-0.13000002945773301</v>
      </c>
      <c r="AM1053" s="105">
        <v>-0.13000002945773301</v>
      </c>
      <c r="AN1053" s="105">
        <v>-0.13000002945773301</v>
      </c>
      <c r="AO1053" s="105">
        <v>-0.13000002945773301</v>
      </c>
      <c r="AP1053" s="105">
        <v>-0.13000002945773301</v>
      </c>
      <c r="AQ1053" s="105">
        <v>-0.13000002945773301</v>
      </c>
      <c r="AR1053" s="105">
        <v>-0.13000002945773301</v>
      </c>
      <c r="AS1053" s="105">
        <v>-0.13000002945773301</v>
      </c>
      <c r="AT1053" s="105">
        <v>-0.13000002945773301</v>
      </c>
      <c r="AU1053" s="105">
        <v>-0.13000002945773301</v>
      </c>
      <c r="AV1053" s="105">
        <v>-0.13000002945773301</v>
      </c>
      <c r="AW1053" s="105">
        <v>-0.13000002945773301</v>
      </c>
      <c r="AX1053" s="105">
        <v>-0.13000002945773301</v>
      </c>
      <c r="AY1053" s="105">
        <v>-0.13000002945773301</v>
      </c>
      <c r="AZ1053" s="105">
        <v>-0.13000002945773301</v>
      </c>
      <c r="BA1053" s="105">
        <v>-0.13000002945773301</v>
      </c>
      <c r="BB1053" s="105">
        <v>-0.13000002945773301</v>
      </c>
      <c r="BE1053" s="73"/>
      <c r="BF1053" s="134">
        <f t="shared" si="68"/>
        <v>-27659633.440610163</v>
      </c>
      <c r="BG1053" s="134">
        <f t="shared" si="69"/>
        <v>-0.13000002945773301</v>
      </c>
      <c r="BH1053" s="134">
        <f t="shared" si="70"/>
        <v>-0.13000002945773301</v>
      </c>
      <c r="BI1053" s="134">
        <f t="shared" si="67"/>
        <v>-0.13000002945773301</v>
      </c>
    </row>
    <row r="1054" spans="1:61" ht="14.4" x14ac:dyDescent="0.3">
      <c r="A1054" s="106" t="s">
        <v>1415</v>
      </c>
      <c r="B1054" s="105">
        <v>-29000000</v>
      </c>
      <c r="C1054" s="105">
        <v>-29000000</v>
      </c>
      <c r="D1054" s="105">
        <v>-29000000</v>
      </c>
      <c r="E1054" s="105">
        <v>-29000000</v>
      </c>
      <c r="F1054" s="105">
        <v>-29000000</v>
      </c>
      <c r="G1054" s="105">
        <v>-29000000</v>
      </c>
      <c r="H1054" s="105">
        <v>-29000000</v>
      </c>
      <c r="I1054" s="105">
        <v>-29000000</v>
      </c>
      <c r="J1054" s="105">
        <v>-29000000</v>
      </c>
      <c r="K1054" s="105">
        <v>-29000000</v>
      </c>
      <c r="L1054" s="105">
        <v>-29000000</v>
      </c>
      <c r="M1054" s="105">
        <v>-29000000</v>
      </c>
      <c r="N1054" s="105">
        <v>-29000000</v>
      </c>
      <c r="O1054" s="105">
        <v>-29000000</v>
      </c>
      <c r="P1054" s="105">
        <v>0</v>
      </c>
      <c r="Q1054" s="105">
        <v>0</v>
      </c>
      <c r="R1054" s="105">
        <v>0</v>
      </c>
      <c r="S1054" s="105">
        <v>0</v>
      </c>
      <c r="T1054" s="105">
        <v>0</v>
      </c>
      <c r="U1054" s="105">
        <v>0</v>
      </c>
      <c r="V1054" s="105">
        <v>0</v>
      </c>
      <c r="W1054" s="105">
        <v>0</v>
      </c>
      <c r="X1054" s="105">
        <v>0</v>
      </c>
      <c r="Y1054" s="105">
        <v>0</v>
      </c>
      <c r="Z1054" s="105">
        <v>0</v>
      </c>
      <c r="AA1054" s="105">
        <v>0</v>
      </c>
      <c r="AB1054" s="105">
        <v>0</v>
      </c>
      <c r="AC1054" s="105">
        <v>0</v>
      </c>
      <c r="AD1054" s="105">
        <v>0</v>
      </c>
      <c r="AE1054" s="105">
        <v>0</v>
      </c>
      <c r="AF1054" s="105">
        <v>0</v>
      </c>
      <c r="AG1054" s="105">
        <v>0</v>
      </c>
      <c r="AH1054" s="105">
        <v>0</v>
      </c>
      <c r="AI1054" s="105">
        <v>0</v>
      </c>
      <c r="AJ1054" s="105">
        <v>0</v>
      </c>
      <c r="AK1054" s="105">
        <v>0</v>
      </c>
      <c r="AL1054" s="105">
        <v>0</v>
      </c>
      <c r="AM1054" s="105">
        <v>0</v>
      </c>
      <c r="AN1054" s="105">
        <v>0</v>
      </c>
      <c r="AO1054" s="105">
        <v>0</v>
      </c>
      <c r="AP1054" s="105">
        <v>0</v>
      </c>
      <c r="AQ1054" s="105">
        <v>0</v>
      </c>
      <c r="AR1054" s="105">
        <v>0</v>
      </c>
      <c r="AS1054" s="105">
        <v>0</v>
      </c>
      <c r="AT1054" s="105">
        <v>0</v>
      </c>
      <c r="AU1054" s="105">
        <v>0</v>
      </c>
      <c r="AV1054" s="105">
        <v>0</v>
      </c>
      <c r="AW1054" s="105">
        <v>0</v>
      </c>
      <c r="AX1054" s="105">
        <v>0</v>
      </c>
      <c r="AY1054" s="105">
        <v>0</v>
      </c>
      <c r="AZ1054" s="105">
        <v>0</v>
      </c>
      <c r="BA1054" s="105">
        <v>0</v>
      </c>
      <c r="BB1054" s="105">
        <v>0</v>
      </c>
      <c r="BE1054" s="73"/>
      <c r="BF1054" s="134">
        <f t="shared" si="68"/>
        <v>-29000000</v>
      </c>
      <c r="BG1054" s="134">
        <f t="shared" si="69"/>
        <v>-2230769.230769231</v>
      </c>
      <c r="BH1054" s="134">
        <f t="shared" si="70"/>
        <v>0</v>
      </c>
      <c r="BI1054" s="134">
        <f t="shared" si="67"/>
        <v>0</v>
      </c>
    </row>
    <row r="1055" spans="1:61" ht="14.4" x14ac:dyDescent="0.3">
      <c r="A1055" s="106" t="s">
        <v>1416</v>
      </c>
      <c r="B1055" s="105">
        <v>1.5688783605582999E-7</v>
      </c>
      <c r="C1055" s="105">
        <v>1.58706825459375E-7</v>
      </c>
      <c r="D1055" s="105">
        <v>1.58706825459375E-7</v>
      </c>
      <c r="E1055" s="105">
        <v>1.58706825459375E-7</v>
      </c>
      <c r="F1055" s="105">
        <v>1.58706825459375E-7</v>
      </c>
      <c r="G1055" s="105">
        <v>1.58706825459375E-7</v>
      </c>
      <c r="H1055" s="105">
        <v>1.58706825459375E-7</v>
      </c>
      <c r="I1055" s="105">
        <v>1.58706825459375E-7</v>
      </c>
      <c r="J1055" s="105">
        <v>1.58706825459375E-7</v>
      </c>
      <c r="K1055" s="105">
        <v>1.58706825459375E-7</v>
      </c>
      <c r="L1055" s="105">
        <v>1.58706825459375E-7</v>
      </c>
      <c r="M1055" s="105">
        <v>1.58706825459375E-7</v>
      </c>
      <c r="N1055" s="105">
        <v>1.58706825459375E-7</v>
      </c>
      <c r="O1055" s="105">
        <v>1.58706825459375E-7</v>
      </c>
      <c r="P1055" s="105">
        <v>1.58706825459375E-7</v>
      </c>
      <c r="Q1055" s="105">
        <v>1.58706825459375E-7</v>
      </c>
      <c r="R1055" s="105">
        <v>1.58706825459375E-7</v>
      </c>
      <c r="S1055" s="105">
        <v>1.58706825459375E-7</v>
      </c>
      <c r="T1055" s="105">
        <v>1.58706825459375E-7</v>
      </c>
      <c r="U1055" s="105">
        <v>1.58706825459375E-7</v>
      </c>
      <c r="V1055" s="105">
        <v>1.58706825459375E-7</v>
      </c>
      <c r="W1055" s="105">
        <v>1.58706825459375E-7</v>
      </c>
      <c r="X1055" s="105">
        <v>1.58706825459375E-7</v>
      </c>
      <c r="Y1055" s="105">
        <v>1.58706825459375E-7</v>
      </c>
      <c r="Z1055" s="105">
        <v>1.58706825459375E-7</v>
      </c>
      <c r="AA1055" s="105">
        <v>1.58706825459375E-7</v>
      </c>
      <c r="AB1055" s="105">
        <v>1.58706825459375E-7</v>
      </c>
      <c r="AC1055" s="105">
        <v>1.6962076188065101E-7</v>
      </c>
      <c r="AD1055" s="105">
        <v>1.8053469830192599E-7</v>
      </c>
      <c r="AE1055" s="105">
        <v>1.91448634723201E-7</v>
      </c>
      <c r="AF1055" s="105">
        <v>2.02362571144476E-7</v>
      </c>
      <c r="AG1055" s="105">
        <v>2.1327650756575101E-7</v>
      </c>
      <c r="AH1055" s="105">
        <v>2.2419044398702599E-7</v>
      </c>
      <c r="AI1055" s="105">
        <v>2.35104380408301E-7</v>
      </c>
      <c r="AJ1055" s="105">
        <v>2.4601831682957698E-7</v>
      </c>
      <c r="AK1055" s="105">
        <v>2.5693225325085202E-7</v>
      </c>
      <c r="AL1055" s="105">
        <v>2.67846189672127E-7</v>
      </c>
      <c r="AM1055" s="105">
        <v>2.7876012609340198E-7</v>
      </c>
      <c r="AN1055" s="105">
        <v>2.8967406251467701E-7</v>
      </c>
      <c r="AO1055" s="105">
        <v>2.8967406251467701E-7</v>
      </c>
      <c r="AP1055" s="105">
        <v>2.8967406251467701E-7</v>
      </c>
      <c r="AQ1055" s="105">
        <v>2.8967406251467701E-7</v>
      </c>
      <c r="AR1055" s="105">
        <v>2.8967406251467701E-7</v>
      </c>
      <c r="AS1055" s="105">
        <v>2.8967406251467701E-7</v>
      </c>
      <c r="AT1055" s="105">
        <v>2.8967406251467701E-7</v>
      </c>
      <c r="AU1055" s="105">
        <v>2.8967406251467701E-7</v>
      </c>
      <c r="AV1055" s="105">
        <v>2.8967406251467701E-7</v>
      </c>
      <c r="AW1055" s="105">
        <v>2.8967406251467701E-7</v>
      </c>
      <c r="AX1055" s="105">
        <v>2.8967406251467701E-7</v>
      </c>
      <c r="AY1055" s="105">
        <v>2.8967406251467701E-7</v>
      </c>
      <c r="AZ1055" s="105">
        <v>2.8967406251467701E-7</v>
      </c>
      <c r="BA1055" s="105">
        <v>2.8967406251467701E-7</v>
      </c>
      <c r="BB1055" s="105">
        <v>2.8967406251467701E-7</v>
      </c>
      <c r="BE1055" s="73"/>
      <c r="BF1055" s="134">
        <f t="shared" si="68"/>
        <v>1.585669031975638E-7</v>
      </c>
      <c r="BG1055" s="134">
        <f t="shared" si="69"/>
        <v>1.5870682545937497E-7</v>
      </c>
      <c r="BH1055" s="134">
        <f t="shared" si="70"/>
        <v>2.2419044398702628E-7</v>
      </c>
      <c r="BI1055" s="134">
        <f t="shared" si="67"/>
        <v>2.896740625146769E-7</v>
      </c>
    </row>
    <row r="1056" spans="1:61" ht="14.4" x14ac:dyDescent="0.3">
      <c r="A1056" s="106" t="s">
        <v>1417</v>
      </c>
      <c r="B1056" s="105">
        <v>0</v>
      </c>
      <c r="C1056" s="105">
        <v>0</v>
      </c>
      <c r="D1056" s="105">
        <v>0</v>
      </c>
      <c r="E1056" s="105">
        <v>0</v>
      </c>
      <c r="F1056" s="105">
        <v>0</v>
      </c>
      <c r="G1056" s="105">
        <v>0</v>
      </c>
      <c r="H1056" s="105">
        <v>0</v>
      </c>
      <c r="I1056" s="105">
        <v>0</v>
      </c>
      <c r="J1056" s="105">
        <v>0</v>
      </c>
      <c r="K1056" s="105">
        <v>0</v>
      </c>
      <c r="L1056" s="105">
        <v>0</v>
      </c>
      <c r="M1056" s="105">
        <v>0</v>
      </c>
      <c r="N1056" s="105">
        <v>0</v>
      </c>
      <c r="O1056" s="105">
        <v>0</v>
      </c>
      <c r="P1056" s="105">
        <v>0</v>
      </c>
      <c r="Q1056" s="105">
        <v>0</v>
      </c>
      <c r="R1056" s="105">
        <v>0</v>
      </c>
      <c r="S1056" s="105">
        <v>0</v>
      </c>
      <c r="T1056" s="105">
        <v>0</v>
      </c>
      <c r="U1056" s="105">
        <v>0</v>
      </c>
      <c r="V1056" s="105">
        <v>0</v>
      </c>
      <c r="W1056" s="105">
        <v>0</v>
      </c>
      <c r="X1056" s="105">
        <v>0</v>
      </c>
      <c r="Y1056" s="105">
        <v>0</v>
      </c>
      <c r="Z1056" s="105">
        <v>0</v>
      </c>
      <c r="AA1056" s="105">
        <v>0</v>
      </c>
      <c r="AB1056" s="105">
        <v>0</v>
      </c>
      <c r="AC1056" s="105">
        <v>0</v>
      </c>
      <c r="AD1056" s="105">
        <v>0</v>
      </c>
      <c r="AE1056" s="105">
        <v>0</v>
      </c>
      <c r="AF1056" s="105">
        <v>0</v>
      </c>
      <c r="AG1056" s="105">
        <v>0</v>
      </c>
      <c r="AH1056" s="105">
        <v>0</v>
      </c>
      <c r="AI1056" s="105">
        <v>0</v>
      </c>
      <c r="AJ1056" s="105">
        <v>0</v>
      </c>
      <c r="AK1056" s="105">
        <v>0</v>
      </c>
      <c r="AL1056" s="105">
        <v>0</v>
      </c>
      <c r="AM1056" s="105">
        <v>0</v>
      </c>
      <c r="AN1056" s="105">
        <v>0</v>
      </c>
      <c r="AO1056" s="105">
        <v>0</v>
      </c>
      <c r="AP1056" s="105">
        <v>0</v>
      </c>
      <c r="AQ1056" s="105">
        <v>0</v>
      </c>
      <c r="AR1056" s="105">
        <v>0</v>
      </c>
      <c r="AS1056" s="105">
        <v>0</v>
      </c>
      <c r="AT1056" s="105">
        <v>0</v>
      </c>
      <c r="AU1056" s="105">
        <v>0</v>
      </c>
      <c r="AV1056" s="105">
        <v>0</v>
      </c>
      <c r="AW1056" s="105">
        <v>0</v>
      </c>
      <c r="AX1056" s="105">
        <v>0</v>
      </c>
      <c r="AY1056" s="105">
        <v>0</v>
      </c>
      <c r="AZ1056" s="105">
        <v>0</v>
      </c>
      <c r="BA1056" s="105">
        <v>0</v>
      </c>
      <c r="BB1056" s="105">
        <v>0</v>
      </c>
      <c r="BE1056" s="73"/>
      <c r="BF1056" s="134">
        <f t="shared" si="68"/>
        <v>0</v>
      </c>
      <c r="BG1056" s="134">
        <f t="shared" si="69"/>
        <v>0</v>
      </c>
      <c r="BH1056" s="134">
        <f t="shared" si="70"/>
        <v>0</v>
      </c>
      <c r="BI1056" s="134">
        <f t="shared" si="67"/>
        <v>0</v>
      </c>
    </row>
    <row r="1057" spans="1:61" s="186" customFormat="1" ht="14.4" x14ac:dyDescent="0.3">
      <c r="A1057" s="106" t="s">
        <v>1418</v>
      </c>
      <c r="B1057" s="105">
        <v>0</v>
      </c>
      <c r="C1057" s="105">
        <v>0</v>
      </c>
      <c r="D1057" s="105">
        <v>0</v>
      </c>
      <c r="E1057" s="105">
        <v>0</v>
      </c>
      <c r="F1057" s="105">
        <v>0</v>
      </c>
      <c r="G1057" s="105">
        <v>0</v>
      </c>
      <c r="H1057" s="105">
        <v>0</v>
      </c>
      <c r="I1057" s="105">
        <v>0</v>
      </c>
      <c r="J1057" s="105">
        <v>0</v>
      </c>
      <c r="K1057" s="105">
        <v>0</v>
      </c>
      <c r="L1057" s="105">
        <v>0</v>
      </c>
      <c r="M1057" s="105">
        <v>0</v>
      </c>
      <c r="N1057" s="105">
        <v>0</v>
      </c>
      <c r="O1057" s="105">
        <v>0</v>
      </c>
      <c r="P1057" s="105">
        <v>0</v>
      </c>
      <c r="Q1057" s="105">
        <v>0</v>
      </c>
      <c r="R1057" s="105">
        <v>0</v>
      </c>
      <c r="S1057" s="105">
        <v>0</v>
      </c>
      <c r="T1057" s="105">
        <v>0</v>
      </c>
      <c r="U1057" s="105">
        <v>0</v>
      </c>
      <c r="V1057" s="105">
        <v>0</v>
      </c>
      <c r="W1057" s="105">
        <v>0</v>
      </c>
      <c r="X1057" s="105">
        <v>0</v>
      </c>
      <c r="Y1057" s="105">
        <v>0</v>
      </c>
      <c r="Z1057" s="105">
        <v>0</v>
      </c>
      <c r="AA1057" s="105">
        <v>0</v>
      </c>
      <c r="AB1057" s="105">
        <v>0</v>
      </c>
      <c r="AC1057" s="105">
        <v>0</v>
      </c>
      <c r="AD1057" s="105">
        <v>0</v>
      </c>
      <c r="AE1057" s="105">
        <v>0</v>
      </c>
      <c r="AF1057" s="105">
        <v>0</v>
      </c>
      <c r="AG1057" s="105">
        <v>0</v>
      </c>
      <c r="AH1057" s="105">
        <v>0</v>
      </c>
      <c r="AI1057" s="105">
        <v>0</v>
      </c>
      <c r="AJ1057" s="105">
        <v>0</v>
      </c>
      <c r="AK1057" s="105">
        <v>0</v>
      </c>
      <c r="AL1057" s="105">
        <v>0</v>
      </c>
      <c r="AM1057" s="105">
        <v>0</v>
      </c>
      <c r="AN1057" s="105">
        <v>0</v>
      </c>
      <c r="AO1057" s="105">
        <v>0</v>
      </c>
      <c r="AP1057" s="105">
        <v>0</v>
      </c>
      <c r="AQ1057" s="105">
        <v>0</v>
      </c>
      <c r="AR1057" s="105">
        <v>0</v>
      </c>
      <c r="AS1057" s="105">
        <v>0</v>
      </c>
      <c r="AT1057" s="105">
        <v>0</v>
      </c>
      <c r="AU1057" s="105">
        <v>0</v>
      </c>
      <c r="AV1057" s="105">
        <v>0</v>
      </c>
      <c r="AW1057" s="105">
        <v>0</v>
      </c>
      <c r="AX1057" s="105">
        <v>0</v>
      </c>
      <c r="AY1057" s="105">
        <v>0</v>
      </c>
      <c r="AZ1057" s="105">
        <v>0</v>
      </c>
      <c r="BA1057" s="105">
        <v>0</v>
      </c>
      <c r="BB1057" s="105">
        <v>0</v>
      </c>
      <c r="BE1057" s="73"/>
      <c r="BF1057" s="187">
        <f t="shared" si="68"/>
        <v>0</v>
      </c>
      <c r="BG1057" s="187">
        <f t="shared" si="69"/>
        <v>0</v>
      </c>
      <c r="BH1057" s="187">
        <f t="shared" si="70"/>
        <v>0</v>
      </c>
      <c r="BI1057" s="187">
        <f t="shared" si="67"/>
        <v>0</v>
      </c>
    </row>
    <row r="1058" spans="1:61" ht="14.4" x14ac:dyDescent="0.3">
      <c r="A1058" s="106" t="s">
        <v>1419</v>
      </c>
      <c r="B1058" s="105">
        <v>-79126788.640000001</v>
      </c>
      <c r="C1058" s="105">
        <v>-79126788.640000001</v>
      </c>
      <c r="D1058" s="105">
        <v>-79126788.640000001</v>
      </c>
      <c r="E1058" s="105">
        <v>-79126788.640000001</v>
      </c>
      <c r="F1058" s="105">
        <v>-79126788.640000001</v>
      </c>
      <c r="G1058" s="105">
        <v>-79126788.640000001</v>
      </c>
      <c r="H1058" s="105">
        <v>-79126788.640000001</v>
      </c>
      <c r="I1058" s="105">
        <v>-79126788.640000001</v>
      </c>
      <c r="J1058" s="105">
        <v>-79126788.640000001</v>
      </c>
      <c r="K1058" s="105">
        <v>-79126788.640000001</v>
      </c>
      <c r="L1058" s="105">
        <v>-79126788.640000001</v>
      </c>
      <c r="M1058" s="105">
        <v>-79126788.640000001</v>
      </c>
      <c r="N1058" s="105">
        <v>-79126788.640000001</v>
      </c>
      <c r="O1058" s="105">
        <v>-79126788.640000001</v>
      </c>
      <c r="P1058" s="105">
        <v>-79126788.640000001</v>
      </c>
      <c r="Q1058" s="105">
        <v>-79126788.640000001</v>
      </c>
      <c r="R1058" s="105">
        <v>-79126788.640000001</v>
      </c>
      <c r="S1058" s="105">
        <v>-79126788.640000001</v>
      </c>
      <c r="T1058" s="105">
        <v>-79126788.640000001</v>
      </c>
      <c r="U1058" s="105">
        <v>-79126788.640000001</v>
      </c>
      <c r="V1058" s="105">
        <v>-79126788.640000001</v>
      </c>
      <c r="W1058" s="105">
        <v>-79126788.640000001</v>
      </c>
      <c r="X1058" s="105">
        <v>-79126788.640000001</v>
      </c>
      <c r="Y1058" s="105">
        <v>-79126788.640000001</v>
      </c>
      <c r="Z1058" s="105">
        <v>-79126788.640000001</v>
      </c>
      <c r="AA1058" s="105">
        <v>-79126788.640000001</v>
      </c>
      <c r="AB1058" s="105">
        <v>-79126788.640000001</v>
      </c>
      <c r="AC1058" s="105">
        <v>-79126788.640000001</v>
      </c>
      <c r="AD1058" s="105">
        <v>-79126788.640000001</v>
      </c>
      <c r="AE1058" s="105">
        <v>-79126788.640000001</v>
      </c>
      <c r="AF1058" s="105">
        <v>-79126788.640000001</v>
      </c>
      <c r="AG1058" s="105">
        <v>-79126788.640000001</v>
      </c>
      <c r="AH1058" s="105">
        <v>-79126788.640000001</v>
      </c>
      <c r="AI1058" s="105">
        <v>-79126788.640000001</v>
      </c>
      <c r="AJ1058" s="105">
        <v>-79126788.640000001</v>
      </c>
      <c r="AK1058" s="105">
        <v>-79126788.640000001</v>
      </c>
      <c r="AL1058" s="105">
        <v>-79126788.640000001</v>
      </c>
      <c r="AM1058" s="105">
        <v>-79126788.640000001</v>
      </c>
      <c r="AN1058" s="105">
        <v>-79126788.640000001</v>
      </c>
      <c r="AO1058" s="105">
        <v>-79126788.640000001</v>
      </c>
      <c r="AP1058" s="105">
        <v>-79126788.640000001</v>
      </c>
      <c r="AQ1058" s="105">
        <v>-79126788.640000001</v>
      </c>
      <c r="AR1058" s="105">
        <v>-79126788.640000001</v>
      </c>
      <c r="AS1058" s="105">
        <v>-79126788.640000001</v>
      </c>
      <c r="AT1058" s="105">
        <v>-79126788.640000001</v>
      </c>
      <c r="AU1058" s="105">
        <v>-79126788.640000001</v>
      </c>
      <c r="AV1058" s="105">
        <v>-79126788.640000001</v>
      </c>
      <c r="AW1058" s="105">
        <v>-79126788.640000001</v>
      </c>
      <c r="AX1058" s="105">
        <v>-79126788.640000001</v>
      </c>
      <c r="AY1058" s="105">
        <v>-79126788.640000001</v>
      </c>
      <c r="AZ1058" s="105">
        <v>-79126788.640000001</v>
      </c>
      <c r="BA1058" s="105">
        <v>-79126788.640000001</v>
      </c>
      <c r="BB1058" s="105">
        <v>-79126788.640000001</v>
      </c>
      <c r="BE1058" s="73"/>
      <c r="BF1058" s="134">
        <f t="shared" si="68"/>
        <v>-79126788.640000001</v>
      </c>
      <c r="BG1058" s="134">
        <f t="shared" si="69"/>
        <v>-79126788.640000001</v>
      </c>
      <c r="BH1058" s="134">
        <f t="shared" si="70"/>
        <v>-79126788.640000001</v>
      </c>
      <c r="BI1058" s="134">
        <f t="shared" si="67"/>
        <v>-79126788.640000001</v>
      </c>
    </row>
    <row r="1059" spans="1:61" ht="14.4" x14ac:dyDescent="0.3">
      <c r="A1059" s="106" t="s">
        <v>1420</v>
      </c>
      <c r="B1059" s="105">
        <v>0</v>
      </c>
      <c r="C1059" s="105">
        <v>0</v>
      </c>
      <c r="D1059" s="105">
        <v>0</v>
      </c>
      <c r="E1059" s="105">
        <v>0</v>
      </c>
      <c r="F1059" s="105">
        <v>0</v>
      </c>
      <c r="G1059" s="105">
        <v>0</v>
      </c>
      <c r="H1059" s="105">
        <v>0</v>
      </c>
      <c r="I1059" s="105">
        <v>0</v>
      </c>
      <c r="J1059" s="105">
        <v>0</v>
      </c>
      <c r="K1059" s="105">
        <v>0</v>
      </c>
      <c r="L1059" s="105">
        <v>0</v>
      </c>
      <c r="M1059" s="105">
        <v>0</v>
      </c>
      <c r="N1059" s="105">
        <v>0</v>
      </c>
      <c r="O1059" s="105">
        <v>0</v>
      </c>
      <c r="P1059" s="105">
        <v>0</v>
      </c>
      <c r="Q1059" s="105">
        <v>0</v>
      </c>
      <c r="R1059" s="105">
        <v>0</v>
      </c>
      <c r="S1059" s="105">
        <v>0</v>
      </c>
      <c r="T1059" s="105">
        <v>0</v>
      </c>
      <c r="U1059" s="105">
        <v>0</v>
      </c>
      <c r="V1059" s="105">
        <v>0</v>
      </c>
      <c r="W1059" s="105">
        <v>0</v>
      </c>
      <c r="X1059" s="105">
        <v>0</v>
      </c>
      <c r="Y1059" s="105">
        <v>0</v>
      </c>
      <c r="Z1059" s="105">
        <v>0</v>
      </c>
      <c r="AA1059" s="105">
        <v>0</v>
      </c>
      <c r="AB1059" s="105">
        <v>0</v>
      </c>
      <c r="AC1059" s="105">
        <v>0</v>
      </c>
      <c r="AD1059" s="105">
        <v>0</v>
      </c>
      <c r="AE1059" s="105">
        <v>0</v>
      </c>
      <c r="AF1059" s="105">
        <v>0</v>
      </c>
      <c r="AG1059" s="105">
        <v>0</v>
      </c>
      <c r="AH1059" s="105">
        <v>0</v>
      </c>
      <c r="AI1059" s="105">
        <v>0</v>
      </c>
      <c r="AJ1059" s="105">
        <v>0</v>
      </c>
      <c r="AK1059" s="105">
        <v>0</v>
      </c>
      <c r="AL1059" s="105">
        <v>0</v>
      </c>
      <c r="AM1059" s="105">
        <v>0</v>
      </c>
      <c r="AN1059" s="105">
        <v>0</v>
      </c>
      <c r="AO1059" s="105">
        <v>0</v>
      </c>
      <c r="AP1059" s="105">
        <v>0</v>
      </c>
      <c r="AQ1059" s="105">
        <v>0</v>
      </c>
      <c r="AR1059" s="105">
        <v>0</v>
      </c>
      <c r="AS1059" s="105">
        <v>0</v>
      </c>
      <c r="AT1059" s="105">
        <v>0</v>
      </c>
      <c r="AU1059" s="105">
        <v>0</v>
      </c>
      <c r="AV1059" s="105">
        <v>0</v>
      </c>
      <c r="AW1059" s="105">
        <v>0</v>
      </c>
      <c r="AX1059" s="105">
        <v>0</v>
      </c>
      <c r="AY1059" s="105">
        <v>0</v>
      </c>
      <c r="AZ1059" s="105">
        <v>0</v>
      </c>
      <c r="BA1059" s="105">
        <v>0</v>
      </c>
      <c r="BB1059" s="105">
        <v>0</v>
      </c>
      <c r="BE1059" s="73"/>
      <c r="BF1059" s="134">
        <f t="shared" si="68"/>
        <v>0</v>
      </c>
      <c r="BG1059" s="134">
        <f t="shared" si="69"/>
        <v>0</v>
      </c>
      <c r="BH1059" s="134">
        <f t="shared" si="70"/>
        <v>0</v>
      </c>
      <c r="BI1059" s="134">
        <f t="shared" si="67"/>
        <v>0</v>
      </c>
    </row>
    <row r="1060" spans="1:61" ht="14.4" x14ac:dyDescent="0.3">
      <c r="A1060" s="106" t="s">
        <v>1421</v>
      </c>
      <c r="B1060" s="105">
        <v>0</v>
      </c>
      <c r="C1060" s="105">
        <v>0</v>
      </c>
      <c r="D1060" s="105">
        <v>0</v>
      </c>
      <c r="E1060" s="105">
        <v>0</v>
      </c>
      <c r="F1060" s="105">
        <v>0</v>
      </c>
      <c r="G1060" s="105">
        <v>0</v>
      </c>
      <c r="H1060" s="105">
        <v>0</v>
      </c>
      <c r="I1060" s="105">
        <v>0</v>
      </c>
      <c r="J1060" s="105">
        <v>0</v>
      </c>
      <c r="K1060" s="105">
        <v>0</v>
      </c>
      <c r="L1060" s="105">
        <v>0</v>
      </c>
      <c r="M1060" s="105">
        <v>0</v>
      </c>
      <c r="N1060" s="105">
        <v>0</v>
      </c>
      <c r="O1060" s="105">
        <v>0</v>
      </c>
      <c r="P1060" s="105">
        <v>0</v>
      </c>
      <c r="Q1060" s="105">
        <v>0</v>
      </c>
      <c r="R1060" s="105">
        <v>0</v>
      </c>
      <c r="S1060" s="105">
        <v>0</v>
      </c>
      <c r="T1060" s="105">
        <v>0</v>
      </c>
      <c r="U1060" s="105">
        <v>0</v>
      </c>
      <c r="V1060" s="105">
        <v>0</v>
      </c>
      <c r="W1060" s="105">
        <v>0</v>
      </c>
      <c r="X1060" s="105">
        <v>0</v>
      </c>
      <c r="Y1060" s="105">
        <v>0</v>
      </c>
      <c r="Z1060" s="105">
        <v>0</v>
      </c>
      <c r="AA1060" s="105">
        <v>0</v>
      </c>
      <c r="AB1060" s="105">
        <v>0</v>
      </c>
      <c r="AC1060" s="105">
        <v>0</v>
      </c>
      <c r="AD1060" s="105">
        <v>0</v>
      </c>
      <c r="AE1060" s="105">
        <v>0</v>
      </c>
      <c r="AF1060" s="105">
        <v>0</v>
      </c>
      <c r="AG1060" s="105">
        <v>0</v>
      </c>
      <c r="AH1060" s="105">
        <v>0</v>
      </c>
      <c r="AI1060" s="105">
        <v>0</v>
      </c>
      <c r="AJ1060" s="105">
        <v>0</v>
      </c>
      <c r="AK1060" s="105">
        <v>0</v>
      </c>
      <c r="AL1060" s="105">
        <v>0</v>
      </c>
      <c r="AM1060" s="105">
        <v>0</v>
      </c>
      <c r="AN1060" s="105">
        <v>0</v>
      </c>
      <c r="AO1060" s="105">
        <v>0</v>
      </c>
      <c r="AP1060" s="105">
        <v>0</v>
      </c>
      <c r="AQ1060" s="105">
        <v>0</v>
      </c>
      <c r="AR1060" s="105">
        <v>0</v>
      </c>
      <c r="AS1060" s="105">
        <v>0</v>
      </c>
      <c r="AT1060" s="105">
        <v>0</v>
      </c>
      <c r="AU1060" s="105">
        <v>0</v>
      </c>
      <c r="AV1060" s="105">
        <v>0</v>
      </c>
      <c r="AW1060" s="105">
        <v>0</v>
      </c>
      <c r="AX1060" s="105">
        <v>0</v>
      </c>
      <c r="AY1060" s="105">
        <v>0</v>
      </c>
      <c r="AZ1060" s="105">
        <v>0</v>
      </c>
      <c r="BA1060" s="105">
        <v>0</v>
      </c>
      <c r="BB1060" s="105">
        <v>0</v>
      </c>
      <c r="BE1060" s="73"/>
      <c r="BF1060" s="134">
        <f t="shared" si="68"/>
        <v>0</v>
      </c>
      <c r="BG1060" s="134">
        <f t="shared" si="69"/>
        <v>0</v>
      </c>
      <c r="BH1060" s="134">
        <f t="shared" si="70"/>
        <v>0</v>
      </c>
      <c r="BI1060" s="134">
        <f t="shared" si="67"/>
        <v>0</v>
      </c>
    </row>
    <row r="1061" spans="1:61" ht="14.4" x14ac:dyDescent="0.3">
      <c r="A1061" s="106" t="s">
        <v>1422</v>
      </c>
      <c r="B1061" s="105">
        <v>0</v>
      </c>
      <c r="C1061" s="105">
        <v>0</v>
      </c>
      <c r="D1061" s="105">
        <v>0</v>
      </c>
      <c r="E1061" s="105">
        <v>0</v>
      </c>
      <c r="F1061" s="105">
        <v>0</v>
      </c>
      <c r="G1061" s="105">
        <v>0</v>
      </c>
      <c r="H1061" s="105">
        <v>0</v>
      </c>
      <c r="I1061" s="105">
        <v>0</v>
      </c>
      <c r="J1061" s="105">
        <v>0</v>
      </c>
      <c r="K1061" s="105">
        <v>0</v>
      </c>
      <c r="L1061" s="105">
        <v>0</v>
      </c>
      <c r="M1061" s="105">
        <v>0</v>
      </c>
      <c r="N1061" s="105">
        <v>0</v>
      </c>
      <c r="O1061" s="105">
        <v>0</v>
      </c>
      <c r="P1061" s="105">
        <v>0</v>
      </c>
      <c r="Q1061" s="105">
        <v>0</v>
      </c>
      <c r="R1061" s="105">
        <v>0</v>
      </c>
      <c r="S1061" s="105">
        <v>0</v>
      </c>
      <c r="T1061" s="105">
        <v>0</v>
      </c>
      <c r="U1061" s="105">
        <v>0</v>
      </c>
      <c r="V1061" s="105">
        <v>0</v>
      </c>
      <c r="W1061" s="105">
        <v>0</v>
      </c>
      <c r="X1061" s="105">
        <v>0</v>
      </c>
      <c r="Y1061" s="105">
        <v>0</v>
      </c>
      <c r="Z1061" s="105">
        <v>0</v>
      </c>
      <c r="AA1061" s="105">
        <v>0</v>
      </c>
      <c r="AB1061" s="105">
        <v>0</v>
      </c>
      <c r="AC1061" s="105">
        <v>0</v>
      </c>
      <c r="AD1061" s="105">
        <v>0</v>
      </c>
      <c r="AE1061" s="105">
        <v>0</v>
      </c>
      <c r="AF1061" s="105">
        <v>0</v>
      </c>
      <c r="AG1061" s="105">
        <v>0</v>
      </c>
      <c r="AH1061" s="105">
        <v>0</v>
      </c>
      <c r="AI1061" s="105">
        <v>0</v>
      </c>
      <c r="AJ1061" s="105">
        <v>0</v>
      </c>
      <c r="AK1061" s="105">
        <v>0</v>
      </c>
      <c r="AL1061" s="105">
        <v>0</v>
      </c>
      <c r="AM1061" s="105">
        <v>0</v>
      </c>
      <c r="AN1061" s="105">
        <v>0</v>
      </c>
      <c r="AO1061" s="105">
        <v>0</v>
      </c>
      <c r="AP1061" s="105">
        <v>0</v>
      </c>
      <c r="AQ1061" s="105">
        <v>0</v>
      </c>
      <c r="AR1061" s="105">
        <v>0</v>
      </c>
      <c r="AS1061" s="105">
        <v>0</v>
      </c>
      <c r="AT1061" s="105">
        <v>0</v>
      </c>
      <c r="AU1061" s="105">
        <v>0</v>
      </c>
      <c r="AV1061" s="105">
        <v>0</v>
      </c>
      <c r="AW1061" s="105">
        <v>0</v>
      </c>
      <c r="AX1061" s="105">
        <v>0</v>
      </c>
      <c r="AY1061" s="105">
        <v>0</v>
      </c>
      <c r="AZ1061" s="105">
        <v>0</v>
      </c>
      <c r="BA1061" s="105">
        <v>0</v>
      </c>
      <c r="BB1061" s="105">
        <v>0</v>
      </c>
      <c r="BE1061" s="73"/>
      <c r="BF1061" s="134">
        <f t="shared" si="68"/>
        <v>0</v>
      </c>
      <c r="BG1061" s="134">
        <f t="shared" si="69"/>
        <v>0</v>
      </c>
      <c r="BH1061" s="134">
        <f t="shared" si="70"/>
        <v>0</v>
      </c>
      <c r="BI1061" s="134">
        <f t="shared" si="67"/>
        <v>0</v>
      </c>
    </row>
    <row r="1062" spans="1:61" ht="14.4" x14ac:dyDescent="0.3">
      <c r="A1062" s="106" t="s">
        <v>1423</v>
      </c>
      <c r="B1062" s="105">
        <v>0</v>
      </c>
      <c r="C1062" s="105">
        <v>0</v>
      </c>
      <c r="D1062" s="105">
        <v>0</v>
      </c>
      <c r="E1062" s="105">
        <v>0</v>
      </c>
      <c r="F1062" s="105">
        <v>0</v>
      </c>
      <c r="G1062" s="105">
        <v>0</v>
      </c>
      <c r="H1062" s="105">
        <v>0</v>
      </c>
      <c r="I1062" s="105">
        <v>0</v>
      </c>
      <c r="J1062" s="105">
        <v>0</v>
      </c>
      <c r="K1062" s="105">
        <v>0</v>
      </c>
      <c r="L1062" s="105">
        <v>0</v>
      </c>
      <c r="M1062" s="105">
        <v>0</v>
      </c>
      <c r="N1062" s="105">
        <v>0</v>
      </c>
      <c r="O1062" s="105">
        <v>0</v>
      </c>
      <c r="P1062" s="105">
        <v>0</v>
      </c>
      <c r="Q1062" s="105">
        <v>0</v>
      </c>
      <c r="R1062" s="105">
        <v>0</v>
      </c>
      <c r="S1062" s="105">
        <v>0</v>
      </c>
      <c r="T1062" s="105">
        <v>0</v>
      </c>
      <c r="U1062" s="105">
        <v>0</v>
      </c>
      <c r="V1062" s="105">
        <v>0</v>
      </c>
      <c r="W1062" s="105">
        <v>0</v>
      </c>
      <c r="X1062" s="105">
        <v>0</v>
      </c>
      <c r="Y1062" s="105">
        <v>0</v>
      </c>
      <c r="Z1062" s="105">
        <v>0</v>
      </c>
      <c r="AA1062" s="105">
        <v>0</v>
      </c>
      <c r="AB1062" s="105">
        <v>0</v>
      </c>
      <c r="AC1062" s="105">
        <v>0</v>
      </c>
      <c r="AD1062" s="105">
        <v>0</v>
      </c>
      <c r="AE1062" s="105">
        <v>0</v>
      </c>
      <c r="AF1062" s="105">
        <v>0</v>
      </c>
      <c r="AG1062" s="105">
        <v>0</v>
      </c>
      <c r="AH1062" s="105">
        <v>0</v>
      </c>
      <c r="AI1062" s="105">
        <v>0</v>
      </c>
      <c r="AJ1062" s="105">
        <v>0</v>
      </c>
      <c r="AK1062" s="105">
        <v>0</v>
      </c>
      <c r="AL1062" s="105">
        <v>0</v>
      </c>
      <c r="AM1062" s="105">
        <v>0</v>
      </c>
      <c r="AN1062" s="105">
        <v>0</v>
      </c>
      <c r="AO1062" s="105">
        <v>0</v>
      </c>
      <c r="AP1062" s="105">
        <v>0</v>
      </c>
      <c r="AQ1062" s="105">
        <v>0</v>
      </c>
      <c r="AR1062" s="105">
        <v>0</v>
      </c>
      <c r="AS1062" s="105">
        <v>0</v>
      </c>
      <c r="AT1062" s="105">
        <v>0</v>
      </c>
      <c r="AU1062" s="105">
        <v>0</v>
      </c>
      <c r="AV1062" s="105">
        <v>0</v>
      </c>
      <c r="AW1062" s="105">
        <v>0</v>
      </c>
      <c r="AX1062" s="105">
        <v>0</v>
      </c>
      <c r="AY1062" s="105">
        <v>0</v>
      </c>
      <c r="AZ1062" s="105">
        <v>0</v>
      </c>
      <c r="BA1062" s="105">
        <v>0</v>
      </c>
      <c r="BB1062" s="105">
        <v>0</v>
      </c>
      <c r="BE1062" s="73"/>
      <c r="BF1062" s="134">
        <f t="shared" si="68"/>
        <v>0</v>
      </c>
      <c r="BG1062" s="134">
        <f t="shared" si="69"/>
        <v>0</v>
      </c>
      <c r="BH1062" s="134">
        <f t="shared" si="70"/>
        <v>0</v>
      </c>
      <c r="BI1062" s="134">
        <f t="shared" si="67"/>
        <v>0</v>
      </c>
    </row>
    <row r="1063" spans="1:61" ht="14.4" x14ac:dyDescent="0.3">
      <c r="A1063" s="106" t="s">
        <v>1424</v>
      </c>
      <c r="B1063" s="105">
        <v>-206463</v>
      </c>
      <c r="C1063" s="105">
        <v>-206463</v>
      </c>
      <c r="D1063" s="105">
        <v>-206463</v>
      </c>
      <c r="E1063" s="105">
        <v>-206463</v>
      </c>
      <c r="F1063" s="105">
        <v>-206463</v>
      </c>
      <c r="G1063" s="105">
        <v>-206463</v>
      </c>
      <c r="H1063" s="105">
        <v>-206463</v>
      </c>
      <c r="I1063" s="105">
        <v>-206463</v>
      </c>
      <c r="J1063" s="105">
        <v>-206463</v>
      </c>
      <c r="K1063" s="105">
        <v>-206463</v>
      </c>
      <c r="L1063" s="105">
        <v>-206463</v>
      </c>
      <c r="M1063" s="105">
        <v>-206463</v>
      </c>
      <c r="N1063" s="105">
        <v>-206463</v>
      </c>
      <c r="O1063" s="105">
        <v>-206463</v>
      </c>
      <c r="P1063" s="105">
        <v>-206463</v>
      </c>
      <c r="Q1063" s="105">
        <v>-206463</v>
      </c>
      <c r="R1063" s="105">
        <v>-206463</v>
      </c>
      <c r="S1063" s="105">
        <v>-206463</v>
      </c>
      <c r="T1063" s="105">
        <v>-206463</v>
      </c>
      <c r="U1063" s="105">
        <v>-206463</v>
      </c>
      <c r="V1063" s="105">
        <v>-206463</v>
      </c>
      <c r="W1063" s="105">
        <v>-206463</v>
      </c>
      <c r="X1063" s="105">
        <v>-206463</v>
      </c>
      <c r="Y1063" s="105">
        <v>-206463</v>
      </c>
      <c r="Z1063" s="105">
        <v>-206463</v>
      </c>
      <c r="AA1063" s="105">
        <v>-206463</v>
      </c>
      <c r="AB1063" s="105">
        <v>-206463</v>
      </c>
      <c r="AC1063" s="105">
        <v>-206463</v>
      </c>
      <c r="AD1063" s="105">
        <v>-206463</v>
      </c>
      <c r="AE1063" s="105">
        <v>-206463</v>
      </c>
      <c r="AF1063" s="105">
        <v>-206463</v>
      </c>
      <c r="AG1063" s="105">
        <v>-206463</v>
      </c>
      <c r="AH1063" s="105">
        <v>-206463</v>
      </c>
      <c r="AI1063" s="105">
        <v>-206463</v>
      </c>
      <c r="AJ1063" s="105">
        <v>-206463</v>
      </c>
      <c r="AK1063" s="105">
        <v>-206463</v>
      </c>
      <c r="AL1063" s="105">
        <v>-206463</v>
      </c>
      <c r="AM1063" s="105">
        <v>-206463</v>
      </c>
      <c r="AN1063" s="105">
        <v>-206463</v>
      </c>
      <c r="AO1063" s="105">
        <v>-206463</v>
      </c>
      <c r="AP1063" s="105">
        <v>-206463</v>
      </c>
      <c r="AQ1063" s="105">
        <v>-206463</v>
      </c>
      <c r="AR1063" s="105">
        <v>-206463</v>
      </c>
      <c r="AS1063" s="105">
        <v>-206463</v>
      </c>
      <c r="AT1063" s="105">
        <v>-206463</v>
      </c>
      <c r="AU1063" s="105">
        <v>-206463</v>
      </c>
      <c r="AV1063" s="105">
        <v>-206463</v>
      </c>
      <c r="AW1063" s="105">
        <v>-206463</v>
      </c>
      <c r="AX1063" s="105">
        <v>-206463</v>
      </c>
      <c r="AY1063" s="105">
        <v>-206463</v>
      </c>
      <c r="AZ1063" s="105">
        <v>-206463</v>
      </c>
      <c r="BA1063" s="105">
        <v>-206463</v>
      </c>
      <c r="BB1063" s="105">
        <v>-206463</v>
      </c>
      <c r="BE1063" s="73"/>
      <c r="BF1063" s="134">
        <f t="shared" si="68"/>
        <v>-206463</v>
      </c>
      <c r="BG1063" s="134">
        <f t="shared" si="69"/>
        <v>-206463</v>
      </c>
      <c r="BH1063" s="134">
        <f t="shared" si="70"/>
        <v>-206463</v>
      </c>
      <c r="BI1063" s="134">
        <f t="shared" si="67"/>
        <v>-206463</v>
      </c>
    </row>
    <row r="1064" spans="1:61" ht="14.4" x14ac:dyDescent="0.3">
      <c r="A1064" s="106" t="s">
        <v>1425</v>
      </c>
      <c r="B1064" s="105">
        <v>0</v>
      </c>
      <c r="C1064" s="105">
        <v>0</v>
      </c>
      <c r="D1064" s="105">
        <v>0</v>
      </c>
      <c r="E1064" s="105">
        <v>0</v>
      </c>
      <c r="F1064" s="105">
        <v>0</v>
      </c>
      <c r="G1064" s="105">
        <v>0</v>
      </c>
      <c r="H1064" s="105">
        <v>0</v>
      </c>
      <c r="I1064" s="105">
        <v>0</v>
      </c>
      <c r="J1064" s="105">
        <v>0</v>
      </c>
      <c r="K1064" s="105">
        <v>0</v>
      </c>
      <c r="L1064" s="105">
        <v>0</v>
      </c>
      <c r="M1064" s="105">
        <v>0</v>
      </c>
      <c r="N1064" s="105">
        <v>0</v>
      </c>
      <c r="O1064" s="105">
        <v>0</v>
      </c>
      <c r="P1064" s="105">
        <v>0</v>
      </c>
      <c r="Q1064" s="105">
        <v>0</v>
      </c>
      <c r="R1064" s="105">
        <v>0</v>
      </c>
      <c r="S1064" s="105">
        <v>0</v>
      </c>
      <c r="T1064" s="105">
        <v>0</v>
      </c>
      <c r="U1064" s="105">
        <v>0</v>
      </c>
      <c r="V1064" s="105">
        <v>0</v>
      </c>
      <c r="W1064" s="105">
        <v>0</v>
      </c>
      <c r="X1064" s="105">
        <v>0</v>
      </c>
      <c r="Y1064" s="105">
        <v>0</v>
      </c>
      <c r="Z1064" s="105">
        <v>0</v>
      </c>
      <c r="AA1064" s="105">
        <v>0</v>
      </c>
      <c r="AB1064" s="105">
        <v>0</v>
      </c>
      <c r="AC1064" s="105">
        <v>0</v>
      </c>
      <c r="AD1064" s="105">
        <v>0</v>
      </c>
      <c r="AE1064" s="105">
        <v>0</v>
      </c>
      <c r="AF1064" s="105">
        <v>0</v>
      </c>
      <c r="AG1064" s="105">
        <v>0</v>
      </c>
      <c r="AH1064" s="105">
        <v>0</v>
      </c>
      <c r="AI1064" s="105">
        <v>0</v>
      </c>
      <c r="AJ1064" s="105">
        <v>0</v>
      </c>
      <c r="AK1064" s="105">
        <v>0</v>
      </c>
      <c r="AL1064" s="105">
        <v>0</v>
      </c>
      <c r="AM1064" s="105">
        <v>0</v>
      </c>
      <c r="AN1064" s="105">
        <v>0</v>
      </c>
      <c r="AO1064" s="105">
        <v>0</v>
      </c>
      <c r="AP1064" s="105">
        <v>0</v>
      </c>
      <c r="AQ1064" s="105">
        <v>0</v>
      </c>
      <c r="AR1064" s="105">
        <v>0</v>
      </c>
      <c r="AS1064" s="105">
        <v>0</v>
      </c>
      <c r="AT1064" s="105">
        <v>0</v>
      </c>
      <c r="AU1064" s="105">
        <v>0</v>
      </c>
      <c r="AV1064" s="105">
        <v>0</v>
      </c>
      <c r="AW1064" s="105">
        <v>0</v>
      </c>
      <c r="AX1064" s="105">
        <v>0</v>
      </c>
      <c r="AY1064" s="105">
        <v>0</v>
      </c>
      <c r="AZ1064" s="105">
        <v>0</v>
      </c>
      <c r="BA1064" s="105">
        <v>0</v>
      </c>
      <c r="BB1064" s="105">
        <v>0</v>
      </c>
      <c r="BE1064" s="73"/>
      <c r="BF1064" s="134">
        <f t="shared" si="68"/>
        <v>0</v>
      </c>
      <c r="BG1064" s="134">
        <f t="shared" si="69"/>
        <v>0</v>
      </c>
      <c r="BH1064" s="134">
        <f t="shared" si="70"/>
        <v>0</v>
      </c>
      <c r="BI1064" s="134">
        <f t="shared" si="67"/>
        <v>0</v>
      </c>
    </row>
    <row r="1065" spans="1:61" ht="14.4" x14ac:dyDescent="0.3">
      <c r="A1065" s="106" t="s">
        <v>1426</v>
      </c>
      <c r="B1065" s="105">
        <v>0</v>
      </c>
      <c r="C1065" s="105">
        <v>0</v>
      </c>
      <c r="D1065" s="105">
        <v>0</v>
      </c>
      <c r="E1065" s="105">
        <v>0</v>
      </c>
      <c r="F1065" s="105">
        <v>0</v>
      </c>
      <c r="G1065" s="105">
        <v>0</v>
      </c>
      <c r="H1065" s="105">
        <v>0</v>
      </c>
      <c r="I1065" s="105">
        <v>0</v>
      </c>
      <c r="J1065" s="105">
        <v>0</v>
      </c>
      <c r="K1065" s="105">
        <v>0</v>
      </c>
      <c r="L1065" s="105">
        <v>0</v>
      </c>
      <c r="M1065" s="105">
        <v>0</v>
      </c>
      <c r="N1065" s="105">
        <v>0</v>
      </c>
      <c r="O1065" s="105">
        <v>0</v>
      </c>
      <c r="P1065" s="105">
        <v>0</v>
      </c>
      <c r="Q1065" s="105">
        <v>0</v>
      </c>
      <c r="R1065" s="105">
        <v>0</v>
      </c>
      <c r="S1065" s="105">
        <v>0</v>
      </c>
      <c r="T1065" s="105">
        <v>0</v>
      </c>
      <c r="U1065" s="105">
        <v>0</v>
      </c>
      <c r="V1065" s="105">
        <v>0</v>
      </c>
      <c r="W1065" s="105">
        <v>0</v>
      </c>
      <c r="X1065" s="105">
        <v>0</v>
      </c>
      <c r="Y1065" s="105">
        <v>0</v>
      </c>
      <c r="Z1065" s="105">
        <v>0</v>
      </c>
      <c r="AA1065" s="105">
        <v>0</v>
      </c>
      <c r="AB1065" s="105">
        <v>0</v>
      </c>
      <c r="AC1065" s="105">
        <v>0</v>
      </c>
      <c r="AD1065" s="105">
        <v>0</v>
      </c>
      <c r="AE1065" s="105">
        <v>0</v>
      </c>
      <c r="AF1065" s="105">
        <v>0</v>
      </c>
      <c r="AG1065" s="105">
        <v>0</v>
      </c>
      <c r="AH1065" s="105">
        <v>0</v>
      </c>
      <c r="AI1065" s="105">
        <v>0</v>
      </c>
      <c r="AJ1065" s="105">
        <v>0</v>
      </c>
      <c r="AK1065" s="105">
        <v>0</v>
      </c>
      <c r="AL1065" s="105">
        <v>0</v>
      </c>
      <c r="AM1065" s="105">
        <v>0</v>
      </c>
      <c r="AN1065" s="105">
        <v>0</v>
      </c>
      <c r="AO1065" s="105">
        <v>0</v>
      </c>
      <c r="AP1065" s="105">
        <v>0</v>
      </c>
      <c r="AQ1065" s="105">
        <v>0</v>
      </c>
      <c r="AR1065" s="105">
        <v>0</v>
      </c>
      <c r="AS1065" s="105">
        <v>0</v>
      </c>
      <c r="AT1065" s="105">
        <v>0</v>
      </c>
      <c r="AU1065" s="105">
        <v>0</v>
      </c>
      <c r="AV1065" s="105">
        <v>0</v>
      </c>
      <c r="AW1065" s="105">
        <v>0</v>
      </c>
      <c r="AX1065" s="105">
        <v>0</v>
      </c>
      <c r="AY1065" s="105">
        <v>0</v>
      </c>
      <c r="AZ1065" s="105">
        <v>0</v>
      </c>
      <c r="BA1065" s="105">
        <v>0</v>
      </c>
      <c r="BB1065" s="105">
        <v>0</v>
      </c>
      <c r="BE1065" s="73"/>
      <c r="BF1065" s="134">
        <f t="shared" si="68"/>
        <v>0</v>
      </c>
      <c r="BG1065" s="134">
        <f t="shared" si="69"/>
        <v>0</v>
      </c>
      <c r="BH1065" s="134">
        <f t="shared" si="70"/>
        <v>0</v>
      </c>
      <c r="BI1065" s="134">
        <f t="shared" si="67"/>
        <v>0</v>
      </c>
    </row>
    <row r="1066" spans="1:61" ht="14.4" x14ac:dyDescent="0.3">
      <c r="A1066" s="106" t="s">
        <v>1427</v>
      </c>
      <c r="B1066" s="105">
        <v>638419.47109195497</v>
      </c>
      <c r="C1066" s="105">
        <v>-1584409.5203795601</v>
      </c>
      <c r="D1066" s="105">
        <v>707013.014980376</v>
      </c>
      <c r="E1066" s="105">
        <v>2790917.48022199</v>
      </c>
      <c r="F1066" s="105">
        <v>3659547.6749758301</v>
      </c>
      <c r="G1066" s="105">
        <v>2623155.7887868602</v>
      </c>
      <c r="H1066" s="105">
        <v>1225238.78947084</v>
      </c>
      <c r="I1066" s="105">
        <v>-532783.26538193796</v>
      </c>
      <c r="J1066" s="105">
        <v>-5208879.0021113995</v>
      </c>
      <c r="K1066" s="105">
        <v>-5873325.3461676901</v>
      </c>
      <c r="L1066" s="105">
        <v>-5289862.2452560198</v>
      </c>
      <c r="M1066" s="105">
        <v>-2056388.7020358799</v>
      </c>
      <c r="N1066" s="105">
        <v>2.09183781407773E-8</v>
      </c>
      <c r="O1066" s="105">
        <v>2.09183781407773E-8</v>
      </c>
      <c r="P1066" s="105">
        <v>-1707358.8043714301</v>
      </c>
      <c r="Q1066" s="105">
        <v>1055151.2267647199</v>
      </c>
      <c r="R1066" s="105">
        <v>3139092.57343547</v>
      </c>
      <c r="S1066" s="105">
        <v>4441703.3966666302</v>
      </c>
      <c r="T1066" s="105">
        <v>3893122.6760064098</v>
      </c>
      <c r="U1066" s="105">
        <v>2623587.8009648598</v>
      </c>
      <c r="V1066" s="105">
        <v>743808.24613454705</v>
      </c>
      <c r="W1066" s="105">
        <v>-4005279.1599824699</v>
      </c>
      <c r="X1066" s="105">
        <v>-5055685.5504393401</v>
      </c>
      <c r="Y1066" s="105">
        <v>-4504374.3501356496</v>
      </c>
      <c r="Z1066" s="105">
        <v>-2005156.24882028</v>
      </c>
      <c r="AA1066" s="105">
        <v>2.09183781407773E-8</v>
      </c>
      <c r="AB1066" s="105">
        <v>2.09183781407773E-8</v>
      </c>
      <c r="AC1066" s="105">
        <v>-1713945.8976274501</v>
      </c>
      <c r="AD1066" s="105">
        <v>1099835.18177387</v>
      </c>
      <c r="AE1066" s="105">
        <v>3272563.5935115502</v>
      </c>
      <c r="AF1066" s="105">
        <v>4645892.2152414303</v>
      </c>
      <c r="AG1066" s="105">
        <v>4124564.0176134398</v>
      </c>
      <c r="AH1066" s="105">
        <v>2803921.9557268498</v>
      </c>
      <c r="AI1066" s="105">
        <v>862682.71213645895</v>
      </c>
      <c r="AJ1066" s="105">
        <v>-3995146.33930744</v>
      </c>
      <c r="AK1066" s="105">
        <v>-5093313.0474695396</v>
      </c>
      <c r="AL1066" s="105">
        <v>-4579672.3358092103</v>
      </c>
      <c r="AM1066" s="105">
        <v>-2024820.9503615201</v>
      </c>
      <c r="AN1066" s="105">
        <v>69.444898887923003</v>
      </c>
      <c r="AO1066" s="105">
        <v>69.444898887923003</v>
      </c>
      <c r="AP1066" s="105">
        <v>-1773400.49839471</v>
      </c>
      <c r="AQ1066" s="105">
        <v>1243331.6037167001</v>
      </c>
      <c r="AR1066" s="105">
        <v>3605574.2502963701</v>
      </c>
      <c r="AS1066" s="105">
        <v>5123204.4109970601</v>
      </c>
      <c r="AT1066" s="105">
        <v>4588963.7483718703</v>
      </c>
      <c r="AU1066" s="105">
        <v>3166688.2092515798</v>
      </c>
      <c r="AV1066" s="105">
        <v>1078779.9486815699</v>
      </c>
      <c r="AW1066" s="105">
        <v>-4105519.4326198199</v>
      </c>
      <c r="AX1066" s="105">
        <v>-5308800.4551905701</v>
      </c>
      <c r="AY1066" s="105">
        <v>-4791886.2560569197</v>
      </c>
      <c r="AZ1066" s="105">
        <v>-2107013.4780418598</v>
      </c>
      <c r="BA1066" s="105">
        <v>-137.29205761410401</v>
      </c>
      <c r="BB1066" s="105">
        <v>-137.29205761410401</v>
      </c>
      <c r="BE1066" s="73"/>
      <c r="BF1066" s="134">
        <f t="shared" si="68"/>
        <v>-684719.68167727813</v>
      </c>
      <c r="BG1066" s="134">
        <f t="shared" si="69"/>
        <v>-106260.63029049929</v>
      </c>
      <c r="BH1066" s="134">
        <f t="shared" si="70"/>
        <v>-45951.496128665618</v>
      </c>
      <c r="BI1066" s="134">
        <f t="shared" si="67"/>
        <v>55373.400296349595</v>
      </c>
    </row>
    <row r="1067" spans="1:61" ht="14.4" x14ac:dyDescent="0.3">
      <c r="A1067" s="106" t="s">
        <v>1428</v>
      </c>
      <c r="B1067" s="105">
        <v>-370218.543570771</v>
      </c>
      <c r="C1067" s="105">
        <v>-516508.23391490401</v>
      </c>
      <c r="D1067" s="105">
        <v>-365423.42859329801</v>
      </c>
      <c r="E1067" s="105">
        <v>-282614.12210522703</v>
      </c>
      <c r="F1067" s="105">
        <v>-222445.83627856799</v>
      </c>
      <c r="G1067" s="105">
        <v>-268439.452930842</v>
      </c>
      <c r="H1067" s="105">
        <v>-224528.088844118</v>
      </c>
      <c r="I1067" s="105">
        <v>-243037.85978676999</v>
      </c>
      <c r="J1067" s="105">
        <v>-462642.96802275901</v>
      </c>
      <c r="K1067" s="105">
        <v>-447127.32105319097</v>
      </c>
      <c r="L1067" s="105">
        <v>-392236.53141241102</v>
      </c>
      <c r="M1067" s="105">
        <v>-220594.36192305799</v>
      </c>
      <c r="N1067" s="105">
        <v>1.30739863379858E-9</v>
      </c>
      <c r="O1067" s="105">
        <v>1.30739863379858E-9</v>
      </c>
      <c r="P1067" s="105">
        <v>-147125.72032479601</v>
      </c>
      <c r="Q1067" s="105">
        <v>106584.985077063</v>
      </c>
      <c r="R1067" s="105">
        <v>298759.877977408</v>
      </c>
      <c r="S1067" s="105">
        <v>418903.04698479699</v>
      </c>
      <c r="T1067" s="105">
        <v>371319.32981799002</v>
      </c>
      <c r="U1067" s="105">
        <v>257342.24165099001</v>
      </c>
      <c r="V1067" s="105">
        <v>87357.509771100697</v>
      </c>
      <c r="W1067" s="105">
        <v>-341403.090390875</v>
      </c>
      <c r="X1067" s="105">
        <v>-438784.74775295</v>
      </c>
      <c r="Y1067" s="105">
        <v>-393088.075163965</v>
      </c>
      <c r="Z1067" s="105">
        <v>-173924.04710340101</v>
      </c>
      <c r="AA1067" s="105">
        <v>1.76214598468504E-9</v>
      </c>
      <c r="AB1067" s="105">
        <v>1.76214598468504E-9</v>
      </c>
      <c r="AC1067" s="105">
        <v>-145039.07254220601</v>
      </c>
      <c r="AD1067" s="105">
        <v>108548.47811948</v>
      </c>
      <c r="AE1067" s="105">
        <v>304802.18563775602</v>
      </c>
      <c r="AF1067" s="105">
        <v>428921.90251935</v>
      </c>
      <c r="AG1067" s="105">
        <v>384385.12686437002</v>
      </c>
      <c r="AH1067" s="105">
        <v>267773.83577497897</v>
      </c>
      <c r="AI1067" s="105">
        <v>95297.874865349702</v>
      </c>
      <c r="AJ1067" s="105">
        <v>-335907.04291280598</v>
      </c>
      <c r="AK1067" s="105">
        <v>-435750.16322748701</v>
      </c>
      <c r="AL1067" s="105">
        <v>-393937.38175371097</v>
      </c>
      <c r="AM1067" s="105">
        <v>-173212.170839425</v>
      </c>
      <c r="AN1067" s="105">
        <v>-3.97903932025656E-10</v>
      </c>
      <c r="AO1067" s="105">
        <v>-3.97903932025656E-10</v>
      </c>
      <c r="AP1067" s="105">
        <v>-141762.36197312799</v>
      </c>
      <c r="AQ1067" s="105">
        <v>114546.287665411</v>
      </c>
      <c r="AR1067" s="105">
        <v>315220.97575940401</v>
      </c>
      <c r="AS1067" s="105">
        <v>444410.65209028497</v>
      </c>
      <c r="AT1067" s="105">
        <v>401794.91368617199</v>
      </c>
      <c r="AU1067" s="105">
        <v>284001.633012056</v>
      </c>
      <c r="AV1067" s="105">
        <v>109463.548767229</v>
      </c>
      <c r="AW1067" s="105">
        <v>-323296.108174822</v>
      </c>
      <c r="AX1067" s="105">
        <v>-426347.247551871</v>
      </c>
      <c r="AY1067" s="105">
        <v>-387404.54716855998</v>
      </c>
      <c r="AZ1067" s="105">
        <v>-169290.50607460801</v>
      </c>
      <c r="BA1067" s="105">
        <v>-1.6484591469634299E-9</v>
      </c>
      <c r="BB1067" s="105">
        <v>-1.6484591469634299E-9</v>
      </c>
      <c r="BE1067" s="73"/>
      <c r="BF1067" s="134">
        <f t="shared" si="68"/>
        <v>-308908.98064891662</v>
      </c>
      <c r="BG1067" s="134">
        <f t="shared" si="69"/>
        <v>3533.9469648742042</v>
      </c>
      <c r="BH1067" s="134">
        <f t="shared" si="70"/>
        <v>8144.8901927423849</v>
      </c>
      <c r="BI1067" s="134">
        <f t="shared" si="67"/>
        <v>17025.941541351211</v>
      </c>
    </row>
    <row r="1068" spans="1:61" ht="14.4" x14ac:dyDescent="0.3">
      <c r="A1068" s="106" t="s">
        <v>1429</v>
      </c>
      <c r="B1068" s="105">
        <v>-4767390.1099999901</v>
      </c>
      <c r="C1068" s="105">
        <v>-4656943.0266666599</v>
      </c>
      <c r="D1068" s="105">
        <v>-4546495.9433333203</v>
      </c>
      <c r="E1068" s="105">
        <v>-4436048.8599999901</v>
      </c>
      <c r="F1068" s="105">
        <v>-4325601.7766666599</v>
      </c>
      <c r="G1068" s="105">
        <v>-4215154.6933333296</v>
      </c>
      <c r="H1068" s="105">
        <v>-4104707.6099999901</v>
      </c>
      <c r="I1068" s="105">
        <v>-3994260.5266666599</v>
      </c>
      <c r="J1068" s="105">
        <v>-3883813.4433333301</v>
      </c>
      <c r="K1068" s="105">
        <v>-3773366.3599999901</v>
      </c>
      <c r="L1068" s="105">
        <v>-3662919.2766666599</v>
      </c>
      <c r="M1068" s="105">
        <v>-3552472.1933333301</v>
      </c>
      <c r="N1068" s="105">
        <v>-3442025.11</v>
      </c>
      <c r="O1068" s="105">
        <v>-3442025.11</v>
      </c>
      <c r="P1068" s="105">
        <v>-3331744.4433333301</v>
      </c>
      <c r="Q1068" s="105">
        <v>-3221463.7766666599</v>
      </c>
      <c r="R1068" s="105">
        <v>-3111183.1099999901</v>
      </c>
      <c r="S1068" s="105">
        <v>-3000902.4433333301</v>
      </c>
      <c r="T1068" s="105">
        <v>-2890621.7766666599</v>
      </c>
      <c r="U1068" s="105">
        <v>-2780341.1099999901</v>
      </c>
      <c r="V1068" s="105">
        <v>-2670060.4433333301</v>
      </c>
      <c r="W1068" s="105">
        <v>-2559779.7766666599</v>
      </c>
      <c r="X1068" s="105">
        <v>-2449499.1099999901</v>
      </c>
      <c r="Y1068" s="105">
        <v>-2339218.4433333301</v>
      </c>
      <c r="Z1068" s="105">
        <v>-2228937.7766666599</v>
      </c>
      <c r="AA1068" s="105">
        <v>-2118657.1099999901</v>
      </c>
      <c r="AB1068" s="105">
        <v>-2118657.1099999901</v>
      </c>
      <c r="AC1068" s="105">
        <v>-2023932.1933333201</v>
      </c>
      <c r="AD1068" s="105">
        <v>-1929207.2766666601</v>
      </c>
      <c r="AE1068" s="105">
        <v>-1834482.3599999901</v>
      </c>
      <c r="AF1068" s="105">
        <v>-1739757.4433333201</v>
      </c>
      <c r="AG1068" s="105">
        <v>-1645032.5266666601</v>
      </c>
      <c r="AH1068" s="105">
        <v>-1550307.6099999901</v>
      </c>
      <c r="AI1068" s="105">
        <v>-1455582.6933333201</v>
      </c>
      <c r="AJ1068" s="105">
        <v>-1360857.7766666601</v>
      </c>
      <c r="AK1068" s="105">
        <v>-1266132.8599999901</v>
      </c>
      <c r="AL1068" s="105">
        <v>-1171407.9433333201</v>
      </c>
      <c r="AM1068" s="105">
        <v>-1076683.0266666601</v>
      </c>
      <c r="AN1068" s="105">
        <v>-981958.10999999498</v>
      </c>
      <c r="AO1068" s="105">
        <v>-981958.10999999498</v>
      </c>
      <c r="AP1068" s="105">
        <v>-900128.27666666103</v>
      </c>
      <c r="AQ1068" s="105">
        <v>-818298.443333328</v>
      </c>
      <c r="AR1068" s="105">
        <v>-736468.60999999498</v>
      </c>
      <c r="AS1068" s="105">
        <v>-654638.77666666103</v>
      </c>
      <c r="AT1068" s="105">
        <v>-572808.943333328</v>
      </c>
      <c r="AU1068" s="105">
        <v>-490979.10999999498</v>
      </c>
      <c r="AV1068" s="105">
        <v>-409149.27666666103</v>
      </c>
      <c r="AW1068" s="105">
        <v>-327319.443333328</v>
      </c>
      <c r="AX1068" s="105">
        <v>-245489.60999999501</v>
      </c>
      <c r="AY1068" s="105">
        <v>-163659.77666666199</v>
      </c>
      <c r="AZ1068" s="105">
        <v>-81829.943333328702</v>
      </c>
      <c r="BA1068" s="105">
        <v>-0.109999995430598</v>
      </c>
      <c r="BB1068" s="105">
        <v>-0.109999995430598</v>
      </c>
      <c r="BE1068" s="73"/>
      <c r="BF1068" s="134">
        <f t="shared" si="68"/>
        <v>-4104707.6099999938</v>
      </c>
      <c r="BG1068" s="134">
        <f t="shared" si="69"/>
        <v>-2780341.1099999943</v>
      </c>
      <c r="BH1068" s="134">
        <f t="shared" si="70"/>
        <v>-1550307.6099999906</v>
      </c>
      <c r="BI1068" s="134">
        <f t="shared" si="67"/>
        <v>-490979.10999999475</v>
      </c>
    </row>
    <row r="1069" spans="1:61" ht="14.4" x14ac:dyDescent="0.3">
      <c r="A1069" s="106" t="s">
        <v>1430</v>
      </c>
      <c r="B1069" s="105">
        <v>0</v>
      </c>
      <c r="C1069" s="105">
        <v>0</v>
      </c>
      <c r="D1069" s="105">
        <v>0</v>
      </c>
      <c r="E1069" s="105">
        <v>0</v>
      </c>
      <c r="F1069" s="105">
        <v>0</v>
      </c>
      <c r="G1069" s="105">
        <v>0</v>
      </c>
      <c r="H1069" s="105">
        <v>0</v>
      </c>
      <c r="I1069" s="105">
        <v>0</v>
      </c>
      <c r="J1069" s="105">
        <v>0</v>
      </c>
      <c r="K1069" s="105">
        <v>0</v>
      </c>
      <c r="L1069" s="105">
        <v>0</v>
      </c>
      <c r="M1069" s="105">
        <v>0</v>
      </c>
      <c r="N1069" s="105">
        <v>0</v>
      </c>
      <c r="O1069" s="105">
        <v>0</v>
      </c>
      <c r="P1069" s="105">
        <v>0</v>
      </c>
      <c r="Q1069" s="105">
        <v>0</v>
      </c>
      <c r="R1069" s="105">
        <v>0</v>
      </c>
      <c r="S1069" s="105">
        <v>0</v>
      </c>
      <c r="T1069" s="105">
        <v>0</v>
      </c>
      <c r="U1069" s="105">
        <v>0</v>
      </c>
      <c r="V1069" s="105">
        <v>0</v>
      </c>
      <c r="W1069" s="105">
        <v>0</v>
      </c>
      <c r="X1069" s="105">
        <v>0</v>
      </c>
      <c r="Y1069" s="105">
        <v>0</v>
      </c>
      <c r="Z1069" s="105">
        <v>0</v>
      </c>
      <c r="AA1069" s="105">
        <v>0</v>
      </c>
      <c r="AB1069" s="105">
        <v>0</v>
      </c>
      <c r="AC1069" s="105">
        <v>0</v>
      </c>
      <c r="AD1069" s="105">
        <v>0</v>
      </c>
      <c r="AE1069" s="105">
        <v>0</v>
      </c>
      <c r="AF1069" s="105">
        <v>0</v>
      </c>
      <c r="AG1069" s="105">
        <v>0</v>
      </c>
      <c r="AH1069" s="105">
        <v>0</v>
      </c>
      <c r="AI1069" s="105">
        <v>0</v>
      </c>
      <c r="AJ1069" s="105">
        <v>0</v>
      </c>
      <c r="AK1069" s="105">
        <v>0</v>
      </c>
      <c r="AL1069" s="105">
        <v>0</v>
      </c>
      <c r="AM1069" s="105">
        <v>0</v>
      </c>
      <c r="AN1069" s="105">
        <v>0</v>
      </c>
      <c r="AO1069" s="105">
        <v>0</v>
      </c>
      <c r="AP1069" s="105">
        <v>0</v>
      </c>
      <c r="AQ1069" s="105">
        <v>0</v>
      </c>
      <c r="AR1069" s="105">
        <v>0</v>
      </c>
      <c r="AS1069" s="105">
        <v>0</v>
      </c>
      <c r="AT1069" s="105">
        <v>0</v>
      </c>
      <c r="AU1069" s="105">
        <v>0</v>
      </c>
      <c r="AV1069" s="105">
        <v>0</v>
      </c>
      <c r="AW1069" s="105">
        <v>0</v>
      </c>
      <c r="AX1069" s="105">
        <v>0</v>
      </c>
      <c r="AY1069" s="105">
        <v>0</v>
      </c>
      <c r="AZ1069" s="105">
        <v>0</v>
      </c>
      <c r="BA1069" s="105">
        <v>0</v>
      </c>
      <c r="BB1069" s="105">
        <v>0</v>
      </c>
      <c r="BE1069" s="73"/>
      <c r="BF1069" s="134">
        <f t="shared" si="68"/>
        <v>0</v>
      </c>
      <c r="BG1069" s="134">
        <f t="shared" si="69"/>
        <v>0</v>
      </c>
      <c r="BH1069" s="134">
        <f t="shared" si="70"/>
        <v>0</v>
      </c>
      <c r="BI1069" s="134">
        <f t="shared" si="67"/>
        <v>0</v>
      </c>
    </row>
    <row r="1070" spans="1:61" ht="14.4" x14ac:dyDescent="0.3">
      <c r="A1070" s="106" t="s">
        <v>1431</v>
      </c>
      <c r="B1070" s="105">
        <v>0</v>
      </c>
      <c r="C1070" s="105">
        <v>0</v>
      </c>
      <c r="D1070" s="105">
        <v>0</v>
      </c>
      <c r="E1070" s="105">
        <v>0</v>
      </c>
      <c r="F1070" s="105">
        <v>0</v>
      </c>
      <c r="G1070" s="105">
        <v>0</v>
      </c>
      <c r="H1070" s="105">
        <v>0</v>
      </c>
      <c r="I1070" s="105">
        <v>0</v>
      </c>
      <c r="J1070" s="105">
        <v>0</v>
      </c>
      <c r="K1070" s="105">
        <v>0</v>
      </c>
      <c r="L1070" s="105">
        <v>0</v>
      </c>
      <c r="M1070" s="105">
        <v>0</v>
      </c>
      <c r="N1070" s="105">
        <v>0</v>
      </c>
      <c r="O1070" s="105">
        <v>0</v>
      </c>
      <c r="P1070" s="105">
        <v>0</v>
      </c>
      <c r="Q1070" s="105">
        <v>0</v>
      </c>
      <c r="R1070" s="105">
        <v>0</v>
      </c>
      <c r="S1070" s="105">
        <v>0</v>
      </c>
      <c r="T1070" s="105">
        <v>0</v>
      </c>
      <c r="U1070" s="105">
        <v>0</v>
      </c>
      <c r="V1070" s="105">
        <v>0</v>
      </c>
      <c r="W1070" s="105">
        <v>0</v>
      </c>
      <c r="X1070" s="105">
        <v>0</v>
      </c>
      <c r="Y1070" s="105">
        <v>0</v>
      </c>
      <c r="Z1070" s="105">
        <v>0</v>
      </c>
      <c r="AA1070" s="105">
        <v>0</v>
      </c>
      <c r="AB1070" s="105">
        <v>0</v>
      </c>
      <c r="AC1070" s="105">
        <v>0</v>
      </c>
      <c r="AD1070" s="105">
        <v>0</v>
      </c>
      <c r="AE1070" s="105">
        <v>0</v>
      </c>
      <c r="AF1070" s="105">
        <v>0</v>
      </c>
      <c r="AG1070" s="105">
        <v>0</v>
      </c>
      <c r="AH1070" s="105">
        <v>0</v>
      </c>
      <c r="AI1070" s="105">
        <v>0</v>
      </c>
      <c r="AJ1070" s="105">
        <v>0</v>
      </c>
      <c r="AK1070" s="105">
        <v>0</v>
      </c>
      <c r="AL1070" s="105">
        <v>0</v>
      </c>
      <c r="AM1070" s="105">
        <v>0</v>
      </c>
      <c r="AN1070" s="105">
        <v>0</v>
      </c>
      <c r="AO1070" s="105">
        <v>0</v>
      </c>
      <c r="AP1070" s="105">
        <v>0</v>
      </c>
      <c r="AQ1070" s="105">
        <v>0</v>
      </c>
      <c r="AR1070" s="105">
        <v>0</v>
      </c>
      <c r="AS1070" s="105">
        <v>0</v>
      </c>
      <c r="AT1070" s="105">
        <v>0</v>
      </c>
      <c r="AU1070" s="105">
        <v>0</v>
      </c>
      <c r="AV1070" s="105">
        <v>0</v>
      </c>
      <c r="AW1070" s="105">
        <v>0</v>
      </c>
      <c r="AX1070" s="105">
        <v>0</v>
      </c>
      <c r="AY1070" s="105">
        <v>0</v>
      </c>
      <c r="AZ1070" s="105">
        <v>0</v>
      </c>
      <c r="BA1070" s="105">
        <v>0</v>
      </c>
      <c r="BB1070" s="105">
        <v>0</v>
      </c>
      <c r="BE1070" s="73"/>
      <c r="BF1070" s="134">
        <f t="shared" si="68"/>
        <v>0</v>
      </c>
      <c r="BG1070" s="134">
        <f t="shared" si="69"/>
        <v>0</v>
      </c>
      <c r="BH1070" s="134">
        <f t="shared" si="70"/>
        <v>0</v>
      </c>
      <c r="BI1070" s="134">
        <f t="shared" si="67"/>
        <v>0</v>
      </c>
    </row>
    <row r="1071" spans="1:61" ht="14.4" x14ac:dyDescent="0.3">
      <c r="A1071" s="106" t="s">
        <v>1432</v>
      </c>
      <c r="B1071" s="105">
        <v>83476.86</v>
      </c>
      <c r="C1071" s="105">
        <v>83476.86</v>
      </c>
      <c r="D1071" s="105">
        <v>83476.86</v>
      </c>
      <c r="E1071" s="105">
        <v>83476.86</v>
      </c>
      <c r="F1071" s="105">
        <v>83476.86</v>
      </c>
      <c r="G1071" s="105">
        <v>83476.86</v>
      </c>
      <c r="H1071" s="105">
        <v>83476.86</v>
      </c>
      <c r="I1071" s="105">
        <v>83476.86</v>
      </c>
      <c r="J1071" s="105">
        <v>83476.86</v>
      </c>
      <c r="K1071" s="105">
        <v>83476.86</v>
      </c>
      <c r="L1071" s="105">
        <v>83476.86</v>
      </c>
      <c r="M1071" s="105">
        <v>83476.86</v>
      </c>
      <c r="N1071" s="105">
        <v>83476.86</v>
      </c>
      <c r="O1071" s="105">
        <v>83476.86</v>
      </c>
      <c r="P1071" s="105">
        <v>83476.86</v>
      </c>
      <c r="Q1071" s="105">
        <v>83476.86</v>
      </c>
      <c r="R1071" s="105">
        <v>83476.86</v>
      </c>
      <c r="S1071" s="105">
        <v>83476.86</v>
      </c>
      <c r="T1071" s="105">
        <v>83476.86</v>
      </c>
      <c r="U1071" s="105">
        <v>83476.86</v>
      </c>
      <c r="V1071" s="105">
        <v>83476.86</v>
      </c>
      <c r="W1071" s="105">
        <v>83476.86</v>
      </c>
      <c r="X1071" s="105">
        <v>83476.86</v>
      </c>
      <c r="Y1071" s="105">
        <v>83476.86</v>
      </c>
      <c r="Z1071" s="105">
        <v>83476.86</v>
      </c>
      <c r="AA1071" s="105">
        <v>83476.86</v>
      </c>
      <c r="AB1071" s="105">
        <v>83476.86</v>
      </c>
      <c r="AC1071" s="105">
        <v>83476.86</v>
      </c>
      <c r="AD1071" s="105">
        <v>83476.86</v>
      </c>
      <c r="AE1071" s="105">
        <v>83476.86</v>
      </c>
      <c r="AF1071" s="105">
        <v>83476.86</v>
      </c>
      <c r="AG1071" s="105">
        <v>83476.86</v>
      </c>
      <c r="AH1071" s="105">
        <v>83476.86</v>
      </c>
      <c r="AI1071" s="105">
        <v>83476.86</v>
      </c>
      <c r="AJ1071" s="105">
        <v>83476.86</v>
      </c>
      <c r="AK1071" s="105">
        <v>83476.86</v>
      </c>
      <c r="AL1071" s="105">
        <v>83476.86</v>
      </c>
      <c r="AM1071" s="105">
        <v>83476.86</v>
      </c>
      <c r="AN1071" s="105">
        <v>83476.86</v>
      </c>
      <c r="AO1071" s="105">
        <v>83476.86</v>
      </c>
      <c r="AP1071" s="105">
        <v>83476.86</v>
      </c>
      <c r="AQ1071" s="105">
        <v>83476.86</v>
      </c>
      <c r="AR1071" s="105">
        <v>83476.86</v>
      </c>
      <c r="AS1071" s="105">
        <v>83476.86</v>
      </c>
      <c r="AT1071" s="105">
        <v>83476.86</v>
      </c>
      <c r="AU1071" s="105">
        <v>83476.86</v>
      </c>
      <c r="AV1071" s="105">
        <v>83476.86</v>
      </c>
      <c r="AW1071" s="105">
        <v>83476.86</v>
      </c>
      <c r="AX1071" s="105">
        <v>83476.86</v>
      </c>
      <c r="AY1071" s="105">
        <v>83476.86</v>
      </c>
      <c r="AZ1071" s="105">
        <v>83476.86</v>
      </c>
      <c r="BA1071" s="105">
        <v>83476.86</v>
      </c>
      <c r="BB1071" s="105">
        <v>83476.86</v>
      </c>
      <c r="BE1071" s="73"/>
      <c r="BF1071" s="134">
        <f t="shared" si="68"/>
        <v>83476.86</v>
      </c>
      <c r="BG1071" s="134">
        <f t="shared" si="69"/>
        <v>83476.86</v>
      </c>
      <c r="BH1071" s="134">
        <f t="shared" si="70"/>
        <v>83476.86</v>
      </c>
      <c r="BI1071" s="134">
        <f t="shared" si="67"/>
        <v>83476.86</v>
      </c>
    </row>
    <row r="1072" spans="1:61" ht="14.4" x14ac:dyDescent="0.3">
      <c r="A1072" s="106" t="s">
        <v>1433</v>
      </c>
      <c r="B1072" s="105">
        <v>0</v>
      </c>
      <c r="C1072" s="105">
        <v>0</v>
      </c>
      <c r="D1072" s="105">
        <v>0</v>
      </c>
      <c r="E1072" s="105">
        <v>0</v>
      </c>
      <c r="F1072" s="105">
        <v>0</v>
      </c>
      <c r="G1072" s="105">
        <v>0</v>
      </c>
      <c r="H1072" s="105">
        <v>0</v>
      </c>
      <c r="I1072" s="105">
        <v>0</v>
      </c>
      <c r="J1072" s="105">
        <v>0</v>
      </c>
      <c r="K1072" s="105">
        <v>0</v>
      </c>
      <c r="L1072" s="105">
        <v>0</v>
      </c>
      <c r="M1072" s="105">
        <v>0</v>
      </c>
      <c r="N1072" s="105">
        <v>0</v>
      </c>
      <c r="O1072" s="105">
        <v>0</v>
      </c>
      <c r="P1072" s="105">
        <v>0</v>
      </c>
      <c r="Q1072" s="105">
        <v>0</v>
      </c>
      <c r="R1072" s="105">
        <v>0</v>
      </c>
      <c r="S1072" s="105">
        <v>0</v>
      </c>
      <c r="T1072" s="105">
        <v>0</v>
      </c>
      <c r="U1072" s="105">
        <v>0</v>
      </c>
      <c r="V1072" s="105">
        <v>0</v>
      </c>
      <c r="W1072" s="105">
        <v>0</v>
      </c>
      <c r="X1072" s="105">
        <v>0</v>
      </c>
      <c r="Y1072" s="105">
        <v>0</v>
      </c>
      <c r="Z1072" s="105">
        <v>0</v>
      </c>
      <c r="AA1072" s="105">
        <v>0</v>
      </c>
      <c r="AB1072" s="105">
        <v>0</v>
      </c>
      <c r="AC1072" s="105">
        <v>0</v>
      </c>
      <c r="AD1072" s="105">
        <v>0</v>
      </c>
      <c r="AE1072" s="105">
        <v>0</v>
      </c>
      <c r="AF1072" s="105">
        <v>0</v>
      </c>
      <c r="AG1072" s="105">
        <v>0</v>
      </c>
      <c r="AH1072" s="105">
        <v>0</v>
      </c>
      <c r="AI1072" s="105">
        <v>0</v>
      </c>
      <c r="AJ1072" s="105">
        <v>0</v>
      </c>
      <c r="AK1072" s="105">
        <v>0</v>
      </c>
      <c r="AL1072" s="105">
        <v>0</v>
      </c>
      <c r="AM1072" s="105">
        <v>0</v>
      </c>
      <c r="AN1072" s="105">
        <v>0</v>
      </c>
      <c r="AO1072" s="105">
        <v>0</v>
      </c>
      <c r="AP1072" s="105">
        <v>0</v>
      </c>
      <c r="AQ1072" s="105">
        <v>0</v>
      </c>
      <c r="AR1072" s="105">
        <v>0</v>
      </c>
      <c r="AS1072" s="105">
        <v>0</v>
      </c>
      <c r="AT1072" s="105">
        <v>0</v>
      </c>
      <c r="AU1072" s="105">
        <v>0</v>
      </c>
      <c r="AV1072" s="105">
        <v>0</v>
      </c>
      <c r="AW1072" s="105">
        <v>0</v>
      </c>
      <c r="AX1072" s="105">
        <v>0</v>
      </c>
      <c r="AY1072" s="105">
        <v>0</v>
      </c>
      <c r="AZ1072" s="105">
        <v>0</v>
      </c>
      <c r="BA1072" s="105">
        <v>0</v>
      </c>
      <c r="BB1072" s="105">
        <v>0</v>
      </c>
      <c r="BE1072" s="73"/>
      <c r="BF1072" s="134">
        <f t="shared" si="68"/>
        <v>0</v>
      </c>
      <c r="BG1072" s="134">
        <f t="shared" si="69"/>
        <v>0</v>
      </c>
      <c r="BH1072" s="134">
        <f t="shared" si="70"/>
        <v>0</v>
      </c>
      <c r="BI1072" s="134">
        <f t="shared" si="67"/>
        <v>0</v>
      </c>
    </row>
    <row r="1073" spans="1:61" ht="14.4" x14ac:dyDescent="0.3">
      <c r="A1073" s="106" t="s">
        <v>1434</v>
      </c>
      <c r="B1073" s="105">
        <v>0</v>
      </c>
      <c r="C1073" s="105">
        <v>0</v>
      </c>
      <c r="D1073" s="105">
        <v>0</v>
      </c>
      <c r="E1073" s="105">
        <v>0</v>
      </c>
      <c r="F1073" s="105">
        <v>0</v>
      </c>
      <c r="G1073" s="105">
        <v>0</v>
      </c>
      <c r="H1073" s="105">
        <v>0</v>
      </c>
      <c r="I1073" s="105">
        <v>0</v>
      </c>
      <c r="J1073" s="105">
        <v>0</v>
      </c>
      <c r="K1073" s="105">
        <v>0</v>
      </c>
      <c r="L1073" s="105">
        <v>0</v>
      </c>
      <c r="M1073" s="105">
        <v>0</v>
      </c>
      <c r="N1073" s="105">
        <v>0</v>
      </c>
      <c r="O1073" s="105">
        <v>0</v>
      </c>
      <c r="P1073" s="105">
        <v>0</v>
      </c>
      <c r="Q1073" s="105">
        <v>0</v>
      </c>
      <c r="R1073" s="105">
        <v>0</v>
      </c>
      <c r="S1073" s="105">
        <v>0</v>
      </c>
      <c r="T1073" s="105">
        <v>0</v>
      </c>
      <c r="U1073" s="105">
        <v>0</v>
      </c>
      <c r="V1073" s="105">
        <v>0</v>
      </c>
      <c r="W1073" s="105">
        <v>0</v>
      </c>
      <c r="X1073" s="105">
        <v>0</v>
      </c>
      <c r="Y1073" s="105">
        <v>0</v>
      </c>
      <c r="Z1073" s="105">
        <v>0</v>
      </c>
      <c r="AA1073" s="105">
        <v>0</v>
      </c>
      <c r="AB1073" s="105">
        <v>0</v>
      </c>
      <c r="AC1073" s="105">
        <v>0</v>
      </c>
      <c r="AD1073" s="105">
        <v>0</v>
      </c>
      <c r="AE1073" s="105">
        <v>0</v>
      </c>
      <c r="AF1073" s="105">
        <v>0</v>
      </c>
      <c r="AG1073" s="105">
        <v>0</v>
      </c>
      <c r="AH1073" s="105">
        <v>0</v>
      </c>
      <c r="AI1073" s="105">
        <v>0</v>
      </c>
      <c r="AJ1073" s="105">
        <v>0</v>
      </c>
      <c r="AK1073" s="105">
        <v>0</v>
      </c>
      <c r="AL1073" s="105">
        <v>0</v>
      </c>
      <c r="AM1073" s="105">
        <v>0</v>
      </c>
      <c r="AN1073" s="105">
        <v>0</v>
      </c>
      <c r="AO1073" s="105">
        <v>0</v>
      </c>
      <c r="AP1073" s="105">
        <v>0</v>
      </c>
      <c r="AQ1073" s="105">
        <v>0</v>
      </c>
      <c r="AR1073" s="105">
        <v>0</v>
      </c>
      <c r="AS1073" s="105">
        <v>0</v>
      </c>
      <c r="AT1073" s="105">
        <v>0</v>
      </c>
      <c r="AU1073" s="105">
        <v>0</v>
      </c>
      <c r="AV1073" s="105">
        <v>0</v>
      </c>
      <c r="AW1073" s="105">
        <v>0</v>
      </c>
      <c r="AX1073" s="105">
        <v>0</v>
      </c>
      <c r="AY1073" s="105">
        <v>0</v>
      </c>
      <c r="AZ1073" s="105">
        <v>0</v>
      </c>
      <c r="BA1073" s="105">
        <v>0</v>
      </c>
      <c r="BB1073" s="105">
        <v>0</v>
      </c>
      <c r="BE1073" s="73"/>
      <c r="BF1073" s="134">
        <f t="shared" si="68"/>
        <v>0</v>
      </c>
      <c r="BG1073" s="134">
        <f t="shared" si="69"/>
        <v>0</v>
      </c>
      <c r="BH1073" s="134">
        <f t="shared" si="70"/>
        <v>0</v>
      </c>
      <c r="BI1073" s="134">
        <f t="shared" si="67"/>
        <v>0</v>
      </c>
    </row>
    <row r="1074" spans="1:61" ht="14.4" x14ac:dyDescent="0.3">
      <c r="A1074" s="106" t="s">
        <v>1435</v>
      </c>
      <c r="B1074" s="105">
        <v>0</v>
      </c>
      <c r="C1074" s="105">
        <v>0</v>
      </c>
      <c r="D1074" s="105">
        <v>0</v>
      </c>
      <c r="E1074" s="105">
        <v>0</v>
      </c>
      <c r="F1074" s="105">
        <v>0</v>
      </c>
      <c r="G1074" s="105">
        <v>0</v>
      </c>
      <c r="H1074" s="105">
        <v>0</v>
      </c>
      <c r="I1074" s="105">
        <v>0</v>
      </c>
      <c r="J1074" s="105">
        <v>0</v>
      </c>
      <c r="K1074" s="105">
        <v>0</v>
      </c>
      <c r="L1074" s="105">
        <v>0</v>
      </c>
      <c r="M1074" s="105">
        <v>0</v>
      </c>
      <c r="N1074" s="105">
        <v>0</v>
      </c>
      <c r="O1074" s="105">
        <v>0</v>
      </c>
      <c r="P1074" s="105">
        <v>0</v>
      </c>
      <c r="Q1074" s="105">
        <v>0</v>
      </c>
      <c r="R1074" s="105">
        <v>0</v>
      </c>
      <c r="S1074" s="105">
        <v>0</v>
      </c>
      <c r="T1074" s="105">
        <v>0</v>
      </c>
      <c r="U1074" s="105">
        <v>0</v>
      </c>
      <c r="V1074" s="105">
        <v>0</v>
      </c>
      <c r="W1074" s="105">
        <v>0</v>
      </c>
      <c r="X1074" s="105">
        <v>0</v>
      </c>
      <c r="Y1074" s="105">
        <v>0</v>
      </c>
      <c r="Z1074" s="105">
        <v>0</v>
      </c>
      <c r="AA1074" s="105">
        <v>0</v>
      </c>
      <c r="AB1074" s="105">
        <v>0</v>
      </c>
      <c r="AC1074" s="105">
        <v>0</v>
      </c>
      <c r="AD1074" s="105">
        <v>0</v>
      </c>
      <c r="AE1074" s="105">
        <v>0</v>
      </c>
      <c r="AF1074" s="105">
        <v>0</v>
      </c>
      <c r="AG1074" s="105">
        <v>0</v>
      </c>
      <c r="AH1074" s="105">
        <v>0</v>
      </c>
      <c r="AI1074" s="105">
        <v>0</v>
      </c>
      <c r="AJ1074" s="105">
        <v>0</v>
      </c>
      <c r="AK1074" s="105">
        <v>0</v>
      </c>
      <c r="AL1074" s="105">
        <v>0</v>
      </c>
      <c r="AM1074" s="105">
        <v>0</v>
      </c>
      <c r="AN1074" s="105">
        <v>0</v>
      </c>
      <c r="AO1074" s="105">
        <v>0</v>
      </c>
      <c r="AP1074" s="105">
        <v>0</v>
      </c>
      <c r="AQ1074" s="105">
        <v>0</v>
      </c>
      <c r="AR1074" s="105">
        <v>0</v>
      </c>
      <c r="AS1074" s="105">
        <v>0</v>
      </c>
      <c r="AT1074" s="105">
        <v>0</v>
      </c>
      <c r="AU1074" s="105">
        <v>0</v>
      </c>
      <c r="AV1074" s="105">
        <v>0</v>
      </c>
      <c r="AW1074" s="105">
        <v>0</v>
      </c>
      <c r="AX1074" s="105">
        <v>0</v>
      </c>
      <c r="AY1074" s="105">
        <v>0</v>
      </c>
      <c r="AZ1074" s="105">
        <v>0</v>
      </c>
      <c r="BA1074" s="105">
        <v>0</v>
      </c>
      <c r="BB1074" s="105">
        <v>0</v>
      </c>
      <c r="BE1074" s="73"/>
      <c r="BF1074" s="134">
        <f t="shared" si="68"/>
        <v>0</v>
      </c>
      <c r="BG1074" s="134">
        <f t="shared" si="69"/>
        <v>0</v>
      </c>
      <c r="BH1074" s="134">
        <f t="shared" si="70"/>
        <v>0</v>
      </c>
      <c r="BI1074" s="134">
        <f t="shared" si="67"/>
        <v>0</v>
      </c>
    </row>
    <row r="1075" spans="1:61" ht="14.4" x14ac:dyDescent="0.3">
      <c r="A1075" s="106" t="s">
        <v>1436</v>
      </c>
      <c r="B1075" s="105">
        <v>0</v>
      </c>
      <c r="C1075" s="105">
        <v>0</v>
      </c>
      <c r="D1075" s="105">
        <v>0</v>
      </c>
      <c r="E1075" s="105">
        <v>0</v>
      </c>
      <c r="F1075" s="105">
        <v>0</v>
      </c>
      <c r="G1075" s="105">
        <v>0</v>
      </c>
      <c r="H1075" s="105">
        <v>0</v>
      </c>
      <c r="I1075" s="105">
        <v>0</v>
      </c>
      <c r="J1075" s="105">
        <v>0</v>
      </c>
      <c r="K1075" s="105">
        <v>0</v>
      </c>
      <c r="L1075" s="105">
        <v>0</v>
      </c>
      <c r="M1075" s="105">
        <v>0</v>
      </c>
      <c r="N1075" s="105">
        <v>0</v>
      </c>
      <c r="O1075" s="105">
        <v>0</v>
      </c>
      <c r="P1075" s="105">
        <v>0</v>
      </c>
      <c r="Q1075" s="105">
        <v>0</v>
      </c>
      <c r="R1075" s="105">
        <v>0</v>
      </c>
      <c r="S1075" s="105">
        <v>0</v>
      </c>
      <c r="T1075" s="105">
        <v>0</v>
      </c>
      <c r="U1075" s="105">
        <v>0</v>
      </c>
      <c r="V1075" s="105">
        <v>0</v>
      </c>
      <c r="W1075" s="105">
        <v>0</v>
      </c>
      <c r="X1075" s="105">
        <v>0</v>
      </c>
      <c r="Y1075" s="105">
        <v>0</v>
      </c>
      <c r="Z1075" s="105">
        <v>0</v>
      </c>
      <c r="AA1075" s="105">
        <v>0</v>
      </c>
      <c r="AB1075" s="105">
        <v>0</v>
      </c>
      <c r="AC1075" s="105">
        <v>0</v>
      </c>
      <c r="AD1075" s="105">
        <v>0</v>
      </c>
      <c r="AE1075" s="105">
        <v>0</v>
      </c>
      <c r="AF1075" s="105">
        <v>0</v>
      </c>
      <c r="AG1075" s="105">
        <v>0</v>
      </c>
      <c r="AH1075" s="105">
        <v>0</v>
      </c>
      <c r="AI1075" s="105">
        <v>0</v>
      </c>
      <c r="AJ1075" s="105">
        <v>0</v>
      </c>
      <c r="AK1075" s="105">
        <v>0</v>
      </c>
      <c r="AL1075" s="105">
        <v>0</v>
      </c>
      <c r="AM1075" s="105">
        <v>0</v>
      </c>
      <c r="AN1075" s="105">
        <v>0</v>
      </c>
      <c r="AO1075" s="105">
        <v>0</v>
      </c>
      <c r="AP1075" s="105">
        <v>0</v>
      </c>
      <c r="AQ1075" s="105">
        <v>0</v>
      </c>
      <c r="AR1075" s="105">
        <v>0</v>
      </c>
      <c r="AS1075" s="105">
        <v>0</v>
      </c>
      <c r="AT1075" s="105">
        <v>0</v>
      </c>
      <c r="AU1075" s="105">
        <v>0</v>
      </c>
      <c r="AV1075" s="105">
        <v>0</v>
      </c>
      <c r="AW1075" s="105">
        <v>0</v>
      </c>
      <c r="AX1075" s="105">
        <v>0</v>
      </c>
      <c r="AY1075" s="105">
        <v>0</v>
      </c>
      <c r="AZ1075" s="105">
        <v>0</v>
      </c>
      <c r="BA1075" s="105">
        <v>0</v>
      </c>
      <c r="BB1075" s="105">
        <v>0</v>
      </c>
      <c r="BE1075" s="73"/>
      <c r="BF1075" s="134">
        <f t="shared" si="68"/>
        <v>0</v>
      </c>
      <c r="BG1075" s="134">
        <f t="shared" si="69"/>
        <v>0</v>
      </c>
      <c r="BH1075" s="134">
        <f t="shared" si="70"/>
        <v>0</v>
      </c>
      <c r="BI1075" s="134">
        <f t="shared" si="67"/>
        <v>0</v>
      </c>
    </row>
    <row r="1076" spans="1:61" ht="14.4" x14ac:dyDescent="0.3">
      <c r="A1076" s="106" t="s">
        <v>1437</v>
      </c>
      <c r="B1076" s="105">
        <v>0</v>
      </c>
      <c r="C1076" s="105">
        <v>0</v>
      </c>
      <c r="D1076" s="105">
        <v>0</v>
      </c>
      <c r="E1076" s="105">
        <v>0</v>
      </c>
      <c r="F1076" s="105">
        <v>0</v>
      </c>
      <c r="G1076" s="105">
        <v>0</v>
      </c>
      <c r="H1076" s="105">
        <v>0</v>
      </c>
      <c r="I1076" s="105">
        <v>0</v>
      </c>
      <c r="J1076" s="105">
        <v>0</v>
      </c>
      <c r="K1076" s="105">
        <v>0</v>
      </c>
      <c r="L1076" s="105">
        <v>0</v>
      </c>
      <c r="M1076" s="105">
        <v>0</v>
      </c>
      <c r="N1076" s="105">
        <v>0</v>
      </c>
      <c r="O1076" s="105">
        <v>0</v>
      </c>
      <c r="P1076" s="105">
        <v>0</v>
      </c>
      <c r="Q1076" s="105">
        <v>0</v>
      </c>
      <c r="R1076" s="105">
        <v>0</v>
      </c>
      <c r="S1076" s="105">
        <v>0</v>
      </c>
      <c r="T1076" s="105">
        <v>0</v>
      </c>
      <c r="U1076" s="105">
        <v>0</v>
      </c>
      <c r="V1076" s="105">
        <v>0</v>
      </c>
      <c r="W1076" s="105">
        <v>0</v>
      </c>
      <c r="X1076" s="105">
        <v>0</v>
      </c>
      <c r="Y1076" s="105">
        <v>0</v>
      </c>
      <c r="Z1076" s="105">
        <v>0</v>
      </c>
      <c r="AA1076" s="105">
        <v>0</v>
      </c>
      <c r="AB1076" s="105">
        <v>0</v>
      </c>
      <c r="AC1076" s="105">
        <v>0</v>
      </c>
      <c r="AD1076" s="105">
        <v>0</v>
      </c>
      <c r="AE1076" s="105">
        <v>0</v>
      </c>
      <c r="AF1076" s="105">
        <v>0</v>
      </c>
      <c r="AG1076" s="105">
        <v>0</v>
      </c>
      <c r="AH1076" s="105">
        <v>0</v>
      </c>
      <c r="AI1076" s="105">
        <v>0</v>
      </c>
      <c r="AJ1076" s="105">
        <v>0</v>
      </c>
      <c r="AK1076" s="105">
        <v>0</v>
      </c>
      <c r="AL1076" s="105">
        <v>0</v>
      </c>
      <c r="AM1076" s="105">
        <v>0</v>
      </c>
      <c r="AN1076" s="105">
        <v>0</v>
      </c>
      <c r="AO1076" s="105">
        <v>0</v>
      </c>
      <c r="AP1076" s="105">
        <v>0</v>
      </c>
      <c r="AQ1076" s="105">
        <v>0</v>
      </c>
      <c r="AR1076" s="105">
        <v>0</v>
      </c>
      <c r="AS1076" s="105">
        <v>0</v>
      </c>
      <c r="AT1076" s="105">
        <v>0</v>
      </c>
      <c r="AU1076" s="105">
        <v>0</v>
      </c>
      <c r="AV1076" s="105">
        <v>0</v>
      </c>
      <c r="AW1076" s="105">
        <v>0</v>
      </c>
      <c r="AX1076" s="105">
        <v>0</v>
      </c>
      <c r="AY1076" s="105">
        <v>0</v>
      </c>
      <c r="AZ1076" s="105">
        <v>0</v>
      </c>
      <c r="BA1076" s="105">
        <v>0</v>
      </c>
      <c r="BB1076" s="105">
        <v>0</v>
      </c>
      <c r="BE1076" s="73"/>
      <c r="BF1076" s="134">
        <f t="shared" si="68"/>
        <v>0</v>
      </c>
      <c r="BG1076" s="134">
        <f t="shared" si="69"/>
        <v>0</v>
      </c>
      <c r="BH1076" s="134">
        <f t="shared" si="70"/>
        <v>0</v>
      </c>
      <c r="BI1076" s="134">
        <f t="shared" si="67"/>
        <v>0</v>
      </c>
    </row>
    <row r="1077" spans="1:61" ht="14.4" x14ac:dyDescent="0.3">
      <c r="A1077" s="106" t="s">
        <v>1438</v>
      </c>
      <c r="B1077" s="105">
        <v>0</v>
      </c>
      <c r="C1077" s="105">
        <v>0</v>
      </c>
      <c r="D1077" s="105">
        <v>0</v>
      </c>
      <c r="E1077" s="105">
        <v>0</v>
      </c>
      <c r="F1077" s="105">
        <v>0</v>
      </c>
      <c r="G1077" s="105">
        <v>0</v>
      </c>
      <c r="H1077" s="105">
        <v>0</v>
      </c>
      <c r="I1077" s="105">
        <v>0</v>
      </c>
      <c r="J1077" s="105">
        <v>0</v>
      </c>
      <c r="K1077" s="105">
        <v>0</v>
      </c>
      <c r="L1077" s="105">
        <v>0</v>
      </c>
      <c r="M1077" s="105">
        <v>0</v>
      </c>
      <c r="N1077" s="105">
        <v>0</v>
      </c>
      <c r="O1077" s="105">
        <v>0</v>
      </c>
      <c r="P1077" s="105">
        <v>0</v>
      </c>
      <c r="Q1077" s="105">
        <v>0</v>
      </c>
      <c r="R1077" s="105">
        <v>0</v>
      </c>
      <c r="S1077" s="105">
        <v>0</v>
      </c>
      <c r="T1077" s="105">
        <v>0</v>
      </c>
      <c r="U1077" s="105">
        <v>0</v>
      </c>
      <c r="V1077" s="105">
        <v>0</v>
      </c>
      <c r="W1077" s="105">
        <v>0</v>
      </c>
      <c r="X1077" s="105">
        <v>0</v>
      </c>
      <c r="Y1077" s="105">
        <v>0</v>
      </c>
      <c r="Z1077" s="105">
        <v>0</v>
      </c>
      <c r="AA1077" s="105">
        <v>0</v>
      </c>
      <c r="AB1077" s="105">
        <v>0</v>
      </c>
      <c r="AC1077" s="105">
        <v>0</v>
      </c>
      <c r="AD1077" s="105">
        <v>0</v>
      </c>
      <c r="AE1077" s="105">
        <v>0</v>
      </c>
      <c r="AF1077" s="105">
        <v>0</v>
      </c>
      <c r="AG1077" s="105">
        <v>0</v>
      </c>
      <c r="AH1077" s="105">
        <v>0</v>
      </c>
      <c r="AI1077" s="105">
        <v>0</v>
      </c>
      <c r="AJ1077" s="105">
        <v>0</v>
      </c>
      <c r="AK1077" s="105">
        <v>0</v>
      </c>
      <c r="AL1077" s="105">
        <v>0</v>
      </c>
      <c r="AM1077" s="105">
        <v>0</v>
      </c>
      <c r="AN1077" s="105">
        <v>0</v>
      </c>
      <c r="AO1077" s="105">
        <v>0</v>
      </c>
      <c r="AP1077" s="105">
        <v>0</v>
      </c>
      <c r="AQ1077" s="105">
        <v>0</v>
      </c>
      <c r="AR1077" s="105">
        <v>0</v>
      </c>
      <c r="AS1077" s="105">
        <v>0</v>
      </c>
      <c r="AT1077" s="105">
        <v>0</v>
      </c>
      <c r="AU1077" s="105">
        <v>0</v>
      </c>
      <c r="AV1077" s="105">
        <v>0</v>
      </c>
      <c r="AW1077" s="105">
        <v>0</v>
      </c>
      <c r="AX1077" s="105">
        <v>0</v>
      </c>
      <c r="AY1077" s="105">
        <v>0</v>
      </c>
      <c r="AZ1077" s="105">
        <v>0</v>
      </c>
      <c r="BA1077" s="105">
        <v>0</v>
      </c>
      <c r="BB1077" s="105">
        <v>0</v>
      </c>
      <c r="BE1077" s="73"/>
      <c r="BF1077" s="134">
        <f t="shared" si="68"/>
        <v>0</v>
      </c>
      <c r="BG1077" s="134">
        <f t="shared" si="69"/>
        <v>0</v>
      </c>
      <c r="BH1077" s="134">
        <f t="shared" si="70"/>
        <v>0</v>
      </c>
      <c r="BI1077" s="134">
        <f t="shared" si="67"/>
        <v>0</v>
      </c>
    </row>
    <row r="1078" spans="1:61" ht="14.4" x14ac:dyDescent="0.3">
      <c r="A1078" s="106" t="s">
        <v>1439</v>
      </c>
      <c r="B1078" s="105">
        <v>0</v>
      </c>
      <c r="C1078" s="105">
        <v>0</v>
      </c>
      <c r="D1078" s="105">
        <v>0</v>
      </c>
      <c r="E1078" s="105">
        <v>0</v>
      </c>
      <c r="F1078" s="105">
        <v>0</v>
      </c>
      <c r="G1078" s="105">
        <v>0</v>
      </c>
      <c r="H1078" s="105">
        <v>0</v>
      </c>
      <c r="I1078" s="105">
        <v>0</v>
      </c>
      <c r="J1078" s="105">
        <v>0</v>
      </c>
      <c r="K1078" s="105">
        <v>0</v>
      </c>
      <c r="L1078" s="105">
        <v>0</v>
      </c>
      <c r="M1078" s="105">
        <v>0</v>
      </c>
      <c r="N1078" s="105">
        <v>0</v>
      </c>
      <c r="O1078" s="105">
        <v>0</v>
      </c>
      <c r="P1078" s="105">
        <v>0</v>
      </c>
      <c r="Q1078" s="105">
        <v>0</v>
      </c>
      <c r="R1078" s="105">
        <v>0</v>
      </c>
      <c r="S1078" s="105">
        <v>0</v>
      </c>
      <c r="T1078" s="105">
        <v>0</v>
      </c>
      <c r="U1078" s="105">
        <v>0</v>
      </c>
      <c r="V1078" s="105">
        <v>0</v>
      </c>
      <c r="W1078" s="105">
        <v>0</v>
      </c>
      <c r="X1078" s="105">
        <v>0</v>
      </c>
      <c r="Y1078" s="105">
        <v>0</v>
      </c>
      <c r="Z1078" s="105">
        <v>0</v>
      </c>
      <c r="AA1078" s="105">
        <v>0</v>
      </c>
      <c r="AB1078" s="105">
        <v>0</v>
      </c>
      <c r="AC1078" s="105">
        <v>0</v>
      </c>
      <c r="AD1078" s="105">
        <v>0</v>
      </c>
      <c r="AE1078" s="105">
        <v>0</v>
      </c>
      <c r="AF1078" s="105">
        <v>0</v>
      </c>
      <c r="AG1078" s="105">
        <v>0</v>
      </c>
      <c r="AH1078" s="105">
        <v>0</v>
      </c>
      <c r="AI1078" s="105">
        <v>0</v>
      </c>
      <c r="AJ1078" s="105">
        <v>0</v>
      </c>
      <c r="AK1078" s="105">
        <v>0</v>
      </c>
      <c r="AL1078" s="105">
        <v>0</v>
      </c>
      <c r="AM1078" s="105">
        <v>0</v>
      </c>
      <c r="AN1078" s="105">
        <v>0</v>
      </c>
      <c r="AO1078" s="105">
        <v>0</v>
      </c>
      <c r="AP1078" s="105">
        <v>0</v>
      </c>
      <c r="AQ1078" s="105">
        <v>0</v>
      </c>
      <c r="AR1078" s="105">
        <v>0</v>
      </c>
      <c r="AS1078" s="105">
        <v>0</v>
      </c>
      <c r="AT1078" s="105">
        <v>0</v>
      </c>
      <c r="AU1078" s="105">
        <v>0</v>
      </c>
      <c r="AV1078" s="105">
        <v>0</v>
      </c>
      <c r="AW1078" s="105">
        <v>0</v>
      </c>
      <c r="AX1078" s="105">
        <v>0</v>
      </c>
      <c r="AY1078" s="105">
        <v>0</v>
      </c>
      <c r="AZ1078" s="105">
        <v>0</v>
      </c>
      <c r="BA1078" s="105">
        <v>0</v>
      </c>
      <c r="BB1078" s="105">
        <v>0</v>
      </c>
      <c r="BE1078" s="73"/>
      <c r="BF1078" s="134">
        <f t="shared" si="68"/>
        <v>0</v>
      </c>
      <c r="BG1078" s="134">
        <f t="shared" si="69"/>
        <v>0</v>
      </c>
      <c r="BH1078" s="134">
        <f t="shared" si="70"/>
        <v>0</v>
      </c>
      <c r="BI1078" s="134">
        <f t="shared" si="67"/>
        <v>0</v>
      </c>
    </row>
    <row r="1079" spans="1:61" ht="14.4" x14ac:dyDescent="0.3">
      <c r="A1079" s="106" t="s">
        <v>1440</v>
      </c>
      <c r="B1079" s="105">
        <v>-67558303.030000001</v>
      </c>
      <c r="C1079" s="105">
        <v>-67558303.030000001</v>
      </c>
      <c r="D1079" s="105">
        <v>-67558303.030000001</v>
      </c>
      <c r="E1079" s="105">
        <v>-67558303.030000001</v>
      </c>
      <c r="F1079" s="105">
        <v>-67558303.030000001</v>
      </c>
      <c r="G1079" s="105">
        <v>-67558303.030000001</v>
      </c>
      <c r="H1079" s="105">
        <v>-67558303.030000001</v>
      </c>
      <c r="I1079" s="105">
        <v>-67558303.030000001</v>
      </c>
      <c r="J1079" s="105">
        <v>-67558303.030000001</v>
      </c>
      <c r="K1079" s="105">
        <v>-67558303.030000001</v>
      </c>
      <c r="L1079" s="105">
        <v>-67558303.030000001</v>
      </c>
      <c r="M1079" s="105">
        <v>-67558303.030000001</v>
      </c>
      <c r="N1079" s="105">
        <v>-67558303.030000001</v>
      </c>
      <c r="O1079" s="105">
        <v>-67558303.030000001</v>
      </c>
      <c r="P1079" s="105">
        <v>-67558303.030000001</v>
      </c>
      <c r="Q1079" s="105">
        <v>-67558303.030000001</v>
      </c>
      <c r="R1079" s="105">
        <v>-67558303.030000001</v>
      </c>
      <c r="S1079" s="105">
        <v>-67558303.030000001</v>
      </c>
      <c r="T1079" s="105">
        <v>-67558303.030000001</v>
      </c>
      <c r="U1079" s="105">
        <v>-67558303.030000001</v>
      </c>
      <c r="V1079" s="105">
        <v>-67558303.030000001</v>
      </c>
      <c r="W1079" s="105">
        <v>-67558303.030000001</v>
      </c>
      <c r="X1079" s="105">
        <v>-67558303.030000001</v>
      </c>
      <c r="Y1079" s="105">
        <v>-67558303.030000001</v>
      </c>
      <c r="Z1079" s="105">
        <v>-67558303.030000001</v>
      </c>
      <c r="AA1079" s="105">
        <v>-67558303.030000001</v>
      </c>
      <c r="AB1079" s="105">
        <v>-67558303.030000001</v>
      </c>
      <c r="AC1079" s="105">
        <v>-67558303.030000001</v>
      </c>
      <c r="AD1079" s="105">
        <v>-67558303.030000001</v>
      </c>
      <c r="AE1079" s="105">
        <v>-67558303.030000001</v>
      </c>
      <c r="AF1079" s="105">
        <v>-67558303.030000001</v>
      </c>
      <c r="AG1079" s="105">
        <v>-67558303.030000001</v>
      </c>
      <c r="AH1079" s="105">
        <v>-67558303.030000001</v>
      </c>
      <c r="AI1079" s="105">
        <v>-67558303.030000001</v>
      </c>
      <c r="AJ1079" s="105">
        <v>-67558303.030000001</v>
      </c>
      <c r="AK1079" s="105">
        <v>-67558303.030000001</v>
      </c>
      <c r="AL1079" s="105">
        <v>-67558303.030000001</v>
      </c>
      <c r="AM1079" s="105">
        <v>-67558303.030000001</v>
      </c>
      <c r="AN1079" s="105">
        <v>-67558303.030000001</v>
      </c>
      <c r="AO1079" s="105">
        <v>-67558303.030000001</v>
      </c>
      <c r="AP1079" s="105">
        <v>-67558303.030000001</v>
      </c>
      <c r="AQ1079" s="105">
        <v>-67558303.030000001</v>
      </c>
      <c r="AR1079" s="105">
        <v>-67558303.030000001</v>
      </c>
      <c r="AS1079" s="105">
        <v>-67558303.030000001</v>
      </c>
      <c r="AT1079" s="105">
        <v>-67558303.030000001</v>
      </c>
      <c r="AU1079" s="105">
        <v>-67558303.030000001</v>
      </c>
      <c r="AV1079" s="105">
        <v>-67558303.030000001</v>
      </c>
      <c r="AW1079" s="105">
        <v>-67558303.030000001</v>
      </c>
      <c r="AX1079" s="105">
        <v>-67558303.030000001</v>
      </c>
      <c r="AY1079" s="105">
        <v>-67558303.030000001</v>
      </c>
      <c r="AZ1079" s="105">
        <v>-67558303.030000001</v>
      </c>
      <c r="BA1079" s="105">
        <v>-67558303.030000001</v>
      </c>
      <c r="BB1079" s="105">
        <v>-67558303.030000001</v>
      </c>
      <c r="BE1079" s="73"/>
      <c r="BF1079" s="134">
        <f t="shared" si="68"/>
        <v>-67558303.029999986</v>
      </c>
      <c r="BG1079" s="134">
        <f t="shared" si="69"/>
        <v>-67558303.029999986</v>
      </c>
      <c r="BH1079" s="134">
        <f t="shared" si="70"/>
        <v>-67558303.029999986</v>
      </c>
      <c r="BI1079" s="134">
        <f t="shared" si="67"/>
        <v>-67558303.029999986</v>
      </c>
    </row>
    <row r="1080" spans="1:61" ht="14.4" x14ac:dyDescent="0.3">
      <c r="A1080" s="106" t="s">
        <v>1441</v>
      </c>
      <c r="B1080" s="105">
        <v>-17162290.379999999</v>
      </c>
      <c r="C1080" s="105">
        <v>-17162290.379999999</v>
      </c>
      <c r="D1080" s="105">
        <v>-17162290.379999999</v>
      </c>
      <c r="E1080" s="105">
        <v>-17162290.379999999</v>
      </c>
      <c r="F1080" s="105">
        <v>-17162290.379999999</v>
      </c>
      <c r="G1080" s="105">
        <v>-17162290.379999999</v>
      </c>
      <c r="H1080" s="105">
        <v>-17162290.379999999</v>
      </c>
      <c r="I1080" s="105">
        <v>-17162290.379999999</v>
      </c>
      <c r="J1080" s="105">
        <v>-17162290.379999999</v>
      </c>
      <c r="K1080" s="105">
        <v>-17162290.379999999</v>
      </c>
      <c r="L1080" s="105">
        <v>-17162290.379999999</v>
      </c>
      <c r="M1080" s="105">
        <v>-17162290.379999999</v>
      </c>
      <c r="N1080" s="105">
        <v>-17162290.379999999</v>
      </c>
      <c r="O1080" s="105">
        <v>-17162290.379999999</v>
      </c>
      <c r="P1080" s="105">
        <v>-17162290.379999999</v>
      </c>
      <c r="Q1080" s="105">
        <v>-17162290.379999999</v>
      </c>
      <c r="R1080" s="105">
        <v>-17162290.379999999</v>
      </c>
      <c r="S1080" s="105">
        <v>-17162290.379999999</v>
      </c>
      <c r="T1080" s="105">
        <v>-17162290.379999999</v>
      </c>
      <c r="U1080" s="105">
        <v>-17162290.379999999</v>
      </c>
      <c r="V1080" s="105">
        <v>-17162290.379999999</v>
      </c>
      <c r="W1080" s="105">
        <v>-17162290.379999999</v>
      </c>
      <c r="X1080" s="105">
        <v>-17162290.379999999</v>
      </c>
      <c r="Y1080" s="105">
        <v>-17162290.379999999</v>
      </c>
      <c r="Z1080" s="105">
        <v>-17162290.379999999</v>
      </c>
      <c r="AA1080" s="105">
        <v>-17162290.379999999</v>
      </c>
      <c r="AB1080" s="105">
        <v>-17162290.379999999</v>
      </c>
      <c r="AC1080" s="105">
        <v>-17162290.379999999</v>
      </c>
      <c r="AD1080" s="105">
        <v>-17162290.379999999</v>
      </c>
      <c r="AE1080" s="105">
        <v>-17162290.379999999</v>
      </c>
      <c r="AF1080" s="105">
        <v>-17162290.379999999</v>
      </c>
      <c r="AG1080" s="105">
        <v>-17162290.379999999</v>
      </c>
      <c r="AH1080" s="105">
        <v>-17162290.379999999</v>
      </c>
      <c r="AI1080" s="105">
        <v>-17162290.379999999</v>
      </c>
      <c r="AJ1080" s="105">
        <v>-17162290.379999999</v>
      </c>
      <c r="AK1080" s="105">
        <v>-17162290.379999999</v>
      </c>
      <c r="AL1080" s="105">
        <v>-17162290.379999999</v>
      </c>
      <c r="AM1080" s="105">
        <v>-17162290.379999999</v>
      </c>
      <c r="AN1080" s="105">
        <v>-17162290.379999999</v>
      </c>
      <c r="AO1080" s="105">
        <v>-17162290.379999999</v>
      </c>
      <c r="AP1080" s="105">
        <v>-17162290.379999999</v>
      </c>
      <c r="AQ1080" s="105">
        <v>-17162290.379999999</v>
      </c>
      <c r="AR1080" s="105">
        <v>-17162290.379999999</v>
      </c>
      <c r="AS1080" s="105">
        <v>-17162290.379999999</v>
      </c>
      <c r="AT1080" s="105">
        <v>-17162290.379999999</v>
      </c>
      <c r="AU1080" s="105">
        <v>-17162290.379999999</v>
      </c>
      <c r="AV1080" s="105">
        <v>-17162290.379999999</v>
      </c>
      <c r="AW1080" s="105">
        <v>-17162290.379999999</v>
      </c>
      <c r="AX1080" s="105">
        <v>-17162290.379999999</v>
      </c>
      <c r="AY1080" s="105">
        <v>-17162290.379999999</v>
      </c>
      <c r="AZ1080" s="105">
        <v>-17162290.379999999</v>
      </c>
      <c r="BA1080" s="105">
        <v>-17162290.379999999</v>
      </c>
      <c r="BB1080" s="105">
        <v>-17162290.379999999</v>
      </c>
      <c r="BE1080" s="73"/>
      <c r="BF1080" s="134">
        <f t="shared" si="68"/>
        <v>-17162290.379999999</v>
      </c>
      <c r="BG1080" s="134">
        <f t="shared" si="69"/>
        <v>-17162290.379999999</v>
      </c>
      <c r="BH1080" s="134">
        <f t="shared" si="70"/>
        <v>-17162290.379999999</v>
      </c>
      <c r="BI1080" s="134">
        <f t="shared" si="67"/>
        <v>-17162290.379999999</v>
      </c>
    </row>
    <row r="1081" spans="1:61" ht="14.4" x14ac:dyDescent="0.3">
      <c r="A1081" s="106" t="s">
        <v>1442</v>
      </c>
      <c r="B1081" s="105">
        <v>0</v>
      </c>
      <c r="C1081" s="105">
        <v>0</v>
      </c>
      <c r="D1081" s="105">
        <v>0</v>
      </c>
      <c r="E1081" s="105">
        <v>0</v>
      </c>
      <c r="F1081" s="105">
        <v>0</v>
      </c>
      <c r="G1081" s="105">
        <v>0</v>
      </c>
      <c r="H1081" s="105">
        <v>0</v>
      </c>
      <c r="I1081" s="105">
        <v>0</v>
      </c>
      <c r="J1081" s="105">
        <v>0</v>
      </c>
      <c r="K1081" s="105">
        <v>0</v>
      </c>
      <c r="L1081" s="105">
        <v>0</v>
      </c>
      <c r="M1081" s="105">
        <v>0</v>
      </c>
      <c r="N1081" s="105">
        <v>0</v>
      </c>
      <c r="O1081" s="105">
        <v>0</v>
      </c>
      <c r="P1081" s="105">
        <v>0</v>
      </c>
      <c r="Q1081" s="105">
        <v>0</v>
      </c>
      <c r="R1081" s="105">
        <v>0</v>
      </c>
      <c r="S1081" s="105">
        <v>0</v>
      </c>
      <c r="T1081" s="105">
        <v>0</v>
      </c>
      <c r="U1081" s="105">
        <v>0</v>
      </c>
      <c r="V1081" s="105">
        <v>0</v>
      </c>
      <c r="W1081" s="105">
        <v>0</v>
      </c>
      <c r="X1081" s="105">
        <v>0</v>
      </c>
      <c r="Y1081" s="105">
        <v>0</v>
      </c>
      <c r="Z1081" s="105">
        <v>0</v>
      </c>
      <c r="AA1081" s="105">
        <v>0</v>
      </c>
      <c r="AB1081" s="105">
        <v>0</v>
      </c>
      <c r="AC1081" s="105">
        <v>0</v>
      </c>
      <c r="AD1081" s="105">
        <v>0</v>
      </c>
      <c r="AE1081" s="105">
        <v>0</v>
      </c>
      <c r="AF1081" s="105">
        <v>0</v>
      </c>
      <c r="AG1081" s="105">
        <v>0</v>
      </c>
      <c r="AH1081" s="105">
        <v>0</v>
      </c>
      <c r="AI1081" s="105">
        <v>0</v>
      </c>
      <c r="AJ1081" s="105">
        <v>0</v>
      </c>
      <c r="AK1081" s="105">
        <v>0</v>
      </c>
      <c r="AL1081" s="105">
        <v>0</v>
      </c>
      <c r="AM1081" s="105">
        <v>0</v>
      </c>
      <c r="AN1081" s="105">
        <v>0</v>
      </c>
      <c r="AO1081" s="105">
        <v>0</v>
      </c>
      <c r="AP1081" s="105">
        <v>0</v>
      </c>
      <c r="AQ1081" s="105">
        <v>0</v>
      </c>
      <c r="AR1081" s="105">
        <v>0</v>
      </c>
      <c r="AS1081" s="105">
        <v>0</v>
      </c>
      <c r="AT1081" s="105">
        <v>0</v>
      </c>
      <c r="AU1081" s="105">
        <v>0</v>
      </c>
      <c r="AV1081" s="105">
        <v>0</v>
      </c>
      <c r="AW1081" s="105">
        <v>0</v>
      </c>
      <c r="AX1081" s="105">
        <v>0</v>
      </c>
      <c r="AY1081" s="105">
        <v>0</v>
      </c>
      <c r="AZ1081" s="105">
        <v>0</v>
      </c>
      <c r="BA1081" s="105">
        <v>0</v>
      </c>
      <c r="BB1081" s="105">
        <v>0</v>
      </c>
      <c r="BE1081" s="73"/>
      <c r="BF1081" s="134">
        <f t="shared" si="68"/>
        <v>0</v>
      </c>
      <c r="BG1081" s="134">
        <f t="shared" si="69"/>
        <v>0</v>
      </c>
      <c r="BH1081" s="134">
        <f t="shared" si="70"/>
        <v>0</v>
      </c>
      <c r="BI1081" s="134">
        <f t="shared" si="67"/>
        <v>0</v>
      </c>
    </row>
    <row r="1082" spans="1:61" ht="14.4" x14ac:dyDescent="0.3">
      <c r="A1082" s="106" t="s">
        <v>1443</v>
      </c>
      <c r="B1082" s="105">
        <v>0</v>
      </c>
      <c r="C1082" s="105">
        <v>0</v>
      </c>
      <c r="D1082" s="105">
        <v>0</v>
      </c>
      <c r="E1082" s="105">
        <v>0</v>
      </c>
      <c r="F1082" s="105">
        <v>0</v>
      </c>
      <c r="G1082" s="105">
        <v>0</v>
      </c>
      <c r="H1082" s="105">
        <v>0</v>
      </c>
      <c r="I1082" s="105">
        <v>0</v>
      </c>
      <c r="J1082" s="105">
        <v>0</v>
      </c>
      <c r="K1082" s="105">
        <v>0</v>
      </c>
      <c r="L1082" s="105">
        <v>0</v>
      </c>
      <c r="M1082" s="105">
        <v>0</v>
      </c>
      <c r="N1082" s="105">
        <v>0</v>
      </c>
      <c r="O1082" s="105">
        <v>0</v>
      </c>
      <c r="P1082" s="105">
        <v>0</v>
      </c>
      <c r="Q1082" s="105">
        <v>0</v>
      </c>
      <c r="R1082" s="105">
        <v>0</v>
      </c>
      <c r="S1082" s="105">
        <v>0</v>
      </c>
      <c r="T1082" s="105">
        <v>0</v>
      </c>
      <c r="U1082" s="105">
        <v>0</v>
      </c>
      <c r="V1082" s="105">
        <v>0</v>
      </c>
      <c r="W1082" s="105">
        <v>0</v>
      </c>
      <c r="X1082" s="105">
        <v>0</v>
      </c>
      <c r="Y1082" s="105">
        <v>0</v>
      </c>
      <c r="Z1082" s="105">
        <v>0</v>
      </c>
      <c r="AA1082" s="105">
        <v>0</v>
      </c>
      <c r="AB1082" s="105">
        <v>0</v>
      </c>
      <c r="AC1082" s="105">
        <v>0</v>
      </c>
      <c r="AD1082" s="105">
        <v>0</v>
      </c>
      <c r="AE1082" s="105">
        <v>0</v>
      </c>
      <c r="AF1082" s="105">
        <v>0</v>
      </c>
      <c r="AG1082" s="105">
        <v>0</v>
      </c>
      <c r="AH1082" s="105">
        <v>0</v>
      </c>
      <c r="AI1082" s="105">
        <v>0</v>
      </c>
      <c r="AJ1082" s="105">
        <v>0</v>
      </c>
      <c r="AK1082" s="105">
        <v>0</v>
      </c>
      <c r="AL1082" s="105">
        <v>0</v>
      </c>
      <c r="AM1082" s="105">
        <v>0</v>
      </c>
      <c r="AN1082" s="105">
        <v>0</v>
      </c>
      <c r="AO1082" s="105">
        <v>0</v>
      </c>
      <c r="AP1082" s="105">
        <v>0</v>
      </c>
      <c r="AQ1082" s="105">
        <v>0</v>
      </c>
      <c r="AR1082" s="105">
        <v>0</v>
      </c>
      <c r="AS1082" s="105">
        <v>0</v>
      </c>
      <c r="AT1082" s="105">
        <v>0</v>
      </c>
      <c r="AU1082" s="105">
        <v>0</v>
      </c>
      <c r="AV1082" s="105">
        <v>0</v>
      </c>
      <c r="AW1082" s="105">
        <v>0</v>
      </c>
      <c r="AX1082" s="105">
        <v>0</v>
      </c>
      <c r="AY1082" s="105">
        <v>0</v>
      </c>
      <c r="AZ1082" s="105">
        <v>0</v>
      </c>
      <c r="BA1082" s="105">
        <v>0</v>
      </c>
      <c r="BB1082" s="105">
        <v>0</v>
      </c>
      <c r="BE1082" s="73"/>
      <c r="BF1082" s="134">
        <f t="shared" si="68"/>
        <v>0</v>
      </c>
      <c r="BG1082" s="134">
        <f t="shared" si="69"/>
        <v>0</v>
      </c>
      <c r="BH1082" s="134">
        <f t="shared" si="70"/>
        <v>0</v>
      </c>
      <c r="BI1082" s="134">
        <f t="shared" si="67"/>
        <v>0</v>
      </c>
    </row>
    <row r="1083" spans="1:61" ht="14.4" x14ac:dyDescent="0.3">
      <c r="A1083" s="106" t="s">
        <v>1444</v>
      </c>
      <c r="B1083" s="105">
        <v>-6958689.6500000004</v>
      </c>
      <c r="C1083" s="105">
        <v>-6958689.6500000004</v>
      </c>
      <c r="D1083" s="105">
        <v>-6958689.6500000004</v>
      </c>
      <c r="E1083" s="105">
        <v>-6958689.6500000004</v>
      </c>
      <c r="F1083" s="105">
        <v>-6958689.6500000004</v>
      </c>
      <c r="G1083" s="105">
        <v>-6958689.6500000004</v>
      </c>
      <c r="H1083" s="105">
        <v>-6958689.6500000004</v>
      </c>
      <c r="I1083" s="105">
        <v>-6958689.6500000004</v>
      </c>
      <c r="J1083" s="105">
        <v>-6958689.6500000004</v>
      </c>
      <c r="K1083" s="105">
        <v>-6958689.6500000004</v>
      </c>
      <c r="L1083" s="105">
        <v>-6958689.6500000004</v>
      </c>
      <c r="M1083" s="105">
        <v>-6958689.6500000004</v>
      </c>
      <c r="N1083" s="105">
        <v>-6958689.6500000004</v>
      </c>
      <c r="O1083" s="105">
        <v>-6958689.6500000004</v>
      </c>
      <c r="P1083" s="105">
        <v>-6958689.6500000004</v>
      </c>
      <c r="Q1083" s="105">
        <v>-6958689.6500000004</v>
      </c>
      <c r="R1083" s="105">
        <v>-6958689.6500000004</v>
      </c>
      <c r="S1083" s="105">
        <v>-6958689.6500000004</v>
      </c>
      <c r="T1083" s="105">
        <v>-6958689.6500000004</v>
      </c>
      <c r="U1083" s="105">
        <v>-6958689.6500000004</v>
      </c>
      <c r="V1083" s="105">
        <v>-6958689.6500000004</v>
      </c>
      <c r="W1083" s="105">
        <v>-6958689.6500000004</v>
      </c>
      <c r="X1083" s="105">
        <v>-6958689.6500000004</v>
      </c>
      <c r="Y1083" s="105">
        <v>-6958689.6500000004</v>
      </c>
      <c r="Z1083" s="105">
        <v>-6958689.6500000004</v>
      </c>
      <c r="AA1083" s="105">
        <v>-6958689.6500000004</v>
      </c>
      <c r="AB1083" s="105">
        <v>-6958689.6500000004</v>
      </c>
      <c r="AC1083" s="105">
        <v>-6958689.6500000004</v>
      </c>
      <c r="AD1083" s="105">
        <v>-6958689.6500000004</v>
      </c>
      <c r="AE1083" s="105">
        <v>-6958689.6500000004</v>
      </c>
      <c r="AF1083" s="105">
        <v>-6958689.6500000004</v>
      </c>
      <c r="AG1083" s="105">
        <v>-6958689.6500000004</v>
      </c>
      <c r="AH1083" s="105">
        <v>-6958689.6500000004</v>
      </c>
      <c r="AI1083" s="105">
        <v>-6958689.6500000004</v>
      </c>
      <c r="AJ1083" s="105">
        <v>-6958689.6500000004</v>
      </c>
      <c r="AK1083" s="105">
        <v>-6958689.6500000004</v>
      </c>
      <c r="AL1083" s="105">
        <v>-6958689.6500000004</v>
      </c>
      <c r="AM1083" s="105">
        <v>-6958689.6500000004</v>
      </c>
      <c r="AN1083" s="105">
        <v>-6958689.6500000004</v>
      </c>
      <c r="AO1083" s="105">
        <v>-6958689.6500000004</v>
      </c>
      <c r="AP1083" s="105">
        <v>-6958689.6500000004</v>
      </c>
      <c r="AQ1083" s="105">
        <v>-6958689.6500000004</v>
      </c>
      <c r="AR1083" s="105">
        <v>-6958689.6500000004</v>
      </c>
      <c r="AS1083" s="105">
        <v>-6958689.6500000004</v>
      </c>
      <c r="AT1083" s="105">
        <v>-6958689.6500000004</v>
      </c>
      <c r="AU1083" s="105">
        <v>-6958689.6500000004</v>
      </c>
      <c r="AV1083" s="105">
        <v>-6958689.6500000004</v>
      </c>
      <c r="AW1083" s="105">
        <v>-6958689.6500000004</v>
      </c>
      <c r="AX1083" s="105">
        <v>-6958689.6500000004</v>
      </c>
      <c r="AY1083" s="105">
        <v>-6958689.6500000004</v>
      </c>
      <c r="AZ1083" s="105">
        <v>-6958689.6500000004</v>
      </c>
      <c r="BA1083" s="105">
        <v>-6958689.6500000004</v>
      </c>
      <c r="BB1083" s="105">
        <v>-6958689.6500000004</v>
      </c>
      <c r="BE1083" s="73"/>
      <c r="BF1083" s="134">
        <f t="shared" si="68"/>
        <v>-6958689.6500000013</v>
      </c>
      <c r="BG1083" s="134">
        <f t="shared" si="69"/>
        <v>-6958689.6500000013</v>
      </c>
      <c r="BH1083" s="134">
        <f t="shared" si="70"/>
        <v>-6958689.6500000013</v>
      </c>
      <c r="BI1083" s="134">
        <f t="shared" si="67"/>
        <v>-6958689.6500000013</v>
      </c>
    </row>
    <row r="1084" spans="1:61" ht="14.4" x14ac:dyDescent="0.3">
      <c r="A1084" s="233" t="s">
        <v>1445</v>
      </c>
      <c r="B1084" s="107">
        <v>-1178868267.49243</v>
      </c>
      <c r="C1084" s="107">
        <v>-1179695916.5274701</v>
      </c>
      <c r="D1084" s="107">
        <v>-1171048970.82688</v>
      </c>
      <c r="E1084" s="107">
        <v>-1150844943.3928699</v>
      </c>
      <c r="F1084" s="107">
        <v>-1144172646.69485</v>
      </c>
      <c r="G1084" s="107">
        <v>-1140200467.74754</v>
      </c>
      <c r="H1084" s="107">
        <v>-1125921396.5943</v>
      </c>
      <c r="I1084" s="107">
        <v>-1123495259.53812</v>
      </c>
      <c r="J1084" s="107">
        <v>-1128208475.75876</v>
      </c>
      <c r="K1084" s="107">
        <v>-1111813409.9600301</v>
      </c>
      <c r="L1084" s="107">
        <v>-1103136406.3984699</v>
      </c>
      <c r="M1084" s="107">
        <v>-1089886746.44875</v>
      </c>
      <c r="N1084" s="107">
        <v>-1067099530.67502</v>
      </c>
      <c r="O1084" s="107">
        <v>-1067099530.67502</v>
      </c>
      <c r="P1084" s="107">
        <v>-1043822165.31388</v>
      </c>
      <c r="Q1084" s="107">
        <v>-1034749792.2058001</v>
      </c>
      <c r="R1084" s="107">
        <v>-1027475397.34772</v>
      </c>
      <c r="S1084" s="107">
        <v>-1022301765.8667099</v>
      </c>
      <c r="T1084" s="107">
        <v>-1022708569.1333801</v>
      </c>
      <c r="U1084" s="107">
        <v>-1025051984.4601001</v>
      </c>
      <c r="V1084" s="107">
        <v>-1028962488.92286</v>
      </c>
      <c r="W1084" s="107">
        <v>-1041714745.94151</v>
      </c>
      <c r="X1084" s="107">
        <v>-1042104188.07403</v>
      </c>
      <c r="Y1084" s="107">
        <v>-1036649458.95085</v>
      </c>
      <c r="Z1084" s="107">
        <v>-1024498823.84715</v>
      </c>
      <c r="AA1084" s="107">
        <v>-1013560019.67502</v>
      </c>
      <c r="AB1084" s="107">
        <v>-1013560019.67502</v>
      </c>
      <c r="AC1084" s="107">
        <v>-1020186699.17501</v>
      </c>
      <c r="AD1084" s="107">
        <v>-1008933077.85387</v>
      </c>
      <c r="AE1084" s="107">
        <v>-999809892.89927995</v>
      </c>
      <c r="AF1084" s="107">
        <v>-993394523.77617598</v>
      </c>
      <c r="AG1084" s="107">
        <v>-993962116.03240395</v>
      </c>
      <c r="AH1084" s="107">
        <v>-997268426.56383097</v>
      </c>
      <c r="AI1084" s="107">
        <v>-1002606206.2386301</v>
      </c>
      <c r="AJ1084" s="107">
        <v>-1018859563.37001</v>
      </c>
      <c r="AK1084" s="107">
        <v>-1020128494.8430001</v>
      </c>
      <c r="AL1084" s="107">
        <v>-1014751029.31092</v>
      </c>
      <c r="AM1084" s="107">
        <v>-1001065209.2955101</v>
      </c>
      <c r="AN1084" s="107">
        <v>-989058291.23012602</v>
      </c>
      <c r="AO1084" s="107">
        <v>-989058291.23012602</v>
      </c>
      <c r="AP1084" s="107">
        <v>-996318476.65309</v>
      </c>
      <c r="AQ1084" s="107">
        <v>-983185845.38285697</v>
      </c>
      <c r="AR1084" s="107">
        <v>-972463293.09085405</v>
      </c>
      <c r="AS1084" s="107">
        <v>-964916546.545017</v>
      </c>
      <c r="AT1084" s="107">
        <v>-965622133.29432905</v>
      </c>
      <c r="AU1084" s="107">
        <v>-969713267.57833803</v>
      </c>
      <c r="AV1084" s="107">
        <v>-976254915.62937105</v>
      </c>
      <c r="AW1084" s="107">
        <v>-995385495.79015398</v>
      </c>
      <c r="AX1084" s="107">
        <v>-997491285.12775898</v>
      </c>
      <c r="AY1084" s="107">
        <v>-992035002.04679298</v>
      </c>
      <c r="AZ1084" s="107">
        <v>-977145122.69230604</v>
      </c>
      <c r="BA1084" s="107">
        <v>-964318522.96708298</v>
      </c>
      <c r="BB1084" s="107">
        <v>-964318522.96708298</v>
      </c>
      <c r="BE1084" s="73"/>
      <c r="BF1084" s="134">
        <f t="shared" si="68"/>
        <v>-1131876341.3888838</v>
      </c>
      <c r="BG1084" s="134">
        <f t="shared" si="69"/>
        <v>-1033130686.9549254</v>
      </c>
      <c r="BH1084" s="134">
        <f t="shared" si="70"/>
        <v>-1005660273.0972145</v>
      </c>
      <c r="BI1084" s="134">
        <f t="shared" si="67"/>
        <v>-980300630.61754441</v>
      </c>
    </row>
    <row r="1085" spans="1:61" ht="14.4" x14ac:dyDescent="0.3">
      <c r="A1085" s="106" t="s">
        <v>1446</v>
      </c>
      <c r="BE1085" s="73"/>
      <c r="BF1085" s="134" t="e">
        <f t="shared" si="68"/>
        <v>#DIV/0!</v>
      </c>
      <c r="BG1085" s="134" t="e">
        <f t="shared" si="69"/>
        <v>#DIV/0!</v>
      </c>
      <c r="BH1085" s="134" t="e">
        <f t="shared" si="70"/>
        <v>#DIV/0!</v>
      </c>
      <c r="BI1085" s="134" t="e">
        <f t="shared" si="67"/>
        <v>#DIV/0!</v>
      </c>
    </row>
    <row r="1086" spans="1:61" ht="14.4" x14ac:dyDescent="0.3">
      <c r="A1086" s="158" t="s">
        <v>1447</v>
      </c>
      <c r="BE1086" s="73"/>
      <c r="BF1086" s="134" t="e">
        <f t="shared" si="68"/>
        <v>#DIV/0!</v>
      </c>
      <c r="BG1086" s="134" t="e">
        <f t="shared" si="69"/>
        <v>#DIV/0!</v>
      </c>
      <c r="BH1086" s="134" t="e">
        <f t="shared" si="70"/>
        <v>#DIV/0!</v>
      </c>
      <c r="BI1086" s="134" t="e">
        <f t="shared" si="67"/>
        <v>#DIV/0!</v>
      </c>
    </row>
    <row r="1087" spans="1:61" ht="14.4" x14ac:dyDescent="0.3">
      <c r="A1087" s="106" t="s">
        <v>1448</v>
      </c>
      <c r="B1087" s="105">
        <v>-234241836.01232299</v>
      </c>
      <c r="C1087" s="105">
        <v>-234198248.434306</v>
      </c>
      <c r="D1087" s="105">
        <v>-234154660.85628799</v>
      </c>
      <c r="E1087" s="105">
        <v>-234111073.27827099</v>
      </c>
      <c r="F1087" s="105">
        <v>-234067485.70025301</v>
      </c>
      <c r="G1087" s="105">
        <v>-234023898.12223601</v>
      </c>
      <c r="H1087" s="105">
        <v>-233980310.544218</v>
      </c>
      <c r="I1087" s="105">
        <v>-233936722.96620101</v>
      </c>
      <c r="J1087" s="105">
        <v>-233893135.388183</v>
      </c>
      <c r="K1087" s="105">
        <v>-233849547.810166</v>
      </c>
      <c r="L1087" s="105">
        <v>-233805960.23214799</v>
      </c>
      <c r="M1087" s="105">
        <v>-233762372.65413001</v>
      </c>
      <c r="N1087" s="105">
        <v>-245930398.48576</v>
      </c>
      <c r="O1087" s="105">
        <v>-245930398.48576</v>
      </c>
      <c r="P1087" s="105">
        <v>-245846076.765892</v>
      </c>
      <c r="Q1087" s="105">
        <v>-245761755.04602501</v>
      </c>
      <c r="R1087" s="105">
        <v>-245677433.32615799</v>
      </c>
      <c r="S1087" s="105">
        <v>-245593111.606291</v>
      </c>
      <c r="T1087" s="105">
        <v>-245508789.88642299</v>
      </c>
      <c r="U1087" s="105">
        <v>-245424468.166556</v>
      </c>
      <c r="V1087" s="105">
        <v>-245340146.44668901</v>
      </c>
      <c r="W1087" s="105">
        <v>-245255824.72682199</v>
      </c>
      <c r="X1087" s="105">
        <v>-245171503.00695401</v>
      </c>
      <c r="Y1087" s="105">
        <v>-245087181.28708699</v>
      </c>
      <c r="Z1087" s="105">
        <v>-245002859.56722</v>
      </c>
      <c r="AA1087" s="105">
        <v>-245950618.805307</v>
      </c>
      <c r="AB1087" s="105">
        <v>-245950618.805307</v>
      </c>
      <c r="AC1087" s="105">
        <v>-245829093.39962</v>
      </c>
      <c r="AD1087" s="105">
        <v>-245707567.99393401</v>
      </c>
      <c r="AE1087" s="105">
        <v>-245586042.58824801</v>
      </c>
      <c r="AF1087" s="105">
        <v>-245464517.18256199</v>
      </c>
      <c r="AG1087" s="105">
        <v>-245342991.776876</v>
      </c>
      <c r="AH1087" s="105">
        <v>-245221466.37119001</v>
      </c>
      <c r="AI1087" s="105">
        <v>-245099940.96550301</v>
      </c>
      <c r="AJ1087" s="105">
        <v>-244978415.55981699</v>
      </c>
      <c r="AK1087" s="105">
        <v>-244856890.154131</v>
      </c>
      <c r="AL1087" s="105">
        <v>-244735364.748445</v>
      </c>
      <c r="AM1087" s="105">
        <v>-244613839.34275901</v>
      </c>
      <c r="AN1087" s="105">
        <v>-244492313.93707299</v>
      </c>
      <c r="AO1087" s="105">
        <v>-244492313.93707299</v>
      </c>
      <c r="AP1087" s="105">
        <v>-244284215.030231</v>
      </c>
      <c r="AQ1087" s="105">
        <v>-244076116.12338901</v>
      </c>
      <c r="AR1087" s="105">
        <v>-243868017.21654701</v>
      </c>
      <c r="AS1087" s="105">
        <v>-243659918.30970499</v>
      </c>
      <c r="AT1087" s="105">
        <v>-243451819.402863</v>
      </c>
      <c r="AU1087" s="105">
        <v>-243243720.496021</v>
      </c>
      <c r="AV1087" s="105">
        <v>-243035621.58917999</v>
      </c>
      <c r="AW1087" s="105">
        <v>-242827522.682338</v>
      </c>
      <c r="AX1087" s="105">
        <v>-242619423.77549601</v>
      </c>
      <c r="AY1087" s="105">
        <v>-242411324.86865401</v>
      </c>
      <c r="AZ1087" s="105">
        <v>-242203225.96181199</v>
      </c>
      <c r="BA1087" s="105">
        <v>-297630499.08516598</v>
      </c>
      <c r="BB1087" s="105">
        <v>-297630499.08516598</v>
      </c>
      <c r="BE1087" s="73"/>
      <c r="BF1087" s="134">
        <f t="shared" si="68"/>
        <v>-234919665.42188331</v>
      </c>
      <c r="BG1087" s="134">
        <f t="shared" si="69"/>
        <v>-245503859.00947571</v>
      </c>
      <c r="BH1087" s="134">
        <f t="shared" si="70"/>
        <v>-245221466.37118962</v>
      </c>
      <c r="BI1087" s="134">
        <f t="shared" si="67"/>
        <v>-247523364.49834421</v>
      </c>
    </row>
    <row r="1088" spans="1:61" ht="14.4" x14ac:dyDescent="0.3">
      <c r="A1088" s="106" t="s">
        <v>1449</v>
      </c>
      <c r="B1088" s="105">
        <v>-1323884.1599999999</v>
      </c>
      <c r="C1088" s="105">
        <v>-1323884.1599999999</v>
      </c>
      <c r="D1088" s="105">
        <v>-1323884.1599999999</v>
      </c>
      <c r="E1088" s="105">
        <v>-1323884.1599999999</v>
      </c>
      <c r="F1088" s="105">
        <v>-1323884.1599999999</v>
      </c>
      <c r="G1088" s="105">
        <v>-1323884.1599999999</v>
      </c>
      <c r="H1088" s="105">
        <v>-1323884.1599999999</v>
      </c>
      <c r="I1088" s="105">
        <v>-1323884.1599999999</v>
      </c>
      <c r="J1088" s="105">
        <v>-1323884.1599999999</v>
      </c>
      <c r="K1088" s="105">
        <v>-1323884.1599999999</v>
      </c>
      <c r="L1088" s="105">
        <v>-1323884.1599999999</v>
      </c>
      <c r="M1088" s="105">
        <v>-1323884.1599999999</v>
      </c>
      <c r="N1088" s="105">
        <v>-1323884.1599999999</v>
      </c>
      <c r="O1088" s="105">
        <v>-1323884.1599999999</v>
      </c>
      <c r="P1088" s="105">
        <v>-1323884.1599999999</v>
      </c>
      <c r="Q1088" s="105">
        <v>-1323884.1599999999</v>
      </c>
      <c r="R1088" s="105">
        <v>-1323884.1599999999</v>
      </c>
      <c r="S1088" s="105">
        <v>-1323884.1599999999</v>
      </c>
      <c r="T1088" s="105">
        <v>-1323884.1599999999</v>
      </c>
      <c r="U1088" s="105">
        <v>-1323884.1599999999</v>
      </c>
      <c r="V1088" s="105">
        <v>-1323884.1599999999</v>
      </c>
      <c r="W1088" s="105">
        <v>-1323884.1599999999</v>
      </c>
      <c r="X1088" s="105">
        <v>-1323884.1599999999</v>
      </c>
      <c r="Y1088" s="105">
        <v>-1323884.1599999999</v>
      </c>
      <c r="Z1088" s="105">
        <v>-1323884.1599999999</v>
      </c>
      <c r="AA1088" s="105">
        <v>-1323884.1599999999</v>
      </c>
      <c r="AB1088" s="105">
        <v>-1323884.1599999999</v>
      </c>
      <c r="AC1088" s="105">
        <v>-1323884.1599999999</v>
      </c>
      <c r="AD1088" s="105">
        <v>-1323884.1599999999</v>
      </c>
      <c r="AE1088" s="105">
        <v>-1323884.1599999999</v>
      </c>
      <c r="AF1088" s="105">
        <v>-1323884.1599999999</v>
      </c>
      <c r="AG1088" s="105">
        <v>-1323884.1599999999</v>
      </c>
      <c r="AH1088" s="105">
        <v>-1323884.1599999999</v>
      </c>
      <c r="AI1088" s="105">
        <v>-1323884.1599999999</v>
      </c>
      <c r="AJ1088" s="105">
        <v>-1323884.1599999999</v>
      </c>
      <c r="AK1088" s="105">
        <v>-1323884.1599999999</v>
      </c>
      <c r="AL1088" s="105">
        <v>-1323884.1599999999</v>
      </c>
      <c r="AM1088" s="105">
        <v>-1323884.1599999999</v>
      </c>
      <c r="AN1088" s="105">
        <v>-1323884.1599999999</v>
      </c>
      <c r="AO1088" s="105">
        <v>-1323884.1599999999</v>
      </c>
      <c r="AP1088" s="105">
        <v>-1323884.1599999999</v>
      </c>
      <c r="AQ1088" s="105">
        <v>-1323884.1599999999</v>
      </c>
      <c r="AR1088" s="105">
        <v>-1323884.1599999999</v>
      </c>
      <c r="AS1088" s="105">
        <v>-1323884.1599999999</v>
      </c>
      <c r="AT1088" s="105">
        <v>-1323884.1599999999</v>
      </c>
      <c r="AU1088" s="105">
        <v>-1323884.1599999999</v>
      </c>
      <c r="AV1088" s="105">
        <v>-1323884.1599999999</v>
      </c>
      <c r="AW1088" s="105">
        <v>-1323884.1599999999</v>
      </c>
      <c r="AX1088" s="105">
        <v>-1323884.1599999999</v>
      </c>
      <c r="AY1088" s="105">
        <v>-1323884.1599999999</v>
      </c>
      <c r="AZ1088" s="105">
        <v>-1323884.1599999999</v>
      </c>
      <c r="BA1088" s="105">
        <v>-1323884.1599999999</v>
      </c>
      <c r="BB1088" s="105">
        <v>-1323884.1599999999</v>
      </c>
      <c r="BE1088" s="73"/>
      <c r="BF1088" s="134">
        <f t="shared" si="68"/>
        <v>-1323884.1599999999</v>
      </c>
      <c r="BG1088" s="134">
        <f t="shared" si="69"/>
        <v>-1323884.1599999999</v>
      </c>
      <c r="BH1088" s="134">
        <f t="shared" si="70"/>
        <v>-1323884.1599999999</v>
      </c>
      <c r="BI1088" s="134">
        <f t="shared" si="67"/>
        <v>-1323884.1599999999</v>
      </c>
    </row>
    <row r="1089" spans="1:61" ht="14.4" x14ac:dyDescent="0.3">
      <c r="A1089" s="233" t="s">
        <v>1450</v>
      </c>
      <c r="B1089" s="107">
        <v>-235565720.17232299</v>
      </c>
      <c r="C1089" s="107">
        <v>-235522132.59430599</v>
      </c>
      <c r="D1089" s="107">
        <v>-235478545.01628801</v>
      </c>
      <c r="E1089" s="107">
        <v>-235434957.43827099</v>
      </c>
      <c r="F1089" s="107">
        <v>-235391369.86025301</v>
      </c>
      <c r="G1089" s="107">
        <v>-235347782.28223601</v>
      </c>
      <c r="H1089" s="107">
        <v>-235304194.704218</v>
      </c>
      <c r="I1089" s="107">
        <v>-235260607.126201</v>
      </c>
      <c r="J1089" s="107">
        <v>-235217019.54818299</v>
      </c>
      <c r="K1089" s="107">
        <v>-235173431.970166</v>
      </c>
      <c r="L1089" s="107">
        <v>-235129844.39214799</v>
      </c>
      <c r="M1089" s="107">
        <v>-235086256.81413001</v>
      </c>
      <c r="N1089" s="107">
        <v>-247254282.64576</v>
      </c>
      <c r="O1089" s="107">
        <v>-247254282.64576</v>
      </c>
      <c r="P1089" s="107">
        <v>-247169960.925892</v>
      </c>
      <c r="Q1089" s="107">
        <v>-247085639.206025</v>
      </c>
      <c r="R1089" s="107">
        <v>-247001317.48615801</v>
      </c>
      <c r="S1089" s="107">
        <v>-246916995.76629099</v>
      </c>
      <c r="T1089" s="107">
        <v>-246832674.04642299</v>
      </c>
      <c r="U1089" s="107">
        <v>-246748352.326556</v>
      </c>
      <c r="V1089" s="107">
        <v>-246664030.60668901</v>
      </c>
      <c r="W1089" s="107">
        <v>-246579708.88682199</v>
      </c>
      <c r="X1089" s="107">
        <v>-246495387.16695401</v>
      </c>
      <c r="Y1089" s="107">
        <v>-246411065.44708699</v>
      </c>
      <c r="Z1089" s="107">
        <v>-246326743.72722</v>
      </c>
      <c r="AA1089" s="107">
        <v>-247274502.965307</v>
      </c>
      <c r="AB1089" s="107">
        <v>-247274502.965307</v>
      </c>
      <c r="AC1089" s="107">
        <v>-247152977.55961999</v>
      </c>
      <c r="AD1089" s="107">
        <v>-247031452.153934</v>
      </c>
      <c r="AE1089" s="107">
        <v>-246909926.74824801</v>
      </c>
      <c r="AF1089" s="107">
        <v>-246788401.34256199</v>
      </c>
      <c r="AG1089" s="107">
        <v>-246666875.936876</v>
      </c>
      <c r="AH1089" s="107">
        <v>-246545350.53119001</v>
      </c>
      <c r="AI1089" s="107">
        <v>-246423825.125503</v>
      </c>
      <c r="AJ1089" s="107">
        <v>-246302299.71981701</v>
      </c>
      <c r="AK1089" s="107">
        <v>-246180774.31413099</v>
      </c>
      <c r="AL1089" s="107">
        <v>-246059248.908445</v>
      </c>
      <c r="AM1089" s="107">
        <v>-245937723.50275901</v>
      </c>
      <c r="AN1089" s="107">
        <v>-245816198.09707299</v>
      </c>
      <c r="AO1089" s="107">
        <v>-245816198.09707299</v>
      </c>
      <c r="AP1089" s="107">
        <v>-245608099.190231</v>
      </c>
      <c r="AQ1089" s="107">
        <v>-245400000.283389</v>
      </c>
      <c r="AR1089" s="107">
        <v>-245191901.37654701</v>
      </c>
      <c r="AS1089" s="107">
        <v>-244983802.46970499</v>
      </c>
      <c r="AT1089" s="107">
        <v>-244775703.56286299</v>
      </c>
      <c r="AU1089" s="107">
        <v>-244567604.656021</v>
      </c>
      <c r="AV1089" s="107">
        <v>-244359505.74917999</v>
      </c>
      <c r="AW1089" s="107">
        <v>-244151406.842338</v>
      </c>
      <c r="AX1089" s="107">
        <v>-243943307.935496</v>
      </c>
      <c r="AY1089" s="107">
        <v>-243735209.02865401</v>
      </c>
      <c r="AZ1089" s="107">
        <v>-243527110.12181199</v>
      </c>
      <c r="BA1089" s="107">
        <v>-298954383.245166</v>
      </c>
      <c r="BB1089" s="107">
        <v>-298954383.245166</v>
      </c>
      <c r="BE1089" s="73"/>
      <c r="BF1089" s="134">
        <f t="shared" si="68"/>
        <v>-236243549.58188331</v>
      </c>
      <c r="BG1089" s="134">
        <f t="shared" si="69"/>
        <v>-246827743.1694757</v>
      </c>
      <c r="BH1089" s="134">
        <f t="shared" si="70"/>
        <v>-246545350.53118959</v>
      </c>
      <c r="BI1089" s="134">
        <f t="shared" si="67"/>
        <v>-248847248.65834421</v>
      </c>
    </row>
    <row r="1090" spans="1:61" ht="14.4" x14ac:dyDescent="0.3">
      <c r="A1090" s="106" t="s">
        <v>1451</v>
      </c>
      <c r="BE1090" s="73"/>
      <c r="BF1090" s="134" t="e">
        <f t="shared" si="68"/>
        <v>#DIV/0!</v>
      </c>
      <c r="BG1090" s="134" t="e">
        <f t="shared" si="69"/>
        <v>#DIV/0!</v>
      </c>
      <c r="BH1090" s="134" t="e">
        <f t="shared" si="70"/>
        <v>#DIV/0!</v>
      </c>
      <c r="BI1090" s="134" t="e">
        <f t="shared" si="67"/>
        <v>#DIV/0!</v>
      </c>
    </row>
    <row r="1091" spans="1:61" ht="14.4" x14ac:dyDescent="0.3">
      <c r="A1091" s="158" t="s">
        <v>1452</v>
      </c>
      <c r="BE1091" s="73"/>
      <c r="BF1091" s="134" t="e">
        <f t="shared" si="68"/>
        <v>#DIV/0!</v>
      </c>
      <c r="BG1091" s="134" t="e">
        <f t="shared" si="69"/>
        <v>#DIV/0!</v>
      </c>
      <c r="BH1091" s="134" t="e">
        <f t="shared" si="70"/>
        <v>#DIV/0!</v>
      </c>
      <c r="BI1091" s="134" t="e">
        <f t="shared" si="67"/>
        <v>#DIV/0!</v>
      </c>
    </row>
    <row r="1092" spans="1:61" ht="14.4" x14ac:dyDescent="0.3">
      <c r="A1092" s="106" t="s">
        <v>1453</v>
      </c>
      <c r="B1092" s="105">
        <v>-0.55000000000000004</v>
      </c>
      <c r="C1092" s="105">
        <v>-0.55000000000000004</v>
      </c>
      <c r="D1092" s="105">
        <v>-0.55000000000000004</v>
      </c>
      <c r="E1092" s="105">
        <v>-0.55000000000000004</v>
      </c>
      <c r="F1092" s="105">
        <v>-0.55000000000000004</v>
      </c>
      <c r="G1092" s="105">
        <v>-0.55000000000000004</v>
      </c>
      <c r="H1092" s="105">
        <v>-0.55000000000000004</v>
      </c>
      <c r="I1092" s="105">
        <v>-0.55000000000000004</v>
      </c>
      <c r="J1092" s="105">
        <v>-0.55000000000000004</v>
      </c>
      <c r="K1092" s="105">
        <v>-0.55000000000000004</v>
      </c>
      <c r="L1092" s="105">
        <v>-0.55000000000000004</v>
      </c>
      <c r="M1092" s="105">
        <v>-0.55000000000000004</v>
      </c>
      <c r="N1092" s="105">
        <v>-0.55000000000000004</v>
      </c>
      <c r="O1092" s="105">
        <v>-0.55000000000000004</v>
      </c>
      <c r="P1092" s="105">
        <v>-0.55000000000000004</v>
      </c>
      <c r="Q1092" s="105">
        <v>-0.55000000000000004</v>
      </c>
      <c r="R1092" s="105">
        <v>-0.55000000000000004</v>
      </c>
      <c r="S1092" s="105">
        <v>-0.55000000000000004</v>
      </c>
      <c r="T1092" s="105">
        <v>-0.55000000000000004</v>
      </c>
      <c r="U1092" s="105">
        <v>-0.55000000000000004</v>
      </c>
      <c r="V1092" s="105">
        <v>-0.55000000000000004</v>
      </c>
      <c r="W1092" s="105">
        <v>-0.55000000000000004</v>
      </c>
      <c r="X1092" s="105">
        <v>-0.55000000000000004</v>
      </c>
      <c r="Y1092" s="105">
        <v>-0.55000000000000004</v>
      </c>
      <c r="Z1092" s="105">
        <v>-0.55000000000000004</v>
      </c>
      <c r="AA1092" s="105">
        <v>-0.55000000000000004</v>
      </c>
      <c r="AB1092" s="105">
        <v>-0.55000000000000004</v>
      </c>
      <c r="AC1092" s="105">
        <v>-0.55000000000000004</v>
      </c>
      <c r="AD1092" s="105">
        <v>-0.55000000000000004</v>
      </c>
      <c r="AE1092" s="105">
        <v>-0.55000000000000004</v>
      </c>
      <c r="AF1092" s="105">
        <v>-0.55000000000000004</v>
      </c>
      <c r="AG1092" s="105">
        <v>-0.55000000000000004</v>
      </c>
      <c r="AH1092" s="105">
        <v>-0.55000000000000004</v>
      </c>
      <c r="AI1092" s="105">
        <v>-0.55000000000000004</v>
      </c>
      <c r="AJ1092" s="105">
        <v>-0.55000000000000004</v>
      </c>
      <c r="AK1092" s="105">
        <v>-0.55000000000000004</v>
      </c>
      <c r="AL1092" s="105">
        <v>-0.55000000000000004</v>
      </c>
      <c r="AM1092" s="105">
        <v>-0.55000000000000004</v>
      </c>
      <c r="AN1092" s="105">
        <v>-0.55000000000000004</v>
      </c>
      <c r="AO1092" s="105">
        <v>-0.55000000000000004</v>
      </c>
      <c r="AP1092" s="105">
        <v>-0.55000000000000004</v>
      </c>
      <c r="AQ1092" s="105">
        <v>-0.55000000000000004</v>
      </c>
      <c r="AR1092" s="105">
        <v>-0.55000000000000004</v>
      </c>
      <c r="AS1092" s="105">
        <v>-0.55000000000000004</v>
      </c>
      <c r="AT1092" s="105">
        <v>-0.55000000000000004</v>
      </c>
      <c r="AU1092" s="105">
        <v>-0.55000000000000004</v>
      </c>
      <c r="AV1092" s="105">
        <v>-0.55000000000000004</v>
      </c>
      <c r="AW1092" s="105">
        <v>-0.55000000000000004</v>
      </c>
      <c r="AX1092" s="105">
        <v>-0.55000000000000004</v>
      </c>
      <c r="AY1092" s="105">
        <v>-0.55000000000000004</v>
      </c>
      <c r="AZ1092" s="105">
        <v>-0.55000000000000004</v>
      </c>
      <c r="BA1092" s="105">
        <v>-0.55000000000000004</v>
      </c>
      <c r="BB1092" s="105">
        <v>-0.55000000000000004</v>
      </c>
      <c r="BE1092" s="73"/>
      <c r="BF1092" s="134">
        <f t="shared" si="68"/>
        <v>-0.54999999999999993</v>
      </c>
      <c r="BG1092" s="134">
        <f t="shared" si="69"/>
        <v>-0.54999999999999993</v>
      </c>
      <c r="BH1092" s="134">
        <f t="shared" si="70"/>
        <v>-0.54999999999999993</v>
      </c>
      <c r="BI1092" s="134">
        <f t="shared" si="67"/>
        <v>-0.54999999999999993</v>
      </c>
    </row>
    <row r="1093" spans="1:61" ht="14.4" x14ac:dyDescent="0.3">
      <c r="A1093" s="106" t="s">
        <v>1454</v>
      </c>
      <c r="B1093" s="105">
        <v>-0.17</v>
      </c>
      <c r="C1093" s="105">
        <v>-0.17</v>
      </c>
      <c r="D1093" s="105">
        <v>-0.17</v>
      </c>
      <c r="E1093" s="105">
        <v>-0.17</v>
      </c>
      <c r="F1093" s="105">
        <v>-0.17</v>
      </c>
      <c r="G1093" s="105">
        <v>-0.17</v>
      </c>
      <c r="H1093" s="105">
        <v>-0.17</v>
      </c>
      <c r="I1093" s="105">
        <v>-0.17</v>
      </c>
      <c r="J1093" s="105">
        <v>-0.17</v>
      </c>
      <c r="K1093" s="105">
        <v>-0.17</v>
      </c>
      <c r="L1093" s="105">
        <v>-0.17</v>
      </c>
      <c r="M1093" s="105">
        <v>-0.17</v>
      </c>
      <c r="N1093" s="105">
        <v>-0.17</v>
      </c>
      <c r="O1093" s="105">
        <v>-0.17</v>
      </c>
      <c r="P1093" s="105">
        <v>-0.17</v>
      </c>
      <c r="Q1093" s="105">
        <v>-0.17</v>
      </c>
      <c r="R1093" s="105">
        <v>-0.17</v>
      </c>
      <c r="S1093" s="105">
        <v>-0.17</v>
      </c>
      <c r="T1093" s="105">
        <v>-0.17</v>
      </c>
      <c r="U1093" s="105">
        <v>-0.17</v>
      </c>
      <c r="V1093" s="105">
        <v>-0.17</v>
      </c>
      <c r="W1093" s="105">
        <v>-0.17</v>
      </c>
      <c r="X1093" s="105">
        <v>-0.17</v>
      </c>
      <c r="Y1093" s="105">
        <v>-0.17</v>
      </c>
      <c r="Z1093" s="105">
        <v>-0.17</v>
      </c>
      <c r="AA1093" s="105">
        <v>-0.17</v>
      </c>
      <c r="AB1093" s="105">
        <v>-0.17</v>
      </c>
      <c r="AC1093" s="105">
        <v>-0.17</v>
      </c>
      <c r="AD1093" s="105">
        <v>-0.17</v>
      </c>
      <c r="AE1093" s="105">
        <v>-0.17</v>
      </c>
      <c r="AF1093" s="105">
        <v>-0.17</v>
      </c>
      <c r="AG1093" s="105">
        <v>-0.17</v>
      </c>
      <c r="AH1093" s="105">
        <v>-0.17</v>
      </c>
      <c r="AI1093" s="105">
        <v>-0.17</v>
      </c>
      <c r="AJ1093" s="105">
        <v>-0.17</v>
      </c>
      <c r="AK1093" s="105">
        <v>-0.17</v>
      </c>
      <c r="AL1093" s="105">
        <v>-0.17</v>
      </c>
      <c r="AM1093" s="105">
        <v>-0.17</v>
      </c>
      <c r="AN1093" s="105">
        <v>-0.17</v>
      </c>
      <c r="AO1093" s="105">
        <v>-0.17</v>
      </c>
      <c r="AP1093" s="105">
        <v>-0.17</v>
      </c>
      <c r="AQ1093" s="105">
        <v>-0.17</v>
      </c>
      <c r="AR1093" s="105">
        <v>-0.17</v>
      </c>
      <c r="AS1093" s="105">
        <v>-0.17</v>
      </c>
      <c r="AT1093" s="105">
        <v>-0.17</v>
      </c>
      <c r="AU1093" s="105">
        <v>-0.17</v>
      </c>
      <c r="AV1093" s="105">
        <v>-0.17</v>
      </c>
      <c r="AW1093" s="105">
        <v>-0.17</v>
      </c>
      <c r="AX1093" s="105">
        <v>-0.17</v>
      </c>
      <c r="AY1093" s="105">
        <v>-0.17</v>
      </c>
      <c r="AZ1093" s="105">
        <v>-0.17</v>
      </c>
      <c r="BA1093" s="105">
        <v>-0.17</v>
      </c>
      <c r="BB1093" s="105">
        <v>-0.17</v>
      </c>
      <c r="BE1093" s="73"/>
      <c r="BF1093" s="134">
        <f t="shared" si="68"/>
        <v>-0.16999999999999996</v>
      </c>
      <c r="BG1093" s="134">
        <f t="shared" si="69"/>
        <v>-0.16999999999999996</v>
      </c>
      <c r="BH1093" s="134">
        <f t="shared" si="70"/>
        <v>-0.16999999999999996</v>
      </c>
      <c r="BI1093" s="134">
        <f t="shared" ref="BI1093:BI1121" si="71">AVERAGE(AO1093:BA1093)</f>
        <v>-0.16999999999999996</v>
      </c>
    </row>
    <row r="1094" spans="1:61" ht="14.4" x14ac:dyDescent="0.3">
      <c r="A1094" s="106" t="s">
        <v>1455</v>
      </c>
      <c r="B1094" s="105">
        <v>0</v>
      </c>
      <c r="C1094" s="105">
        <v>0</v>
      </c>
      <c r="D1094" s="105">
        <v>0</v>
      </c>
      <c r="E1094" s="105">
        <v>0</v>
      </c>
      <c r="F1094" s="105">
        <v>0</v>
      </c>
      <c r="G1094" s="105">
        <v>0</v>
      </c>
      <c r="H1094" s="105">
        <v>0</v>
      </c>
      <c r="I1094" s="105">
        <v>0</v>
      </c>
      <c r="J1094" s="105">
        <v>0</v>
      </c>
      <c r="K1094" s="105">
        <v>0</v>
      </c>
      <c r="L1094" s="105">
        <v>0</v>
      </c>
      <c r="M1094" s="105">
        <v>0</v>
      </c>
      <c r="N1094" s="105">
        <v>0</v>
      </c>
      <c r="O1094" s="105">
        <v>0</v>
      </c>
      <c r="P1094" s="105">
        <v>0</v>
      </c>
      <c r="Q1094" s="105">
        <v>0</v>
      </c>
      <c r="R1094" s="105">
        <v>0</v>
      </c>
      <c r="S1094" s="105">
        <v>0</v>
      </c>
      <c r="T1094" s="105">
        <v>0</v>
      </c>
      <c r="U1094" s="105">
        <v>0</v>
      </c>
      <c r="V1094" s="105">
        <v>0</v>
      </c>
      <c r="W1094" s="105">
        <v>0</v>
      </c>
      <c r="X1094" s="105">
        <v>0</v>
      </c>
      <c r="Y1094" s="105">
        <v>0</v>
      </c>
      <c r="Z1094" s="105">
        <v>0</v>
      </c>
      <c r="AA1094" s="105">
        <v>0</v>
      </c>
      <c r="AB1094" s="105">
        <v>0</v>
      </c>
      <c r="AC1094" s="105">
        <v>0</v>
      </c>
      <c r="AD1094" s="105">
        <v>0</v>
      </c>
      <c r="AE1094" s="105">
        <v>0</v>
      </c>
      <c r="AF1094" s="105">
        <v>0</v>
      </c>
      <c r="AG1094" s="105">
        <v>0</v>
      </c>
      <c r="AH1094" s="105">
        <v>0</v>
      </c>
      <c r="AI1094" s="105">
        <v>0</v>
      </c>
      <c r="AJ1094" s="105">
        <v>0</v>
      </c>
      <c r="AK1094" s="105">
        <v>0</v>
      </c>
      <c r="AL1094" s="105">
        <v>0</v>
      </c>
      <c r="AM1094" s="105">
        <v>0</v>
      </c>
      <c r="AN1094" s="105">
        <v>0</v>
      </c>
      <c r="AO1094" s="105">
        <v>0</v>
      </c>
      <c r="AP1094" s="105">
        <v>0</v>
      </c>
      <c r="AQ1094" s="105">
        <v>0</v>
      </c>
      <c r="AR1094" s="105">
        <v>0</v>
      </c>
      <c r="AS1094" s="105">
        <v>0</v>
      </c>
      <c r="AT1094" s="105">
        <v>0</v>
      </c>
      <c r="AU1094" s="105">
        <v>0</v>
      </c>
      <c r="AV1094" s="105">
        <v>0</v>
      </c>
      <c r="AW1094" s="105">
        <v>0</v>
      </c>
      <c r="AX1094" s="105">
        <v>0</v>
      </c>
      <c r="AY1094" s="105">
        <v>0</v>
      </c>
      <c r="AZ1094" s="105">
        <v>0</v>
      </c>
      <c r="BA1094" s="105">
        <v>0</v>
      </c>
      <c r="BB1094" s="105">
        <v>0</v>
      </c>
      <c r="BE1094" s="73"/>
      <c r="BF1094" s="134">
        <f t="shared" si="68"/>
        <v>0</v>
      </c>
      <c r="BG1094" s="134">
        <f t="shared" si="69"/>
        <v>0</v>
      </c>
      <c r="BH1094" s="134">
        <f t="shared" si="70"/>
        <v>0</v>
      </c>
      <c r="BI1094" s="134">
        <f t="shared" si="71"/>
        <v>0</v>
      </c>
    </row>
    <row r="1095" spans="1:61" ht="14.4" x14ac:dyDescent="0.3">
      <c r="A1095" s="106" t="s">
        <v>1456</v>
      </c>
      <c r="B1095" s="105">
        <v>0</v>
      </c>
      <c r="C1095" s="105">
        <v>0</v>
      </c>
      <c r="D1095" s="105">
        <v>0</v>
      </c>
      <c r="E1095" s="105">
        <v>0</v>
      </c>
      <c r="F1095" s="105">
        <v>0</v>
      </c>
      <c r="G1095" s="105">
        <v>0</v>
      </c>
      <c r="H1095" s="105">
        <v>0</v>
      </c>
      <c r="I1095" s="105">
        <v>0</v>
      </c>
      <c r="J1095" s="105">
        <v>0</v>
      </c>
      <c r="K1095" s="105">
        <v>0</v>
      </c>
      <c r="L1095" s="105">
        <v>0</v>
      </c>
      <c r="M1095" s="105">
        <v>0</v>
      </c>
      <c r="N1095" s="105">
        <v>0</v>
      </c>
      <c r="O1095" s="105">
        <v>0</v>
      </c>
      <c r="P1095" s="105">
        <v>0</v>
      </c>
      <c r="Q1095" s="105">
        <v>0</v>
      </c>
      <c r="R1095" s="105">
        <v>0</v>
      </c>
      <c r="S1095" s="105">
        <v>0</v>
      </c>
      <c r="T1095" s="105">
        <v>0</v>
      </c>
      <c r="U1095" s="105">
        <v>0</v>
      </c>
      <c r="V1095" s="105">
        <v>0</v>
      </c>
      <c r="W1095" s="105">
        <v>0</v>
      </c>
      <c r="X1095" s="105">
        <v>0</v>
      </c>
      <c r="Y1095" s="105">
        <v>0</v>
      </c>
      <c r="Z1095" s="105">
        <v>0</v>
      </c>
      <c r="AA1095" s="105">
        <v>0</v>
      </c>
      <c r="AB1095" s="105">
        <v>0</v>
      </c>
      <c r="AC1095" s="105">
        <v>0</v>
      </c>
      <c r="AD1095" s="105">
        <v>0</v>
      </c>
      <c r="AE1095" s="105">
        <v>0</v>
      </c>
      <c r="AF1095" s="105">
        <v>0</v>
      </c>
      <c r="AG1095" s="105">
        <v>0</v>
      </c>
      <c r="AH1095" s="105">
        <v>0</v>
      </c>
      <c r="AI1095" s="105">
        <v>0</v>
      </c>
      <c r="AJ1095" s="105">
        <v>0</v>
      </c>
      <c r="AK1095" s="105">
        <v>0</v>
      </c>
      <c r="AL1095" s="105">
        <v>0</v>
      </c>
      <c r="AM1095" s="105">
        <v>0</v>
      </c>
      <c r="AN1095" s="105">
        <v>0</v>
      </c>
      <c r="AO1095" s="105">
        <v>0</v>
      </c>
      <c r="AP1095" s="105">
        <v>0</v>
      </c>
      <c r="AQ1095" s="105">
        <v>0</v>
      </c>
      <c r="AR1095" s="105">
        <v>0</v>
      </c>
      <c r="AS1095" s="105">
        <v>0</v>
      </c>
      <c r="AT1095" s="105">
        <v>0</v>
      </c>
      <c r="AU1095" s="105">
        <v>0</v>
      </c>
      <c r="AV1095" s="105">
        <v>0</v>
      </c>
      <c r="AW1095" s="105">
        <v>0</v>
      </c>
      <c r="AX1095" s="105">
        <v>0</v>
      </c>
      <c r="AY1095" s="105">
        <v>0</v>
      </c>
      <c r="AZ1095" s="105">
        <v>0</v>
      </c>
      <c r="BA1095" s="105">
        <v>0</v>
      </c>
      <c r="BB1095" s="105">
        <v>0</v>
      </c>
      <c r="BE1095" s="73"/>
      <c r="BF1095" s="134">
        <f t="shared" si="68"/>
        <v>0</v>
      </c>
      <c r="BG1095" s="134">
        <f t="shared" si="69"/>
        <v>0</v>
      </c>
      <c r="BH1095" s="134">
        <f t="shared" si="70"/>
        <v>0</v>
      </c>
      <c r="BI1095" s="134">
        <f t="shared" si="71"/>
        <v>0</v>
      </c>
    </row>
    <row r="1096" spans="1:61" ht="14.4" x14ac:dyDescent="0.3">
      <c r="A1096" s="233" t="s">
        <v>1457</v>
      </c>
      <c r="B1096" s="107">
        <v>-0.72</v>
      </c>
      <c r="C1096" s="107">
        <v>-0.72</v>
      </c>
      <c r="D1096" s="107">
        <v>-0.72</v>
      </c>
      <c r="E1096" s="107">
        <v>-0.72</v>
      </c>
      <c r="F1096" s="107">
        <v>-0.72</v>
      </c>
      <c r="G1096" s="107">
        <v>-0.72</v>
      </c>
      <c r="H1096" s="107">
        <v>-0.72</v>
      </c>
      <c r="I1096" s="107">
        <v>-0.72</v>
      </c>
      <c r="J1096" s="107">
        <v>-0.72</v>
      </c>
      <c r="K1096" s="107">
        <v>-0.72</v>
      </c>
      <c r="L1096" s="107">
        <v>-0.72</v>
      </c>
      <c r="M1096" s="107">
        <v>-0.72</v>
      </c>
      <c r="N1096" s="107">
        <v>-0.72</v>
      </c>
      <c r="O1096" s="107">
        <v>-0.72</v>
      </c>
      <c r="P1096" s="107">
        <v>-0.72</v>
      </c>
      <c r="Q1096" s="107">
        <v>-0.72</v>
      </c>
      <c r="R1096" s="107">
        <v>-0.72</v>
      </c>
      <c r="S1096" s="107">
        <v>-0.72</v>
      </c>
      <c r="T1096" s="107">
        <v>-0.72</v>
      </c>
      <c r="U1096" s="107">
        <v>-0.72</v>
      </c>
      <c r="V1096" s="107">
        <v>-0.72</v>
      </c>
      <c r="W1096" s="107">
        <v>-0.72</v>
      </c>
      <c r="X1096" s="107">
        <v>-0.72</v>
      </c>
      <c r="Y1096" s="107">
        <v>-0.72</v>
      </c>
      <c r="Z1096" s="107">
        <v>-0.72</v>
      </c>
      <c r="AA1096" s="107">
        <v>-0.72</v>
      </c>
      <c r="AB1096" s="107">
        <v>-0.72</v>
      </c>
      <c r="AC1096" s="107">
        <v>-0.72</v>
      </c>
      <c r="AD1096" s="107">
        <v>-0.72</v>
      </c>
      <c r="AE1096" s="107">
        <v>-0.72</v>
      </c>
      <c r="AF1096" s="107">
        <v>-0.72</v>
      </c>
      <c r="AG1096" s="107">
        <v>-0.72</v>
      </c>
      <c r="AH1096" s="107">
        <v>-0.72</v>
      </c>
      <c r="AI1096" s="107">
        <v>-0.72</v>
      </c>
      <c r="AJ1096" s="107">
        <v>-0.72</v>
      </c>
      <c r="AK1096" s="107">
        <v>-0.72</v>
      </c>
      <c r="AL1096" s="107">
        <v>-0.72</v>
      </c>
      <c r="AM1096" s="107">
        <v>-0.72</v>
      </c>
      <c r="AN1096" s="107">
        <v>-0.72</v>
      </c>
      <c r="AO1096" s="107">
        <v>-0.72</v>
      </c>
      <c r="AP1096" s="107">
        <v>-0.72</v>
      </c>
      <c r="AQ1096" s="107">
        <v>-0.72</v>
      </c>
      <c r="AR1096" s="107">
        <v>-0.72</v>
      </c>
      <c r="AS1096" s="107">
        <v>-0.72</v>
      </c>
      <c r="AT1096" s="107">
        <v>-0.72</v>
      </c>
      <c r="AU1096" s="107">
        <v>-0.72</v>
      </c>
      <c r="AV1096" s="107">
        <v>-0.72</v>
      </c>
      <c r="AW1096" s="107">
        <v>-0.72</v>
      </c>
      <c r="AX1096" s="107">
        <v>-0.72</v>
      </c>
      <c r="AY1096" s="107">
        <v>-0.72</v>
      </c>
      <c r="AZ1096" s="107">
        <v>-0.72</v>
      </c>
      <c r="BA1096" s="107">
        <v>-0.72</v>
      </c>
      <c r="BB1096" s="107">
        <v>-0.72</v>
      </c>
      <c r="BE1096" s="73"/>
      <c r="BF1096" s="134">
        <f t="shared" si="68"/>
        <v>-0.72</v>
      </c>
      <c r="BG1096" s="134">
        <f t="shared" si="69"/>
        <v>-0.72</v>
      </c>
      <c r="BH1096" s="134">
        <f t="shared" si="70"/>
        <v>-0.72</v>
      </c>
      <c r="BI1096" s="134">
        <f t="shared" si="71"/>
        <v>-0.72</v>
      </c>
    </row>
    <row r="1097" spans="1:61" ht="14.4" x14ac:dyDescent="0.3">
      <c r="A1097" s="106" t="s">
        <v>1458</v>
      </c>
      <c r="BE1097" s="73"/>
      <c r="BF1097" s="134" t="e">
        <f t="shared" si="68"/>
        <v>#DIV/0!</v>
      </c>
      <c r="BG1097" s="134" t="e">
        <f t="shared" si="69"/>
        <v>#DIV/0!</v>
      </c>
      <c r="BH1097" s="134" t="e">
        <f t="shared" si="70"/>
        <v>#DIV/0!</v>
      </c>
      <c r="BI1097" s="134" t="e">
        <f t="shared" si="71"/>
        <v>#DIV/0!</v>
      </c>
    </row>
    <row r="1098" spans="1:61" ht="14.4" x14ac:dyDescent="0.3">
      <c r="A1098" s="158" t="s">
        <v>1459</v>
      </c>
      <c r="BE1098" s="73"/>
      <c r="BF1098" s="134" t="e">
        <f t="shared" si="68"/>
        <v>#DIV/0!</v>
      </c>
      <c r="BG1098" s="134" t="e">
        <f t="shared" si="69"/>
        <v>#DIV/0!</v>
      </c>
      <c r="BH1098" s="134" t="e">
        <f t="shared" si="70"/>
        <v>#DIV/0!</v>
      </c>
      <c r="BI1098" s="134" t="e">
        <f t="shared" si="71"/>
        <v>#DIV/0!</v>
      </c>
    </row>
    <row r="1099" spans="1:61" ht="14.4" x14ac:dyDescent="0.3">
      <c r="A1099" s="106" t="s">
        <v>1460</v>
      </c>
      <c r="B1099" s="105">
        <v>0</v>
      </c>
      <c r="C1099" s="105">
        <v>0</v>
      </c>
      <c r="D1099" s="105">
        <v>0</v>
      </c>
      <c r="E1099" s="105">
        <v>0</v>
      </c>
      <c r="F1099" s="105">
        <v>0</v>
      </c>
      <c r="G1099" s="105">
        <v>0</v>
      </c>
      <c r="H1099" s="105">
        <v>0</v>
      </c>
      <c r="I1099" s="105">
        <v>0</v>
      </c>
      <c r="J1099" s="105">
        <v>0</v>
      </c>
      <c r="K1099" s="105">
        <v>0</v>
      </c>
      <c r="L1099" s="105">
        <v>0</v>
      </c>
      <c r="M1099" s="105">
        <v>0</v>
      </c>
      <c r="N1099" s="105">
        <v>0</v>
      </c>
      <c r="O1099" s="105">
        <v>0</v>
      </c>
      <c r="P1099" s="105">
        <v>0</v>
      </c>
      <c r="Q1099" s="105">
        <v>0</v>
      </c>
      <c r="R1099" s="105">
        <v>0</v>
      </c>
      <c r="S1099" s="105">
        <v>0</v>
      </c>
      <c r="T1099" s="105">
        <v>0</v>
      </c>
      <c r="U1099" s="105">
        <v>0</v>
      </c>
      <c r="V1099" s="105">
        <v>0</v>
      </c>
      <c r="W1099" s="105">
        <v>0</v>
      </c>
      <c r="X1099" s="105">
        <v>0</v>
      </c>
      <c r="Y1099" s="105">
        <v>0</v>
      </c>
      <c r="Z1099" s="105">
        <v>0</v>
      </c>
      <c r="AA1099" s="105">
        <v>0</v>
      </c>
      <c r="AB1099" s="105">
        <v>0</v>
      </c>
      <c r="AC1099" s="105">
        <v>0</v>
      </c>
      <c r="AD1099" s="105">
        <v>0</v>
      </c>
      <c r="AE1099" s="105">
        <v>0</v>
      </c>
      <c r="AF1099" s="105">
        <v>0</v>
      </c>
      <c r="AG1099" s="105">
        <v>0</v>
      </c>
      <c r="AH1099" s="105">
        <v>0</v>
      </c>
      <c r="AI1099" s="105">
        <v>0</v>
      </c>
      <c r="AJ1099" s="105">
        <v>0</v>
      </c>
      <c r="AK1099" s="105">
        <v>0</v>
      </c>
      <c r="AL1099" s="105">
        <v>0</v>
      </c>
      <c r="AM1099" s="105">
        <v>0</v>
      </c>
      <c r="AN1099" s="105">
        <v>0</v>
      </c>
      <c r="AO1099" s="105">
        <v>0</v>
      </c>
      <c r="AP1099" s="105">
        <v>0</v>
      </c>
      <c r="AQ1099" s="105">
        <v>0</v>
      </c>
      <c r="AR1099" s="105">
        <v>0</v>
      </c>
      <c r="AS1099" s="105">
        <v>0</v>
      </c>
      <c r="AT1099" s="105">
        <v>0</v>
      </c>
      <c r="AU1099" s="105">
        <v>0</v>
      </c>
      <c r="AV1099" s="105">
        <v>0</v>
      </c>
      <c r="AW1099" s="105">
        <v>0</v>
      </c>
      <c r="AX1099" s="105">
        <v>0</v>
      </c>
      <c r="AY1099" s="105">
        <v>0</v>
      </c>
      <c r="AZ1099" s="105">
        <v>0</v>
      </c>
      <c r="BA1099" s="105">
        <v>0</v>
      </c>
      <c r="BB1099" s="105">
        <v>0</v>
      </c>
      <c r="BE1099" s="73"/>
      <c r="BF1099" s="134">
        <f t="shared" ref="BF1099:BF1121" si="72">AVERAGE(B1099:N1099)</f>
        <v>0</v>
      </c>
      <c r="BG1099" s="134">
        <f t="shared" ref="BG1099:BG1121" si="73">AVERAGE(O1099:AA1099)</f>
        <v>0</v>
      </c>
      <c r="BH1099" s="134">
        <f t="shared" ref="BH1099:BH1121" si="74">AVERAGE(AB1099:AN1099)</f>
        <v>0</v>
      </c>
      <c r="BI1099" s="134">
        <f t="shared" si="71"/>
        <v>0</v>
      </c>
    </row>
    <row r="1100" spans="1:61" ht="14.4" x14ac:dyDescent="0.3">
      <c r="A1100" s="106" t="s">
        <v>1461</v>
      </c>
      <c r="B1100" s="105">
        <v>0</v>
      </c>
      <c r="C1100" s="105">
        <v>0</v>
      </c>
      <c r="D1100" s="105">
        <v>0</v>
      </c>
      <c r="E1100" s="105">
        <v>0</v>
      </c>
      <c r="F1100" s="105">
        <v>0</v>
      </c>
      <c r="G1100" s="105">
        <v>0</v>
      </c>
      <c r="H1100" s="105">
        <v>0</v>
      </c>
      <c r="I1100" s="105">
        <v>0</v>
      </c>
      <c r="J1100" s="105">
        <v>0</v>
      </c>
      <c r="K1100" s="105">
        <v>0</v>
      </c>
      <c r="L1100" s="105">
        <v>0</v>
      </c>
      <c r="M1100" s="105">
        <v>0</v>
      </c>
      <c r="N1100" s="105">
        <v>0</v>
      </c>
      <c r="O1100" s="105">
        <v>0</v>
      </c>
      <c r="P1100" s="105">
        <v>0</v>
      </c>
      <c r="Q1100" s="105">
        <v>0</v>
      </c>
      <c r="R1100" s="105">
        <v>0</v>
      </c>
      <c r="S1100" s="105">
        <v>0</v>
      </c>
      <c r="T1100" s="105">
        <v>0</v>
      </c>
      <c r="U1100" s="105">
        <v>0</v>
      </c>
      <c r="V1100" s="105">
        <v>0</v>
      </c>
      <c r="W1100" s="105">
        <v>0</v>
      </c>
      <c r="X1100" s="105">
        <v>0</v>
      </c>
      <c r="Y1100" s="105">
        <v>0</v>
      </c>
      <c r="Z1100" s="105">
        <v>0</v>
      </c>
      <c r="AA1100" s="105">
        <v>0</v>
      </c>
      <c r="AB1100" s="105">
        <v>0</v>
      </c>
      <c r="AC1100" s="105">
        <v>0</v>
      </c>
      <c r="AD1100" s="105">
        <v>0</v>
      </c>
      <c r="AE1100" s="105">
        <v>0</v>
      </c>
      <c r="AF1100" s="105">
        <v>0</v>
      </c>
      <c r="AG1100" s="105">
        <v>0</v>
      </c>
      <c r="AH1100" s="105">
        <v>0</v>
      </c>
      <c r="AI1100" s="105">
        <v>0</v>
      </c>
      <c r="AJ1100" s="105">
        <v>0</v>
      </c>
      <c r="AK1100" s="105">
        <v>0</v>
      </c>
      <c r="AL1100" s="105">
        <v>0</v>
      </c>
      <c r="AM1100" s="105">
        <v>0</v>
      </c>
      <c r="AN1100" s="105">
        <v>0</v>
      </c>
      <c r="AO1100" s="105">
        <v>0</v>
      </c>
      <c r="AP1100" s="105">
        <v>0</v>
      </c>
      <c r="AQ1100" s="105">
        <v>0</v>
      </c>
      <c r="AR1100" s="105">
        <v>0</v>
      </c>
      <c r="AS1100" s="105">
        <v>0</v>
      </c>
      <c r="AT1100" s="105">
        <v>0</v>
      </c>
      <c r="AU1100" s="105">
        <v>0</v>
      </c>
      <c r="AV1100" s="105">
        <v>0</v>
      </c>
      <c r="AW1100" s="105">
        <v>0</v>
      </c>
      <c r="AX1100" s="105">
        <v>0</v>
      </c>
      <c r="AY1100" s="105">
        <v>0</v>
      </c>
      <c r="AZ1100" s="105">
        <v>0</v>
      </c>
      <c r="BA1100" s="105">
        <v>0</v>
      </c>
      <c r="BB1100" s="105">
        <v>0</v>
      </c>
      <c r="BE1100" s="73"/>
      <c r="BF1100" s="134">
        <f t="shared" si="72"/>
        <v>0</v>
      </c>
      <c r="BG1100" s="134">
        <f t="shared" si="73"/>
        <v>0</v>
      </c>
      <c r="BH1100" s="134">
        <f t="shared" si="74"/>
        <v>0</v>
      </c>
      <c r="BI1100" s="134">
        <f t="shared" si="71"/>
        <v>0</v>
      </c>
    </row>
    <row r="1101" spans="1:61" ht="14.4" x14ac:dyDescent="0.3">
      <c r="A1101" s="106" t="s">
        <v>1462</v>
      </c>
      <c r="B1101" s="105">
        <v>-2108474575.8199999</v>
      </c>
      <c r="C1101" s="105">
        <v>-2108474575.8199999</v>
      </c>
      <c r="D1101" s="105">
        <v>-2108474575.8199999</v>
      </c>
      <c r="E1101" s="105">
        <v>-2108474575.8199999</v>
      </c>
      <c r="F1101" s="105">
        <v>-2108474575.8199999</v>
      </c>
      <c r="G1101" s="105">
        <v>-2108474575.8199999</v>
      </c>
      <c r="H1101" s="105">
        <v>-2108474575.8199999</v>
      </c>
      <c r="I1101" s="105">
        <v>-2108474575.8199999</v>
      </c>
      <c r="J1101" s="105">
        <v>-2108474575.8199999</v>
      </c>
      <c r="K1101" s="105">
        <v>-2108474575.8199999</v>
      </c>
      <c r="L1101" s="105">
        <v>-2108474575.8199999</v>
      </c>
      <c r="M1101" s="105">
        <v>-2108474575.8199999</v>
      </c>
      <c r="N1101" s="105">
        <v>-2108474575.8199999</v>
      </c>
      <c r="O1101" s="105">
        <v>-2108474575.8199999</v>
      </c>
      <c r="P1101" s="105">
        <v>-2108474575.8199999</v>
      </c>
      <c r="Q1101" s="105">
        <v>-2108474575.8199999</v>
      </c>
      <c r="R1101" s="105">
        <v>-2108474575.8199999</v>
      </c>
      <c r="S1101" s="105">
        <v>-2108474575.8199999</v>
      </c>
      <c r="T1101" s="105">
        <v>-2108474575.8199999</v>
      </c>
      <c r="U1101" s="105">
        <v>-2108474575.8199999</v>
      </c>
      <c r="V1101" s="105">
        <v>-2108474575.8199999</v>
      </c>
      <c r="W1101" s="105">
        <v>-2108474575.8199999</v>
      </c>
      <c r="X1101" s="105">
        <v>-2108474575.8199999</v>
      </c>
      <c r="Y1101" s="105">
        <v>-2108474575.8199999</v>
      </c>
      <c r="Z1101" s="105">
        <v>-2108474575.8199999</v>
      </c>
      <c r="AA1101" s="105">
        <v>-2108474575.8199999</v>
      </c>
      <c r="AB1101" s="105">
        <v>-2108474575.8199999</v>
      </c>
      <c r="AC1101" s="105">
        <v>-2108474575.8199999</v>
      </c>
      <c r="AD1101" s="105">
        <v>-2108474575.8199999</v>
      </c>
      <c r="AE1101" s="105">
        <v>-2108474575.8199999</v>
      </c>
      <c r="AF1101" s="105">
        <v>-2108474575.8199999</v>
      </c>
      <c r="AG1101" s="105">
        <v>-2108474575.8199999</v>
      </c>
      <c r="AH1101" s="105">
        <v>-2108474575.8199999</v>
      </c>
      <c r="AI1101" s="105">
        <v>-2108474575.8199999</v>
      </c>
      <c r="AJ1101" s="105">
        <v>-2108474575.8199999</v>
      </c>
      <c r="AK1101" s="105">
        <v>-2108474575.8199999</v>
      </c>
      <c r="AL1101" s="105">
        <v>-2108474575.8199999</v>
      </c>
      <c r="AM1101" s="105">
        <v>-2108474575.8199999</v>
      </c>
      <c r="AN1101" s="105">
        <v>-2108474575.8199999</v>
      </c>
      <c r="AO1101" s="105">
        <v>-2108474575.8199999</v>
      </c>
      <c r="AP1101" s="105">
        <v>-2108474575.8199999</v>
      </c>
      <c r="AQ1101" s="105">
        <v>-2108474575.8199999</v>
      </c>
      <c r="AR1101" s="105">
        <v>-2108474575.8199999</v>
      </c>
      <c r="AS1101" s="105">
        <v>-2108474575.8199999</v>
      </c>
      <c r="AT1101" s="105">
        <v>-2108474575.8199999</v>
      </c>
      <c r="AU1101" s="105">
        <v>-2108474575.8199999</v>
      </c>
      <c r="AV1101" s="105">
        <v>-2108474575.8199999</v>
      </c>
      <c r="AW1101" s="105">
        <v>-2108474575.8199999</v>
      </c>
      <c r="AX1101" s="105">
        <v>-2108474575.8199999</v>
      </c>
      <c r="AY1101" s="105">
        <v>-2108474575.8199999</v>
      </c>
      <c r="AZ1101" s="105">
        <v>-2108474575.8199999</v>
      </c>
      <c r="BA1101" s="105">
        <v>-2108474575.8199999</v>
      </c>
      <c r="BB1101" s="105">
        <v>-2108474575.8199999</v>
      </c>
      <c r="BE1101" s="73"/>
      <c r="BF1101" s="134">
        <f t="shared" si="72"/>
        <v>-2108474575.8199999</v>
      </c>
      <c r="BG1101" s="134">
        <f t="shared" si="73"/>
        <v>-2108474575.8199999</v>
      </c>
      <c r="BH1101" s="134">
        <f t="shared" si="74"/>
        <v>-2108474575.8199999</v>
      </c>
      <c r="BI1101" s="134">
        <f t="shared" si="71"/>
        <v>-2108474575.8199999</v>
      </c>
    </row>
    <row r="1102" spans="1:61" ht="14.4" x14ac:dyDescent="0.3">
      <c r="A1102" s="106" t="s">
        <v>1463</v>
      </c>
      <c r="B1102" s="105">
        <v>-560694332.70000005</v>
      </c>
      <c r="C1102" s="105">
        <v>-560694332.70000005</v>
      </c>
      <c r="D1102" s="105">
        <v>-560694332.70000005</v>
      </c>
      <c r="E1102" s="105">
        <v>-560694332.70000005</v>
      </c>
      <c r="F1102" s="105">
        <v>-560694332.70000005</v>
      </c>
      <c r="G1102" s="105">
        <v>-560694332.70000005</v>
      </c>
      <c r="H1102" s="105">
        <v>-560694332.70000005</v>
      </c>
      <c r="I1102" s="105">
        <v>-560694332.70000005</v>
      </c>
      <c r="J1102" s="105">
        <v>-560694332.70000005</v>
      </c>
      <c r="K1102" s="105">
        <v>-560694332.70000005</v>
      </c>
      <c r="L1102" s="105">
        <v>-560694332.70000005</v>
      </c>
      <c r="M1102" s="105">
        <v>-560694332.70000005</v>
      </c>
      <c r="N1102" s="105">
        <v>-560694332.70000005</v>
      </c>
      <c r="O1102" s="105">
        <v>-560694332.70000005</v>
      </c>
      <c r="P1102" s="105">
        <v>-560694332.70000005</v>
      </c>
      <c r="Q1102" s="105">
        <v>-560694332.70000005</v>
      </c>
      <c r="R1102" s="105">
        <v>-560694332.70000005</v>
      </c>
      <c r="S1102" s="105">
        <v>-560694332.70000005</v>
      </c>
      <c r="T1102" s="105">
        <v>-560694332.70000005</v>
      </c>
      <c r="U1102" s="105">
        <v>-560694332.70000005</v>
      </c>
      <c r="V1102" s="105">
        <v>-560694332.70000005</v>
      </c>
      <c r="W1102" s="105">
        <v>-560694332.70000005</v>
      </c>
      <c r="X1102" s="105">
        <v>-560694332.70000005</v>
      </c>
      <c r="Y1102" s="105">
        <v>-560694332.70000005</v>
      </c>
      <c r="Z1102" s="105">
        <v>-560694332.70000005</v>
      </c>
      <c r="AA1102" s="105">
        <v>-560694332.70000005</v>
      </c>
      <c r="AB1102" s="105">
        <v>-560694332.70000005</v>
      </c>
      <c r="AC1102" s="105">
        <v>-560694332.70000005</v>
      </c>
      <c r="AD1102" s="105">
        <v>-560694332.70000005</v>
      </c>
      <c r="AE1102" s="105">
        <v>-560694332.70000005</v>
      </c>
      <c r="AF1102" s="105">
        <v>-560694332.70000005</v>
      </c>
      <c r="AG1102" s="105">
        <v>-560694332.70000005</v>
      </c>
      <c r="AH1102" s="105">
        <v>-560694332.70000005</v>
      </c>
      <c r="AI1102" s="105">
        <v>-560694332.70000005</v>
      </c>
      <c r="AJ1102" s="105">
        <v>-560694332.70000005</v>
      </c>
      <c r="AK1102" s="105">
        <v>-560694332.70000005</v>
      </c>
      <c r="AL1102" s="105">
        <v>-560694332.70000005</v>
      </c>
      <c r="AM1102" s="105">
        <v>-560694332.70000005</v>
      </c>
      <c r="AN1102" s="105">
        <v>-560694332.70000005</v>
      </c>
      <c r="AO1102" s="105">
        <v>-560694332.70000005</v>
      </c>
      <c r="AP1102" s="105">
        <v>-560694332.70000005</v>
      </c>
      <c r="AQ1102" s="105">
        <v>-560694332.70000005</v>
      </c>
      <c r="AR1102" s="105">
        <v>-560694332.70000005</v>
      </c>
      <c r="AS1102" s="105">
        <v>-560694332.70000005</v>
      </c>
      <c r="AT1102" s="105">
        <v>-560694332.70000005</v>
      </c>
      <c r="AU1102" s="105">
        <v>-560694332.70000005</v>
      </c>
      <c r="AV1102" s="105">
        <v>-560694332.70000005</v>
      </c>
      <c r="AW1102" s="105">
        <v>-560694332.70000005</v>
      </c>
      <c r="AX1102" s="105">
        <v>-560694332.70000005</v>
      </c>
      <c r="AY1102" s="105">
        <v>-560694332.70000005</v>
      </c>
      <c r="AZ1102" s="105">
        <v>-560694332.70000005</v>
      </c>
      <c r="BA1102" s="105">
        <v>-560694332.70000005</v>
      </c>
      <c r="BB1102" s="105">
        <v>-560694332.70000005</v>
      </c>
      <c r="BE1102" s="73"/>
      <c r="BF1102" s="134">
        <f t="shared" si="72"/>
        <v>-560694332.69999993</v>
      </c>
      <c r="BG1102" s="134">
        <f t="shared" si="73"/>
        <v>-560694332.69999993</v>
      </c>
      <c r="BH1102" s="134">
        <f t="shared" si="74"/>
        <v>-560694332.69999993</v>
      </c>
      <c r="BI1102" s="134">
        <f t="shared" si="71"/>
        <v>-560694332.69999993</v>
      </c>
    </row>
    <row r="1103" spans="1:61" ht="14.4" x14ac:dyDescent="0.3">
      <c r="A1103" s="106" t="s">
        <v>1464</v>
      </c>
      <c r="B1103" s="105">
        <v>0</v>
      </c>
      <c r="C1103" s="105">
        <v>0</v>
      </c>
      <c r="D1103" s="105">
        <v>0</v>
      </c>
      <c r="E1103" s="105">
        <v>0</v>
      </c>
      <c r="F1103" s="105">
        <v>0</v>
      </c>
      <c r="G1103" s="105">
        <v>0</v>
      </c>
      <c r="H1103" s="105">
        <v>0</v>
      </c>
      <c r="I1103" s="105">
        <v>0</v>
      </c>
      <c r="J1103" s="105">
        <v>0</v>
      </c>
      <c r="K1103" s="105">
        <v>0</v>
      </c>
      <c r="L1103" s="105">
        <v>0</v>
      </c>
      <c r="M1103" s="105">
        <v>0</v>
      </c>
      <c r="N1103" s="105">
        <v>0</v>
      </c>
      <c r="O1103" s="105">
        <v>0</v>
      </c>
      <c r="P1103" s="105">
        <v>0</v>
      </c>
      <c r="Q1103" s="105">
        <v>0</v>
      </c>
      <c r="R1103" s="105">
        <v>0</v>
      </c>
      <c r="S1103" s="105">
        <v>0</v>
      </c>
      <c r="T1103" s="105">
        <v>0</v>
      </c>
      <c r="U1103" s="105">
        <v>0</v>
      </c>
      <c r="V1103" s="105">
        <v>0</v>
      </c>
      <c r="W1103" s="105">
        <v>0</v>
      </c>
      <c r="X1103" s="105">
        <v>0</v>
      </c>
      <c r="Y1103" s="105">
        <v>0</v>
      </c>
      <c r="Z1103" s="105">
        <v>0</v>
      </c>
      <c r="AA1103" s="105">
        <v>0</v>
      </c>
      <c r="AB1103" s="105">
        <v>0</v>
      </c>
      <c r="AC1103" s="105">
        <v>0</v>
      </c>
      <c r="AD1103" s="105">
        <v>0</v>
      </c>
      <c r="AE1103" s="105">
        <v>0</v>
      </c>
      <c r="AF1103" s="105">
        <v>0</v>
      </c>
      <c r="AG1103" s="105">
        <v>0</v>
      </c>
      <c r="AH1103" s="105">
        <v>0</v>
      </c>
      <c r="AI1103" s="105">
        <v>0</v>
      </c>
      <c r="AJ1103" s="105">
        <v>0</v>
      </c>
      <c r="AK1103" s="105">
        <v>0</v>
      </c>
      <c r="AL1103" s="105">
        <v>0</v>
      </c>
      <c r="AM1103" s="105">
        <v>0</v>
      </c>
      <c r="AN1103" s="105">
        <v>0</v>
      </c>
      <c r="AO1103" s="105">
        <v>0</v>
      </c>
      <c r="AP1103" s="105">
        <v>0</v>
      </c>
      <c r="AQ1103" s="105">
        <v>0</v>
      </c>
      <c r="AR1103" s="105">
        <v>0</v>
      </c>
      <c r="AS1103" s="105">
        <v>0</v>
      </c>
      <c r="AT1103" s="105">
        <v>0</v>
      </c>
      <c r="AU1103" s="105">
        <v>0</v>
      </c>
      <c r="AV1103" s="105">
        <v>0</v>
      </c>
      <c r="AW1103" s="105">
        <v>0</v>
      </c>
      <c r="AX1103" s="105">
        <v>0</v>
      </c>
      <c r="AY1103" s="105">
        <v>0</v>
      </c>
      <c r="AZ1103" s="105">
        <v>0</v>
      </c>
      <c r="BA1103" s="105">
        <v>0</v>
      </c>
      <c r="BB1103" s="105">
        <v>0</v>
      </c>
      <c r="BE1103" s="73"/>
      <c r="BF1103" s="134">
        <f t="shared" si="72"/>
        <v>0</v>
      </c>
      <c r="BG1103" s="134">
        <f t="shared" si="73"/>
        <v>0</v>
      </c>
      <c r="BH1103" s="134">
        <f t="shared" si="74"/>
        <v>0</v>
      </c>
      <c r="BI1103" s="134">
        <f t="shared" si="71"/>
        <v>0</v>
      </c>
    </row>
    <row r="1104" spans="1:61" ht="14.4" x14ac:dyDescent="0.3">
      <c r="A1104" s="106" t="s">
        <v>1465</v>
      </c>
      <c r="B1104" s="105">
        <v>0</v>
      </c>
      <c r="C1104" s="105">
        <v>0</v>
      </c>
      <c r="D1104" s="105">
        <v>0</v>
      </c>
      <c r="E1104" s="105">
        <v>0</v>
      </c>
      <c r="F1104" s="105">
        <v>0</v>
      </c>
      <c r="G1104" s="105">
        <v>0</v>
      </c>
      <c r="H1104" s="105">
        <v>0</v>
      </c>
      <c r="I1104" s="105">
        <v>0</v>
      </c>
      <c r="J1104" s="105">
        <v>0</v>
      </c>
      <c r="K1104" s="105">
        <v>0</v>
      </c>
      <c r="L1104" s="105">
        <v>0</v>
      </c>
      <c r="M1104" s="105">
        <v>0</v>
      </c>
      <c r="N1104" s="105">
        <v>0</v>
      </c>
      <c r="O1104" s="105">
        <v>0</v>
      </c>
      <c r="P1104" s="105">
        <v>0</v>
      </c>
      <c r="Q1104" s="105">
        <v>0</v>
      </c>
      <c r="R1104" s="105">
        <v>0</v>
      </c>
      <c r="S1104" s="105">
        <v>0</v>
      </c>
      <c r="T1104" s="105">
        <v>0</v>
      </c>
      <c r="U1104" s="105">
        <v>0</v>
      </c>
      <c r="V1104" s="105">
        <v>0</v>
      </c>
      <c r="W1104" s="105">
        <v>0</v>
      </c>
      <c r="X1104" s="105">
        <v>0</v>
      </c>
      <c r="Y1104" s="105">
        <v>0</v>
      </c>
      <c r="Z1104" s="105">
        <v>0</v>
      </c>
      <c r="AA1104" s="105">
        <v>0</v>
      </c>
      <c r="AB1104" s="105">
        <v>0</v>
      </c>
      <c r="AC1104" s="105">
        <v>0</v>
      </c>
      <c r="AD1104" s="105">
        <v>0</v>
      </c>
      <c r="AE1104" s="105">
        <v>0</v>
      </c>
      <c r="AF1104" s="105">
        <v>0</v>
      </c>
      <c r="AG1104" s="105">
        <v>0</v>
      </c>
      <c r="AH1104" s="105">
        <v>0</v>
      </c>
      <c r="AI1104" s="105">
        <v>0</v>
      </c>
      <c r="AJ1104" s="105">
        <v>0</v>
      </c>
      <c r="AK1104" s="105">
        <v>0</v>
      </c>
      <c r="AL1104" s="105">
        <v>0</v>
      </c>
      <c r="AM1104" s="105">
        <v>0</v>
      </c>
      <c r="AN1104" s="105">
        <v>0</v>
      </c>
      <c r="AO1104" s="105">
        <v>0</v>
      </c>
      <c r="AP1104" s="105">
        <v>0</v>
      </c>
      <c r="AQ1104" s="105">
        <v>0</v>
      </c>
      <c r="AR1104" s="105">
        <v>0</v>
      </c>
      <c r="AS1104" s="105">
        <v>0</v>
      </c>
      <c r="AT1104" s="105">
        <v>0</v>
      </c>
      <c r="AU1104" s="105">
        <v>0</v>
      </c>
      <c r="AV1104" s="105">
        <v>0</v>
      </c>
      <c r="AW1104" s="105">
        <v>0</v>
      </c>
      <c r="AX1104" s="105">
        <v>0</v>
      </c>
      <c r="AY1104" s="105">
        <v>0</v>
      </c>
      <c r="AZ1104" s="105">
        <v>0</v>
      </c>
      <c r="BA1104" s="105">
        <v>0</v>
      </c>
      <c r="BB1104" s="105">
        <v>0</v>
      </c>
      <c r="BE1104" s="73"/>
      <c r="BF1104" s="134">
        <f t="shared" si="72"/>
        <v>0</v>
      </c>
      <c r="BG1104" s="134">
        <f t="shared" si="73"/>
        <v>0</v>
      </c>
      <c r="BH1104" s="134">
        <f t="shared" si="74"/>
        <v>0</v>
      </c>
      <c r="BI1104" s="134">
        <f t="shared" si="71"/>
        <v>0</v>
      </c>
    </row>
    <row r="1105" spans="1:61" ht="14.4" x14ac:dyDescent="0.3">
      <c r="A1105" s="233" t="s">
        <v>1466</v>
      </c>
      <c r="B1105" s="107">
        <v>-2669168908.52</v>
      </c>
      <c r="C1105" s="107">
        <v>-2669168908.52</v>
      </c>
      <c r="D1105" s="107">
        <v>-2669168908.52</v>
      </c>
      <c r="E1105" s="107">
        <v>-2669168908.52</v>
      </c>
      <c r="F1105" s="107">
        <v>-2669168908.52</v>
      </c>
      <c r="G1105" s="107">
        <v>-2669168908.52</v>
      </c>
      <c r="H1105" s="107">
        <v>-2669168908.52</v>
      </c>
      <c r="I1105" s="107">
        <v>-2669168908.52</v>
      </c>
      <c r="J1105" s="107">
        <v>-2669168908.52</v>
      </c>
      <c r="K1105" s="107">
        <v>-2669168908.52</v>
      </c>
      <c r="L1105" s="107">
        <v>-2669168908.52</v>
      </c>
      <c r="M1105" s="107">
        <v>-2669168908.52</v>
      </c>
      <c r="N1105" s="107">
        <v>-2669168908.52</v>
      </c>
      <c r="O1105" s="107">
        <v>-2669168908.52</v>
      </c>
      <c r="P1105" s="107">
        <v>-2669168908.52</v>
      </c>
      <c r="Q1105" s="107">
        <v>-2669168908.52</v>
      </c>
      <c r="R1105" s="107">
        <v>-2669168908.52</v>
      </c>
      <c r="S1105" s="107">
        <v>-2669168908.52</v>
      </c>
      <c r="T1105" s="107">
        <v>-2669168908.52</v>
      </c>
      <c r="U1105" s="107">
        <v>-2669168908.52</v>
      </c>
      <c r="V1105" s="107">
        <v>-2669168908.52</v>
      </c>
      <c r="W1105" s="107">
        <v>-2669168908.52</v>
      </c>
      <c r="X1105" s="107">
        <v>-2669168908.52</v>
      </c>
      <c r="Y1105" s="107">
        <v>-2669168908.52</v>
      </c>
      <c r="Z1105" s="107">
        <v>-2669168908.52</v>
      </c>
      <c r="AA1105" s="107">
        <v>-2669168908.52</v>
      </c>
      <c r="AB1105" s="107">
        <v>-2669168908.52</v>
      </c>
      <c r="AC1105" s="107">
        <v>-2669168908.52</v>
      </c>
      <c r="AD1105" s="107">
        <v>-2669168908.52</v>
      </c>
      <c r="AE1105" s="107">
        <v>-2669168908.52</v>
      </c>
      <c r="AF1105" s="107">
        <v>-2669168908.52</v>
      </c>
      <c r="AG1105" s="107">
        <v>-2669168908.52</v>
      </c>
      <c r="AH1105" s="107">
        <v>-2669168908.52</v>
      </c>
      <c r="AI1105" s="107">
        <v>-2669168908.52</v>
      </c>
      <c r="AJ1105" s="107">
        <v>-2669168908.52</v>
      </c>
      <c r="AK1105" s="107">
        <v>-2669168908.52</v>
      </c>
      <c r="AL1105" s="107">
        <v>-2669168908.52</v>
      </c>
      <c r="AM1105" s="107">
        <v>-2669168908.52</v>
      </c>
      <c r="AN1105" s="107">
        <v>-2669168908.52</v>
      </c>
      <c r="AO1105" s="107">
        <v>-2669168908.52</v>
      </c>
      <c r="AP1105" s="107">
        <v>-2669168908.52</v>
      </c>
      <c r="AQ1105" s="107">
        <v>-2669168908.52</v>
      </c>
      <c r="AR1105" s="107">
        <v>-2669168908.52</v>
      </c>
      <c r="AS1105" s="107">
        <v>-2669168908.52</v>
      </c>
      <c r="AT1105" s="107">
        <v>-2669168908.52</v>
      </c>
      <c r="AU1105" s="107">
        <v>-2669168908.52</v>
      </c>
      <c r="AV1105" s="107">
        <v>-2669168908.52</v>
      </c>
      <c r="AW1105" s="107">
        <v>-2669168908.52</v>
      </c>
      <c r="AX1105" s="107">
        <v>-2669168908.52</v>
      </c>
      <c r="AY1105" s="107">
        <v>-2669168908.52</v>
      </c>
      <c r="AZ1105" s="107">
        <v>-2669168908.52</v>
      </c>
      <c r="BA1105" s="107">
        <v>-2669168908.52</v>
      </c>
      <c r="BB1105" s="107">
        <v>-2669168908.52</v>
      </c>
      <c r="BE1105" s="73"/>
      <c r="BF1105" s="134">
        <f t="shared" si="72"/>
        <v>-2669168908.52</v>
      </c>
      <c r="BG1105" s="134">
        <f t="shared" si="73"/>
        <v>-2669168908.52</v>
      </c>
      <c r="BH1105" s="134">
        <f t="shared" si="74"/>
        <v>-2669168908.52</v>
      </c>
      <c r="BI1105" s="134">
        <f t="shared" si="71"/>
        <v>-2669168908.52</v>
      </c>
    </row>
    <row r="1106" spans="1:61" ht="14.4" x14ac:dyDescent="0.3">
      <c r="A1106" s="106" t="s">
        <v>1467</v>
      </c>
      <c r="BE1106" s="73"/>
      <c r="BF1106" s="134" t="e">
        <f t="shared" si="72"/>
        <v>#DIV/0!</v>
      </c>
      <c r="BG1106" s="134" t="e">
        <f t="shared" si="73"/>
        <v>#DIV/0!</v>
      </c>
      <c r="BH1106" s="134" t="e">
        <f t="shared" si="74"/>
        <v>#DIV/0!</v>
      </c>
      <c r="BI1106" s="134" t="e">
        <f t="shared" si="71"/>
        <v>#DIV/0!</v>
      </c>
    </row>
    <row r="1107" spans="1:61" ht="14.4" x14ac:dyDescent="0.3">
      <c r="A1107" s="158" t="s">
        <v>1468</v>
      </c>
      <c r="BE1107" s="73"/>
      <c r="BF1107" s="134" t="e">
        <f t="shared" si="72"/>
        <v>#DIV/0!</v>
      </c>
      <c r="BG1107" s="134" t="e">
        <f t="shared" si="73"/>
        <v>#DIV/0!</v>
      </c>
      <c r="BH1107" s="134" t="e">
        <f t="shared" si="74"/>
        <v>#DIV/0!</v>
      </c>
      <c r="BI1107" s="134" t="e">
        <f t="shared" si="71"/>
        <v>#DIV/0!</v>
      </c>
    </row>
    <row r="1108" spans="1:61" ht="14.4" x14ac:dyDescent="0.3">
      <c r="A1108" s="106" t="s">
        <v>1469</v>
      </c>
      <c r="B1108" s="105">
        <v>0</v>
      </c>
      <c r="C1108" s="105">
        <v>0</v>
      </c>
      <c r="D1108" s="105">
        <v>0</v>
      </c>
      <c r="E1108" s="105">
        <v>0</v>
      </c>
      <c r="F1108" s="105">
        <v>0</v>
      </c>
      <c r="G1108" s="105">
        <v>0</v>
      </c>
      <c r="H1108" s="105">
        <v>0</v>
      </c>
      <c r="I1108" s="105">
        <v>0</v>
      </c>
      <c r="J1108" s="105">
        <v>0</v>
      </c>
      <c r="K1108" s="105">
        <v>0</v>
      </c>
      <c r="L1108" s="105">
        <v>0</v>
      </c>
      <c r="M1108" s="105">
        <v>0</v>
      </c>
      <c r="N1108" s="105">
        <v>0</v>
      </c>
      <c r="O1108" s="105">
        <v>0</v>
      </c>
      <c r="P1108" s="105">
        <v>0</v>
      </c>
      <c r="Q1108" s="105">
        <v>0</v>
      </c>
      <c r="R1108" s="105">
        <v>0</v>
      </c>
      <c r="S1108" s="105">
        <v>0</v>
      </c>
      <c r="T1108" s="105">
        <v>0</v>
      </c>
      <c r="U1108" s="105">
        <v>0</v>
      </c>
      <c r="V1108" s="105">
        <v>0</v>
      </c>
      <c r="W1108" s="105">
        <v>0</v>
      </c>
      <c r="X1108" s="105">
        <v>0</v>
      </c>
      <c r="Y1108" s="105">
        <v>0</v>
      </c>
      <c r="Z1108" s="105">
        <v>0</v>
      </c>
      <c r="AA1108" s="105">
        <v>0</v>
      </c>
      <c r="AB1108" s="105">
        <v>0</v>
      </c>
      <c r="AC1108" s="105">
        <v>0</v>
      </c>
      <c r="AD1108" s="105">
        <v>0</v>
      </c>
      <c r="AE1108" s="105">
        <v>0</v>
      </c>
      <c r="AF1108" s="105">
        <v>0</v>
      </c>
      <c r="AG1108" s="105">
        <v>0</v>
      </c>
      <c r="AH1108" s="105">
        <v>0</v>
      </c>
      <c r="AI1108" s="105">
        <v>0</v>
      </c>
      <c r="AJ1108" s="105">
        <v>0</v>
      </c>
      <c r="AK1108" s="105">
        <v>0</v>
      </c>
      <c r="AL1108" s="105">
        <v>0</v>
      </c>
      <c r="AM1108" s="105">
        <v>0</v>
      </c>
      <c r="AN1108" s="105">
        <v>0</v>
      </c>
      <c r="AO1108" s="105">
        <v>0</v>
      </c>
      <c r="AP1108" s="105">
        <v>0</v>
      </c>
      <c r="AQ1108" s="105">
        <v>0</v>
      </c>
      <c r="AR1108" s="105">
        <v>0</v>
      </c>
      <c r="AS1108" s="105">
        <v>0</v>
      </c>
      <c r="AT1108" s="105">
        <v>0</v>
      </c>
      <c r="AU1108" s="105">
        <v>0</v>
      </c>
      <c r="AV1108" s="105">
        <v>0</v>
      </c>
      <c r="AW1108" s="105">
        <v>0</v>
      </c>
      <c r="AX1108" s="105">
        <v>0</v>
      </c>
      <c r="AY1108" s="105">
        <v>0</v>
      </c>
      <c r="AZ1108" s="105">
        <v>0</v>
      </c>
      <c r="BA1108" s="105">
        <v>0</v>
      </c>
      <c r="BB1108" s="105">
        <v>0</v>
      </c>
      <c r="BE1108" s="73"/>
      <c r="BF1108" s="134">
        <f t="shared" si="72"/>
        <v>0</v>
      </c>
      <c r="BG1108" s="134">
        <f t="shared" si="73"/>
        <v>0</v>
      </c>
      <c r="BH1108" s="134">
        <f t="shared" si="74"/>
        <v>0</v>
      </c>
      <c r="BI1108" s="134">
        <f t="shared" si="71"/>
        <v>0</v>
      </c>
    </row>
    <row r="1109" spans="1:61" ht="14.4" x14ac:dyDescent="0.3">
      <c r="A1109" s="106" t="s">
        <v>1470</v>
      </c>
      <c r="B1109" s="105">
        <v>0</v>
      </c>
      <c r="C1109" s="105">
        <v>0</v>
      </c>
      <c r="D1109" s="105">
        <v>0</v>
      </c>
      <c r="E1109" s="105">
        <v>0</v>
      </c>
      <c r="F1109" s="105">
        <v>0</v>
      </c>
      <c r="G1109" s="105">
        <v>0</v>
      </c>
      <c r="H1109" s="105">
        <v>0</v>
      </c>
      <c r="I1109" s="105">
        <v>0</v>
      </c>
      <c r="J1109" s="105">
        <v>0</v>
      </c>
      <c r="K1109" s="105">
        <v>0</v>
      </c>
      <c r="L1109" s="105">
        <v>0</v>
      </c>
      <c r="M1109" s="105">
        <v>0</v>
      </c>
      <c r="N1109" s="105">
        <v>0</v>
      </c>
      <c r="O1109" s="105">
        <v>0</v>
      </c>
      <c r="P1109" s="105">
        <v>0</v>
      </c>
      <c r="Q1109" s="105">
        <v>0</v>
      </c>
      <c r="R1109" s="105">
        <v>0</v>
      </c>
      <c r="S1109" s="105">
        <v>0</v>
      </c>
      <c r="T1109" s="105">
        <v>0</v>
      </c>
      <c r="U1109" s="105">
        <v>0</v>
      </c>
      <c r="V1109" s="105">
        <v>0</v>
      </c>
      <c r="W1109" s="105">
        <v>0</v>
      </c>
      <c r="X1109" s="105">
        <v>0</v>
      </c>
      <c r="Y1109" s="105">
        <v>0</v>
      </c>
      <c r="Z1109" s="105">
        <v>0</v>
      </c>
      <c r="AA1109" s="105">
        <v>0</v>
      </c>
      <c r="AB1109" s="105">
        <v>0</v>
      </c>
      <c r="AC1109" s="105">
        <v>0</v>
      </c>
      <c r="AD1109" s="105">
        <v>0</v>
      </c>
      <c r="AE1109" s="105">
        <v>0</v>
      </c>
      <c r="AF1109" s="105">
        <v>0</v>
      </c>
      <c r="AG1109" s="105">
        <v>0</v>
      </c>
      <c r="AH1109" s="105">
        <v>0</v>
      </c>
      <c r="AI1109" s="105">
        <v>0</v>
      </c>
      <c r="AJ1109" s="105">
        <v>0</v>
      </c>
      <c r="AK1109" s="105">
        <v>0</v>
      </c>
      <c r="AL1109" s="105">
        <v>0</v>
      </c>
      <c r="AM1109" s="105">
        <v>0</v>
      </c>
      <c r="AN1109" s="105">
        <v>0</v>
      </c>
      <c r="AO1109" s="105">
        <v>0</v>
      </c>
      <c r="AP1109" s="105">
        <v>0</v>
      </c>
      <c r="AQ1109" s="105">
        <v>0</v>
      </c>
      <c r="AR1109" s="105">
        <v>0</v>
      </c>
      <c r="AS1109" s="105">
        <v>0</v>
      </c>
      <c r="AT1109" s="105">
        <v>0</v>
      </c>
      <c r="AU1109" s="105">
        <v>0</v>
      </c>
      <c r="AV1109" s="105">
        <v>0</v>
      </c>
      <c r="AW1109" s="105">
        <v>0</v>
      </c>
      <c r="AX1109" s="105">
        <v>0</v>
      </c>
      <c r="AY1109" s="105">
        <v>0</v>
      </c>
      <c r="AZ1109" s="105">
        <v>0</v>
      </c>
      <c r="BA1109" s="105">
        <v>0</v>
      </c>
      <c r="BB1109" s="105">
        <v>0</v>
      </c>
      <c r="BE1109" s="73"/>
      <c r="BF1109" s="134">
        <f t="shared" si="72"/>
        <v>0</v>
      </c>
      <c r="BG1109" s="134">
        <f t="shared" si="73"/>
        <v>0</v>
      </c>
      <c r="BH1109" s="134">
        <f t="shared" si="74"/>
        <v>0</v>
      </c>
      <c r="BI1109" s="134">
        <f t="shared" si="71"/>
        <v>0</v>
      </c>
    </row>
    <row r="1110" spans="1:61" ht="14.4" x14ac:dyDescent="0.3">
      <c r="A1110" s="106" t="s">
        <v>1471</v>
      </c>
      <c r="B1110" s="105">
        <v>0</v>
      </c>
      <c r="C1110" s="105">
        <v>0</v>
      </c>
      <c r="D1110" s="105">
        <v>0</v>
      </c>
      <c r="E1110" s="105">
        <v>0</v>
      </c>
      <c r="F1110" s="105">
        <v>0</v>
      </c>
      <c r="G1110" s="105">
        <v>0</v>
      </c>
      <c r="H1110" s="105">
        <v>0</v>
      </c>
      <c r="I1110" s="105">
        <v>0</v>
      </c>
      <c r="J1110" s="105">
        <v>0</v>
      </c>
      <c r="K1110" s="105">
        <v>0</v>
      </c>
      <c r="L1110" s="105">
        <v>0</v>
      </c>
      <c r="M1110" s="105">
        <v>0</v>
      </c>
      <c r="N1110" s="105">
        <v>0</v>
      </c>
      <c r="O1110" s="105">
        <v>0</v>
      </c>
      <c r="P1110" s="105">
        <v>0</v>
      </c>
      <c r="Q1110" s="105">
        <v>0</v>
      </c>
      <c r="R1110" s="105">
        <v>0</v>
      </c>
      <c r="S1110" s="105">
        <v>0</v>
      </c>
      <c r="T1110" s="105">
        <v>0</v>
      </c>
      <c r="U1110" s="105">
        <v>0</v>
      </c>
      <c r="V1110" s="105">
        <v>0</v>
      </c>
      <c r="W1110" s="105">
        <v>0</v>
      </c>
      <c r="X1110" s="105">
        <v>0</v>
      </c>
      <c r="Y1110" s="105">
        <v>0</v>
      </c>
      <c r="Z1110" s="105">
        <v>0</v>
      </c>
      <c r="AA1110" s="105">
        <v>0</v>
      </c>
      <c r="AB1110" s="105">
        <v>0</v>
      </c>
      <c r="AC1110" s="105">
        <v>0</v>
      </c>
      <c r="AD1110" s="105">
        <v>0</v>
      </c>
      <c r="AE1110" s="105">
        <v>0</v>
      </c>
      <c r="AF1110" s="105">
        <v>0</v>
      </c>
      <c r="AG1110" s="105">
        <v>0</v>
      </c>
      <c r="AH1110" s="105">
        <v>0</v>
      </c>
      <c r="AI1110" s="105">
        <v>0</v>
      </c>
      <c r="AJ1110" s="105">
        <v>0</v>
      </c>
      <c r="AK1110" s="105">
        <v>0</v>
      </c>
      <c r="AL1110" s="105">
        <v>0</v>
      </c>
      <c r="AM1110" s="105">
        <v>0</v>
      </c>
      <c r="AN1110" s="105">
        <v>0</v>
      </c>
      <c r="AO1110" s="105">
        <v>0</v>
      </c>
      <c r="AP1110" s="105">
        <v>0</v>
      </c>
      <c r="AQ1110" s="105">
        <v>0</v>
      </c>
      <c r="AR1110" s="105">
        <v>0</v>
      </c>
      <c r="AS1110" s="105">
        <v>0</v>
      </c>
      <c r="AT1110" s="105">
        <v>0</v>
      </c>
      <c r="AU1110" s="105">
        <v>0</v>
      </c>
      <c r="AV1110" s="105">
        <v>0</v>
      </c>
      <c r="AW1110" s="105">
        <v>0</v>
      </c>
      <c r="AX1110" s="105">
        <v>0</v>
      </c>
      <c r="AY1110" s="105">
        <v>0</v>
      </c>
      <c r="AZ1110" s="105">
        <v>0</v>
      </c>
      <c r="BA1110" s="105">
        <v>0</v>
      </c>
      <c r="BB1110" s="105">
        <v>0</v>
      </c>
      <c r="BE1110" s="73"/>
      <c r="BF1110" s="134">
        <f t="shared" si="72"/>
        <v>0</v>
      </c>
      <c r="BG1110" s="134">
        <f t="shared" si="73"/>
        <v>0</v>
      </c>
      <c r="BH1110" s="134">
        <f t="shared" si="74"/>
        <v>0</v>
      </c>
      <c r="BI1110" s="134">
        <f t="shared" si="71"/>
        <v>0</v>
      </c>
    </row>
    <row r="1111" spans="1:61" ht="14.4" x14ac:dyDescent="0.3">
      <c r="A1111" s="106" t="s">
        <v>1472</v>
      </c>
      <c r="B1111" s="105">
        <v>0</v>
      </c>
      <c r="C1111" s="105">
        <v>0</v>
      </c>
      <c r="D1111" s="105">
        <v>0</v>
      </c>
      <c r="E1111" s="105">
        <v>0</v>
      </c>
      <c r="F1111" s="105">
        <v>0</v>
      </c>
      <c r="G1111" s="105">
        <v>0</v>
      </c>
      <c r="H1111" s="105">
        <v>0</v>
      </c>
      <c r="I1111" s="105">
        <v>0</v>
      </c>
      <c r="J1111" s="105">
        <v>0</v>
      </c>
      <c r="K1111" s="105">
        <v>0</v>
      </c>
      <c r="L1111" s="105">
        <v>0</v>
      </c>
      <c r="M1111" s="105">
        <v>0</v>
      </c>
      <c r="N1111" s="105">
        <v>0</v>
      </c>
      <c r="O1111" s="105">
        <v>0</v>
      </c>
      <c r="P1111" s="105">
        <v>0</v>
      </c>
      <c r="Q1111" s="105">
        <v>0</v>
      </c>
      <c r="R1111" s="105">
        <v>0</v>
      </c>
      <c r="S1111" s="105">
        <v>0</v>
      </c>
      <c r="T1111" s="105">
        <v>0</v>
      </c>
      <c r="U1111" s="105">
        <v>0</v>
      </c>
      <c r="V1111" s="105">
        <v>0</v>
      </c>
      <c r="W1111" s="105">
        <v>0</v>
      </c>
      <c r="X1111" s="105">
        <v>0</v>
      </c>
      <c r="Y1111" s="105">
        <v>0</v>
      </c>
      <c r="Z1111" s="105">
        <v>0</v>
      </c>
      <c r="AA1111" s="105">
        <v>0</v>
      </c>
      <c r="AB1111" s="105">
        <v>0</v>
      </c>
      <c r="AC1111" s="105">
        <v>0</v>
      </c>
      <c r="AD1111" s="105">
        <v>0</v>
      </c>
      <c r="AE1111" s="105">
        <v>0</v>
      </c>
      <c r="AF1111" s="105">
        <v>0</v>
      </c>
      <c r="AG1111" s="105">
        <v>0</v>
      </c>
      <c r="AH1111" s="105">
        <v>0</v>
      </c>
      <c r="AI1111" s="105">
        <v>0</v>
      </c>
      <c r="AJ1111" s="105">
        <v>0</v>
      </c>
      <c r="AK1111" s="105">
        <v>0</v>
      </c>
      <c r="AL1111" s="105">
        <v>0</v>
      </c>
      <c r="AM1111" s="105">
        <v>0</v>
      </c>
      <c r="AN1111" s="105">
        <v>0</v>
      </c>
      <c r="AO1111" s="105">
        <v>0</v>
      </c>
      <c r="AP1111" s="105">
        <v>0</v>
      </c>
      <c r="AQ1111" s="105">
        <v>0</v>
      </c>
      <c r="AR1111" s="105">
        <v>0</v>
      </c>
      <c r="AS1111" s="105">
        <v>0</v>
      </c>
      <c r="AT1111" s="105">
        <v>0</v>
      </c>
      <c r="AU1111" s="105">
        <v>0</v>
      </c>
      <c r="AV1111" s="105">
        <v>0</v>
      </c>
      <c r="AW1111" s="105">
        <v>0</v>
      </c>
      <c r="AX1111" s="105">
        <v>0</v>
      </c>
      <c r="AY1111" s="105">
        <v>0</v>
      </c>
      <c r="AZ1111" s="105">
        <v>0</v>
      </c>
      <c r="BA1111" s="105">
        <v>0</v>
      </c>
      <c r="BB1111" s="105">
        <v>0</v>
      </c>
      <c r="BE1111" s="73"/>
      <c r="BF1111" s="134">
        <f t="shared" si="72"/>
        <v>0</v>
      </c>
      <c r="BG1111" s="134">
        <f t="shared" si="73"/>
        <v>0</v>
      </c>
      <c r="BH1111" s="134">
        <f t="shared" si="74"/>
        <v>0</v>
      </c>
      <c r="BI1111" s="134">
        <f t="shared" si="71"/>
        <v>0</v>
      </c>
    </row>
    <row r="1112" spans="1:61" ht="14.4" x14ac:dyDescent="0.3">
      <c r="A1112" s="106" t="s">
        <v>1473</v>
      </c>
      <c r="B1112" s="105">
        <v>-694965496.71902895</v>
      </c>
      <c r="C1112" s="105">
        <v>-675575075.47127402</v>
      </c>
      <c r="D1112" s="105">
        <v>-677690281.39460802</v>
      </c>
      <c r="E1112" s="105">
        <v>-671949664.55957603</v>
      </c>
      <c r="F1112" s="105">
        <v>-673869055.50224197</v>
      </c>
      <c r="G1112" s="105">
        <v>-669979704.49275899</v>
      </c>
      <c r="H1112" s="105">
        <v>-661938607.28975904</v>
      </c>
      <c r="I1112" s="105">
        <v>-654944293.41692603</v>
      </c>
      <c r="J1112" s="105">
        <v>-630265728.921911</v>
      </c>
      <c r="K1112" s="105">
        <v>-628003528.06317794</v>
      </c>
      <c r="L1112" s="105">
        <v>-628323248.97895896</v>
      </c>
      <c r="M1112" s="105">
        <v>-636422808.12406099</v>
      </c>
      <c r="N1112" s="105">
        <v>-620018169.40454304</v>
      </c>
      <c r="O1112" s="105">
        <v>-620018169.40454304</v>
      </c>
      <c r="P1112" s="105">
        <v>-627918011.25583303</v>
      </c>
      <c r="Q1112" s="105">
        <v>-651910345.79716599</v>
      </c>
      <c r="R1112" s="105">
        <v>-673466540.20556605</v>
      </c>
      <c r="S1112" s="105">
        <v>-693334625.67087698</v>
      </c>
      <c r="T1112" s="105">
        <v>-707084211.64016902</v>
      </c>
      <c r="U1112" s="105">
        <v>-723080438.95899999</v>
      </c>
      <c r="V1112" s="105">
        <v>-736019758.04552102</v>
      </c>
      <c r="W1112" s="105">
        <v>-735524845.94417799</v>
      </c>
      <c r="X1112" s="105">
        <v>-752007204.23532903</v>
      </c>
      <c r="Y1112" s="105">
        <v>-768604472.87478495</v>
      </c>
      <c r="Z1112" s="105">
        <v>-790802647.75659299</v>
      </c>
      <c r="AA1112" s="105">
        <v>-795392433.66397595</v>
      </c>
      <c r="AB1112" s="105">
        <v>-795392433.66397595</v>
      </c>
      <c r="AC1112" s="105">
        <v>-800878823.87250495</v>
      </c>
      <c r="AD1112" s="105">
        <v>-823033214.14010298</v>
      </c>
      <c r="AE1112" s="105">
        <v>-842103924.67233706</v>
      </c>
      <c r="AF1112" s="105">
        <v>-916196662.39076805</v>
      </c>
      <c r="AG1112" s="105">
        <v>-927539711.50917995</v>
      </c>
      <c r="AH1112" s="105">
        <v>-997702069.16269302</v>
      </c>
      <c r="AI1112" s="105">
        <v>-1008345920.03713</v>
      </c>
      <c r="AJ1112" s="105">
        <v>-1005728888.5779099</v>
      </c>
      <c r="AK1112" s="105">
        <v>-929061083.84827101</v>
      </c>
      <c r="AL1112" s="105">
        <v>-944387406.90432096</v>
      </c>
      <c r="AM1112" s="105">
        <v>-965713332.24943197</v>
      </c>
      <c r="AN1112" s="105">
        <v>-940319310.61327195</v>
      </c>
      <c r="AO1112" s="105">
        <v>-940319310.61327195</v>
      </c>
      <c r="AP1112" s="105">
        <v>-946864826.81585598</v>
      </c>
      <c r="AQ1112" s="105">
        <v>-970197220.23642194</v>
      </c>
      <c r="AR1112" s="105">
        <v>-985926653.22558498</v>
      </c>
      <c r="AS1112" s="105">
        <v>-1061354943.79447</v>
      </c>
      <c r="AT1112" s="105">
        <v>-1072924548.3742501</v>
      </c>
      <c r="AU1112" s="105">
        <v>-1143091620.2104001</v>
      </c>
      <c r="AV1112" s="105">
        <v>-1153422366.8903501</v>
      </c>
      <c r="AW1112" s="105">
        <v>-1150384387.60921</v>
      </c>
      <c r="AX1112" s="105">
        <v>-1221819436.6210799</v>
      </c>
      <c r="AY1112" s="105">
        <v>-1236986574.17398</v>
      </c>
      <c r="AZ1112" s="105">
        <v>-1256859430.47276</v>
      </c>
      <c r="BA1112" s="105">
        <v>-1125578388.70614</v>
      </c>
      <c r="BB1112" s="105">
        <v>-1125578388.70614</v>
      </c>
      <c r="BE1112" s="73"/>
      <c r="BF1112" s="134">
        <f t="shared" si="72"/>
        <v>-655688127.8722173</v>
      </c>
      <c r="BG1112" s="134">
        <f t="shared" si="73"/>
        <v>-713474131.18873346</v>
      </c>
      <c r="BH1112" s="134">
        <f t="shared" si="74"/>
        <v>-915107906.28014588</v>
      </c>
      <c r="BI1112" s="134">
        <f t="shared" si="71"/>
        <v>-1097363823.6725984</v>
      </c>
    </row>
    <row r="1113" spans="1:61" ht="14.4" x14ac:dyDescent="0.3">
      <c r="A1113" s="106" t="s">
        <v>1474</v>
      </c>
      <c r="B1113" s="105">
        <v>-237763750.86000001</v>
      </c>
      <c r="C1113" s="105">
        <v>-237763750.86000001</v>
      </c>
      <c r="D1113" s="105">
        <v>-237763750.86000001</v>
      </c>
      <c r="E1113" s="105">
        <v>-237763750.86000001</v>
      </c>
      <c r="F1113" s="105">
        <v>-237763750.86000001</v>
      </c>
      <c r="G1113" s="105">
        <v>-237763750.86000001</v>
      </c>
      <c r="H1113" s="105">
        <v>-237763750.86000001</v>
      </c>
      <c r="I1113" s="105">
        <v>-237763750.86000001</v>
      </c>
      <c r="J1113" s="105">
        <v>-237763750.86000001</v>
      </c>
      <c r="K1113" s="105">
        <v>-237763750.86000001</v>
      </c>
      <c r="L1113" s="105">
        <v>-237763750.86000001</v>
      </c>
      <c r="M1113" s="105">
        <v>-237763750.86000001</v>
      </c>
      <c r="N1113" s="105">
        <v>-237763750.86000001</v>
      </c>
      <c r="O1113" s="105">
        <v>-237763750.86000001</v>
      </c>
      <c r="P1113" s="105">
        <v>-237763750.86000001</v>
      </c>
      <c r="Q1113" s="105">
        <v>-237763750.86000001</v>
      </c>
      <c r="R1113" s="105">
        <v>-237763750.86000001</v>
      </c>
      <c r="S1113" s="105">
        <v>-237763750.86000001</v>
      </c>
      <c r="T1113" s="105">
        <v>-237763750.86000001</v>
      </c>
      <c r="U1113" s="105">
        <v>-237763750.86000001</v>
      </c>
      <c r="V1113" s="105">
        <v>-237763750.86000001</v>
      </c>
      <c r="W1113" s="105">
        <v>-237763750.86000001</v>
      </c>
      <c r="X1113" s="105">
        <v>-237763750.86000001</v>
      </c>
      <c r="Y1113" s="105">
        <v>-237763750.86000001</v>
      </c>
      <c r="Z1113" s="105">
        <v>-237763750.86000001</v>
      </c>
      <c r="AA1113" s="105">
        <v>-237763750.86000001</v>
      </c>
      <c r="AB1113" s="105">
        <v>-237763750.86000001</v>
      </c>
      <c r="AC1113" s="105">
        <v>-237763750.86000001</v>
      </c>
      <c r="AD1113" s="105">
        <v>-237763750.86000001</v>
      </c>
      <c r="AE1113" s="105">
        <v>-237763750.86000001</v>
      </c>
      <c r="AF1113" s="105">
        <v>-237763750.86000001</v>
      </c>
      <c r="AG1113" s="105">
        <v>-237763750.86000001</v>
      </c>
      <c r="AH1113" s="105">
        <v>-237763750.86000001</v>
      </c>
      <c r="AI1113" s="105">
        <v>-237763750.86000001</v>
      </c>
      <c r="AJ1113" s="105">
        <v>-237763750.86000001</v>
      </c>
      <c r="AK1113" s="105">
        <v>-237763750.86000001</v>
      </c>
      <c r="AL1113" s="105">
        <v>-237763750.86000001</v>
      </c>
      <c r="AM1113" s="105">
        <v>-237763750.86000001</v>
      </c>
      <c r="AN1113" s="105">
        <v>-237763750.86000001</v>
      </c>
      <c r="AO1113" s="105">
        <v>-237763750.86000001</v>
      </c>
      <c r="AP1113" s="105">
        <v>-237763750.86000001</v>
      </c>
      <c r="AQ1113" s="105">
        <v>-237763750.86000001</v>
      </c>
      <c r="AR1113" s="105">
        <v>-237763750.86000001</v>
      </c>
      <c r="AS1113" s="105">
        <v>-237763750.86000001</v>
      </c>
      <c r="AT1113" s="105">
        <v>-237763750.86000001</v>
      </c>
      <c r="AU1113" s="105">
        <v>-237763750.86000001</v>
      </c>
      <c r="AV1113" s="105">
        <v>-237763750.86000001</v>
      </c>
      <c r="AW1113" s="105">
        <v>-237763750.86000001</v>
      </c>
      <c r="AX1113" s="105">
        <v>-237763750.86000001</v>
      </c>
      <c r="AY1113" s="105">
        <v>-237763750.86000001</v>
      </c>
      <c r="AZ1113" s="105">
        <v>-237763750.86000001</v>
      </c>
      <c r="BA1113" s="105">
        <v>-237763750.86000001</v>
      </c>
      <c r="BB1113" s="105">
        <v>-237763750.86000001</v>
      </c>
      <c r="BE1113" s="73"/>
      <c r="BF1113" s="134">
        <f t="shared" si="72"/>
        <v>-237763750.8600001</v>
      </c>
      <c r="BG1113" s="134">
        <f t="shared" si="73"/>
        <v>-237763750.8600001</v>
      </c>
      <c r="BH1113" s="134">
        <f t="shared" si="74"/>
        <v>-237763750.8600001</v>
      </c>
      <c r="BI1113" s="134">
        <f t="shared" si="71"/>
        <v>-237763750.8600001</v>
      </c>
    </row>
    <row r="1114" spans="1:61" ht="14.4" x14ac:dyDescent="0.3">
      <c r="A1114" s="106" t="s">
        <v>1475</v>
      </c>
      <c r="B1114" s="105">
        <v>0</v>
      </c>
      <c r="C1114" s="105">
        <v>0</v>
      </c>
      <c r="D1114" s="105">
        <v>0</v>
      </c>
      <c r="E1114" s="105">
        <v>0</v>
      </c>
      <c r="F1114" s="105">
        <v>0</v>
      </c>
      <c r="G1114" s="105">
        <v>0</v>
      </c>
      <c r="H1114" s="105">
        <v>0</v>
      </c>
      <c r="I1114" s="105">
        <v>0</v>
      </c>
      <c r="J1114" s="105">
        <v>0</v>
      </c>
      <c r="K1114" s="105">
        <v>0</v>
      </c>
      <c r="L1114" s="105">
        <v>0</v>
      </c>
      <c r="M1114" s="105">
        <v>0</v>
      </c>
      <c r="N1114" s="105">
        <v>0</v>
      </c>
      <c r="O1114" s="105">
        <v>0</v>
      </c>
      <c r="P1114" s="105">
        <v>0</v>
      </c>
      <c r="Q1114" s="105">
        <v>0</v>
      </c>
      <c r="R1114" s="105">
        <v>0</v>
      </c>
      <c r="S1114" s="105">
        <v>0</v>
      </c>
      <c r="T1114" s="105">
        <v>0</v>
      </c>
      <c r="U1114" s="105">
        <v>0</v>
      </c>
      <c r="V1114" s="105">
        <v>0</v>
      </c>
      <c r="W1114" s="105">
        <v>0</v>
      </c>
      <c r="X1114" s="105">
        <v>0</v>
      </c>
      <c r="Y1114" s="105">
        <v>0</v>
      </c>
      <c r="Z1114" s="105">
        <v>0</v>
      </c>
      <c r="AA1114" s="105">
        <v>0</v>
      </c>
      <c r="AB1114" s="105">
        <v>0</v>
      </c>
      <c r="AC1114" s="105">
        <v>0</v>
      </c>
      <c r="AD1114" s="105">
        <v>0</v>
      </c>
      <c r="AE1114" s="105">
        <v>0</v>
      </c>
      <c r="AF1114" s="105">
        <v>0</v>
      </c>
      <c r="AG1114" s="105">
        <v>0</v>
      </c>
      <c r="AH1114" s="105">
        <v>0</v>
      </c>
      <c r="AI1114" s="105">
        <v>0</v>
      </c>
      <c r="AJ1114" s="105">
        <v>0</v>
      </c>
      <c r="AK1114" s="105">
        <v>0</v>
      </c>
      <c r="AL1114" s="105">
        <v>0</v>
      </c>
      <c r="AM1114" s="105">
        <v>0</v>
      </c>
      <c r="AN1114" s="105">
        <v>0</v>
      </c>
      <c r="AO1114" s="105">
        <v>0</v>
      </c>
      <c r="AP1114" s="105">
        <v>0</v>
      </c>
      <c r="AQ1114" s="105">
        <v>0</v>
      </c>
      <c r="AR1114" s="105">
        <v>0</v>
      </c>
      <c r="AS1114" s="105">
        <v>0</v>
      </c>
      <c r="AT1114" s="105">
        <v>0</v>
      </c>
      <c r="AU1114" s="105">
        <v>0</v>
      </c>
      <c r="AV1114" s="105">
        <v>0</v>
      </c>
      <c r="AW1114" s="105">
        <v>0</v>
      </c>
      <c r="AX1114" s="105">
        <v>0</v>
      </c>
      <c r="AY1114" s="105">
        <v>0</v>
      </c>
      <c r="AZ1114" s="105">
        <v>0</v>
      </c>
      <c r="BA1114" s="105">
        <v>0</v>
      </c>
      <c r="BB1114" s="105">
        <v>0</v>
      </c>
      <c r="BE1114" s="73"/>
      <c r="BF1114" s="134">
        <f t="shared" si="72"/>
        <v>0</v>
      </c>
      <c r="BG1114" s="134">
        <f t="shared" si="73"/>
        <v>0</v>
      </c>
      <c r="BH1114" s="134">
        <f t="shared" si="74"/>
        <v>0</v>
      </c>
      <c r="BI1114" s="134">
        <f t="shared" si="71"/>
        <v>0</v>
      </c>
    </row>
    <row r="1115" spans="1:61" ht="14.4" x14ac:dyDescent="0.3">
      <c r="A1115" s="106" t="s">
        <v>1476</v>
      </c>
      <c r="B1115" s="105">
        <v>0</v>
      </c>
      <c r="C1115" s="105">
        <v>0</v>
      </c>
      <c r="D1115" s="105">
        <v>0</v>
      </c>
      <c r="E1115" s="105">
        <v>0</v>
      </c>
      <c r="F1115" s="105">
        <v>0</v>
      </c>
      <c r="G1115" s="105">
        <v>0</v>
      </c>
      <c r="H1115" s="105">
        <v>0</v>
      </c>
      <c r="I1115" s="105">
        <v>0</v>
      </c>
      <c r="J1115" s="105">
        <v>0</v>
      </c>
      <c r="K1115" s="105">
        <v>0</v>
      </c>
      <c r="L1115" s="105">
        <v>0</v>
      </c>
      <c r="M1115" s="105">
        <v>0</v>
      </c>
      <c r="N1115" s="105">
        <v>0</v>
      </c>
      <c r="O1115" s="105">
        <v>0</v>
      </c>
      <c r="P1115" s="105">
        <v>0</v>
      </c>
      <c r="Q1115" s="105">
        <v>0</v>
      </c>
      <c r="R1115" s="105">
        <v>0</v>
      </c>
      <c r="S1115" s="105">
        <v>0</v>
      </c>
      <c r="T1115" s="105">
        <v>0</v>
      </c>
      <c r="U1115" s="105">
        <v>0</v>
      </c>
      <c r="V1115" s="105">
        <v>0</v>
      </c>
      <c r="W1115" s="105">
        <v>0</v>
      </c>
      <c r="X1115" s="105">
        <v>0</v>
      </c>
      <c r="Y1115" s="105">
        <v>0</v>
      </c>
      <c r="Z1115" s="105">
        <v>0</v>
      </c>
      <c r="AA1115" s="105">
        <v>0</v>
      </c>
      <c r="AB1115" s="105">
        <v>0</v>
      </c>
      <c r="AC1115" s="105">
        <v>0</v>
      </c>
      <c r="AD1115" s="105">
        <v>0</v>
      </c>
      <c r="AE1115" s="105">
        <v>0</v>
      </c>
      <c r="AF1115" s="105">
        <v>0</v>
      </c>
      <c r="AG1115" s="105">
        <v>0</v>
      </c>
      <c r="AH1115" s="105">
        <v>0</v>
      </c>
      <c r="AI1115" s="105">
        <v>0</v>
      </c>
      <c r="AJ1115" s="105">
        <v>0</v>
      </c>
      <c r="AK1115" s="105">
        <v>0</v>
      </c>
      <c r="AL1115" s="105">
        <v>0</v>
      </c>
      <c r="AM1115" s="105">
        <v>0</v>
      </c>
      <c r="AN1115" s="105">
        <v>0</v>
      </c>
      <c r="AO1115" s="105">
        <v>0</v>
      </c>
      <c r="AP1115" s="105">
        <v>0</v>
      </c>
      <c r="AQ1115" s="105">
        <v>0</v>
      </c>
      <c r="AR1115" s="105">
        <v>0</v>
      </c>
      <c r="AS1115" s="105">
        <v>0</v>
      </c>
      <c r="AT1115" s="105">
        <v>0</v>
      </c>
      <c r="AU1115" s="105">
        <v>0</v>
      </c>
      <c r="AV1115" s="105">
        <v>0</v>
      </c>
      <c r="AW1115" s="105">
        <v>0</v>
      </c>
      <c r="AX1115" s="105">
        <v>0</v>
      </c>
      <c r="AY1115" s="105">
        <v>0</v>
      </c>
      <c r="AZ1115" s="105">
        <v>0</v>
      </c>
      <c r="BA1115" s="105">
        <v>0</v>
      </c>
      <c r="BB1115" s="105">
        <v>0</v>
      </c>
      <c r="BE1115" s="73"/>
      <c r="BF1115" s="134">
        <f t="shared" si="72"/>
        <v>0</v>
      </c>
      <c r="BG1115" s="134">
        <f t="shared" si="73"/>
        <v>0</v>
      </c>
      <c r="BH1115" s="134">
        <f t="shared" si="74"/>
        <v>0</v>
      </c>
      <c r="BI1115" s="134">
        <f t="shared" si="71"/>
        <v>0</v>
      </c>
    </row>
    <row r="1116" spans="1:61" ht="14.4" x14ac:dyDescent="0.3">
      <c r="A1116" s="233" t="s">
        <v>1477</v>
      </c>
      <c r="B1116" s="107">
        <v>-932729247.57902896</v>
      </c>
      <c r="C1116" s="107">
        <v>-913338826.33127403</v>
      </c>
      <c r="D1116" s="107">
        <v>-915454032.25460804</v>
      </c>
      <c r="E1116" s="107">
        <v>-909713415.41957605</v>
      </c>
      <c r="F1116" s="107">
        <v>-911632806.36224198</v>
      </c>
      <c r="G1116" s="107">
        <v>-907743455.352759</v>
      </c>
      <c r="H1116" s="107">
        <v>-899702358.14975905</v>
      </c>
      <c r="I1116" s="107">
        <v>-892708044.27692604</v>
      </c>
      <c r="J1116" s="107">
        <v>-868029479.78191102</v>
      </c>
      <c r="K1116" s="107">
        <v>-865767278.92317796</v>
      </c>
      <c r="L1116" s="107">
        <v>-866086999.83895898</v>
      </c>
      <c r="M1116" s="107">
        <v>-874186558.984061</v>
      </c>
      <c r="N1116" s="107">
        <v>-857781920.26454306</v>
      </c>
      <c r="O1116" s="107">
        <v>-857781920.26454306</v>
      </c>
      <c r="P1116" s="107">
        <v>-865681762.11583304</v>
      </c>
      <c r="Q1116" s="107">
        <v>-889674096.657166</v>
      </c>
      <c r="R1116" s="107">
        <v>-911230291.06556594</v>
      </c>
      <c r="S1116" s="107">
        <v>-931098376.53087795</v>
      </c>
      <c r="T1116" s="107">
        <v>-944847962.50016904</v>
      </c>
      <c r="U1116" s="107">
        <v>-960844189.81900001</v>
      </c>
      <c r="V1116" s="107">
        <v>-973783508.90552104</v>
      </c>
      <c r="W1116" s="107">
        <v>-973288596.804178</v>
      </c>
      <c r="X1116" s="107">
        <v>-989770955.09532905</v>
      </c>
      <c r="Y1116" s="107">
        <v>-1006368223.73478</v>
      </c>
      <c r="Z1116" s="107">
        <v>-1028566398.61659</v>
      </c>
      <c r="AA1116" s="107">
        <v>-1033156184.52397</v>
      </c>
      <c r="AB1116" s="107">
        <v>-1033156184.52397</v>
      </c>
      <c r="AC1116" s="107">
        <v>-1038642574.7325</v>
      </c>
      <c r="AD1116" s="107">
        <v>-1060796965.0001</v>
      </c>
      <c r="AE1116" s="107">
        <v>-1079867675.53233</v>
      </c>
      <c r="AF1116" s="107">
        <v>-1153960413.2507601</v>
      </c>
      <c r="AG1116" s="107">
        <v>-1165303462.36918</v>
      </c>
      <c r="AH1116" s="107">
        <v>-1235465820.0226901</v>
      </c>
      <c r="AI1116" s="107">
        <v>-1246109670.89714</v>
      </c>
      <c r="AJ1116" s="107">
        <v>-1243492639.4379101</v>
      </c>
      <c r="AK1116" s="107">
        <v>-1166824834.7082701</v>
      </c>
      <c r="AL1116" s="107">
        <v>-1182151157.7643199</v>
      </c>
      <c r="AM1116" s="107">
        <v>-1203477083.1094301</v>
      </c>
      <c r="AN1116" s="107">
        <v>-1178083061.4732699</v>
      </c>
      <c r="AO1116" s="107">
        <v>-1178083061.4732699</v>
      </c>
      <c r="AP1116" s="107">
        <v>-1184628577.6758499</v>
      </c>
      <c r="AQ1116" s="107">
        <v>-1207960971.09642</v>
      </c>
      <c r="AR1116" s="107">
        <v>-1223690404.0855801</v>
      </c>
      <c r="AS1116" s="107">
        <v>-1299118694.65447</v>
      </c>
      <c r="AT1116" s="107">
        <v>-1310688299.2342501</v>
      </c>
      <c r="AU1116" s="107">
        <v>-1380855371.0704</v>
      </c>
      <c r="AV1116" s="107">
        <v>-1391186117.75035</v>
      </c>
      <c r="AW1116" s="107">
        <v>-1388148138.4692199</v>
      </c>
      <c r="AX1116" s="107">
        <v>-1459583187.4810801</v>
      </c>
      <c r="AY1116" s="107">
        <v>-1474750325.0339799</v>
      </c>
      <c r="AZ1116" s="107">
        <v>-1494623181.3327601</v>
      </c>
      <c r="BA1116" s="107">
        <v>-1363342139.5661399</v>
      </c>
      <c r="BB1116" s="107">
        <v>-1363342139.5661399</v>
      </c>
      <c r="BE1116" s="73"/>
      <c r="BF1116" s="134">
        <f t="shared" si="72"/>
        <v>-893451878.73221731</v>
      </c>
      <c r="BG1116" s="134">
        <f t="shared" si="73"/>
        <v>-951237882.04873264</v>
      </c>
      <c r="BH1116" s="134">
        <f t="shared" si="74"/>
        <v>-1152871657.1401439</v>
      </c>
      <c r="BI1116" s="134">
        <f t="shared" si="71"/>
        <v>-1335127574.5325975</v>
      </c>
    </row>
    <row r="1117" spans="1:61" ht="14.4" x14ac:dyDescent="0.3">
      <c r="A1117" s="106" t="s">
        <v>1478</v>
      </c>
      <c r="BE1117" s="73"/>
      <c r="BF1117" s="134" t="e">
        <f t="shared" si="72"/>
        <v>#DIV/0!</v>
      </c>
      <c r="BG1117" s="134" t="e">
        <f t="shared" si="73"/>
        <v>#DIV/0!</v>
      </c>
      <c r="BH1117" s="134" t="e">
        <f t="shared" si="74"/>
        <v>#DIV/0!</v>
      </c>
      <c r="BI1117" s="134" t="e">
        <f t="shared" si="71"/>
        <v>#DIV/0!</v>
      </c>
    </row>
    <row r="1118" spans="1:61" ht="14.4" x14ac:dyDescent="0.3">
      <c r="A1118" s="106" t="s">
        <v>1479</v>
      </c>
      <c r="B1118" s="105">
        <v>0</v>
      </c>
      <c r="C1118" s="105">
        <v>0</v>
      </c>
      <c r="D1118" s="105">
        <v>0</v>
      </c>
      <c r="E1118" s="105">
        <v>0</v>
      </c>
      <c r="F1118" s="105">
        <v>0</v>
      </c>
      <c r="G1118" s="105">
        <v>0</v>
      </c>
      <c r="H1118" s="105">
        <v>0</v>
      </c>
      <c r="I1118" s="105">
        <v>0</v>
      </c>
      <c r="J1118" s="105">
        <v>0</v>
      </c>
      <c r="K1118" s="105">
        <v>0</v>
      </c>
      <c r="L1118" s="105">
        <v>0</v>
      </c>
      <c r="M1118" s="105">
        <v>0</v>
      </c>
      <c r="N1118" s="105">
        <v>0</v>
      </c>
      <c r="O1118" s="105">
        <v>0</v>
      </c>
      <c r="P1118" s="105">
        <v>0</v>
      </c>
      <c r="Q1118" s="105">
        <v>0</v>
      </c>
      <c r="R1118" s="105">
        <v>0</v>
      </c>
      <c r="S1118" s="105">
        <v>0</v>
      </c>
      <c r="T1118" s="105">
        <v>0</v>
      </c>
      <c r="U1118" s="105">
        <v>0</v>
      </c>
      <c r="V1118" s="105">
        <v>0</v>
      </c>
      <c r="W1118" s="105">
        <v>0</v>
      </c>
      <c r="X1118" s="105">
        <v>0</v>
      </c>
      <c r="Y1118" s="105">
        <v>0</v>
      </c>
      <c r="Z1118" s="105">
        <v>0</v>
      </c>
      <c r="AA1118" s="105">
        <v>0</v>
      </c>
      <c r="AB1118" s="105">
        <v>0</v>
      </c>
      <c r="AC1118" s="105">
        <v>0</v>
      </c>
      <c r="AD1118" s="105">
        <v>0</v>
      </c>
      <c r="AE1118" s="105">
        <v>0</v>
      </c>
      <c r="AF1118" s="105">
        <v>0</v>
      </c>
      <c r="AG1118" s="105">
        <v>0</v>
      </c>
      <c r="AH1118" s="105">
        <v>0</v>
      </c>
      <c r="AI1118" s="105">
        <v>0</v>
      </c>
      <c r="AJ1118" s="105">
        <v>0</v>
      </c>
      <c r="AK1118" s="105">
        <v>0</v>
      </c>
      <c r="AL1118" s="105">
        <v>0</v>
      </c>
      <c r="AM1118" s="105">
        <v>0</v>
      </c>
      <c r="AN1118" s="105">
        <v>0</v>
      </c>
      <c r="AO1118" s="105">
        <v>0</v>
      </c>
      <c r="AP1118" s="105">
        <v>0</v>
      </c>
      <c r="AQ1118" s="105">
        <v>0</v>
      </c>
      <c r="AR1118" s="105">
        <v>0</v>
      </c>
      <c r="AS1118" s="105">
        <v>0</v>
      </c>
      <c r="AT1118" s="105">
        <v>0</v>
      </c>
      <c r="AU1118" s="105">
        <v>0</v>
      </c>
      <c r="AV1118" s="105">
        <v>0</v>
      </c>
      <c r="AW1118" s="105">
        <v>0</v>
      </c>
      <c r="AX1118" s="105">
        <v>0</v>
      </c>
      <c r="AY1118" s="105">
        <v>0</v>
      </c>
      <c r="AZ1118" s="105">
        <v>0</v>
      </c>
      <c r="BA1118" s="105">
        <v>0</v>
      </c>
      <c r="BB1118" s="105">
        <v>0</v>
      </c>
      <c r="BE1118" s="73"/>
      <c r="BF1118" s="134">
        <f t="shared" si="72"/>
        <v>0</v>
      </c>
      <c r="BG1118" s="134">
        <f t="shared" si="73"/>
        <v>0</v>
      </c>
      <c r="BH1118" s="134">
        <f t="shared" si="74"/>
        <v>0</v>
      </c>
      <c r="BI1118" s="134">
        <f t="shared" si="71"/>
        <v>0</v>
      </c>
    </row>
    <row r="1119" spans="1:61" ht="14.4" x14ac:dyDescent="0.3">
      <c r="A1119" s="106" t="s">
        <v>1480</v>
      </c>
      <c r="BE1119" s="73"/>
      <c r="BF1119" s="134" t="e">
        <f t="shared" si="72"/>
        <v>#DIV/0!</v>
      </c>
      <c r="BG1119" s="134" t="e">
        <f t="shared" si="73"/>
        <v>#DIV/0!</v>
      </c>
      <c r="BH1119" s="134" t="e">
        <f t="shared" si="74"/>
        <v>#DIV/0!</v>
      </c>
      <c r="BI1119" s="134" t="e">
        <f t="shared" si="71"/>
        <v>#DIV/0!</v>
      </c>
    </row>
    <row r="1120" spans="1:61" ht="14.4" x14ac:dyDescent="0.3">
      <c r="A1120" s="85" t="s">
        <v>1481</v>
      </c>
      <c r="B1120" s="108">
        <v>-26868168585.2043</v>
      </c>
      <c r="C1120" s="108">
        <v>-27056686514.215801</v>
      </c>
      <c r="D1120" s="108">
        <v>-27081923521.691002</v>
      </c>
      <c r="E1120" s="108">
        <v>-27176974307.826401</v>
      </c>
      <c r="F1120" s="108">
        <v>-27263064396.158501</v>
      </c>
      <c r="G1120" s="108">
        <v>-27409990799.369999</v>
      </c>
      <c r="H1120" s="108">
        <v>-27519789780.384899</v>
      </c>
      <c r="I1120" s="108">
        <v>-27582028779.8265</v>
      </c>
      <c r="J1120" s="108">
        <v>-27811538282.3969</v>
      </c>
      <c r="K1120" s="108">
        <v>-27857030753.754902</v>
      </c>
      <c r="L1120" s="108">
        <v>-27955356310.653198</v>
      </c>
      <c r="M1120" s="108">
        <v>-27817448119.275799</v>
      </c>
      <c r="N1120" s="108">
        <v>-27729556000.647301</v>
      </c>
      <c r="O1120" s="108">
        <v>-27729556000.647301</v>
      </c>
      <c r="P1120" s="108">
        <v>-27902746165.284901</v>
      </c>
      <c r="Q1120" s="108">
        <v>-27973074066.4067</v>
      </c>
      <c r="R1120" s="108">
        <v>-28124965629.532902</v>
      </c>
      <c r="S1120" s="108">
        <v>-28278359548.320099</v>
      </c>
      <c r="T1120" s="108">
        <v>-28494470510.790001</v>
      </c>
      <c r="U1120" s="108">
        <v>-28914396006.262901</v>
      </c>
      <c r="V1120" s="108">
        <v>-29058785221.931499</v>
      </c>
      <c r="W1120" s="108">
        <v>-29302019043.7342</v>
      </c>
      <c r="X1120" s="108">
        <v>-29408392864.940102</v>
      </c>
      <c r="Y1120" s="108">
        <v>-29504087214.972198</v>
      </c>
      <c r="Z1120" s="108">
        <v>-29340409530.098598</v>
      </c>
      <c r="AA1120" s="108">
        <v>-29447930957.064602</v>
      </c>
      <c r="AB1120" s="108">
        <v>-29447930957.064602</v>
      </c>
      <c r="AC1120" s="108">
        <v>-29682808841.8913</v>
      </c>
      <c r="AD1120" s="108">
        <v>-29730767403.734901</v>
      </c>
      <c r="AE1120" s="108">
        <v>-29860506339.209</v>
      </c>
      <c r="AF1120" s="108">
        <v>-29989966237.850899</v>
      </c>
      <c r="AG1120" s="108">
        <v>-30181760893.7458</v>
      </c>
      <c r="AH1120" s="108">
        <v>-30576473633.862499</v>
      </c>
      <c r="AI1120" s="108">
        <v>-30723174112.750702</v>
      </c>
      <c r="AJ1120" s="108">
        <v>-30970772362.374699</v>
      </c>
      <c r="AK1120" s="108">
        <v>-30990846223.003899</v>
      </c>
      <c r="AL1120" s="108">
        <v>-31086652733.180698</v>
      </c>
      <c r="AM1120" s="108">
        <v>-30896617034.689999</v>
      </c>
      <c r="AN1120" s="108">
        <v>-31029719838.9883</v>
      </c>
      <c r="AO1120" s="108">
        <v>-31029719838.9883</v>
      </c>
      <c r="AP1120" s="108">
        <v>-31258583710.173801</v>
      </c>
      <c r="AQ1120" s="108">
        <v>-31304586710.2505</v>
      </c>
      <c r="AR1120" s="108">
        <v>-31436669161.715801</v>
      </c>
      <c r="AS1120" s="108">
        <v>-31564198101.568802</v>
      </c>
      <c r="AT1120" s="108">
        <v>-31753803223.155201</v>
      </c>
      <c r="AU1120" s="108">
        <v>-31994875998.376598</v>
      </c>
      <c r="AV1120" s="108">
        <v>-32153287150.440701</v>
      </c>
      <c r="AW1120" s="108">
        <v>-32403996078.429501</v>
      </c>
      <c r="AX1120" s="108">
        <v>-32578464465.9883</v>
      </c>
      <c r="AY1120" s="108">
        <v>-32674956628.751301</v>
      </c>
      <c r="AZ1120" s="108">
        <v>-32468108254.391899</v>
      </c>
      <c r="BA1120" s="108">
        <v>-32546302005.6194</v>
      </c>
      <c r="BB1120" s="108">
        <v>-32546302005.6194</v>
      </c>
      <c r="BE1120" s="73"/>
      <c r="BF1120" s="134">
        <f t="shared" si="72"/>
        <v>-27471504319.338886</v>
      </c>
      <c r="BG1120" s="134">
        <f t="shared" si="73"/>
        <v>-28729168673.84507</v>
      </c>
      <c r="BH1120" s="134">
        <f t="shared" si="74"/>
        <v>-30397538200.949791</v>
      </c>
      <c r="BI1120" s="134">
        <f t="shared" si="71"/>
        <v>-31935965486.757694</v>
      </c>
    </row>
    <row r="1121" spans="1:61" ht="14.4" x14ac:dyDescent="0.3">
      <c r="A1121" s="106" t="s">
        <v>1482</v>
      </c>
      <c r="BE1121" s="73"/>
      <c r="BF1121" s="134" t="e">
        <f t="shared" si="72"/>
        <v>#DIV/0!</v>
      </c>
      <c r="BG1121" s="134" t="e">
        <f t="shared" si="73"/>
        <v>#DIV/0!</v>
      </c>
      <c r="BH1121" s="134" t="e">
        <f t="shared" si="74"/>
        <v>#DIV/0!</v>
      </c>
      <c r="BI1121" s="134" t="e">
        <f t="shared" si="71"/>
        <v>#DIV/0!</v>
      </c>
    </row>
    <row r="1122" spans="1:61" ht="14.4" x14ac:dyDescent="0.3">
      <c r="A1122" s="233" t="s">
        <v>1483</v>
      </c>
      <c r="B1122" s="105">
        <v>-0.78995525836944502</v>
      </c>
      <c r="C1122" s="105">
        <v>-0.78996643424034096</v>
      </c>
      <c r="D1122" s="105">
        <v>-0.78996270895004195</v>
      </c>
      <c r="E1122" s="105">
        <v>-0.78995898365974404</v>
      </c>
      <c r="F1122" s="105">
        <v>-0.789973884820938</v>
      </c>
      <c r="G1122" s="105">
        <v>-0.789973884820938</v>
      </c>
      <c r="H1122" s="105">
        <v>-0.789973884820938</v>
      </c>
      <c r="I1122" s="105">
        <v>-0.789973884820938</v>
      </c>
      <c r="J1122" s="105">
        <v>-0.78998878598213196</v>
      </c>
      <c r="K1122" s="105">
        <v>-0.78996643424034096</v>
      </c>
      <c r="L1122" s="105">
        <v>-0.78997761011123602</v>
      </c>
      <c r="M1122" s="105">
        <v>-0.789973884820938</v>
      </c>
      <c r="N1122" s="105">
        <v>-0.78996643424034096</v>
      </c>
      <c r="O1122" s="105">
        <v>-0.78996643424034096</v>
      </c>
      <c r="P1122" s="105">
        <v>-0.78997761011123602</v>
      </c>
      <c r="Q1122" s="105">
        <v>-0.78995898365974404</v>
      </c>
      <c r="R1122" s="105">
        <v>-0.78997761011123602</v>
      </c>
      <c r="S1122" s="105">
        <v>-0.78996643424034096</v>
      </c>
      <c r="T1122" s="105">
        <v>-0.789973884820938</v>
      </c>
      <c r="U1122" s="105">
        <v>-0.789973884820938</v>
      </c>
      <c r="V1122" s="105">
        <v>-0.78997015953063898</v>
      </c>
      <c r="W1122" s="105">
        <v>-0.78996643424034096</v>
      </c>
      <c r="X1122" s="105">
        <v>-0.789973884820938</v>
      </c>
      <c r="Y1122" s="105">
        <v>-0.789973884820938</v>
      </c>
      <c r="Z1122" s="105">
        <v>-0.78996270895004195</v>
      </c>
      <c r="AA1122" s="105">
        <v>-0.78995898365974404</v>
      </c>
      <c r="AB1122" s="105">
        <v>-0.78995898365974404</v>
      </c>
      <c r="AC1122" s="105">
        <v>-0.78998506069183305</v>
      </c>
      <c r="AD1122" s="105">
        <v>-0.78997015953063898</v>
      </c>
      <c r="AE1122" s="105">
        <v>-0.78999251127242998</v>
      </c>
      <c r="AF1122" s="105">
        <v>-0.78997015953063898</v>
      </c>
      <c r="AG1122" s="105">
        <v>-0.78997761011123602</v>
      </c>
      <c r="AH1122" s="105">
        <v>-0.78996270895004195</v>
      </c>
      <c r="AI1122" s="105">
        <v>-0.78997015953063898</v>
      </c>
      <c r="AJ1122" s="105">
        <v>-0.78998133540153503</v>
      </c>
      <c r="AK1122" s="105">
        <v>-0.78996643424034096</v>
      </c>
      <c r="AL1122" s="105">
        <v>-0.78998133540153503</v>
      </c>
      <c r="AM1122" s="105">
        <v>-0.78997015953063898</v>
      </c>
      <c r="AN1122" s="105">
        <v>-0.78995153307914701</v>
      </c>
      <c r="AO1122" s="105">
        <v>-0.78995153307914701</v>
      </c>
      <c r="AP1122" s="105">
        <v>-0.789973884820938</v>
      </c>
      <c r="AQ1122" s="105">
        <v>-0.78997761011123602</v>
      </c>
      <c r="AR1122" s="105">
        <v>-0.78997015953063898</v>
      </c>
      <c r="AS1122" s="105">
        <v>-0.789973884820938</v>
      </c>
      <c r="AT1122" s="105">
        <v>-0.78997015953063898</v>
      </c>
      <c r="AU1122" s="105">
        <v>-0.78997015953063898</v>
      </c>
      <c r="AV1122" s="105">
        <v>-0.78995525836944502</v>
      </c>
      <c r="AW1122" s="105">
        <v>-0.78997015953063898</v>
      </c>
      <c r="AX1122" s="105">
        <v>-0.789973884820938</v>
      </c>
      <c r="AY1122" s="105">
        <v>-0.78995153307914701</v>
      </c>
      <c r="AZ1122" s="105">
        <v>-0.78995153307914701</v>
      </c>
      <c r="BA1122" s="105">
        <v>-0.78994780778884799</v>
      </c>
      <c r="BB1122" s="105">
        <v>-0.78994780778884799</v>
      </c>
      <c r="BE1122" s="73"/>
    </row>
    <row r="1123" spans="1:61" ht="14.4" x14ac:dyDescent="0.3">
      <c r="A1123" s="106" t="s">
        <v>1484</v>
      </c>
      <c r="BE1123" s="73"/>
    </row>
    <row r="1124" spans="1:61" ht="14.4" x14ac:dyDescent="0.3">
      <c r="A1124" s="106" t="s">
        <v>1485</v>
      </c>
      <c r="BE1124" s="73"/>
    </row>
    <row r="1125" spans="1:61" ht="14.4" x14ac:dyDescent="0.3">
      <c r="A1125" s="106" t="s">
        <v>1486</v>
      </c>
      <c r="BE1125" s="73"/>
    </row>
    <row r="1126" spans="1:61" ht="14.4" x14ac:dyDescent="0.3">
      <c r="A1126" s="106" t="s">
        <v>1487</v>
      </c>
      <c r="BE1126" s="73"/>
    </row>
    <row r="1127" spans="1:61" ht="14.4" x14ac:dyDescent="0.3">
      <c r="A1127" s="106" t="s">
        <v>1488</v>
      </c>
      <c r="BE1127" s="73"/>
    </row>
    <row r="1128" spans="1:61" ht="14.4" x14ac:dyDescent="0.3">
      <c r="A1128" s="158" t="s">
        <v>1489</v>
      </c>
      <c r="BE1128" s="73"/>
    </row>
    <row r="1129" spans="1:61" ht="14.4" x14ac:dyDescent="0.3">
      <c r="A1129" s="106" t="s">
        <v>1490</v>
      </c>
      <c r="BE1129" s="73"/>
    </row>
    <row r="1130" spans="1:61" ht="14.4" x14ac:dyDescent="0.3">
      <c r="A1130" s="106" t="s">
        <v>1491</v>
      </c>
      <c r="B1130" s="105">
        <v>0</v>
      </c>
      <c r="C1130" s="105">
        <v>0</v>
      </c>
      <c r="D1130" s="105">
        <v>0</v>
      </c>
      <c r="E1130" s="105">
        <v>0</v>
      </c>
      <c r="F1130" s="105">
        <v>0</v>
      </c>
      <c r="G1130" s="105">
        <v>0</v>
      </c>
      <c r="H1130" s="105">
        <v>0</v>
      </c>
      <c r="I1130" s="105">
        <v>0</v>
      </c>
      <c r="J1130" s="105">
        <v>0</v>
      </c>
      <c r="K1130" s="105">
        <v>0</v>
      </c>
      <c r="L1130" s="105">
        <v>0</v>
      </c>
      <c r="M1130" s="105">
        <v>0</v>
      </c>
      <c r="N1130" s="105">
        <v>0</v>
      </c>
      <c r="O1130" s="105">
        <v>0</v>
      </c>
      <c r="P1130" s="105">
        <v>0</v>
      </c>
      <c r="Q1130" s="105">
        <v>0</v>
      </c>
      <c r="R1130" s="105">
        <v>0</v>
      </c>
      <c r="S1130" s="105">
        <v>0</v>
      </c>
      <c r="T1130" s="105">
        <v>0</v>
      </c>
      <c r="U1130" s="105">
        <v>0</v>
      </c>
      <c r="V1130" s="105">
        <v>0</v>
      </c>
      <c r="W1130" s="105">
        <v>0</v>
      </c>
      <c r="X1130" s="105">
        <v>0</v>
      </c>
      <c r="Y1130" s="105">
        <v>0</v>
      </c>
      <c r="Z1130" s="105">
        <v>0</v>
      </c>
      <c r="AA1130" s="105">
        <v>0</v>
      </c>
      <c r="AB1130" s="105">
        <v>0</v>
      </c>
      <c r="AC1130" s="105">
        <v>0</v>
      </c>
      <c r="AD1130" s="105">
        <v>0</v>
      </c>
      <c r="AE1130" s="105">
        <v>0</v>
      </c>
      <c r="AF1130" s="105">
        <v>0</v>
      </c>
      <c r="AG1130" s="105">
        <v>0</v>
      </c>
      <c r="AH1130" s="105">
        <v>0</v>
      </c>
      <c r="AI1130" s="105">
        <v>0</v>
      </c>
      <c r="AJ1130" s="105">
        <v>0</v>
      </c>
      <c r="AK1130" s="105">
        <v>0</v>
      </c>
      <c r="AL1130" s="105">
        <v>0</v>
      </c>
      <c r="AM1130" s="105">
        <v>0</v>
      </c>
      <c r="AN1130" s="105">
        <v>0</v>
      </c>
      <c r="AO1130" s="105">
        <v>0</v>
      </c>
      <c r="AP1130" s="105">
        <v>0</v>
      </c>
      <c r="AQ1130" s="105">
        <v>0</v>
      </c>
      <c r="AR1130" s="105">
        <v>0</v>
      </c>
      <c r="AS1130" s="105">
        <v>0</v>
      </c>
      <c r="AT1130" s="105">
        <v>0</v>
      </c>
      <c r="AU1130" s="105">
        <v>0</v>
      </c>
      <c r="AV1130" s="105">
        <v>0</v>
      </c>
      <c r="AW1130" s="105">
        <v>0</v>
      </c>
      <c r="AX1130" s="105">
        <v>0</v>
      </c>
      <c r="AY1130" s="105">
        <v>0</v>
      </c>
      <c r="AZ1130" s="105">
        <v>0</v>
      </c>
      <c r="BA1130" s="105">
        <v>0</v>
      </c>
      <c r="BB1130" s="105">
        <v>0</v>
      </c>
      <c r="BE1130" s="73"/>
    </row>
    <row r="1131" spans="1:61" ht="14.4" x14ac:dyDescent="0.3">
      <c r="A1131" s="106" t="s">
        <v>1492</v>
      </c>
      <c r="B1131" s="105">
        <v>0</v>
      </c>
      <c r="C1131" s="105">
        <v>0</v>
      </c>
      <c r="D1131" s="105">
        <v>0</v>
      </c>
      <c r="E1131" s="105">
        <v>0</v>
      </c>
      <c r="F1131" s="105">
        <v>0</v>
      </c>
      <c r="G1131" s="105">
        <v>0</v>
      </c>
      <c r="H1131" s="105">
        <v>0</v>
      </c>
      <c r="I1131" s="105">
        <v>0</v>
      </c>
      <c r="J1131" s="105">
        <v>0</v>
      </c>
      <c r="K1131" s="105">
        <v>0</v>
      </c>
      <c r="L1131" s="105">
        <v>0</v>
      </c>
      <c r="M1131" s="105">
        <v>0</v>
      </c>
      <c r="N1131" s="105">
        <v>0</v>
      </c>
      <c r="O1131" s="105">
        <v>0</v>
      </c>
      <c r="P1131" s="105">
        <v>0</v>
      </c>
      <c r="Q1131" s="105">
        <v>0</v>
      </c>
      <c r="R1131" s="105">
        <v>0</v>
      </c>
      <c r="S1131" s="105">
        <v>0</v>
      </c>
      <c r="T1131" s="105">
        <v>0</v>
      </c>
      <c r="U1131" s="105">
        <v>0</v>
      </c>
      <c r="V1131" s="105">
        <v>0</v>
      </c>
      <c r="W1131" s="105">
        <v>0</v>
      </c>
      <c r="X1131" s="105">
        <v>0</v>
      </c>
      <c r="Y1131" s="105">
        <v>0</v>
      </c>
      <c r="Z1131" s="105">
        <v>0</v>
      </c>
      <c r="AA1131" s="105">
        <v>0</v>
      </c>
      <c r="AB1131" s="105">
        <v>0</v>
      </c>
      <c r="AC1131" s="105">
        <v>0</v>
      </c>
      <c r="AD1131" s="105">
        <v>0</v>
      </c>
      <c r="AE1131" s="105">
        <v>0</v>
      </c>
      <c r="AF1131" s="105">
        <v>0</v>
      </c>
      <c r="AG1131" s="105">
        <v>0</v>
      </c>
      <c r="AH1131" s="105">
        <v>0</v>
      </c>
      <c r="AI1131" s="105">
        <v>0</v>
      </c>
      <c r="AJ1131" s="105">
        <v>0</v>
      </c>
      <c r="AK1131" s="105">
        <v>0</v>
      </c>
      <c r="AL1131" s="105">
        <v>0</v>
      </c>
      <c r="AM1131" s="105">
        <v>0</v>
      </c>
      <c r="AN1131" s="105">
        <v>0</v>
      </c>
      <c r="AO1131" s="105">
        <v>0</v>
      </c>
      <c r="AP1131" s="105">
        <v>0</v>
      </c>
      <c r="AQ1131" s="105">
        <v>0</v>
      </c>
      <c r="AR1131" s="105">
        <v>0</v>
      </c>
      <c r="AS1131" s="105">
        <v>0</v>
      </c>
      <c r="AT1131" s="105">
        <v>0</v>
      </c>
      <c r="AU1131" s="105">
        <v>0</v>
      </c>
      <c r="AV1131" s="105">
        <v>0</v>
      </c>
      <c r="AW1131" s="105">
        <v>0</v>
      </c>
      <c r="AX1131" s="105">
        <v>0</v>
      </c>
      <c r="AY1131" s="105">
        <v>0</v>
      </c>
      <c r="AZ1131" s="105">
        <v>0</v>
      </c>
      <c r="BA1131" s="105">
        <v>0</v>
      </c>
      <c r="BB1131" s="105">
        <v>0</v>
      </c>
      <c r="BE1131" s="73"/>
    </row>
    <row r="1132" spans="1:61" ht="14.4" x14ac:dyDescent="0.3">
      <c r="A1132" s="106" t="s">
        <v>1493</v>
      </c>
      <c r="BE1132" s="73"/>
    </row>
    <row r="1133" spans="1:61" ht="14.4" x14ac:dyDescent="0.3">
      <c r="A1133" s="106" t="s">
        <v>1494</v>
      </c>
      <c r="BE1133" s="73"/>
    </row>
    <row r="1134" spans="1:61" ht="14.4" x14ac:dyDescent="0.3">
      <c r="A1134" s="106" t="s">
        <v>1495</v>
      </c>
      <c r="B1134" s="105">
        <v>0</v>
      </c>
      <c r="C1134" s="105">
        <v>0</v>
      </c>
      <c r="D1134" s="105">
        <v>0</v>
      </c>
      <c r="E1134" s="105">
        <v>0</v>
      </c>
      <c r="F1134" s="105">
        <v>0</v>
      </c>
      <c r="G1134" s="105">
        <v>0</v>
      </c>
      <c r="H1134" s="105">
        <v>0</v>
      </c>
      <c r="I1134" s="105">
        <v>0</v>
      </c>
      <c r="J1134" s="105">
        <v>0</v>
      </c>
      <c r="K1134" s="105">
        <v>0</v>
      </c>
      <c r="L1134" s="105">
        <v>0</v>
      </c>
      <c r="M1134" s="105">
        <v>0</v>
      </c>
      <c r="N1134" s="105">
        <v>0</v>
      </c>
      <c r="O1134" s="105">
        <v>0</v>
      </c>
      <c r="P1134" s="105">
        <v>0</v>
      </c>
      <c r="Q1134" s="105">
        <v>0</v>
      </c>
      <c r="R1134" s="105">
        <v>0</v>
      </c>
      <c r="S1134" s="105">
        <v>0</v>
      </c>
      <c r="T1134" s="105">
        <v>0</v>
      </c>
      <c r="U1134" s="105">
        <v>0</v>
      </c>
      <c r="V1134" s="105">
        <v>0</v>
      </c>
      <c r="W1134" s="105">
        <v>0</v>
      </c>
      <c r="X1134" s="105">
        <v>0</v>
      </c>
      <c r="Y1134" s="105">
        <v>0</v>
      </c>
      <c r="Z1134" s="105">
        <v>0</v>
      </c>
      <c r="AA1134" s="105">
        <v>0</v>
      </c>
      <c r="AB1134" s="105">
        <v>0</v>
      </c>
      <c r="AC1134" s="105">
        <v>0</v>
      </c>
      <c r="AD1134" s="105">
        <v>0</v>
      </c>
      <c r="AE1134" s="105">
        <v>0</v>
      </c>
      <c r="AF1134" s="105">
        <v>0</v>
      </c>
      <c r="AG1134" s="105">
        <v>0</v>
      </c>
      <c r="AH1134" s="105">
        <v>0</v>
      </c>
      <c r="AI1134" s="105">
        <v>0</v>
      </c>
      <c r="AJ1134" s="105">
        <v>0</v>
      </c>
      <c r="AK1134" s="105">
        <v>0</v>
      </c>
      <c r="AL1134" s="105">
        <v>0</v>
      </c>
      <c r="AM1134" s="105">
        <v>0</v>
      </c>
      <c r="AN1134" s="105">
        <v>0</v>
      </c>
      <c r="AO1134" s="105">
        <v>0</v>
      </c>
      <c r="AP1134" s="105">
        <v>0</v>
      </c>
      <c r="AQ1134" s="105">
        <v>0</v>
      </c>
      <c r="AR1134" s="105">
        <v>0</v>
      </c>
      <c r="AS1134" s="105">
        <v>0</v>
      </c>
      <c r="AT1134" s="105">
        <v>0</v>
      </c>
      <c r="AU1134" s="105">
        <v>0</v>
      </c>
      <c r="AV1134" s="105">
        <v>0</v>
      </c>
      <c r="AW1134" s="105">
        <v>0</v>
      </c>
      <c r="AX1134" s="105">
        <v>0</v>
      </c>
      <c r="AY1134" s="105">
        <v>0</v>
      </c>
      <c r="AZ1134" s="105">
        <v>0</v>
      </c>
      <c r="BA1134" s="105">
        <v>0</v>
      </c>
      <c r="BB1134" s="105">
        <v>0</v>
      </c>
      <c r="BE1134" s="73"/>
    </row>
    <row r="1135" spans="1:61" ht="14.4" x14ac:dyDescent="0.3">
      <c r="A1135" s="106" t="s">
        <v>1496</v>
      </c>
      <c r="B1135" s="105">
        <v>0</v>
      </c>
      <c r="C1135" s="105">
        <v>0</v>
      </c>
      <c r="D1135" s="105">
        <v>0</v>
      </c>
      <c r="E1135" s="105">
        <v>0</v>
      </c>
      <c r="F1135" s="105">
        <v>0</v>
      </c>
      <c r="G1135" s="105">
        <v>0</v>
      </c>
      <c r="H1135" s="105">
        <v>0</v>
      </c>
      <c r="I1135" s="105">
        <v>0</v>
      </c>
      <c r="J1135" s="105">
        <v>0</v>
      </c>
      <c r="K1135" s="105">
        <v>0</v>
      </c>
      <c r="L1135" s="105">
        <v>0</v>
      </c>
      <c r="M1135" s="105">
        <v>0</v>
      </c>
      <c r="N1135" s="105">
        <v>0</v>
      </c>
      <c r="O1135" s="105">
        <v>0</v>
      </c>
      <c r="P1135" s="105">
        <v>0</v>
      </c>
      <c r="Q1135" s="105">
        <v>0</v>
      </c>
      <c r="R1135" s="105">
        <v>0</v>
      </c>
      <c r="S1135" s="105">
        <v>0</v>
      </c>
      <c r="T1135" s="105">
        <v>0</v>
      </c>
      <c r="U1135" s="105">
        <v>0</v>
      </c>
      <c r="V1135" s="105">
        <v>0</v>
      </c>
      <c r="W1135" s="105">
        <v>0</v>
      </c>
      <c r="X1135" s="105">
        <v>0</v>
      </c>
      <c r="Y1135" s="105">
        <v>0</v>
      </c>
      <c r="Z1135" s="105">
        <v>0</v>
      </c>
      <c r="AA1135" s="105">
        <v>0</v>
      </c>
      <c r="AB1135" s="105">
        <v>0</v>
      </c>
      <c r="AC1135" s="105">
        <v>0</v>
      </c>
      <c r="AD1135" s="105">
        <v>0</v>
      </c>
      <c r="AE1135" s="105">
        <v>0</v>
      </c>
      <c r="AF1135" s="105">
        <v>0</v>
      </c>
      <c r="AG1135" s="105">
        <v>0</v>
      </c>
      <c r="AH1135" s="105">
        <v>0</v>
      </c>
      <c r="AI1135" s="105">
        <v>0</v>
      </c>
      <c r="AJ1135" s="105">
        <v>0</v>
      </c>
      <c r="AK1135" s="105">
        <v>0</v>
      </c>
      <c r="AL1135" s="105">
        <v>0</v>
      </c>
      <c r="AM1135" s="105">
        <v>0</v>
      </c>
      <c r="AN1135" s="105">
        <v>0</v>
      </c>
      <c r="AO1135" s="105">
        <v>0</v>
      </c>
      <c r="AP1135" s="105">
        <v>0</v>
      </c>
      <c r="AQ1135" s="105">
        <v>0</v>
      </c>
      <c r="AR1135" s="105">
        <v>0</v>
      </c>
      <c r="AS1135" s="105">
        <v>0</v>
      </c>
      <c r="AT1135" s="105">
        <v>0</v>
      </c>
      <c r="AU1135" s="105">
        <v>0</v>
      </c>
      <c r="AV1135" s="105">
        <v>0</v>
      </c>
      <c r="AW1135" s="105">
        <v>0</v>
      </c>
      <c r="AX1135" s="105">
        <v>0</v>
      </c>
      <c r="AY1135" s="105">
        <v>0</v>
      </c>
      <c r="AZ1135" s="105">
        <v>0</v>
      </c>
      <c r="BA1135" s="105">
        <v>0</v>
      </c>
      <c r="BB1135" s="105">
        <v>0</v>
      </c>
      <c r="BE1135" s="73"/>
    </row>
    <row r="1136" spans="1:61" ht="14.4" x14ac:dyDescent="0.3">
      <c r="A1136" s="106" t="s">
        <v>1497</v>
      </c>
      <c r="B1136" s="105">
        <v>0</v>
      </c>
      <c r="C1136" s="105">
        <v>0</v>
      </c>
      <c r="D1136" s="105">
        <v>0</v>
      </c>
      <c r="E1136" s="105">
        <v>0</v>
      </c>
      <c r="F1136" s="105">
        <v>0</v>
      </c>
      <c r="G1136" s="105">
        <v>0</v>
      </c>
      <c r="H1136" s="105">
        <v>0</v>
      </c>
      <c r="I1136" s="105">
        <v>0</v>
      </c>
      <c r="J1136" s="105">
        <v>0</v>
      </c>
      <c r="K1136" s="105">
        <v>0</v>
      </c>
      <c r="L1136" s="105">
        <v>0</v>
      </c>
      <c r="M1136" s="105">
        <v>0</v>
      </c>
      <c r="N1136" s="105">
        <v>0</v>
      </c>
      <c r="O1136" s="105">
        <v>0</v>
      </c>
      <c r="P1136" s="105">
        <v>0</v>
      </c>
      <c r="Q1136" s="105">
        <v>0</v>
      </c>
      <c r="R1136" s="105">
        <v>0</v>
      </c>
      <c r="S1136" s="105">
        <v>0</v>
      </c>
      <c r="T1136" s="105">
        <v>0</v>
      </c>
      <c r="U1136" s="105">
        <v>0</v>
      </c>
      <c r="V1136" s="105">
        <v>0</v>
      </c>
      <c r="W1136" s="105">
        <v>0</v>
      </c>
      <c r="X1136" s="105">
        <v>0</v>
      </c>
      <c r="Y1136" s="105">
        <v>0</v>
      </c>
      <c r="Z1136" s="105">
        <v>0</v>
      </c>
      <c r="AA1136" s="105">
        <v>0</v>
      </c>
      <c r="AB1136" s="105">
        <v>0</v>
      </c>
      <c r="AC1136" s="105">
        <v>0</v>
      </c>
      <c r="AD1136" s="105">
        <v>0</v>
      </c>
      <c r="AE1136" s="105">
        <v>0</v>
      </c>
      <c r="AF1136" s="105">
        <v>0</v>
      </c>
      <c r="AG1136" s="105">
        <v>0</v>
      </c>
      <c r="AH1136" s="105">
        <v>0</v>
      </c>
      <c r="AI1136" s="105">
        <v>0</v>
      </c>
      <c r="AJ1136" s="105">
        <v>0</v>
      </c>
      <c r="AK1136" s="105">
        <v>0</v>
      </c>
      <c r="AL1136" s="105">
        <v>0</v>
      </c>
      <c r="AM1136" s="105">
        <v>0</v>
      </c>
      <c r="AN1136" s="105">
        <v>0</v>
      </c>
      <c r="AO1136" s="105">
        <v>0</v>
      </c>
      <c r="AP1136" s="105">
        <v>0</v>
      </c>
      <c r="AQ1136" s="105">
        <v>0</v>
      </c>
      <c r="AR1136" s="105">
        <v>0</v>
      </c>
      <c r="AS1136" s="105">
        <v>0</v>
      </c>
      <c r="AT1136" s="105">
        <v>0</v>
      </c>
      <c r="AU1136" s="105">
        <v>0</v>
      </c>
      <c r="AV1136" s="105">
        <v>0</v>
      </c>
      <c r="AW1136" s="105">
        <v>0</v>
      </c>
      <c r="AX1136" s="105">
        <v>0</v>
      </c>
      <c r="AY1136" s="105">
        <v>0</v>
      </c>
      <c r="AZ1136" s="105">
        <v>0</v>
      </c>
      <c r="BA1136" s="105">
        <v>0</v>
      </c>
      <c r="BB1136" s="105">
        <v>0</v>
      </c>
      <c r="BE1136" s="73"/>
    </row>
    <row r="1137" spans="1:57" ht="14.4" x14ac:dyDescent="0.3">
      <c r="A1137" s="233" t="s">
        <v>1498</v>
      </c>
      <c r="B1137" s="105">
        <v>0</v>
      </c>
      <c r="C1137" s="105">
        <v>0</v>
      </c>
      <c r="D1137" s="105">
        <v>0</v>
      </c>
      <c r="E1137" s="105">
        <v>0</v>
      </c>
      <c r="F1137" s="105">
        <v>0</v>
      </c>
      <c r="G1137" s="105">
        <v>0</v>
      </c>
      <c r="H1137" s="105">
        <v>0</v>
      </c>
      <c r="I1137" s="105">
        <v>0</v>
      </c>
      <c r="J1137" s="105">
        <v>0</v>
      </c>
      <c r="K1137" s="105">
        <v>0</v>
      </c>
      <c r="L1137" s="105">
        <v>0</v>
      </c>
      <c r="M1137" s="105">
        <v>0</v>
      </c>
      <c r="N1137" s="105">
        <v>0</v>
      </c>
      <c r="O1137" s="105">
        <v>0</v>
      </c>
      <c r="P1137" s="105">
        <v>0</v>
      </c>
      <c r="Q1137" s="105">
        <v>0</v>
      </c>
      <c r="R1137" s="105">
        <v>0</v>
      </c>
      <c r="S1137" s="105">
        <v>0</v>
      </c>
      <c r="T1137" s="105">
        <v>0</v>
      </c>
      <c r="U1137" s="105">
        <v>0</v>
      </c>
      <c r="V1137" s="105">
        <v>0</v>
      </c>
      <c r="W1137" s="105">
        <v>0</v>
      </c>
      <c r="X1137" s="105">
        <v>0</v>
      </c>
      <c r="Y1137" s="105">
        <v>0</v>
      </c>
      <c r="Z1137" s="105">
        <v>0</v>
      </c>
      <c r="AA1137" s="105">
        <v>0</v>
      </c>
      <c r="AB1137" s="105">
        <v>0</v>
      </c>
      <c r="AC1137" s="105">
        <v>0</v>
      </c>
      <c r="AD1137" s="105">
        <v>0</v>
      </c>
      <c r="AE1137" s="105">
        <v>0</v>
      </c>
      <c r="AF1137" s="105">
        <v>0</v>
      </c>
      <c r="AG1137" s="105">
        <v>0</v>
      </c>
      <c r="AH1137" s="105">
        <v>0</v>
      </c>
      <c r="AI1137" s="105">
        <v>0</v>
      </c>
      <c r="AJ1137" s="105">
        <v>0</v>
      </c>
      <c r="AK1137" s="105">
        <v>0</v>
      </c>
      <c r="AL1137" s="105">
        <v>0</v>
      </c>
      <c r="AM1137" s="105">
        <v>0</v>
      </c>
      <c r="AN1137" s="105">
        <v>0</v>
      </c>
      <c r="AO1137" s="105">
        <v>0</v>
      </c>
      <c r="AP1137" s="105">
        <v>0</v>
      </c>
      <c r="AQ1137" s="105">
        <v>0</v>
      </c>
      <c r="AR1137" s="105">
        <v>0</v>
      </c>
      <c r="AS1137" s="105">
        <v>0</v>
      </c>
      <c r="AT1137" s="105">
        <v>0</v>
      </c>
      <c r="AU1137" s="105">
        <v>0</v>
      </c>
      <c r="AV1137" s="105">
        <v>0</v>
      </c>
      <c r="AW1137" s="105">
        <v>0</v>
      </c>
      <c r="AX1137" s="105">
        <v>0</v>
      </c>
      <c r="AY1137" s="105">
        <v>0</v>
      </c>
      <c r="AZ1137" s="105">
        <v>0</v>
      </c>
      <c r="BA1137" s="105">
        <v>0</v>
      </c>
      <c r="BB1137" s="105">
        <v>0</v>
      </c>
      <c r="BE1137" s="73"/>
    </row>
    <row r="1138" spans="1:57" ht="14.4" x14ac:dyDescent="0.3">
      <c r="A1138" s="106" t="s">
        <v>1499</v>
      </c>
      <c r="BE1138" s="73"/>
    </row>
    <row r="1139" spans="1:57" ht="14.4" x14ac:dyDescent="0.3">
      <c r="A1139" s="106" t="s">
        <v>1500</v>
      </c>
      <c r="B1139" s="105">
        <v>0</v>
      </c>
      <c r="C1139" s="105">
        <v>0</v>
      </c>
      <c r="D1139" s="105">
        <v>0</v>
      </c>
      <c r="E1139" s="105">
        <v>0</v>
      </c>
      <c r="F1139" s="105">
        <v>0</v>
      </c>
      <c r="G1139" s="105">
        <v>0</v>
      </c>
      <c r="H1139" s="105">
        <v>0</v>
      </c>
      <c r="I1139" s="105">
        <v>0</v>
      </c>
      <c r="J1139" s="105">
        <v>0</v>
      </c>
      <c r="K1139" s="105">
        <v>0</v>
      </c>
      <c r="L1139" s="105">
        <v>0</v>
      </c>
      <c r="M1139" s="105">
        <v>0</v>
      </c>
      <c r="N1139" s="105">
        <v>0</v>
      </c>
      <c r="O1139" s="105">
        <v>0</v>
      </c>
      <c r="P1139" s="105">
        <v>0</v>
      </c>
      <c r="Q1139" s="105">
        <v>0</v>
      </c>
      <c r="R1139" s="105">
        <v>0</v>
      </c>
      <c r="S1139" s="105">
        <v>0</v>
      </c>
      <c r="T1139" s="105">
        <v>0</v>
      </c>
      <c r="U1139" s="105">
        <v>0</v>
      </c>
      <c r="V1139" s="105">
        <v>0</v>
      </c>
      <c r="W1139" s="105">
        <v>0</v>
      </c>
      <c r="X1139" s="105">
        <v>0</v>
      </c>
      <c r="Y1139" s="105">
        <v>0</v>
      </c>
      <c r="Z1139" s="105">
        <v>0</v>
      </c>
      <c r="AA1139" s="105">
        <v>0</v>
      </c>
      <c r="AB1139" s="105">
        <v>0</v>
      </c>
      <c r="AC1139" s="105">
        <v>0</v>
      </c>
      <c r="AD1139" s="105">
        <v>0</v>
      </c>
      <c r="AE1139" s="105">
        <v>0</v>
      </c>
      <c r="AF1139" s="105">
        <v>0</v>
      </c>
      <c r="AG1139" s="105">
        <v>0</v>
      </c>
      <c r="AH1139" s="105">
        <v>0</v>
      </c>
      <c r="AI1139" s="105">
        <v>0</v>
      </c>
      <c r="AJ1139" s="105">
        <v>0</v>
      </c>
      <c r="AK1139" s="105">
        <v>0</v>
      </c>
      <c r="AL1139" s="105">
        <v>0</v>
      </c>
      <c r="AM1139" s="105">
        <v>0</v>
      </c>
      <c r="AN1139" s="105">
        <v>0</v>
      </c>
      <c r="AO1139" s="105">
        <v>0</v>
      </c>
      <c r="AP1139" s="105">
        <v>0</v>
      </c>
      <c r="AQ1139" s="105">
        <v>0</v>
      </c>
      <c r="AR1139" s="105">
        <v>0</v>
      </c>
      <c r="AS1139" s="105">
        <v>0</v>
      </c>
      <c r="AT1139" s="105">
        <v>0</v>
      </c>
      <c r="AU1139" s="105">
        <v>0</v>
      </c>
      <c r="AV1139" s="105">
        <v>0</v>
      </c>
      <c r="AW1139" s="105">
        <v>0</v>
      </c>
      <c r="AX1139" s="105">
        <v>0</v>
      </c>
      <c r="AY1139" s="105">
        <v>0</v>
      </c>
      <c r="AZ1139" s="105">
        <v>0</v>
      </c>
      <c r="BA1139" s="105">
        <v>0</v>
      </c>
      <c r="BB1139" s="105">
        <v>0</v>
      </c>
      <c r="BE1139" s="73"/>
    </row>
    <row r="1140" spans="1:57" ht="14.4" x14ac:dyDescent="0.3">
      <c r="A1140" s="106" t="s">
        <v>1501</v>
      </c>
      <c r="B1140" s="105">
        <v>0</v>
      </c>
      <c r="C1140" s="105">
        <v>0</v>
      </c>
      <c r="D1140" s="105">
        <v>0</v>
      </c>
      <c r="E1140" s="105">
        <v>0</v>
      </c>
      <c r="F1140" s="105">
        <v>0</v>
      </c>
      <c r="G1140" s="105">
        <v>0</v>
      </c>
      <c r="H1140" s="105">
        <v>0</v>
      </c>
      <c r="I1140" s="105">
        <v>0</v>
      </c>
      <c r="J1140" s="105">
        <v>0</v>
      </c>
      <c r="K1140" s="105">
        <v>0</v>
      </c>
      <c r="L1140" s="105">
        <v>0</v>
      </c>
      <c r="M1140" s="105">
        <v>0</v>
      </c>
      <c r="N1140" s="105">
        <v>0</v>
      </c>
      <c r="O1140" s="105">
        <v>0</v>
      </c>
      <c r="P1140" s="105">
        <v>0</v>
      </c>
      <c r="Q1140" s="105">
        <v>0</v>
      </c>
      <c r="R1140" s="105">
        <v>0</v>
      </c>
      <c r="S1140" s="105">
        <v>0</v>
      </c>
      <c r="T1140" s="105">
        <v>0</v>
      </c>
      <c r="U1140" s="105">
        <v>0</v>
      </c>
      <c r="V1140" s="105">
        <v>0</v>
      </c>
      <c r="W1140" s="105">
        <v>0</v>
      </c>
      <c r="X1140" s="105">
        <v>0</v>
      </c>
      <c r="Y1140" s="105">
        <v>0</v>
      </c>
      <c r="Z1140" s="105">
        <v>0</v>
      </c>
      <c r="AA1140" s="105">
        <v>0</v>
      </c>
      <c r="AB1140" s="105">
        <v>0</v>
      </c>
      <c r="AC1140" s="105">
        <v>0</v>
      </c>
      <c r="AD1140" s="105">
        <v>0</v>
      </c>
      <c r="AE1140" s="105">
        <v>0</v>
      </c>
      <c r="AF1140" s="105">
        <v>0</v>
      </c>
      <c r="AG1140" s="105">
        <v>0</v>
      </c>
      <c r="AH1140" s="105">
        <v>0</v>
      </c>
      <c r="AI1140" s="105">
        <v>0</v>
      </c>
      <c r="AJ1140" s="105">
        <v>0</v>
      </c>
      <c r="AK1140" s="105">
        <v>0</v>
      </c>
      <c r="AL1140" s="105">
        <v>0</v>
      </c>
      <c r="AM1140" s="105">
        <v>0</v>
      </c>
      <c r="AN1140" s="105">
        <v>0</v>
      </c>
      <c r="AO1140" s="105">
        <v>0</v>
      </c>
      <c r="AP1140" s="105">
        <v>0</v>
      </c>
      <c r="AQ1140" s="105">
        <v>0</v>
      </c>
      <c r="AR1140" s="105">
        <v>0</v>
      </c>
      <c r="AS1140" s="105">
        <v>0</v>
      </c>
      <c r="AT1140" s="105">
        <v>0</v>
      </c>
      <c r="AU1140" s="105">
        <v>0</v>
      </c>
      <c r="AV1140" s="105">
        <v>0</v>
      </c>
      <c r="AW1140" s="105">
        <v>0</v>
      </c>
      <c r="AX1140" s="105">
        <v>0</v>
      </c>
      <c r="AY1140" s="105">
        <v>0</v>
      </c>
      <c r="AZ1140" s="105">
        <v>0</v>
      </c>
      <c r="BA1140" s="105">
        <v>0</v>
      </c>
      <c r="BB1140" s="105">
        <v>0</v>
      </c>
      <c r="BE1140" s="73"/>
    </row>
    <row r="1141" spans="1:57" ht="14.4" x14ac:dyDescent="0.3">
      <c r="A1141" s="233" t="s">
        <v>1502</v>
      </c>
      <c r="B1141" s="105">
        <v>0</v>
      </c>
      <c r="C1141" s="105">
        <v>0</v>
      </c>
      <c r="D1141" s="105">
        <v>0</v>
      </c>
      <c r="E1141" s="105">
        <v>0</v>
      </c>
      <c r="F1141" s="105">
        <v>0</v>
      </c>
      <c r="G1141" s="105">
        <v>0</v>
      </c>
      <c r="H1141" s="105">
        <v>0</v>
      </c>
      <c r="I1141" s="105">
        <v>0</v>
      </c>
      <c r="J1141" s="105">
        <v>0</v>
      </c>
      <c r="K1141" s="105">
        <v>0</v>
      </c>
      <c r="L1141" s="105">
        <v>0</v>
      </c>
      <c r="M1141" s="105">
        <v>0</v>
      </c>
      <c r="N1141" s="105">
        <v>0</v>
      </c>
      <c r="O1141" s="105">
        <v>0</v>
      </c>
      <c r="P1141" s="105">
        <v>0</v>
      </c>
      <c r="Q1141" s="105">
        <v>0</v>
      </c>
      <c r="R1141" s="105">
        <v>0</v>
      </c>
      <c r="S1141" s="105">
        <v>0</v>
      </c>
      <c r="T1141" s="105">
        <v>0</v>
      </c>
      <c r="U1141" s="105">
        <v>0</v>
      </c>
      <c r="V1141" s="105">
        <v>0</v>
      </c>
      <c r="W1141" s="105">
        <v>0</v>
      </c>
      <c r="X1141" s="105">
        <v>0</v>
      </c>
      <c r="Y1141" s="105">
        <v>0</v>
      </c>
      <c r="Z1141" s="105">
        <v>0</v>
      </c>
      <c r="AA1141" s="105">
        <v>0</v>
      </c>
      <c r="AB1141" s="105">
        <v>0</v>
      </c>
      <c r="AC1141" s="105">
        <v>0</v>
      </c>
      <c r="AD1141" s="105">
        <v>0</v>
      </c>
      <c r="AE1141" s="105">
        <v>0</v>
      </c>
      <c r="AF1141" s="105">
        <v>0</v>
      </c>
      <c r="AG1141" s="105">
        <v>0</v>
      </c>
      <c r="AH1141" s="105">
        <v>0</v>
      </c>
      <c r="AI1141" s="105">
        <v>0</v>
      </c>
      <c r="AJ1141" s="105">
        <v>0</v>
      </c>
      <c r="AK1141" s="105">
        <v>0</v>
      </c>
      <c r="AL1141" s="105">
        <v>0</v>
      </c>
      <c r="AM1141" s="105">
        <v>0</v>
      </c>
      <c r="AN1141" s="105">
        <v>0</v>
      </c>
      <c r="AO1141" s="105">
        <v>0</v>
      </c>
      <c r="AP1141" s="105">
        <v>0</v>
      </c>
      <c r="AQ1141" s="105">
        <v>0</v>
      </c>
      <c r="AR1141" s="105">
        <v>0</v>
      </c>
      <c r="AS1141" s="105">
        <v>0</v>
      </c>
      <c r="AT1141" s="105">
        <v>0</v>
      </c>
      <c r="AU1141" s="105">
        <v>0</v>
      </c>
      <c r="AV1141" s="105">
        <v>0</v>
      </c>
      <c r="AW1141" s="105">
        <v>0</v>
      </c>
      <c r="AX1141" s="105">
        <v>0</v>
      </c>
      <c r="AY1141" s="105">
        <v>0</v>
      </c>
      <c r="AZ1141" s="105">
        <v>0</v>
      </c>
      <c r="BA1141" s="105">
        <v>0</v>
      </c>
      <c r="BB1141" s="105">
        <v>0</v>
      </c>
      <c r="BE1141" s="73"/>
    </row>
    <row r="1142" spans="1:57" ht="14.4" x14ac:dyDescent="0.3">
      <c r="A1142" s="106" t="s">
        <v>1503</v>
      </c>
      <c r="BE1142" s="73"/>
    </row>
    <row r="1143" spans="1:57" ht="14.4" x14ac:dyDescent="0.3">
      <c r="A1143" s="106" t="s">
        <v>1504</v>
      </c>
      <c r="B1143" s="105">
        <v>1000</v>
      </c>
      <c r="C1143" s="105">
        <v>1000</v>
      </c>
      <c r="D1143" s="105">
        <v>1000</v>
      </c>
      <c r="E1143" s="105">
        <v>1000</v>
      </c>
      <c r="F1143" s="105">
        <v>1000</v>
      </c>
      <c r="G1143" s="105">
        <v>1000</v>
      </c>
      <c r="H1143" s="105">
        <v>1000</v>
      </c>
      <c r="I1143" s="105">
        <v>1000</v>
      </c>
      <c r="J1143" s="105">
        <v>1000</v>
      </c>
      <c r="K1143" s="105">
        <v>1000</v>
      </c>
      <c r="L1143" s="105">
        <v>1000</v>
      </c>
      <c r="M1143" s="105">
        <v>1000</v>
      </c>
      <c r="N1143" s="105">
        <v>1000</v>
      </c>
      <c r="O1143" s="105">
        <v>1000</v>
      </c>
      <c r="P1143" s="105">
        <v>1000</v>
      </c>
      <c r="Q1143" s="105">
        <v>1000</v>
      </c>
      <c r="R1143" s="105">
        <v>1000</v>
      </c>
      <c r="S1143" s="105">
        <v>1000</v>
      </c>
      <c r="T1143" s="105">
        <v>1000</v>
      </c>
      <c r="U1143" s="105">
        <v>1000</v>
      </c>
      <c r="V1143" s="105">
        <v>1000</v>
      </c>
      <c r="W1143" s="105">
        <v>1000</v>
      </c>
      <c r="X1143" s="105">
        <v>1000</v>
      </c>
      <c r="Y1143" s="105">
        <v>1000</v>
      </c>
      <c r="Z1143" s="105">
        <v>1000</v>
      </c>
      <c r="AA1143" s="105">
        <v>1000</v>
      </c>
      <c r="AB1143" s="105">
        <v>1000</v>
      </c>
      <c r="AC1143" s="105">
        <v>1000</v>
      </c>
      <c r="AD1143" s="105">
        <v>1000</v>
      </c>
      <c r="AE1143" s="105">
        <v>1000</v>
      </c>
      <c r="AF1143" s="105">
        <v>1000</v>
      </c>
      <c r="AG1143" s="105">
        <v>1000</v>
      </c>
      <c r="AH1143" s="105">
        <v>1000</v>
      </c>
      <c r="AI1143" s="105">
        <v>1000</v>
      </c>
      <c r="AJ1143" s="105">
        <v>1000</v>
      </c>
      <c r="AK1143" s="105">
        <v>1000</v>
      </c>
      <c r="AL1143" s="105">
        <v>1000</v>
      </c>
      <c r="AM1143" s="105">
        <v>1000</v>
      </c>
      <c r="AN1143" s="105">
        <v>1000</v>
      </c>
      <c r="AO1143" s="105">
        <v>1000</v>
      </c>
      <c r="AP1143" s="105">
        <v>1000</v>
      </c>
      <c r="AQ1143" s="105">
        <v>1000</v>
      </c>
      <c r="AR1143" s="105">
        <v>1000</v>
      </c>
      <c r="AS1143" s="105">
        <v>1000</v>
      </c>
      <c r="AT1143" s="105">
        <v>1000</v>
      </c>
      <c r="AU1143" s="105">
        <v>1000</v>
      </c>
      <c r="AV1143" s="105">
        <v>1000</v>
      </c>
      <c r="AW1143" s="105">
        <v>1000</v>
      </c>
      <c r="AX1143" s="105">
        <v>1000</v>
      </c>
      <c r="AY1143" s="105">
        <v>1000</v>
      </c>
      <c r="AZ1143" s="105">
        <v>1000</v>
      </c>
      <c r="BA1143" s="105">
        <v>1000</v>
      </c>
      <c r="BB1143" s="105">
        <v>1000</v>
      </c>
      <c r="BE1143" s="73"/>
    </row>
    <row r="1144" spans="1:57" ht="14.4" x14ac:dyDescent="0.3">
      <c r="A1144" s="106" t="s">
        <v>1505</v>
      </c>
      <c r="B1144" s="105">
        <v>26821261295.444698</v>
      </c>
      <c r="C1144" s="105">
        <v>26868168584.414299</v>
      </c>
      <c r="D1144" s="105">
        <v>27056686513.4258</v>
      </c>
      <c r="E1144" s="105">
        <v>27081923520.9011</v>
      </c>
      <c r="F1144" s="105">
        <v>27176974307.0364</v>
      </c>
      <c r="G1144" s="105">
        <v>27263064395.3685</v>
      </c>
      <c r="H1144" s="105">
        <v>27409990798.580101</v>
      </c>
      <c r="I1144" s="105">
        <v>27519789779.594898</v>
      </c>
      <c r="J1144" s="105">
        <v>27582028779.036598</v>
      </c>
      <c r="K1144" s="105">
        <v>27811538281.606899</v>
      </c>
      <c r="L1144" s="105">
        <v>27857030752.964901</v>
      </c>
      <c r="M1144" s="105">
        <v>27955356309.863201</v>
      </c>
      <c r="N1144" s="105">
        <v>27817448118.485802</v>
      </c>
      <c r="O1144" s="105">
        <v>27817448118.485802</v>
      </c>
      <c r="P1144" s="105">
        <v>27729555999.8573</v>
      </c>
      <c r="Q1144" s="105">
        <v>27902746164.4949</v>
      </c>
      <c r="R1144" s="105">
        <v>27973074065.616798</v>
      </c>
      <c r="S1144" s="105">
        <v>28124965628.742901</v>
      </c>
      <c r="T1144" s="105">
        <v>28278359547.530201</v>
      </c>
      <c r="U1144" s="105">
        <v>28494470510.000099</v>
      </c>
      <c r="V1144" s="105">
        <v>28914396005.4729</v>
      </c>
      <c r="W1144" s="105">
        <v>29058785221.141499</v>
      </c>
      <c r="X1144" s="105">
        <v>29302019042.944302</v>
      </c>
      <c r="Y1144" s="105">
        <v>29408392864.150101</v>
      </c>
      <c r="Z1144" s="105">
        <v>29504087214.182201</v>
      </c>
      <c r="AA1144" s="105">
        <v>29340409529.308701</v>
      </c>
      <c r="AB1144" s="105">
        <v>29340409529.308701</v>
      </c>
      <c r="AC1144" s="105">
        <v>29447930956.2747</v>
      </c>
      <c r="AD1144" s="105">
        <v>29682808841.101398</v>
      </c>
      <c r="AE1144" s="105">
        <v>29730767402.944901</v>
      </c>
      <c r="AF1144" s="105">
        <v>29860506338.418999</v>
      </c>
      <c r="AG1144" s="105">
        <v>29989966237.060902</v>
      </c>
      <c r="AH1144" s="105">
        <v>30181760892.955799</v>
      </c>
      <c r="AI1144" s="105">
        <v>30576473633.072601</v>
      </c>
      <c r="AJ1144" s="105">
        <v>30723174111.960701</v>
      </c>
      <c r="AK1144" s="105">
        <v>30970772361.584702</v>
      </c>
      <c r="AL1144" s="105">
        <v>30990846222.213902</v>
      </c>
      <c r="AM1144" s="105">
        <v>31086652732.390701</v>
      </c>
      <c r="AN1144" s="105">
        <v>30896617033.900101</v>
      </c>
      <c r="AO1144" s="105">
        <v>30896617033.900101</v>
      </c>
      <c r="AP1144" s="105">
        <v>31029719838.198399</v>
      </c>
      <c r="AQ1144" s="105">
        <v>31258583709.383801</v>
      </c>
      <c r="AR1144" s="105">
        <v>31304586709.460499</v>
      </c>
      <c r="AS1144" s="105">
        <v>31436669160.9259</v>
      </c>
      <c r="AT1144" s="105">
        <v>31564198100.778801</v>
      </c>
      <c r="AU1144" s="105">
        <v>31753803222.3652</v>
      </c>
      <c r="AV1144" s="105">
        <v>31994875997.586601</v>
      </c>
      <c r="AW1144" s="105">
        <v>32153287149.6507</v>
      </c>
      <c r="AX1144" s="105">
        <v>32403996077.6395</v>
      </c>
      <c r="AY1144" s="105">
        <v>32578464465.198399</v>
      </c>
      <c r="AZ1144" s="105">
        <v>32674956627.9613</v>
      </c>
      <c r="BA1144" s="105">
        <v>32468108253.601898</v>
      </c>
      <c r="BB1144" s="105">
        <v>32468108253.601898</v>
      </c>
      <c r="BE1144" s="73"/>
    </row>
    <row r="1145" spans="1:57" ht="14.4" x14ac:dyDescent="0.3">
      <c r="A1145" s="106" t="s">
        <v>1506</v>
      </c>
      <c r="B1145" s="105">
        <v>46907288.9696545</v>
      </c>
      <c r="C1145" s="105">
        <v>188517929.01152</v>
      </c>
      <c r="D1145" s="105">
        <v>25237007.4752382</v>
      </c>
      <c r="E1145" s="105">
        <v>95050786.135338202</v>
      </c>
      <c r="F1145" s="105">
        <v>86090088.332068101</v>
      </c>
      <c r="G1145" s="105">
        <v>146926403.211575</v>
      </c>
      <c r="H1145" s="105">
        <v>109798981.01485801</v>
      </c>
      <c r="I1145" s="105">
        <v>62238999.441638499</v>
      </c>
      <c r="J1145" s="105">
        <v>229509502.57036</v>
      </c>
      <c r="K1145" s="105">
        <v>45492471.358008601</v>
      </c>
      <c r="L1145" s="105">
        <v>98325556.898273498</v>
      </c>
      <c r="M1145" s="105">
        <v>-137908191.37742701</v>
      </c>
      <c r="N1145" s="105">
        <v>-87892118.628490701</v>
      </c>
      <c r="O1145" s="105">
        <v>-87892118.628490701</v>
      </c>
      <c r="P1145" s="105">
        <v>173190164.63760599</v>
      </c>
      <c r="Q1145" s="105">
        <v>70327901.121854693</v>
      </c>
      <c r="R1145" s="105">
        <v>151891563.12613499</v>
      </c>
      <c r="S1145" s="105">
        <v>153393918.787278</v>
      </c>
      <c r="T1145" s="105">
        <v>216110962.469901</v>
      </c>
      <c r="U1145" s="105">
        <v>419925495.47285497</v>
      </c>
      <c r="V1145" s="105">
        <v>144389215.66859201</v>
      </c>
      <c r="W1145" s="105">
        <v>243233821.802746</v>
      </c>
      <c r="X1145" s="105">
        <v>106373821.205854</v>
      </c>
      <c r="Y1145" s="105">
        <v>95694350.0321358</v>
      </c>
      <c r="Z1145" s="105">
        <v>-163677684.87358001</v>
      </c>
      <c r="AA1145" s="105">
        <v>107521426.96601801</v>
      </c>
      <c r="AB1145" s="105">
        <v>107521426.96601801</v>
      </c>
      <c r="AC1145" s="105">
        <v>234877884.82666701</v>
      </c>
      <c r="AD1145" s="105">
        <v>47958561.843566597</v>
      </c>
      <c r="AE1145" s="105">
        <v>129738935.47406</v>
      </c>
      <c r="AF1145" s="105">
        <v>129459898.641932</v>
      </c>
      <c r="AG1145" s="105">
        <v>191794655.89486399</v>
      </c>
      <c r="AH1145" s="105">
        <v>394712740.11677498</v>
      </c>
      <c r="AI1145" s="105">
        <v>146700478.88815001</v>
      </c>
      <c r="AJ1145" s="105">
        <v>247598249.62397999</v>
      </c>
      <c r="AK1145" s="105">
        <v>20073860.629253</v>
      </c>
      <c r="AL1145" s="105">
        <v>95806510.176777795</v>
      </c>
      <c r="AM1145" s="105">
        <v>-190035698.49064901</v>
      </c>
      <c r="AN1145" s="105">
        <v>133102804.298281</v>
      </c>
      <c r="AO1145" s="105">
        <v>133102804.298281</v>
      </c>
      <c r="AP1145" s="105">
        <v>228863871.18547699</v>
      </c>
      <c r="AQ1145" s="105">
        <v>46003000.076722302</v>
      </c>
      <c r="AR1145" s="105">
        <v>132082451.46530101</v>
      </c>
      <c r="AS1145" s="105">
        <v>127528939.85296699</v>
      </c>
      <c r="AT1145" s="105">
        <v>189605121.58640799</v>
      </c>
      <c r="AU1145" s="105">
        <v>241072775.22139201</v>
      </c>
      <c r="AV1145" s="105">
        <v>158411152.06409201</v>
      </c>
      <c r="AW1145" s="105">
        <v>250708927.98877099</v>
      </c>
      <c r="AX1145" s="105">
        <v>174468387.55889201</v>
      </c>
      <c r="AY1145" s="105">
        <v>96492162.762973398</v>
      </c>
      <c r="AZ1145" s="105">
        <v>-206848374.359413</v>
      </c>
      <c r="BA1145" s="105">
        <v>78193751.227535307</v>
      </c>
      <c r="BB1145" s="105">
        <v>78193751.227535307</v>
      </c>
      <c r="BE1145" s="73"/>
    </row>
    <row r="1146" spans="1:57" ht="14.4" x14ac:dyDescent="0.3">
      <c r="A1146" s="106" t="s">
        <v>1507</v>
      </c>
      <c r="B1146" s="105">
        <v>0</v>
      </c>
      <c r="C1146" s="105">
        <v>0</v>
      </c>
      <c r="D1146" s="105">
        <v>0</v>
      </c>
      <c r="E1146" s="105">
        <v>0</v>
      </c>
      <c r="F1146" s="105">
        <v>0</v>
      </c>
      <c r="G1146" s="105">
        <v>0</v>
      </c>
      <c r="H1146" s="105">
        <v>0</v>
      </c>
      <c r="I1146" s="105">
        <v>0</v>
      </c>
      <c r="J1146" s="105">
        <v>0</v>
      </c>
      <c r="K1146" s="105">
        <v>0</v>
      </c>
      <c r="L1146" s="105">
        <v>0</v>
      </c>
      <c r="M1146" s="105">
        <v>0</v>
      </c>
      <c r="N1146" s="105">
        <v>0</v>
      </c>
      <c r="O1146" s="105">
        <v>0</v>
      </c>
      <c r="P1146" s="105">
        <v>0</v>
      </c>
      <c r="Q1146" s="105">
        <v>0</v>
      </c>
      <c r="R1146" s="105">
        <v>0</v>
      </c>
      <c r="S1146" s="105">
        <v>0</v>
      </c>
      <c r="T1146" s="105">
        <v>0</v>
      </c>
      <c r="U1146" s="105">
        <v>0</v>
      </c>
      <c r="V1146" s="105">
        <v>0</v>
      </c>
      <c r="W1146" s="105">
        <v>0</v>
      </c>
      <c r="X1146" s="105">
        <v>0</v>
      </c>
      <c r="Y1146" s="105">
        <v>0</v>
      </c>
      <c r="Z1146" s="105">
        <v>0</v>
      </c>
      <c r="AA1146" s="105">
        <v>0</v>
      </c>
      <c r="AB1146" s="105">
        <v>0</v>
      </c>
      <c r="AC1146" s="105">
        <v>0</v>
      </c>
      <c r="AD1146" s="105">
        <v>0</v>
      </c>
      <c r="AE1146" s="105">
        <v>0</v>
      </c>
      <c r="AF1146" s="105">
        <v>0</v>
      </c>
      <c r="AG1146" s="105">
        <v>0</v>
      </c>
      <c r="AH1146" s="105">
        <v>0</v>
      </c>
      <c r="AI1146" s="105">
        <v>0</v>
      </c>
      <c r="AJ1146" s="105">
        <v>0</v>
      </c>
      <c r="AK1146" s="105">
        <v>0</v>
      </c>
      <c r="AL1146" s="105">
        <v>0</v>
      </c>
      <c r="AM1146" s="105">
        <v>0</v>
      </c>
      <c r="AN1146" s="105">
        <v>0</v>
      </c>
      <c r="AO1146" s="105">
        <v>0</v>
      </c>
      <c r="AP1146" s="105">
        <v>0</v>
      </c>
      <c r="AQ1146" s="105">
        <v>0</v>
      </c>
      <c r="AR1146" s="105">
        <v>0</v>
      </c>
      <c r="AS1146" s="105">
        <v>0</v>
      </c>
      <c r="AT1146" s="105">
        <v>0</v>
      </c>
      <c r="AU1146" s="105">
        <v>0</v>
      </c>
      <c r="AV1146" s="105">
        <v>0</v>
      </c>
      <c r="AW1146" s="105">
        <v>0</v>
      </c>
      <c r="AX1146" s="105">
        <v>0</v>
      </c>
      <c r="AY1146" s="105">
        <v>0</v>
      </c>
      <c r="AZ1146" s="105">
        <v>0</v>
      </c>
      <c r="BA1146" s="105">
        <v>0</v>
      </c>
      <c r="BB1146" s="105">
        <v>0</v>
      </c>
      <c r="BE1146" s="73"/>
    </row>
    <row r="1147" spans="1:57" ht="14.4" x14ac:dyDescent="0.3">
      <c r="A1147" s="233" t="s">
        <v>1508</v>
      </c>
      <c r="B1147" s="105">
        <v>46907288.9696545</v>
      </c>
      <c r="C1147" s="105">
        <v>188517929.01152</v>
      </c>
      <c r="D1147" s="105">
        <v>25237007.4752382</v>
      </c>
      <c r="E1147" s="105">
        <v>95050786.135338202</v>
      </c>
      <c r="F1147" s="105">
        <v>86090088.332068101</v>
      </c>
      <c r="G1147" s="105">
        <v>146926403.211575</v>
      </c>
      <c r="H1147" s="105">
        <v>109798981.01485801</v>
      </c>
      <c r="I1147" s="105">
        <v>62238999.441638499</v>
      </c>
      <c r="J1147" s="105">
        <v>229509502.57036</v>
      </c>
      <c r="K1147" s="105">
        <v>45492471.358008601</v>
      </c>
      <c r="L1147" s="105">
        <v>98325556.898273498</v>
      </c>
      <c r="M1147" s="105">
        <v>-137908191.37742701</v>
      </c>
      <c r="N1147" s="105">
        <v>-87892118.628490701</v>
      </c>
      <c r="O1147" s="105">
        <v>-87892118.628490701</v>
      </c>
      <c r="P1147" s="105">
        <v>173190164.63760599</v>
      </c>
      <c r="Q1147" s="105">
        <v>70327901.121854693</v>
      </c>
      <c r="R1147" s="105">
        <v>151891563.12613499</v>
      </c>
      <c r="S1147" s="105">
        <v>153393918.787278</v>
      </c>
      <c r="T1147" s="105">
        <v>216110962.469901</v>
      </c>
      <c r="U1147" s="105">
        <v>419925495.47285497</v>
      </c>
      <c r="V1147" s="105">
        <v>144389215.66859201</v>
      </c>
      <c r="W1147" s="105">
        <v>243233821.802746</v>
      </c>
      <c r="X1147" s="105">
        <v>106373821.205854</v>
      </c>
      <c r="Y1147" s="105">
        <v>95694350.0321358</v>
      </c>
      <c r="Z1147" s="105">
        <v>-163677684.87358001</v>
      </c>
      <c r="AA1147" s="105">
        <v>107521426.96601801</v>
      </c>
      <c r="AB1147" s="105">
        <v>107521426.96601801</v>
      </c>
      <c r="AC1147" s="105">
        <v>234877884.82666701</v>
      </c>
      <c r="AD1147" s="105">
        <v>47958561.843566597</v>
      </c>
      <c r="AE1147" s="105">
        <v>129738935.47406</v>
      </c>
      <c r="AF1147" s="105">
        <v>129459898.641932</v>
      </c>
      <c r="AG1147" s="105">
        <v>191794655.89486399</v>
      </c>
      <c r="AH1147" s="105">
        <v>394712740.11677498</v>
      </c>
      <c r="AI1147" s="105">
        <v>146700478.88815001</v>
      </c>
      <c r="AJ1147" s="105">
        <v>247598249.62397999</v>
      </c>
      <c r="AK1147" s="105">
        <v>20073860.629253</v>
      </c>
      <c r="AL1147" s="105">
        <v>95806510.176777795</v>
      </c>
      <c r="AM1147" s="105">
        <v>-190035698.49064901</v>
      </c>
      <c r="AN1147" s="105">
        <v>133102804.298281</v>
      </c>
      <c r="AO1147" s="105">
        <v>133102804.298281</v>
      </c>
      <c r="AP1147" s="105">
        <v>228863871.18547699</v>
      </c>
      <c r="AQ1147" s="105">
        <v>46003000.076722302</v>
      </c>
      <c r="AR1147" s="105">
        <v>132082451.46530101</v>
      </c>
      <c r="AS1147" s="105">
        <v>127528939.85296699</v>
      </c>
      <c r="AT1147" s="105">
        <v>189605121.58640799</v>
      </c>
      <c r="AU1147" s="105">
        <v>241072775.22139201</v>
      </c>
      <c r="AV1147" s="105">
        <v>158411152.06409201</v>
      </c>
      <c r="AW1147" s="105">
        <v>250708927.98877099</v>
      </c>
      <c r="AX1147" s="105">
        <v>174468387.55889201</v>
      </c>
      <c r="AY1147" s="105">
        <v>96492162.762973398</v>
      </c>
      <c r="AZ1147" s="105">
        <v>-206848374.359413</v>
      </c>
      <c r="BA1147" s="105">
        <v>78193751.227535307</v>
      </c>
      <c r="BB1147" s="105">
        <v>78193751.227535307</v>
      </c>
      <c r="BE1147" s="73"/>
    </row>
    <row r="1148" spans="1:57" ht="14.4" x14ac:dyDescent="0.3">
      <c r="A1148" s="106" t="s">
        <v>1509</v>
      </c>
      <c r="BE1148" s="73"/>
    </row>
    <row r="1149" spans="1:57" ht="14.4" x14ac:dyDescent="0.3">
      <c r="A1149" s="106" t="s">
        <v>1510</v>
      </c>
      <c r="B1149" s="105">
        <v>-26821261296.2346</v>
      </c>
      <c r="C1149" s="105">
        <v>-26868168585.2043</v>
      </c>
      <c r="D1149" s="105">
        <v>-27056686514.215801</v>
      </c>
      <c r="E1149" s="105">
        <v>-27081923521.691002</v>
      </c>
      <c r="F1149" s="105">
        <v>-27176974307.826401</v>
      </c>
      <c r="G1149" s="105">
        <v>-27263064396.158501</v>
      </c>
      <c r="H1149" s="105">
        <v>-27409990799.369999</v>
      </c>
      <c r="I1149" s="105">
        <v>-27519789780.384899</v>
      </c>
      <c r="J1149" s="105">
        <v>-27582028779.8265</v>
      </c>
      <c r="K1149" s="105">
        <v>-27811538282.3969</v>
      </c>
      <c r="L1149" s="105">
        <v>-27857030753.754902</v>
      </c>
      <c r="M1149" s="105">
        <v>-27955356310.653198</v>
      </c>
      <c r="N1149" s="105">
        <v>-27817448119.275799</v>
      </c>
      <c r="O1149" s="105">
        <v>-27817448119.275799</v>
      </c>
      <c r="P1149" s="105">
        <v>-27729556000.647301</v>
      </c>
      <c r="Q1149" s="105">
        <v>-27902746165.284901</v>
      </c>
      <c r="R1149" s="105">
        <v>-27973074066.4067</v>
      </c>
      <c r="S1149" s="105">
        <v>-28124965629.532902</v>
      </c>
      <c r="T1149" s="105">
        <v>-28278359548.320099</v>
      </c>
      <c r="U1149" s="105">
        <v>-28494470510.790001</v>
      </c>
      <c r="V1149" s="105">
        <v>-28914396006.262901</v>
      </c>
      <c r="W1149" s="105">
        <v>-29058785221.931499</v>
      </c>
      <c r="X1149" s="105">
        <v>-29302019043.7342</v>
      </c>
      <c r="Y1149" s="105">
        <v>-29408392864.940102</v>
      </c>
      <c r="Z1149" s="105">
        <v>-29504087214.972198</v>
      </c>
      <c r="AA1149" s="105">
        <v>-29340409530.098598</v>
      </c>
      <c r="AB1149" s="105">
        <v>-29340409530.098598</v>
      </c>
      <c r="AC1149" s="105">
        <v>-29447930957.064602</v>
      </c>
      <c r="AD1149" s="105">
        <v>-29682808841.8913</v>
      </c>
      <c r="AE1149" s="105">
        <v>-29730767403.734901</v>
      </c>
      <c r="AF1149" s="105">
        <v>-29860506339.209</v>
      </c>
      <c r="AG1149" s="105">
        <v>-29989966237.850899</v>
      </c>
      <c r="AH1149" s="105">
        <v>-30181760893.7458</v>
      </c>
      <c r="AI1149" s="105">
        <v>-30576473633.862499</v>
      </c>
      <c r="AJ1149" s="105">
        <v>-30723174112.750702</v>
      </c>
      <c r="AK1149" s="105">
        <v>-30970772362.374699</v>
      </c>
      <c r="AL1149" s="105">
        <v>-30990846223.003899</v>
      </c>
      <c r="AM1149" s="105">
        <v>-31086652733.180698</v>
      </c>
      <c r="AN1149" s="105">
        <v>-30896617034.689999</v>
      </c>
      <c r="AO1149" s="105">
        <v>-30896617034.689999</v>
      </c>
      <c r="AP1149" s="105">
        <v>-31029719838.9883</v>
      </c>
      <c r="AQ1149" s="105">
        <v>-31258583710.173801</v>
      </c>
      <c r="AR1149" s="105">
        <v>-31304586710.2505</v>
      </c>
      <c r="AS1149" s="105">
        <v>-31436669161.715801</v>
      </c>
      <c r="AT1149" s="105">
        <v>-31564198101.568802</v>
      </c>
      <c r="AU1149" s="105">
        <v>-31753803223.155201</v>
      </c>
      <c r="AV1149" s="105">
        <v>-31994875998.376598</v>
      </c>
      <c r="AW1149" s="105">
        <v>-32153287150.440701</v>
      </c>
      <c r="AX1149" s="105">
        <v>-32403996078.429501</v>
      </c>
      <c r="AY1149" s="105">
        <v>-32578464465.9883</v>
      </c>
      <c r="AZ1149" s="105">
        <v>-32674956628.751301</v>
      </c>
      <c r="BA1149" s="105">
        <v>-32468108254.391899</v>
      </c>
      <c r="BB1149" s="105">
        <v>-32468108254.391899</v>
      </c>
      <c r="BE1149" s="73"/>
    </row>
    <row r="1150" spans="1:57" ht="14.4" x14ac:dyDescent="0.3">
      <c r="A1150" s="106" t="s">
        <v>1511</v>
      </c>
      <c r="B1150" s="105">
        <v>-46907288.969643399</v>
      </c>
      <c r="C1150" s="105">
        <v>-188517929.011531</v>
      </c>
      <c r="D1150" s="105">
        <v>-25237007.475234501</v>
      </c>
      <c r="E1150" s="105">
        <v>-95050786.135334507</v>
      </c>
      <c r="F1150" s="105">
        <v>-86090088.332083002</v>
      </c>
      <c r="G1150" s="105">
        <v>-146926403.211575</v>
      </c>
      <c r="H1150" s="105">
        <v>-109798981.01485801</v>
      </c>
      <c r="I1150" s="105">
        <v>-62238999.441638499</v>
      </c>
      <c r="J1150" s="105">
        <v>-229509502.570375</v>
      </c>
      <c r="K1150" s="105">
        <v>-45492471.357986301</v>
      </c>
      <c r="L1150" s="105">
        <v>-98325556.898284703</v>
      </c>
      <c r="M1150" s="105">
        <v>137908191.37743101</v>
      </c>
      <c r="N1150" s="105">
        <v>87892118.628498107</v>
      </c>
      <c r="O1150" s="105">
        <v>87892118.628498107</v>
      </c>
      <c r="P1150" s="105">
        <v>-173190164.63761699</v>
      </c>
      <c r="Q1150" s="105">
        <v>-70327901.121836096</v>
      </c>
      <c r="R1150" s="105">
        <v>-151891563.12615401</v>
      </c>
      <c r="S1150" s="105">
        <v>-153393918.787267</v>
      </c>
      <c r="T1150" s="105">
        <v>-216110962.46990901</v>
      </c>
      <c r="U1150" s="105">
        <v>-419925495.47285497</v>
      </c>
      <c r="V1150" s="105">
        <v>-144389215.66858801</v>
      </c>
      <c r="W1150" s="105">
        <v>-243233821.802742</v>
      </c>
      <c r="X1150" s="105">
        <v>-106373821.205861</v>
      </c>
      <c r="Y1150" s="105">
        <v>-95694350.0321358</v>
      </c>
      <c r="Z1150" s="105">
        <v>163677684.87359199</v>
      </c>
      <c r="AA1150" s="105">
        <v>-107521426.966015</v>
      </c>
      <c r="AB1150" s="105">
        <v>-107521426.966015</v>
      </c>
      <c r="AC1150" s="105">
        <v>-234877884.826693</v>
      </c>
      <c r="AD1150" s="105">
        <v>-47958561.843551598</v>
      </c>
      <c r="AE1150" s="105">
        <v>-129738935.47408199</v>
      </c>
      <c r="AF1150" s="105">
        <v>-129459898.64191</v>
      </c>
      <c r="AG1150" s="105">
        <v>-191794655.894871</v>
      </c>
      <c r="AH1150" s="105">
        <v>-394712740.11676002</v>
      </c>
      <c r="AI1150" s="105">
        <v>-146700478.88815701</v>
      </c>
      <c r="AJ1150" s="105">
        <v>-247598249.62399101</v>
      </c>
      <c r="AK1150" s="105">
        <v>-20073860.629238099</v>
      </c>
      <c r="AL1150" s="105">
        <v>-95806510.176792696</v>
      </c>
      <c r="AM1150" s="105">
        <v>190035698.49066001</v>
      </c>
      <c r="AN1150" s="105">
        <v>-133102804.298263</v>
      </c>
      <c r="AO1150" s="105">
        <v>-133102804.298263</v>
      </c>
      <c r="AP1150" s="105">
        <v>-228863871.1855</v>
      </c>
      <c r="AQ1150" s="105">
        <v>-46003000.076725997</v>
      </c>
      <c r="AR1150" s="105">
        <v>-132082451.46529301</v>
      </c>
      <c r="AS1150" s="105">
        <v>-127528939.852971</v>
      </c>
      <c r="AT1150" s="105">
        <v>-189605121.586404</v>
      </c>
      <c r="AU1150" s="105">
        <v>-241072775.22139201</v>
      </c>
      <c r="AV1150" s="105">
        <v>-158411152.06407699</v>
      </c>
      <c r="AW1150" s="105">
        <v>-250708927.98878601</v>
      </c>
      <c r="AX1150" s="105">
        <v>-174468387.55889601</v>
      </c>
      <c r="AY1150" s="105">
        <v>-96492162.762951106</v>
      </c>
      <c r="AZ1150" s="105">
        <v>206848374.359413</v>
      </c>
      <c r="BA1150" s="105">
        <v>-78193751.227531493</v>
      </c>
      <c r="BB1150" s="105">
        <v>-78193751.227531493</v>
      </c>
      <c r="BE1150" s="73"/>
    </row>
    <row r="1151" spans="1:57" ht="14.4" x14ac:dyDescent="0.3">
      <c r="A1151" s="106" t="s">
        <v>1512</v>
      </c>
      <c r="B1151" s="105">
        <v>0</v>
      </c>
      <c r="C1151" s="105">
        <v>0</v>
      </c>
      <c r="D1151" s="105">
        <v>0</v>
      </c>
      <c r="E1151" s="105">
        <v>0</v>
      </c>
      <c r="F1151" s="105">
        <v>0</v>
      </c>
      <c r="G1151" s="105">
        <v>0</v>
      </c>
      <c r="H1151" s="105">
        <v>0</v>
      </c>
      <c r="I1151" s="105">
        <v>0</v>
      </c>
      <c r="J1151" s="105">
        <v>0</v>
      </c>
      <c r="K1151" s="105">
        <v>0</v>
      </c>
      <c r="L1151" s="105">
        <v>0</v>
      </c>
      <c r="M1151" s="105">
        <v>0</v>
      </c>
      <c r="N1151" s="105">
        <v>0</v>
      </c>
      <c r="O1151" s="105">
        <v>0</v>
      </c>
      <c r="P1151" s="105">
        <v>0</v>
      </c>
      <c r="Q1151" s="105">
        <v>0</v>
      </c>
      <c r="R1151" s="105">
        <v>0</v>
      </c>
      <c r="S1151" s="105">
        <v>0</v>
      </c>
      <c r="T1151" s="105">
        <v>0</v>
      </c>
      <c r="U1151" s="105">
        <v>0</v>
      </c>
      <c r="V1151" s="105">
        <v>0</v>
      </c>
      <c r="W1151" s="105">
        <v>0</v>
      </c>
      <c r="X1151" s="105">
        <v>0</v>
      </c>
      <c r="Y1151" s="105">
        <v>0</v>
      </c>
      <c r="Z1151" s="105">
        <v>0</v>
      </c>
      <c r="AA1151" s="105">
        <v>0</v>
      </c>
      <c r="AB1151" s="105">
        <v>0</v>
      </c>
      <c r="AC1151" s="105">
        <v>0</v>
      </c>
      <c r="AD1151" s="105">
        <v>0</v>
      </c>
      <c r="AE1151" s="105">
        <v>0</v>
      </c>
      <c r="AF1151" s="105">
        <v>0</v>
      </c>
      <c r="AG1151" s="105">
        <v>0</v>
      </c>
      <c r="AH1151" s="105">
        <v>0</v>
      </c>
      <c r="AI1151" s="105">
        <v>0</v>
      </c>
      <c r="AJ1151" s="105">
        <v>0</v>
      </c>
      <c r="AK1151" s="105">
        <v>0</v>
      </c>
      <c r="AL1151" s="105">
        <v>0</v>
      </c>
      <c r="AM1151" s="105">
        <v>0</v>
      </c>
      <c r="AN1151" s="105">
        <v>0</v>
      </c>
      <c r="AO1151" s="105">
        <v>0</v>
      </c>
      <c r="AP1151" s="105">
        <v>0</v>
      </c>
      <c r="AQ1151" s="105">
        <v>0</v>
      </c>
      <c r="AR1151" s="105">
        <v>0</v>
      </c>
      <c r="AS1151" s="105">
        <v>0</v>
      </c>
      <c r="AT1151" s="105">
        <v>0</v>
      </c>
      <c r="AU1151" s="105">
        <v>0</v>
      </c>
      <c r="AV1151" s="105">
        <v>0</v>
      </c>
      <c r="AW1151" s="105">
        <v>0</v>
      </c>
      <c r="AX1151" s="105">
        <v>0</v>
      </c>
      <c r="AY1151" s="105">
        <v>0</v>
      </c>
      <c r="AZ1151" s="105">
        <v>0</v>
      </c>
      <c r="BA1151" s="105">
        <v>0</v>
      </c>
      <c r="BB1151" s="105">
        <v>0</v>
      </c>
      <c r="BE1151" s="73"/>
    </row>
    <row r="1152" spans="1:57" ht="14.4" x14ac:dyDescent="0.3">
      <c r="A1152" s="233" t="s">
        <v>1513</v>
      </c>
      <c r="B1152" s="105">
        <v>-46907288.969643399</v>
      </c>
      <c r="C1152" s="105">
        <v>-188517929.011531</v>
      </c>
      <c r="D1152" s="105">
        <v>-25237007.475234501</v>
      </c>
      <c r="E1152" s="105">
        <v>-95050786.135334507</v>
      </c>
      <c r="F1152" s="105">
        <v>-86090088.332083002</v>
      </c>
      <c r="G1152" s="105">
        <v>-146926403.211575</v>
      </c>
      <c r="H1152" s="105">
        <v>-109798981.01485801</v>
      </c>
      <c r="I1152" s="105">
        <v>-62238999.441638499</v>
      </c>
      <c r="J1152" s="105">
        <v>-229509502.570375</v>
      </c>
      <c r="K1152" s="105">
        <v>-45492471.357986301</v>
      </c>
      <c r="L1152" s="105">
        <v>-98325556.898284703</v>
      </c>
      <c r="M1152" s="105">
        <v>137908191.37743101</v>
      </c>
      <c r="N1152" s="105">
        <v>87892118.628498107</v>
      </c>
      <c r="O1152" s="105">
        <v>87892118.628498107</v>
      </c>
      <c r="P1152" s="105">
        <v>-173190164.63761699</v>
      </c>
      <c r="Q1152" s="105">
        <v>-70327901.121836096</v>
      </c>
      <c r="R1152" s="105">
        <v>-151891563.12615401</v>
      </c>
      <c r="S1152" s="105">
        <v>-153393918.787267</v>
      </c>
      <c r="T1152" s="105">
        <v>-216110962.46990901</v>
      </c>
      <c r="U1152" s="105">
        <v>-419925495.47285497</v>
      </c>
      <c r="V1152" s="105">
        <v>-144389215.66858801</v>
      </c>
      <c r="W1152" s="105">
        <v>-243233821.802742</v>
      </c>
      <c r="X1152" s="105">
        <v>-106373821.205861</v>
      </c>
      <c r="Y1152" s="105">
        <v>-95694350.0321358</v>
      </c>
      <c r="Z1152" s="105">
        <v>163677684.87359199</v>
      </c>
      <c r="AA1152" s="105">
        <v>-107521426.966015</v>
      </c>
      <c r="AB1152" s="105">
        <v>-107521426.966015</v>
      </c>
      <c r="AC1152" s="105">
        <v>-234877884.826693</v>
      </c>
      <c r="AD1152" s="105">
        <v>-47958561.843551598</v>
      </c>
      <c r="AE1152" s="105">
        <v>-129738935.47408199</v>
      </c>
      <c r="AF1152" s="105">
        <v>-129459898.64191</v>
      </c>
      <c r="AG1152" s="105">
        <v>-191794655.894871</v>
      </c>
      <c r="AH1152" s="105">
        <v>-394712740.11676002</v>
      </c>
      <c r="AI1152" s="105">
        <v>-146700478.88815701</v>
      </c>
      <c r="AJ1152" s="105">
        <v>-247598249.62399101</v>
      </c>
      <c r="AK1152" s="105">
        <v>-20073860.629238099</v>
      </c>
      <c r="AL1152" s="105">
        <v>-95806510.176792696</v>
      </c>
      <c r="AM1152" s="105">
        <v>190035698.49066001</v>
      </c>
      <c r="AN1152" s="105">
        <v>-133102804.298263</v>
      </c>
      <c r="AO1152" s="105">
        <v>-133102804.298263</v>
      </c>
      <c r="AP1152" s="105">
        <v>-228863871.1855</v>
      </c>
      <c r="AQ1152" s="105">
        <v>-46003000.076725997</v>
      </c>
      <c r="AR1152" s="105">
        <v>-132082451.46529301</v>
      </c>
      <c r="AS1152" s="105">
        <v>-127528939.852971</v>
      </c>
      <c r="AT1152" s="105">
        <v>-189605121.586404</v>
      </c>
      <c r="AU1152" s="105">
        <v>-241072775.22139201</v>
      </c>
      <c r="AV1152" s="105">
        <v>-158411152.06407699</v>
      </c>
      <c r="AW1152" s="105">
        <v>-250708927.98878601</v>
      </c>
      <c r="AX1152" s="105">
        <v>-174468387.55889601</v>
      </c>
      <c r="AY1152" s="105">
        <v>-96492162.762951106</v>
      </c>
      <c r="AZ1152" s="105">
        <v>206848374.359413</v>
      </c>
      <c r="BA1152" s="105">
        <v>-78193751.227531493</v>
      </c>
      <c r="BB1152" s="105">
        <v>-78193751.227531493</v>
      </c>
      <c r="BE1152" s="73"/>
    </row>
    <row r="1153" spans="1:57" ht="14.4" x14ac:dyDescent="0.3">
      <c r="A1153" s="106" t="s">
        <v>1514</v>
      </c>
      <c r="B1153" s="105">
        <v>0</v>
      </c>
      <c r="C1153" s="105">
        <v>0</v>
      </c>
      <c r="D1153" s="105">
        <v>0</v>
      </c>
      <c r="E1153" s="105">
        <v>0</v>
      </c>
      <c r="F1153" s="105">
        <v>0</v>
      </c>
      <c r="G1153" s="105">
        <v>0</v>
      </c>
      <c r="H1153" s="105">
        <v>0</v>
      </c>
      <c r="I1153" s="105">
        <v>0</v>
      </c>
      <c r="J1153" s="105">
        <v>0</v>
      </c>
      <c r="K1153" s="105">
        <v>0</v>
      </c>
      <c r="L1153" s="105">
        <v>0</v>
      </c>
      <c r="M1153" s="105">
        <v>0</v>
      </c>
      <c r="N1153" s="105">
        <v>0</v>
      </c>
      <c r="O1153" s="105">
        <v>0</v>
      </c>
      <c r="P1153" s="105">
        <v>0</v>
      </c>
      <c r="Q1153" s="105">
        <v>0</v>
      </c>
      <c r="R1153" s="105">
        <v>0</v>
      </c>
      <c r="S1153" s="105">
        <v>0</v>
      </c>
      <c r="T1153" s="105">
        <v>0</v>
      </c>
      <c r="U1153" s="105">
        <v>0</v>
      </c>
      <c r="V1153" s="105">
        <v>0</v>
      </c>
      <c r="W1153" s="105">
        <v>0</v>
      </c>
      <c r="X1153" s="105">
        <v>0</v>
      </c>
      <c r="Y1153" s="105">
        <v>0</v>
      </c>
      <c r="Z1153" s="105">
        <v>0</v>
      </c>
      <c r="AA1153" s="105">
        <v>0</v>
      </c>
      <c r="AB1153" s="105">
        <v>0</v>
      </c>
      <c r="AC1153" s="105">
        <v>0</v>
      </c>
      <c r="AD1153" s="105">
        <v>0</v>
      </c>
      <c r="AE1153" s="105">
        <v>0</v>
      </c>
      <c r="AF1153" s="105">
        <v>0</v>
      </c>
      <c r="AG1153" s="105">
        <v>0</v>
      </c>
      <c r="AH1153" s="105">
        <v>0</v>
      </c>
      <c r="AI1153" s="105">
        <v>0</v>
      </c>
      <c r="AJ1153" s="105">
        <v>0</v>
      </c>
      <c r="AK1153" s="105">
        <v>0</v>
      </c>
      <c r="AL1153" s="105">
        <v>0</v>
      </c>
      <c r="AM1153" s="105">
        <v>0</v>
      </c>
      <c r="AN1153" s="105">
        <v>0</v>
      </c>
      <c r="AO1153" s="105">
        <v>0</v>
      </c>
      <c r="AP1153" s="105">
        <v>0</v>
      </c>
      <c r="AQ1153" s="105">
        <v>0</v>
      </c>
      <c r="AR1153" s="105">
        <v>0</v>
      </c>
      <c r="AS1153" s="105">
        <v>0</v>
      </c>
      <c r="AT1153" s="105">
        <v>0</v>
      </c>
      <c r="AU1153" s="105">
        <v>0</v>
      </c>
      <c r="AV1153" s="105">
        <v>0</v>
      </c>
      <c r="AW1153" s="105">
        <v>0</v>
      </c>
      <c r="AX1153" s="105">
        <v>0</v>
      </c>
      <c r="AY1153" s="105">
        <v>0</v>
      </c>
      <c r="AZ1153" s="105">
        <v>0</v>
      </c>
      <c r="BA1153" s="105">
        <v>0</v>
      </c>
      <c r="BB1153" s="105">
        <v>0</v>
      </c>
      <c r="BE1153" s="73"/>
    </row>
    <row r="1154" spans="1:57" ht="14.4" x14ac:dyDescent="0.3">
      <c r="A1154" s="106" t="s">
        <v>1515</v>
      </c>
      <c r="B1154" s="105">
        <v>26868168584.414299</v>
      </c>
      <c r="C1154" s="105">
        <v>27056686513.4258</v>
      </c>
      <c r="D1154" s="105">
        <v>27081923520.9011</v>
      </c>
      <c r="E1154" s="105">
        <v>27176974307.0364</v>
      </c>
      <c r="F1154" s="105">
        <v>27263064395.3685</v>
      </c>
      <c r="G1154" s="105">
        <v>27409990798.580101</v>
      </c>
      <c r="H1154" s="105">
        <v>27519789779.594898</v>
      </c>
      <c r="I1154" s="105">
        <v>27582028779.036598</v>
      </c>
      <c r="J1154" s="105">
        <v>27811538281.606899</v>
      </c>
      <c r="K1154" s="105">
        <v>27857030752.964901</v>
      </c>
      <c r="L1154" s="105">
        <v>27955356309.863201</v>
      </c>
      <c r="M1154" s="105">
        <v>27817448118.485802</v>
      </c>
      <c r="N1154" s="105">
        <v>27729555999.8573</v>
      </c>
      <c r="O1154" s="105">
        <v>27729555999.8573</v>
      </c>
      <c r="P1154" s="105">
        <v>27902746164.4949</v>
      </c>
      <c r="Q1154" s="105">
        <v>27973074065.616798</v>
      </c>
      <c r="R1154" s="105">
        <v>28124965628.742901</v>
      </c>
      <c r="S1154" s="105">
        <v>28278359547.530201</v>
      </c>
      <c r="T1154" s="105">
        <v>28494470510.000099</v>
      </c>
      <c r="U1154" s="105">
        <v>28914396005.4729</v>
      </c>
      <c r="V1154" s="105">
        <v>29058785221.141499</v>
      </c>
      <c r="W1154" s="105">
        <v>29302019042.944302</v>
      </c>
      <c r="X1154" s="105">
        <v>29408392864.150101</v>
      </c>
      <c r="Y1154" s="105">
        <v>29504087214.182201</v>
      </c>
      <c r="Z1154" s="105">
        <v>29340409529.308701</v>
      </c>
      <c r="AA1154" s="105">
        <v>29447930956.2747</v>
      </c>
      <c r="AB1154" s="105">
        <v>29447930956.2747</v>
      </c>
      <c r="AC1154" s="105">
        <v>29682808841.101398</v>
      </c>
      <c r="AD1154" s="105">
        <v>29730767402.944901</v>
      </c>
      <c r="AE1154" s="105">
        <v>29860506338.418999</v>
      </c>
      <c r="AF1154" s="105">
        <v>29989966237.060902</v>
      </c>
      <c r="AG1154" s="105">
        <v>30181760892.955799</v>
      </c>
      <c r="AH1154" s="105">
        <v>30576473633.072601</v>
      </c>
      <c r="AI1154" s="105">
        <v>30723174111.960701</v>
      </c>
      <c r="AJ1154" s="105">
        <v>30970772361.584702</v>
      </c>
      <c r="AK1154" s="105">
        <v>30990846222.213902</v>
      </c>
      <c r="AL1154" s="105">
        <v>31086652732.390701</v>
      </c>
      <c r="AM1154" s="105">
        <v>30896617033.900101</v>
      </c>
      <c r="AN1154" s="105">
        <v>31029719838.198399</v>
      </c>
      <c r="AO1154" s="105">
        <v>31029719838.198399</v>
      </c>
      <c r="AP1154" s="105">
        <v>31258583709.383801</v>
      </c>
      <c r="AQ1154" s="105">
        <v>31304586709.460499</v>
      </c>
      <c r="AR1154" s="105">
        <v>31436669160.9259</v>
      </c>
      <c r="AS1154" s="105">
        <v>31564198100.778801</v>
      </c>
      <c r="AT1154" s="105">
        <v>31753803222.3652</v>
      </c>
      <c r="AU1154" s="105">
        <v>31994875997.586601</v>
      </c>
      <c r="AV1154" s="105">
        <v>32153287149.6507</v>
      </c>
      <c r="AW1154" s="105">
        <v>32403996077.6395</v>
      </c>
      <c r="AX1154" s="105">
        <v>32578464465.198399</v>
      </c>
      <c r="AY1154" s="105">
        <v>32674956627.9613</v>
      </c>
      <c r="AZ1154" s="105">
        <v>32468108253.601898</v>
      </c>
      <c r="BA1154" s="105">
        <v>32546302004.829498</v>
      </c>
      <c r="BB1154" s="105">
        <v>32546302004.829498</v>
      </c>
      <c r="BE1154" s="73"/>
    </row>
    <row r="1155" spans="1:57" ht="14.4" x14ac:dyDescent="0.3">
      <c r="A1155" s="106" t="s">
        <v>1516</v>
      </c>
      <c r="B1155" s="105">
        <v>26821261295.444698</v>
      </c>
      <c r="C1155" s="105">
        <v>26868168584.414299</v>
      </c>
      <c r="D1155" s="105">
        <v>27056686513.4258</v>
      </c>
      <c r="E1155" s="105">
        <v>27081923520.9011</v>
      </c>
      <c r="F1155" s="105">
        <v>27176974307.0364</v>
      </c>
      <c r="G1155" s="105">
        <v>27263064395.3685</v>
      </c>
      <c r="H1155" s="105">
        <v>27409990798.580101</v>
      </c>
      <c r="I1155" s="105">
        <v>27519789779.594898</v>
      </c>
      <c r="J1155" s="105">
        <v>27582028779.036598</v>
      </c>
      <c r="K1155" s="105">
        <v>27811538281.606899</v>
      </c>
      <c r="L1155" s="105">
        <v>27857030752.964901</v>
      </c>
      <c r="M1155" s="105">
        <v>27955356309.863201</v>
      </c>
      <c r="N1155" s="105">
        <v>27817448118.485802</v>
      </c>
      <c r="O1155" s="105">
        <v>27817448118.485802</v>
      </c>
      <c r="P1155" s="105">
        <v>27729555999.8573</v>
      </c>
      <c r="Q1155" s="105">
        <v>27902746164.4949</v>
      </c>
      <c r="R1155" s="105">
        <v>27973074065.616798</v>
      </c>
      <c r="S1155" s="105">
        <v>28124965628.742901</v>
      </c>
      <c r="T1155" s="105">
        <v>28278359547.530201</v>
      </c>
      <c r="U1155" s="105">
        <v>28494470510.000099</v>
      </c>
      <c r="V1155" s="105">
        <v>28914396005.4729</v>
      </c>
      <c r="W1155" s="105">
        <v>29058785221.141499</v>
      </c>
      <c r="X1155" s="105">
        <v>29302019042.944302</v>
      </c>
      <c r="Y1155" s="105">
        <v>29408392864.150101</v>
      </c>
      <c r="Z1155" s="105">
        <v>29504087214.182201</v>
      </c>
      <c r="AA1155" s="105">
        <v>29340409529.308701</v>
      </c>
      <c r="AB1155" s="105">
        <v>29340409529.308701</v>
      </c>
      <c r="AC1155" s="105">
        <v>29447930956.2747</v>
      </c>
      <c r="AD1155" s="105">
        <v>29682808841.101398</v>
      </c>
      <c r="AE1155" s="105">
        <v>29730767402.944901</v>
      </c>
      <c r="AF1155" s="105">
        <v>29860506338.418999</v>
      </c>
      <c r="AG1155" s="105">
        <v>29989966237.060902</v>
      </c>
      <c r="AH1155" s="105">
        <v>30181760892.955799</v>
      </c>
      <c r="AI1155" s="105">
        <v>30576473633.072601</v>
      </c>
      <c r="AJ1155" s="105">
        <v>30723174111.960701</v>
      </c>
      <c r="AK1155" s="105">
        <v>30970772361.584702</v>
      </c>
      <c r="AL1155" s="105">
        <v>30990846222.213902</v>
      </c>
      <c r="AM1155" s="105">
        <v>31086652732.390701</v>
      </c>
      <c r="AN1155" s="105">
        <v>30896617033.900101</v>
      </c>
      <c r="AO1155" s="105">
        <v>30896617033.900101</v>
      </c>
      <c r="AP1155" s="105">
        <v>31029719838.198399</v>
      </c>
      <c r="AQ1155" s="105">
        <v>31258583709.383801</v>
      </c>
      <c r="AR1155" s="105">
        <v>31304586709.460499</v>
      </c>
      <c r="AS1155" s="105">
        <v>31436669160.9259</v>
      </c>
      <c r="AT1155" s="105">
        <v>31564198100.778801</v>
      </c>
      <c r="AU1155" s="105">
        <v>31753803222.3652</v>
      </c>
      <c r="AV1155" s="105">
        <v>31994875997.586601</v>
      </c>
      <c r="AW1155" s="105">
        <v>32153287149.6507</v>
      </c>
      <c r="AX1155" s="105">
        <v>32403996077.6395</v>
      </c>
      <c r="AY1155" s="105">
        <v>32578464465.198399</v>
      </c>
      <c r="AZ1155" s="105">
        <v>32674956627.9613</v>
      </c>
      <c r="BA1155" s="105">
        <v>32468108253.601898</v>
      </c>
      <c r="BB1155" s="105">
        <v>32468108253.601898</v>
      </c>
      <c r="BE1155" s="73"/>
    </row>
    <row r="1156" spans="1:57" ht="14.4" x14ac:dyDescent="0.3">
      <c r="A1156" s="233" t="s">
        <v>1517</v>
      </c>
      <c r="B1156" s="107">
        <v>46907288.9696545</v>
      </c>
      <c r="C1156" s="107">
        <v>188517929.01152</v>
      </c>
      <c r="D1156" s="107">
        <v>25237007.4752382</v>
      </c>
      <c r="E1156" s="107">
        <v>95050786.135338202</v>
      </c>
      <c r="F1156" s="107">
        <v>86090088.332068101</v>
      </c>
      <c r="G1156" s="107">
        <v>146926403.211575</v>
      </c>
      <c r="H1156" s="107">
        <v>109798981.01485801</v>
      </c>
      <c r="I1156" s="107">
        <v>62238999.441638499</v>
      </c>
      <c r="J1156" s="107">
        <v>229509502.57036</v>
      </c>
      <c r="K1156" s="107">
        <v>45492471.358008601</v>
      </c>
      <c r="L1156" s="107">
        <v>98325556.898273498</v>
      </c>
      <c r="M1156" s="107">
        <v>-137908191.37742701</v>
      </c>
      <c r="N1156" s="107">
        <v>-87892118.628490701</v>
      </c>
      <c r="O1156" s="107">
        <v>-87892118.628490701</v>
      </c>
      <c r="P1156" s="107">
        <v>173190164.63760599</v>
      </c>
      <c r="Q1156" s="107">
        <v>70327901.121854693</v>
      </c>
      <c r="R1156" s="107">
        <v>151891563.12613499</v>
      </c>
      <c r="S1156" s="107">
        <v>153393918.787278</v>
      </c>
      <c r="T1156" s="107">
        <v>216110962.469901</v>
      </c>
      <c r="U1156" s="107">
        <v>419925495.47285497</v>
      </c>
      <c r="V1156" s="107">
        <v>144389215.66859201</v>
      </c>
      <c r="W1156" s="107">
        <v>243233821.802746</v>
      </c>
      <c r="X1156" s="107">
        <v>106373821.205854</v>
      </c>
      <c r="Y1156" s="107">
        <v>95694350.0321358</v>
      </c>
      <c r="Z1156" s="107">
        <v>-163677684.87358001</v>
      </c>
      <c r="AA1156" s="107">
        <v>107521426.96601801</v>
      </c>
      <c r="AB1156" s="107">
        <v>107521426.96601801</v>
      </c>
      <c r="AC1156" s="107">
        <v>234877884.82666701</v>
      </c>
      <c r="AD1156" s="107">
        <v>47958561.843566597</v>
      </c>
      <c r="AE1156" s="107">
        <v>129738935.47406</v>
      </c>
      <c r="AF1156" s="107">
        <v>129459898.641932</v>
      </c>
      <c r="AG1156" s="107">
        <v>191794655.89486399</v>
      </c>
      <c r="AH1156" s="107">
        <v>394712740.11677498</v>
      </c>
      <c r="AI1156" s="107">
        <v>146700478.88815001</v>
      </c>
      <c r="AJ1156" s="107">
        <v>247598249.62397999</v>
      </c>
      <c r="AK1156" s="107">
        <v>20073860.629253</v>
      </c>
      <c r="AL1156" s="107">
        <v>95806510.176777795</v>
      </c>
      <c r="AM1156" s="107">
        <v>-190035698.49064901</v>
      </c>
      <c r="AN1156" s="107">
        <v>133102804.298281</v>
      </c>
      <c r="AO1156" s="107">
        <v>133102804.298281</v>
      </c>
      <c r="AP1156" s="107">
        <v>228863871.18547699</v>
      </c>
      <c r="AQ1156" s="107">
        <v>46003000.076722302</v>
      </c>
      <c r="AR1156" s="107">
        <v>132082451.46530101</v>
      </c>
      <c r="AS1156" s="107">
        <v>127528939.85296699</v>
      </c>
      <c r="AT1156" s="107">
        <v>189605121.58640799</v>
      </c>
      <c r="AU1156" s="107">
        <v>241072775.22139201</v>
      </c>
      <c r="AV1156" s="107">
        <v>158411152.06409201</v>
      </c>
      <c r="AW1156" s="107">
        <v>250708927.98877099</v>
      </c>
      <c r="AX1156" s="107">
        <v>174468387.55889201</v>
      </c>
      <c r="AY1156" s="107">
        <v>96492162.762973398</v>
      </c>
      <c r="AZ1156" s="107">
        <v>-206848374.359413</v>
      </c>
      <c r="BA1156" s="107">
        <v>78193751.227535307</v>
      </c>
      <c r="BB1156" s="107">
        <v>78193751.227535307</v>
      </c>
      <c r="BE1156" s="73"/>
    </row>
    <row r="1157" spans="1:57" ht="14.4" x14ac:dyDescent="0.3">
      <c r="A1157" s="106" t="s">
        <v>1518</v>
      </c>
      <c r="BE1157" s="73"/>
    </row>
    <row r="1158" spans="1:57" ht="14.4" x14ac:dyDescent="0.3">
      <c r="A1158" s="106" t="s">
        <v>1519</v>
      </c>
      <c r="B1158" s="105">
        <v>0</v>
      </c>
      <c r="C1158" s="105">
        <v>0</v>
      </c>
      <c r="D1158" s="105">
        <v>0</v>
      </c>
      <c r="E1158" s="105">
        <v>0</v>
      </c>
      <c r="F1158" s="105">
        <v>0</v>
      </c>
      <c r="G1158" s="105">
        <v>0</v>
      </c>
      <c r="H1158" s="105">
        <v>0</v>
      </c>
      <c r="I1158" s="105">
        <v>0</v>
      </c>
      <c r="J1158" s="105">
        <v>0</v>
      </c>
      <c r="K1158" s="105">
        <v>0</v>
      </c>
      <c r="L1158" s="105">
        <v>0</v>
      </c>
      <c r="M1158" s="105">
        <v>0</v>
      </c>
      <c r="N1158" s="105">
        <v>0</v>
      </c>
      <c r="O1158" s="105">
        <v>0</v>
      </c>
      <c r="P1158" s="105">
        <v>0</v>
      </c>
      <c r="Q1158" s="105">
        <v>0</v>
      </c>
      <c r="R1158" s="105">
        <v>0</v>
      </c>
      <c r="S1158" s="105">
        <v>0</v>
      </c>
      <c r="T1158" s="105">
        <v>0</v>
      </c>
      <c r="U1158" s="105">
        <v>0</v>
      </c>
      <c r="V1158" s="105">
        <v>0</v>
      </c>
      <c r="W1158" s="105">
        <v>0</v>
      </c>
      <c r="X1158" s="105">
        <v>0</v>
      </c>
      <c r="Y1158" s="105">
        <v>0</v>
      </c>
      <c r="Z1158" s="105">
        <v>0</v>
      </c>
      <c r="AA1158" s="105">
        <v>0</v>
      </c>
      <c r="AB1158" s="105">
        <v>0</v>
      </c>
      <c r="AC1158" s="105">
        <v>0</v>
      </c>
      <c r="AD1158" s="105">
        <v>0</v>
      </c>
      <c r="AE1158" s="105">
        <v>0</v>
      </c>
      <c r="AF1158" s="105">
        <v>0</v>
      </c>
      <c r="AG1158" s="105">
        <v>0</v>
      </c>
      <c r="AH1158" s="105">
        <v>0</v>
      </c>
      <c r="AI1158" s="105">
        <v>0</v>
      </c>
      <c r="AJ1158" s="105">
        <v>0</v>
      </c>
      <c r="AK1158" s="105">
        <v>0</v>
      </c>
      <c r="AL1158" s="105">
        <v>0</v>
      </c>
      <c r="AM1158" s="105">
        <v>0</v>
      </c>
      <c r="AN1158" s="105">
        <v>0</v>
      </c>
      <c r="AO1158" s="105">
        <v>0</v>
      </c>
      <c r="AP1158" s="105">
        <v>0</v>
      </c>
      <c r="AQ1158" s="105">
        <v>0</v>
      </c>
      <c r="AR1158" s="105">
        <v>0</v>
      </c>
      <c r="AS1158" s="105">
        <v>0</v>
      </c>
      <c r="AT1158" s="105">
        <v>0</v>
      </c>
      <c r="AU1158" s="105">
        <v>0</v>
      </c>
      <c r="AV1158" s="105">
        <v>0</v>
      </c>
      <c r="AW1158" s="105">
        <v>0</v>
      </c>
      <c r="AX1158" s="105">
        <v>0</v>
      </c>
      <c r="AY1158" s="105">
        <v>0</v>
      </c>
      <c r="AZ1158" s="105">
        <v>0</v>
      </c>
      <c r="BA1158" s="105">
        <v>0</v>
      </c>
      <c r="BB1158" s="105">
        <v>0</v>
      </c>
      <c r="BE1158" s="73"/>
    </row>
    <row r="1159" spans="1:57" ht="14.4" x14ac:dyDescent="0.3">
      <c r="A1159" s="233" t="s">
        <v>1520</v>
      </c>
      <c r="B1159" s="105">
        <v>0</v>
      </c>
      <c r="C1159" s="105">
        <v>0</v>
      </c>
      <c r="D1159" s="105">
        <v>0</v>
      </c>
      <c r="E1159" s="105">
        <v>0</v>
      </c>
      <c r="F1159" s="105">
        <v>0</v>
      </c>
      <c r="G1159" s="105">
        <v>0</v>
      </c>
      <c r="H1159" s="105">
        <v>0</v>
      </c>
      <c r="I1159" s="105">
        <v>0</v>
      </c>
      <c r="J1159" s="105">
        <v>0</v>
      </c>
      <c r="K1159" s="105">
        <v>0</v>
      </c>
      <c r="L1159" s="105">
        <v>0</v>
      </c>
      <c r="M1159" s="105">
        <v>0</v>
      </c>
      <c r="N1159" s="105">
        <v>0</v>
      </c>
      <c r="O1159" s="105">
        <v>0</v>
      </c>
      <c r="P1159" s="105">
        <v>0</v>
      </c>
      <c r="Q1159" s="105">
        <v>0</v>
      </c>
      <c r="R1159" s="105">
        <v>0</v>
      </c>
      <c r="S1159" s="105">
        <v>0</v>
      </c>
      <c r="T1159" s="105">
        <v>0</v>
      </c>
      <c r="U1159" s="105">
        <v>0</v>
      </c>
      <c r="V1159" s="105">
        <v>0</v>
      </c>
      <c r="W1159" s="105">
        <v>0</v>
      </c>
      <c r="X1159" s="105">
        <v>0</v>
      </c>
      <c r="Y1159" s="105">
        <v>0</v>
      </c>
      <c r="Z1159" s="105">
        <v>0</v>
      </c>
      <c r="AA1159" s="105">
        <v>0</v>
      </c>
      <c r="AB1159" s="105">
        <v>0</v>
      </c>
      <c r="AC1159" s="105">
        <v>0</v>
      </c>
      <c r="AD1159" s="105">
        <v>0</v>
      </c>
      <c r="AE1159" s="105">
        <v>0</v>
      </c>
      <c r="AF1159" s="105">
        <v>0</v>
      </c>
      <c r="AG1159" s="105">
        <v>0</v>
      </c>
      <c r="AH1159" s="105">
        <v>0</v>
      </c>
      <c r="AI1159" s="105">
        <v>0</v>
      </c>
      <c r="AJ1159" s="105">
        <v>0</v>
      </c>
      <c r="AK1159" s="105">
        <v>0</v>
      </c>
      <c r="AL1159" s="105">
        <v>0</v>
      </c>
      <c r="AM1159" s="105">
        <v>0</v>
      </c>
      <c r="AN1159" s="105">
        <v>0</v>
      </c>
      <c r="AO1159" s="105">
        <v>0</v>
      </c>
      <c r="AP1159" s="105">
        <v>0</v>
      </c>
      <c r="AQ1159" s="105">
        <v>0</v>
      </c>
      <c r="AR1159" s="105">
        <v>0</v>
      </c>
      <c r="AS1159" s="105">
        <v>0</v>
      </c>
      <c r="AT1159" s="105">
        <v>0</v>
      </c>
      <c r="AU1159" s="105">
        <v>0</v>
      </c>
      <c r="AV1159" s="105">
        <v>0</v>
      </c>
      <c r="AW1159" s="105">
        <v>0</v>
      </c>
      <c r="AX1159" s="105">
        <v>0</v>
      </c>
      <c r="AY1159" s="105">
        <v>0</v>
      </c>
      <c r="AZ1159" s="105">
        <v>0</v>
      </c>
      <c r="BA1159" s="105">
        <v>0</v>
      </c>
      <c r="BB1159" s="105">
        <v>0</v>
      </c>
      <c r="BE1159" s="73"/>
    </row>
    <row r="1160" spans="1:57" ht="14.4" x14ac:dyDescent="0.3">
      <c r="A1160" s="233" t="s">
        <v>1521</v>
      </c>
      <c r="B1160" s="105">
        <v>0</v>
      </c>
      <c r="C1160" s="105">
        <v>0</v>
      </c>
      <c r="D1160" s="105">
        <v>0</v>
      </c>
      <c r="E1160" s="105">
        <v>0</v>
      </c>
      <c r="F1160" s="105">
        <v>0</v>
      </c>
      <c r="G1160" s="105">
        <v>0</v>
      </c>
      <c r="H1160" s="105">
        <v>0</v>
      </c>
      <c r="I1160" s="105">
        <v>0</v>
      </c>
      <c r="J1160" s="105">
        <v>0</v>
      </c>
      <c r="K1160" s="105">
        <v>0</v>
      </c>
      <c r="L1160" s="105">
        <v>0</v>
      </c>
      <c r="M1160" s="105">
        <v>0</v>
      </c>
      <c r="N1160" s="105">
        <v>0</v>
      </c>
      <c r="O1160" s="105">
        <v>0</v>
      </c>
      <c r="P1160" s="105">
        <v>0</v>
      </c>
      <c r="Q1160" s="105">
        <v>0</v>
      </c>
      <c r="R1160" s="105">
        <v>0</v>
      </c>
      <c r="S1160" s="105">
        <v>0</v>
      </c>
      <c r="T1160" s="105">
        <v>0</v>
      </c>
      <c r="U1160" s="105">
        <v>0</v>
      </c>
      <c r="V1160" s="105">
        <v>0</v>
      </c>
      <c r="W1160" s="105">
        <v>0</v>
      </c>
      <c r="X1160" s="105">
        <v>0</v>
      </c>
      <c r="Y1160" s="105">
        <v>0</v>
      </c>
      <c r="Z1160" s="105">
        <v>0</v>
      </c>
      <c r="AA1160" s="105">
        <v>0</v>
      </c>
      <c r="AB1160" s="105">
        <v>0</v>
      </c>
      <c r="AC1160" s="105">
        <v>0</v>
      </c>
      <c r="AD1160" s="105">
        <v>0</v>
      </c>
      <c r="AE1160" s="105">
        <v>0</v>
      </c>
      <c r="AF1160" s="105">
        <v>0</v>
      </c>
      <c r="AG1160" s="105">
        <v>0</v>
      </c>
      <c r="AH1160" s="105">
        <v>0</v>
      </c>
      <c r="AI1160" s="105">
        <v>0</v>
      </c>
      <c r="AJ1160" s="105">
        <v>0</v>
      </c>
      <c r="AK1160" s="105">
        <v>0</v>
      </c>
      <c r="AL1160" s="105">
        <v>0</v>
      </c>
      <c r="AM1160" s="105">
        <v>0</v>
      </c>
      <c r="AN1160" s="105">
        <v>0</v>
      </c>
      <c r="AO1160" s="105">
        <v>0</v>
      </c>
      <c r="AP1160" s="105">
        <v>0</v>
      </c>
      <c r="AQ1160" s="105">
        <v>0</v>
      </c>
      <c r="AR1160" s="105">
        <v>0</v>
      </c>
      <c r="AS1160" s="105">
        <v>0</v>
      </c>
      <c r="AT1160" s="105">
        <v>0</v>
      </c>
      <c r="AU1160" s="105">
        <v>0</v>
      </c>
      <c r="AV1160" s="105">
        <v>0</v>
      </c>
      <c r="AW1160" s="105">
        <v>0</v>
      </c>
      <c r="AX1160" s="105">
        <v>0</v>
      </c>
      <c r="AY1160" s="105">
        <v>0</v>
      </c>
      <c r="AZ1160" s="105">
        <v>0</v>
      </c>
      <c r="BA1160" s="105">
        <v>0</v>
      </c>
      <c r="BB1160" s="105">
        <v>0</v>
      </c>
      <c r="BE1160" s="73"/>
    </row>
    <row r="1161" spans="1:57" ht="14.4" x14ac:dyDescent="0.3">
      <c r="A1161" s="233" t="s">
        <v>1522</v>
      </c>
      <c r="B1161" s="105">
        <v>0</v>
      </c>
      <c r="C1161" s="105">
        <v>0</v>
      </c>
      <c r="D1161" s="105">
        <v>0</v>
      </c>
      <c r="E1161" s="105">
        <v>0</v>
      </c>
      <c r="F1161" s="105">
        <v>0</v>
      </c>
      <c r="G1161" s="105">
        <v>0</v>
      </c>
      <c r="H1161" s="105">
        <v>0</v>
      </c>
      <c r="I1161" s="105">
        <v>0</v>
      </c>
      <c r="J1161" s="105">
        <v>0</v>
      </c>
      <c r="K1161" s="105">
        <v>0</v>
      </c>
      <c r="L1161" s="105">
        <v>0</v>
      </c>
      <c r="M1161" s="105">
        <v>0</v>
      </c>
      <c r="N1161" s="105">
        <v>0</v>
      </c>
      <c r="O1161" s="105">
        <v>0</v>
      </c>
      <c r="P1161" s="105">
        <v>0</v>
      </c>
      <c r="Q1161" s="105">
        <v>0</v>
      </c>
      <c r="R1161" s="105">
        <v>0</v>
      </c>
      <c r="S1161" s="105">
        <v>0</v>
      </c>
      <c r="T1161" s="105">
        <v>0</v>
      </c>
      <c r="U1161" s="105">
        <v>0</v>
      </c>
      <c r="V1161" s="105">
        <v>0</v>
      </c>
      <c r="W1161" s="105">
        <v>0</v>
      </c>
      <c r="X1161" s="105">
        <v>0</v>
      </c>
      <c r="Y1161" s="105">
        <v>0</v>
      </c>
      <c r="Z1161" s="105">
        <v>0</v>
      </c>
      <c r="AA1161" s="105">
        <v>0</v>
      </c>
      <c r="AB1161" s="105">
        <v>0</v>
      </c>
      <c r="AC1161" s="105">
        <v>0</v>
      </c>
      <c r="AD1161" s="105">
        <v>0</v>
      </c>
      <c r="AE1161" s="105">
        <v>0</v>
      </c>
      <c r="AF1161" s="105">
        <v>0</v>
      </c>
      <c r="AG1161" s="105">
        <v>0</v>
      </c>
      <c r="AH1161" s="105">
        <v>0</v>
      </c>
      <c r="AI1161" s="105">
        <v>0</v>
      </c>
      <c r="AJ1161" s="105">
        <v>0</v>
      </c>
      <c r="AK1161" s="105">
        <v>0</v>
      </c>
      <c r="AL1161" s="105">
        <v>0</v>
      </c>
      <c r="AM1161" s="105">
        <v>0</v>
      </c>
      <c r="AN1161" s="105">
        <v>0</v>
      </c>
      <c r="AO1161" s="105">
        <v>0</v>
      </c>
      <c r="AP1161" s="105">
        <v>0</v>
      </c>
      <c r="AQ1161" s="105">
        <v>0</v>
      </c>
      <c r="AR1161" s="105">
        <v>0</v>
      </c>
      <c r="AS1161" s="105">
        <v>0</v>
      </c>
      <c r="AT1161" s="105">
        <v>0</v>
      </c>
      <c r="AU1161" s="105">
        <v>0</v>
      </c>
      <c r="AV1161" s="105">
        <v>0</v>
      </c>
      <c r="AW1161" s="105">
        <v>0</v>
      </c>
      <c r="AX1161" s="105">
        <v>0</v>
      </c>
      <c r="AY1161" s="105">
        <v>0</v>
      </c>
      <c r="AZ1161" s="105">
        <v>0</v>
      </c>
      <c r="BA1161" s="105">
        <v>0</v>
      </c>
      <c r="BB1161" s="105">
        <v>0</v>
      </c>
      <c r="BE1161" s="73"/>
    </row>
    <row r="1162" spans="1:57" ht="14.4" x14ac:dyDescent="0.3">
      <c r="A1162" s="233" t="s">
        <v>1523</v>
      </c>
      <c r="B1162" s="105">
        <v>0</v>
      </c>
      <c r="C1162" s="105">
        <v>0</v>
      </c>
      <c r="D1162" s="105">
        <v>0</v>
      </c>
      <c r="E1162" s="105">
        <v>0</v>
      </c>
      <c r="F1162" s="105">
        <v>0</v>
      </c>
      <c r="G1162" s="105">
        <v>0</v>
      </c>
      <c r="H1162" s="105">
        <v>0</v>
      </c>
      <c r="I1162" s="105">
        <v>0</v>
      </c>
      <c r="J1162" s="105">
        <v>0</v>
      </c>
      <c r="K1162" s="105">
        <v>0</v>
      </c>
      <c r="L1162" s="105">
        <v>0</v>
      </c>
      <c r="M1162" s="105">
        <v>0</v>
      </c>
      <c r="N1162" s="105">
        <v>0</v>
      </c>
      <c r="O1162" s="105">
        <v>0</v>
      </c>
      <c r="P1162" s="105">
        <v>0</v>
      </c>
      <c r="Q1162" s="105">
        <v>0</v>
      </c>
      <c r="R1162" s="105">
        <v>0</v>
      </c>
      <c r="S1162" s="105">
        <v>0</v>
      </c>
      <c r="T1162" s="105">
        <v>0</v>
      </c>
      <c r="U1162" s="105">
        <v>0</v>
      </c>
      <c r="V1162" s="105">
        <v>0</v>
      </c>
      <c r="W1162" s="105">
        <v>0</v>
      </c>
      <c r="X1162" s="105">
        <v>0</v>
      </c>
      <c r="Y1162" s="105">
        <v>0</v>
      </c>
      <c r="Z1162" s="105">
        <v>0</v>
      </c>
      <c r="AA1162" s="105">
        <v>0</v>
      </c>
      <c r="AB1162" s="105">
        <v>0</v>
      </c>
      <c r="AC1162" s="105">
        <v>0</v>
      </c>
      <c r="AD1162" s="105">
        <v>0</v>
      </c>
      <c r="AE1162" s="105">
        <v>0</v>
      </c>
      <c r="AF1162" s="105">
        <v>0</v>
      </c>
      <c r="AG1162" s="105">
        <v>0</v>
      </c>
      <c r="AH1162" s="105">
        <v>0</v>
      </c>
      <c r="AI1162" s="105">
        <v>0</v>
      </c>
      <c r="AJ1162" s="105">
        <v>0</v>
      </c>
      <c r="AK1162" s="105">
        <v>0</v>
      </c>
      <c r="AL1162" s="105">
        <v>0</v>
      </c>
      <c r="AM1162" s="105">
        <v>0</v>
      </c>
      <c r="AN1162" s="105">
        <v>0</v>
      </c>
      <c r="AO1162" s="105">
        <v>0</v>
      </c>
      <c r="AP1162" s="105">
        <v>0</v>
      </c>
      <c r="AQ1162" s="105">
        <v>0</v>
      </c>
      <c r="AR1162" s="105">
        <v>0</v>
      </c>
      <c r="AS1162" s="105">
        <v>0</v>
      </c>
      <c r="AT1162" s="105">
        <v>0</v>
      </c>
      <c r="AU1162" s="105">
        <v>0</v>
      </c>
      <c r="AV1162" s="105">
        <v>0</v>
      </c>
      <c r="AW1162" s="105">
        <v>0</v>
      </c>
      <c r="AX1162" s="105">
        <v>0</v>
      </c>
      <c r="AY1162" s="105">
        <v>0</v>
      </c>
      <c r="AZ1162" s="105">
        <v>0</v>
      </c>
      <c r="BA1162" s="105">
        <v>0</v>
      </c>
      <c r="BB1162" s="105">
        <v>0</v>
      </c>
      <c r="BE1162" s="73"/>
    </row>
    <row r="1163" spans="1:57" ht="14.4" x14ac:dyDescent="0.3">
      <c r="A1163" s="233" t="s">
        <v>1524</v>
      </c>
      <c r="B1163" s="105">
        <v>0</v>
      </c>
      <c r="C1163" s="105">
        <v>0</v>
      </c>
      <c r="D1163" s="105">
        <v>0</v>
      </c>
      <c r="E1163" s="105">
        <v>0</v>
      </c>
      <c r="F1163" s="105">
        <v>0</v>
      </c>
      <c r="G1163" s="105">
        <v>0</v>
      </c>
      <c r="H1163" s="105">
        <v>0</v>
      </c>
      <c r="I1163" s="105">
        <v>0</v>
      </c>
      <c r="J1163" s="105">
        <v>0</v>
      </c>
      <c r="K1163" s="105">
        <v>0</v>
      </c>
      <c r="L1163" s="105">
        <v>0</v>
      </c>
      <c r="M1163" s="105">
        <v>0</v>
      </c>
      <c r="N1163" s="105">
        <v>0</v>
      </c>
      <c r="O1163" s="105">
        <v>0</v>
      </c>
      <c r="P1163" s="105">
        <v>0</v>
      </c>
      <c r="Q1163" s="105">
        <v>0</v>
      </c>
      <c r="R1163" s="105">
        <v>0</v>
      </c>
      <c r="S1163" s="105">
        <v>0</v>
      </c>
      <c r="T1163" s="105">
        <v>0</v>
      </c>
      <c r="U1163" s="105">
        <v>0</v>
      </c>
      <c r="V1163" s="105">
        <v>0</v>
      </c>
      <c r="W1163" s="105">
        <v>0</v>
      </c>
      <c r="X1163" s="105">
        <v>0</v>
      </c>
      <c r="Y1163" s="105">
        <v>0</v>
      </c>
      <c r="Z1163" s="105">
        <v>0</v>
      </c>
      <c r="AA1163" s="105">
        <v>0</v>
      </c>
      <c r="AB1163" s="105">
        <v>0</v>
      </c>
      <c r="AC1163" s="105">
        <v>0</v>
      </c>
      <c r="AD1163" s="105">
        <v>0</v>
      </c>
      <c r="AE1163" s="105">
        <v>0</v>
      </c>
      <c r="AF1163" s="105">
        <v>0</v>
      </c>
      <c r="AG1163" s="105">
        <v>0</v>
      </c>
      <c r="AH1163" s="105">
        <v>0</v>
      </c>
      <c r="AI1163" s="105">
        <v>0</v>
      </c>
      <c r="AJ1163" s="105">
        <v>0</v>
      </c>
      <c r="AK1163" s="105">
        <v>0</v>
      </c>
      <c r="AL1163" s="105">
        <v>0</v>
      </c>
      <c r="AM1163" s="105">
        <v>0</v>
      </c>
      <c r="AN1163" s="105">
        <v>0</v>
      </c>
      <c r="AO1163" s="105">
        <v>0</v>
      </c>
      <c r="AP1163" s="105">
        <v>0</v>
      </c>
      <c r="AQ1163" s="105">
        <v>0</v>
      </c>
      <c r="AR1163" s="105">
        <v>0</v>
      </c>
      <c r="AS1163" s="105">
        <v>0</v>
      </c>
      <c r="AT1163" s="105">
        <v>0</v>
      </c>
      <c r="AU1163" s="105">
        <v>0</v>
      </c>
      <c r="AV1163" s="105">
        <v>0</v>
      </c>
      <c r="AW1163" s="105">
        <v>0</v>
      </c>
      <c r="AX1163" s="105">
        <v>0</v>
      </c>
      <c r="AY1163" s="105">
        <v>0</v>
      </c>
      <c r="AZ1163" s="105">
        <v>0</v>
      </c>
      <c r="BA1163" s="105">
        <v>0</v>
      </c>
      <c r="BB1163" s="105">
        <v>0</v>
      </c>
      <c r="BE1163" s="73"/>
    </row>
    <row r="1164" spans="1:57" ht="14.4" x14ac:dyDescent="0.3">
      <c r="A1164" s="106" t="s">
        <v>1525</v>
      </c>
      <c r="BE1164" s="73"/>
    </row>
    <row r="1165" spans="1:57" ht="14.4" x14ac:dyDescent="0.3">
      <c r="A1165" s="106" t="s">
        <v>1526</v>
      </c>
      <c r="BE1165" s="73"/>
    </row>
    <row r="1166" spans="1:57" ht="14.4" x14ac:dyDescent="0.3">
      <c r="A1166" s="106" t="s">
        <v>1527</v>
      </c>
      <c r="B1166" s="105">
        <v>0</v>
      </c>
      <c r="C1166" s="105">
        <v>0</v>
      </c>
      <c r="D1166" s="105">
        <v>0</v>
      </c>
      <c r="E1166" s="105">
        <v>0</v>
      </c>
      <c r="F1166" s="105">
        <v>0</v>
      </c>
      <c r="G1166" s="105">
        <v>0</v>
      </c>
      <c r="H1166" s="105">
        <v>0</v>
      </c>
      <c r="I1166" s="105">
        <v>0</v>
      </c>
      <c r="J1166" s="105">
        <v>0</v>
      </c>
      <c r="K1166" s="105">
        <v>0</v>
      </c>
      <c r="L1166" s="105">
        <v>0</v>
      </c>
      <c r="M1166" s="105">
        <v>0</v>
      </c>
      <c r="N1166" s="105">
        <v>0</v>
      </c>
      <c r="O1166" s="105">
        <v>0</v>
      </c>
      <c r="P1166" s="105">
        <v>0</v>
      </c>
      <c r="Q1166" s="105">
        <v>0</v>
      </c>
      <c r="R1166" s="105">
        <v>0</v>
      </c>
      <c r="S1166" s="105">
        <v>0</v>
      </c>
      <c r="T1166" s="105">
        <v>0</v>
      </c>
      <c r="U1166" s="105">
        <v>0</v>
      </c>
      <c r="V1166" s="105">
        <v>0</v>
      </c>
      <c r="W1166" s="105">
        <v>0</v>
      </c>
      <c r="X1166" s="105">
        <v>0</v>
      </c>
      <c r="Y1166" s="105">
        <v>0</v>
      </c>
      <c r="Z1166" s="105">
        <v>0</v>
      </c>
      <c r="AA1166" s="105">
        <v>0</v>
      </c>
      <c r="AB1166" s="105">
        <v>0</v>
      </c>
      <c r="AC1166" s="105">
        <v>0</v>
      </c>
      <c r="AD1166" s="105">
        <v>0</v>
      </c>
      <c r="AE1166" s="105">
        <v>0</v>
      </c>
      <c r="AF1166" s="105">
        <v>0</v>
      </c>
      <c r="AG1166" s="105">
        <v>0</v>
      </c>
      <c r="AH1166" s="105">
        <v>0</v>
      </c>
      <c r="AI1166" s="105">
        <v>0</v>
      </c>
      <c r="AJ1166" s="105">
        <v>0</v>
      </c>
      <c r="AK1166" s="105">
        <v>0</v>
      </c>
      <c r="AL1166" s="105">
        <v>0</v>
      </c>
      <c r="AM1166" s="105">
        <v>0</v>
      </c>
      <c r="AN1166" s="105">
        <v>0</v>
      </c>
      <c r="AO1166" s="105">
        <v>0</v>
      </c>
      <c r="AP1166" s="105">
        <v>0</v>
      </c>
      <c r="AQ1166" s="105">
        <v>0</v>
      </c>
      <c r="AR1166" s="105">
        <v>0</v>
      </c>
      <c r="AS1166" s="105">
        <v>0</v>
      </c>
      <c r="AT1166" s="105">
        <v>0</v>
      </c>
      <c r="AU1166" s="105">
        <v>0</v>
      </c>
      <c r="AV1166" s="105">
        <v>0</v>
      </c>
      <c r="AW1166" s="105">
        <v>0</v>
      </c>
      <c r="AX1166" s="105">
        <v>0</v>
      </c>
      <c r="AY1166" s="105">
        <v>0</v>
      </c>
      <c r="AZ1166" s="105">
        <v>0</v>
      </c>
      <c r="BA1166" s="105">
        <v>0</v>
      </c>
      <c r="BB1166" s="105">
        <v>0</v>
      </c>
      <c r="BE1166" s="73"/>
    </row>
    <row r="1167" spans="1:57" ht="14.4" x14ac:dyDescent="0.3">
      <c r="A1167" s="233" t="s">
        <v>1528</v>
      </c>
      <c r="B1167" s="109">
        <v>0</v>
      </c>
      <c r="C1167" s="109">
        <v>0</v>
      </c>
      <c r="D1167" s="109">
        <v>0</v>
      </c>
      <c r="E1167" s="109">
        <v>0</v>
      </c>
      <c r="F1167" s="109">
        <v>0</v>
      </c>
      <c r="G1167" s="109">
        <v>0</v>
      </c>
      <c r="H1167" s="109">
        <v>0</v>
      </c>
      <c r="I1167" s="109">
        <v>0</v>
      </c>
      <c r="J1167" s="109">
        <v>0</v>
      </c>
      <c r="K1167" s="109">
        <v>0</v>
      </c>
      <c r="L1167" s="109">
        <v>0</v>
      </c>
      <c r="M1167" s="109">
        <v>0</v>
      </c>
      <c r="N1167" s="109">
        <v>0</v>
      </c>
      <c r="O1167" s="109">
        <v>0</v>
      </c>
      <c r="P1167" s="109">
        <v>0</v>
      </c>
      <c r="Q1167" s="109">
        <v>0</v>
      </c>
      <c r="R1167" s="109">
        <v>0</v>
      </c>
      <c r="S1167" s="109">
        <v>0</v>
      </c>
      <c r="T1167" s="109">
        <v>0</v>
      </c>
      <c r="U1167" s="109">
        <v>0</v>
      </c>
      <c r="V1167" s="109">
        <v>0</v>
      </c>
      <c r="W1167" s="109">
        <v>0</v>
      </c>
      <c r="X1167" s="109">
        <v>0</v>
      </c>
      <c r="Y1167" s="109">
        <v>0</v>
      </c>
      <c r="Z1167" s="109">
        <v>0</v>
      </c>
      <c r="AA1167" s="109">
        <v>0</v>
      </c>
      <c r="AB1167" s="109">
        <v>0</v>
      </c>
      <c r="AC1167" s="109">
        <v>0</v>
      </c>
      <c r="AD1167" s="109">
        <v>0</v>
      </c>
      <c r="AE1167" s="109">
        <v>0</v>
      </c>
      <c r="AF1167" s="109">
        <v>0</v>
      </c>
      <c r="AG1167" s="109">
        <v>0</v>
      </c>
      <c r="AH1167" s="109">
        <v>0</v>
      </c>
      <c r="AI1167" s="109">
        <v>0</v>
      </c>
      <c r="AJ1167" s="109">
        <v>0</v>
      </c>
      <c r="AK1167" s="109">
        <v>0</v>
      </c>
      <c r="AL1167" s="109">
        <v>0</v>
      </c>
      <c r="AM1167" s="109">
        <v>0</v>
      </c>
      <c r="AN1167" s="109">
        <v>0</v>
      </c>
      <c r="AO1167" s="109">
        <v>0</v>
      </c>
      <c r="AP1167" s="109">
        <v>0</v>
      </c>
      <c r="AQ1167" s="109">
        <v>0</v>
      </c>
      <c r="AR1167" s="109">
        <v>0</v>
      </c>
      <c r="AS1167" s="109">
        <v>0</v>
      </c>
      <c r="AT1167" s="109">
        <v>0</v>
      </c>
      <c r="AU1167" s="109">
        <v>0</v>
      </c>
      <c r="AV1167" s="109">
        <v>0</v>
      </c>
      <c r="AW1167" s="109">
        <v>0</v>
      </c>
      <c r="AX1167" s="109">
        <v>0</v>
      </c>
      <c r="AY1167" s="109">
        <v>0</v>
      </c>
      <c r="AZ1167" s="109">
        <v>0</v>
      </c>
      <c r="BA1167" s="109">
        <v>0</v>
      </c>
      <c r="BB1167" s="109">
        <v>0</v>
      </c>
      <c r="BE1167" s="73"/>
    </row>
    <row r="1168" spans="1:57" ht="14.4" x14ac:dyDescent="0.3">
      <c r="A1168" s="106" t="s">
        <v>1529</v>
      </c>
      <c r="BE1168" s="73"/>
    </row>
    <row r="1169" spans="1:57" ht="14.4" x14ac:dyDescent="0.3">
      <c r="A1169" s="106" t="s">
        <v>1530</v>
      </c>
      <c r="BE1169" s="73"/>
    </row>
    <row r="1170" spans="1:57" ht="14.4" x14ac:dyDescent="0.3">
      <c r="A1170" s="106" t="s">
        <v>1531</v>
      </c>
      <c r="B1170" s="105">
        <v>-26868168585.2043</v>
      </c>
      <c r="C1170" s="105">
        <v>-27056686514.215801</v>
      </c>
      <c r="D1170" s="105">
        <v>-27081923521.691002</v>
      </c>
      <c r="E1170" s="105">
        <v>-27176974307.826401</v>
      </c>
      <c r="F1170" s="105">
        <v>-27263064396.158501</v>
      </c>
      <c r="G1170" s="105">
        <v>-27409990799.369999</v>
      </c>
      <c r="H1170" s="105">
        <v>-27519789780.384899</v>
      </c>
      <c r="I1170" s="105">
        <v>-27582028779.8265</v>
      </c>
      <c r="J1170" s="105">
        <v>-27811538282.3969</v>
      </c>
      <c r="K1170" s="105">
        <v>-27857030753.754902</v>
      </c>
      <c r="L1170" s="105">
        <v>-27955356310.653198</v>
      </c>
      <c r="M1170" s="105">
        <v>-27817448119.275799</v>
      </c>
      <c r="N1170" s="105">
        <v>-27729556000.647301</v>
      </c>
      <c r="O1170" s="105">
        <v>-27729556000.647301</v>
      </c>
      <c r="P1170" s="105">
        <v>-27902746165.284901</v>
      </c>
      <c r="Q1170" s="105">
        <v>-27973074066.4067</v>
      </c>
      <c r="R1170" s="105">
        <v>-28124965629.532902</v>
      </c>
      <c r="S1170" s="105">
        <v>-28278359548.320099</v>
      </c>
      <c r="T1170" s="105">
        <v>-28494470510.790001</v>
      </c>
      <c r="U1170" s="105">
        <v>-28914396006.262901</v>
      </c>
      <c r="V1170" s="105">
        <v>-29058785221.931499</v>
      </c>
      <c r="W1170" s="105">
        <v>-29302019043.7342</v>
      </c>
      <c r="X1170" s="105">
        <v>-29408392864.940102</v>
      </c>
      <c r="Y1170" s="105">
        <v>-29504087214.972198</v>
      </c>
      <c r="Z1170" s="105">
        <v>-29340409530.098598</v>
      </c>
      <c r="AA1170" s="105">
        <v>-29447930957.064602</v>
      </c>
      <c r="AB1170" s="105">
        <v>-29447930957.064602</v>
      </c>
      <c r="AC1170" s="105">
        <v>-29682808841.8913</v>
      </c>
      <c r="AD1170" s="105">
        <v>-29730767403.734901</v>
      </c>
      <c r="AE1170" s="105">
        <v>-29860506339.209</v>
      </c>
      <c r="AF1170" s="105">
        <v>-29989966237.850899</v>
      </c>
      <c r="AG1170" s="105">
        <v>-30181760893.7458</v>
      </c>
      <c r="AH1170" s="105">
        <v>-30576473633.862499</v>
      </c>
      <c r="AI1170" s="105">
        <v>-30723174112.750702</v>
      </c>
      <c r="AJ1170" s="105">
        <v>-30970772362.374699</v>
      </c>
      <c r="AK1170" s="105">
        <v>-30990846223.003899</v>
      </c>
      <c r="AL1170" s="105">
        <v>-31086652733.180698</v>
      </c>
      <c r="AM1170" s="105">
        <v>-30896617034.689999</v>
      </c>
      <c r="AN1170" s="105">
        <v>-31029719838.9883</v>
      </c>
      <c r="AO1170" s="105">
        <v>-31029719838.9883</v>
      </c>
      <c r="AP1170" s="105">
        <v>-31258583710.173801</v>
      </c>
      <c r="AQ1170" s="105">
        <v>-31304586710.2505</v>
      </c>
      <c r="AR1170" s="105">
        <v>-31436669161.715801</v>
      </c>
      <c r="AS1170" s="105">
        <v>-31564198101.568802</v>
      </c>
      <c r="AT1170" s="105">
        <v>-31753803223.155201</v>
      </c>
      <c r="AU1170" s="105">
        <v>-31994875998.376598</v>
      </c>
      <c r="AV1170" s="105">
        <v>-32153287150.440701</v>
      </c>
      <c r="AW1170" s="105">
        <v>-32403996078.429501</v>
      </c>
      <c r="AX1170" s="105">
        <v>-32578464465.9883</v>
      </c>
      <c r="AY1170" s="105">
        <v>-32674956628.751301</v>
      </c>
      <c r="AZ1170" s="105">
        <v>-32468108254.391899</v>
      </c>
      <c r="BA1170" s="105">
        <v>-32546302005.6194</v>
      </c>
      <c r="BB1170" s="105">
        <v>-32546302005.6194</v>
      </c>
      <c r="BE1170" s="73"/>
    </row>
    <row r="1171" spans="1:57" ht="14.4" x14ac:dyDescent="0.3">
      <c r="A1171" s="106" t="s">
        <v>1532</v>
      </c>
      <c r="B1171" s="105">
        <v>-26821261296.2346</v>
      </c>
      <c r="C1171" s="105">
        <v>-26868168585.2043</v>
      </c>
      <c r="D1171" s="105">
        <v>-27056686514.215801</v>
      </c>
      <c r="E1171" s="105">
        <v>-27081923521.691002</v>
      </c>
      <c r="F1171" s="105">
        <v>-27176974307.826401</v>
      </c>
      <c r="G1171" s="105">
        <v>-27263064396.158501</v>
      </c>
      <c r="H1171" s="105">
        <v>-27409990799.369999</v>
      </c>
      <c r="I1171" s="105">
        <v>-27519789780.384899</v>
      </c>
      <c r="J1171" s="105">
        <v>-27582028779.8265</v>
      </c>
      <c r="K1171" s="105">
        <v>-27811538282.3969</v>
      </c>
      <c r="L1171" s="105">
        <v>-27857030753.754902</v>
      </c>
      <c r="M1171" s="105">
        <v>-27955356310.653198</v>
      </c>
      <c r="N1171" s="105">
        <v>-27817448119.275799</v>
      </c>
      <c r="O1171" s="105">
        <v>-27817448119.275799</v>
      </c>
      <c r="P1171" s="105">
        <v>-27729556000.647301</v>
      </c>
      <c r="Q1171" s="105">
        <v>-27902746165.284901</v>
      </c>
      <c r="R1171" s="105">
        <v>-27973074066.4067</v>
      </c>
      <c r="S1171" s="105">
        <v>-28124965629.532902</v>
      </c>
      <c r="T1171" s="105">
        <v>-28278359548.320099</v>
      </c>
      <c r="U1171" s="105">
        <v>-28494470510.790001</v>
      </c>
      <c r="V1171" s="105">
        <v>-28914396006.262901</v>
      </c>
      <c r="W1171" s="105">
        <v>-29058785221.931499</v>
      </c>
      <c r="X1171" s="105">
        <v>-29302019043.7342</v>
      </c>
      <c r="Y1171" s="105">
        <v>-29408392864.940102</v>
      </c>
      <c r="Z1171" s="105">
        <v>-29504087214.972198</v>
      </c>
      <c r="AA1171" s="105">
        <v>-29340409530.098598</v>
      </c>
      <c r="AB1171" s="105">
        <v>-29340409530.098598</v>
      </c>
      <c r="AC1171" s="105">
        <v>-29447930957.064602</v>
      </c>
      <c r="AD1171" s="105">
        <v>-29682808841.8913</v>
      </c>
      <c r="AE1171" s="105">
        <v>-29730767403.734901</v>
      </c>
      <c r="AF1171" s="105">
        <v>-29860506339.209</v>
      </c>
      <c r="AG1171" s="105">
        <v>-29989966237.850899</v>
      </c>
      <c r="AH1171" s="105">
        <v>-30181760893.7458</v>
      </c>
      <c r="AI1171" s="105">
        <v>-30576473633.862499</v>
      </c>
      <c r="AJ1171" s="105">
        <v>-30723174112.750702</v>
      </c>
      <c r="AK1171" s="105">
        <v>-30970772362.374699</v>
      </c>
      <c r="AL1171" s="105">
        <v>-30990846223.003899</v>
      </c>
      <c r="AM1171" s="105">
        <v>-31086652733.180698</v>
      </c>
      <c r="AN1171" s="105">
        <v>-30896617034.689999</v>
      </c>
      <c r="AO1171" s="105">
        <v>-30896617034.689999</v>
      </c>
      <c r="AP1171" s="105">
        <v>-31029719838.9883</v>
      </c>
      <c r="AQ1171" s="105">
        <v>-31258583710.173801</v>
      </c>
      <c r="AR1171" s="105">
        <v>-31304586710.2505</v>
      </c>
      <c r="AS1171" s="105">
        <v>-31436669161.715801</v>
      </c>
      <c r="AT1171" s="105">
        <v>-31564198101.568802</v>
      </c>
      <c r="AU1171" s="105">
        <v>-31753803223.155201</v>
      </c>
      <c r="AV1171" s="105">
        <v>-31994875998.376598</v>
      </c>
      <c r="AW1171" s="105">
        <v>-32153287150.440701</v>
      </c>
      <c r="AX1171" s="105">
        <v>-32403996078.429501</v>
      </c>
      <c r="AY1171" s="105">
        <v>-32578464465.9883</v>
      </c>
      <c r="AZ1171" s="105">
        <v>-32674956628.751301</v>
      </c>
      <c r="BA1171" s="105">
        <v>-32468108254.391899</v>
      </c>
      <c r="BB1171" s="105">
        <v>-32468108254.391899</v>
      </c>
      <c r="BE1171" s="73"/>
    </row>
    <row r="1172" spans="1:57" ht="14.4" x14ac:dyDescent="0.3">
      <c r="A1172" s="233" t="s">
        <v>1533</v>
      </c>
      <c r="B1172" s="107">
        <v>-46907288.969643399</v>
      </c>
      <c r="C1172" s="107">
        <v>-188517929.011531</v>
      </c>
      <c r="D1172" s="107">
        <v>-25237007.475234501</v>
      </c>
      <c r="E1172" s="107">
        <v>-95050786.135334507</v>
      </c>
      <c r="F1172" s="107">
        <v>-86090088.332083002</v>
      </c>
      <c r="G1172" s="107">
        <v>-146926403.211575</v>
      </c>
      <c r="H1172" s="107">
        <v>-109798981.01485801</v>
      </c>
      <c r="I1172" s="107">
        <v>-62238999.441638499</v>
      </c>
      <c r="J1172" s="107">
        <v>-229509502.570375</v>
      </c>
      <c r="K1172" s="107">
        <v>-45492471.357986301</v>
      </c>
      <c r="L1172" s="107">
        <v>-98325556.898284703</v>
      </c>
      <c r="M1172" s="107">
        <v>137908191.37743101</v>
      </c>
      <c r="N1172" s="107">
        <v>87892118.628498107</v>
      </c>
      <c r="O1172" s="107">
        <v>87892118.628498107</v>
      </c>
      <c r="P1172" s="107">
        <v>-173190164.63761699</v>
      </c>
      <c r="Q1172" s="107">
        <v>-70327901.121836096</v>
      </c>
      <c r="R1172" s="107">
        <v>-151891563.12615401</v>
      </c>
      <c r="S1172" s="107">
        <v>-153393918.787267</v>
      </c>
      <c r="T1172" s="107">
        <v>-216110962.46990901</v>
      </c>
      <c r="U1172" s="107">
        <v>-419925495.47285497</v>
      </c>
      <c r="V1172" s="107">
        <v>-144389215.66858801</v>
      </c>
      <c r="W1172" s="107">
        <v>-243233821.802742</v>
      </c>
      <c r="X1172" s="107">
        <v>-106373821.205861</v>
      </c>
      <c r="Y1172" s="107">
        <v>-95694350.0321358</v>
      </c>
      <c r="Z1172" s="107">
        <v>163677684.87359199</v>
      </c>
      <c r="AA1172" s="107">
        <v>-107521426.966015</v>
      </c>
      <c r="AB1172" s="107">
        <v>-107521426.966015</v>
      </c>
      <c r="AC1172" s="107">
        <v>-234877884.826693</v>
      </c>
      <c r="AD1172" s="107">
        <v>-47958561.843551598</v>
      </c>
      <c r="AE1172" s="107">
        <v>-129738935.47408199</v>
      </c>
      <c r="AF1172" s="107">
        <v>-129459898.64191</v>
      </c>
      <c r="AG1172" s="107">
        <v>-191794655.894871</v>
      </c>
      <c r="AH1172" s="107">
        <v>-394712740.11676002</v>
      </c>
      <c r="AI1172" s="107">
        <v>-146700478.88815701</v>
      </c>
      <c r="AJ1172" s="107">
        <v>-247598249.62399101</v>
      </c>
      <c r="AK1172" s="107">
        <v>-20073860.629238099</v>
      </c>
      <c r="AL1172" s="107">
        <v>-95806510.176792696</v>
      </c>
      <c r="AM1172" s="107">
        <v>190035698.49066001</v>
      </c>
      <c r="AN1172" s="107">
        <v>-133102804.298263</v>
      </c>
      <c r="AO1172" s="107">
        <v>-133102804.298263</v>
      </c>
      <c r="AP1172" s="107">
        <v>-228863871.1855</v>
      </c>
      <c r="AQ1172" s="107">
        <v>-46003000.076725997</v>
      </c>
      <c r="AR1172" s="107">
        <v>-132082451.46529301</v>
      </c>
      <c r="AS1172" s="107">
        <v>-127528939.852971</v>
      </c>
      <c r="AT1172" s="107">
        <v>-189605121.586404</v>
      </c>
      <c r="AU1172" s="107">
        <v>-241072775.22139201</v>
      </c>
      <c r="AV1172" s="107">
        <v>-158411152.06407699</v>
      </c>
      <c r="AW1172" s="107">
        <v>-250708927.98878601</v>
      </c>
      <c r="AX1172" s="107">
        <v>-174468387.55889601</v>
      </c>
      <c r="AY1172" s="107">
        <v>-96492162.762951106</v>
      </c>
      <c r="AZ1172" s="107">
        <v>206848374.359413</v>
      </c>
      <c r="BA1172" s="107">
        <v>-78193751.227531493</v>
      </c>
      <c r="BB1172" s="107">
        <v>-78193751.227531493</v>
      </c>
      <c r="BE1172" s="73"/>
    </row>
    <row r="1173" spans="1:57" ht="14.4" x14ac:dyDescent="0.3">
      <c r="A1173" s="106" t="s">
        <v>1534</v>
      </c>
      <c r="B1173" s="105">
        <v>0</v>
      </c>
      <c r="C1173" s="105">
        <v>0</v>
      </c>
      <c r="D1173" s="105">
        <v>0</v>
      </c>
      <c r="E1173" s="105">
        <v>0</v>
      </c>
      <c r="F1173" s="105">
        <v>0</v>
      </c>
      <c r="G1173" s="105">
        <v>0</v>
      </c>
      <c r="H1173" s="105">
        <v>0</v>
      </c>
      <c r="I1173" s="105">
        <v>0</v>
      </c>
      <c r="J1173" s="105">
        <v>0</v>
      </c>
      <c r="K1173" s="105">
        <v>0</v>
      </c>
      <c r="L1173" s="105">
        <v>0</v>
      </c>
      <c r="M1173" s="105">
        <v>0</v>
      </c>
      <c r="N1173" s="105">
        <v>0</v>
      </c>
      <c r="O1173" s="105">
        <v>0</v>
      </c>
      <c r="P1173" s="105">
        <v>0</v>
      </c>
      <c r="Q1173" s="105">
        <v>0</v>
      </c>
      <c r="R1173" s="105">
        <v>0</v>
      </c>
      <c r="S1173" s="105">
        <v>0</v>
      </c>
      <c r="T1173" s="105">
        <v>0</v>
      </c>
      <c r="U1173" s="105">
        <v>0</v>
      </c>
      <c r="V1173" s="105">
        <v>0</v>
      </c>
      <c r="W1173" s="105">
        <v>0</v>
      </c>
      <c r="X1173" s="105">
        <v>0</v>
      </c>
      <c r="Y1173" s="105">
        <v>0</v>
      </c>
      <c r="Z1173" s="105">
        <v>0</v>
      </c>
      <c r="AA1173" s="105">
        <v>0</v>
      </c>
      <c r="AB1173" s="105">
        <v>0</v>
      </c>
      <c r="AC1173" s="105">
        <v>0</v>
      </c>
      <c r="AD1173" s="105">
        <v>0</v>
      </c>
      <c r="AE1173" s="105">
        <v>0</v>
      </c>
      <c r="AF1173" s="105">
        <v>0</v>
      </c>
      <c r="AG1173" s="105">
        <v>0</v>
      </c>
      <c r="AH1173" s="105">
        <v>0</v>
      </c>
      <c r="AI1173" s="105">
        <v>0</v>
      </c>
      <c r="AJ1173" s="105">
        <v>0</v>
      </c>
      <c r="AK1173" s="105">
        <v>0</v>
      </c>
      <c r="AL1173" s="105">
        <v>0</v>
      </c>
      <c r="AM1173" s="105">
        <v>0</v>
      </c>
      <c r="AN1173" s="105">
        <v>0</v>
      </c>
      <c r="AO1173" s="105">
        <v>0</v>
      </c>
      <c r="AP1173" s="105">
        <v>0</v>
      </c>
      <c r="AQ1173" s="105">
        <v>0</v>
      </c>
      <c r="AR1173" s="105">
        <v>0</v>
      </c>
      <c r="AS1173" s="105">
        <v>0</v>
      </c>
      <c r="AT1173" s="105">
        <v>0</v>
      </c>
      <c r="AU1173" s="105">
        <v>0</v>
      </c>
      <c r="AV1173" s="105">
        <v>0</v>
      </c>
      <c r="AW1173" s="105">
        <v>0</v>
      </c>
      <c r="AX1173" s="105">
        <v>0</v>
      </c>
      <c r="AY1173" s="105">
        <v>0</v>
      </c>
      <c r="AZ1173" s="105">
        <v>0</v>
      </c>
      <c r="BA1173" s="105">
        <v>0</v>
      </c>
      <c r="BB1173" s="105">
        <v>0</v>
      </c>
      <c r="BE1173" s="73"/>
    </row>
    <row r="1174" spans="1:57" ht="14.4" x14ac:dyDescent="0.3">
      <c r="A1174" s="233" t="s">
        <v>1535</v>
      </c>
      <c r="B1174" s="105">
        <v>0</v>
      </c>
      <c r="C1174" s="105">
        <v>0</v>
      </c>
      <c r="D1174" s="105">
        <v>0</v>
      </c>
      <c r="E1174" s="105">
        <v>0</v>
      </c>
      <c r="F1174" s="105">
        <v>0</v>
      </c>
      <c r="G1174" s="105">
        <v>0</v>
      </c>
      <c r="H1174" s="105">
        <v>0</v>
      </c>
      <c r="I1174" s="105">
        <v>0</v>
      </c>
      <c r="J1174" s="105">
        <v>0</v>
      </c>
      <c r="K1174" s="105">
        <v>0</v>
      </c>
      <c r="L1174" s="105">
        <v>0</v>
      </c>
      <c r="M1174" s="105">
        <v>0</v>
      </c>
      <c r="N1174" s="105">
        <v>0</v>
      </c>
      <c r="O1174" s="105">
        <v>0</v>
      </c>
      <c r="P1174" s="105">
        <v>0</v>
      </c>
      <c r="Q1174" s="105">
        <v>0</v>
      </c>
      <c r="R1174" s="105">
        <v>0</v>
      </c>
      <c r="S1174" s="105">
        <v>0</v>
      </c>
      <c r="T1174" s="105">
        <v>0</v>
      </c>
      <c r="U1174" s="105">
        <v>0</v>
      </c>
      <c r="V1174" s="105">
        <v>0</v>
      </c>
      <c r="W1174" s="105">
        <v>0</v>
      </c>
      <c r="X1174" s="105">
        <v>0</v>
      </c>
      <c r="Y1174" s="105">
        <v>0</v>
      </c>
      <c r="Z1174" s="105">
        <v>0</v>
      </c>
      <c r="AA1174" s="105">
        <v>0</v>
      </c>
      <c r="AB1174" s="105">
        <v>0</v>
      </c>
      <c r="AC1174" s="105">
        <v>0</v>
      </c>
      <c r="AD1174" s="105">
        <v>0</v>
      </c>
      <c r="AE1174" s="105">
        <v>0</v>
      </c>
      <c r="AF1174" s="105">
        <v>0</v>
      </c>
      <c r="AG1174" s="105">
        <v>0</v>
      </c>
      <c r="AH1174" s="105">
        <v>0</v>
      </c>
      <c r="AI1174" s="105">
        <v>0</v>
      </c>
      <c r="AJ1174" s="105">
        <v>0</v>
      </c>
      <c r="AK1174" s="105">
        <v>0</v>
      </c>
      <c r="AL1174" s="105">
        <v>0</v>
      </c>
      <c r="AM1174" s="105">
        <v>0</v>
      </c>
      <c r="AN1174" s="105">
        <v>0</v>
      </c>
      <c r="AO1174" s="105">
        <v>0</v>
      </c>
      <c r="AP1174" s="105">
        <v>0</v>
      </c>
      <c r="AQ1174" s="105">
        <v>0</v>
      </c>
      <c r="AR1174" s="105">
        <v>0</v>
      </c>
      <c r="AS1174" s="105">
        <v>0</v>
      </c>
      <c r="AT1174" s="105">
        <v>0</v>
      </c>
      <c r="AU1174" s="105">
        <v>0</v>
      </c>
      <c r="AV1174" s="105">
        <v>0</v>
      </c>
      <c r="AW1174" s="105">
        <v>0</v>
      </c>
      <c r="AX1174" s="105">
        <v>0</v>
      </c>
      <c r="AY1174" s="105">
        <v>0</v>
      </c>
      <c r="AZ1174" s="105">
        <v>0</v>
      </c>
      <c r="BA1174" s="105">
        <v>0</v>
      </c>
      <c r="BB1174" s="105">
        <v>0</v>
      </c>
      <c r="BE1174" s="73"/>
    </row>
    <row r="1175" spans="1:57" ht="14.4" x14ac:dyDescent="0.3">
      <c r="A1175" s="233" t="s">
        <v>1536</v>
      </c>
      <c r="B1175" s="105">
        <v>0</v>
      </c>
      <c r="C1175" s="105">
        <v>0</v>
      </c>
      <c r="D1175" s="105">
        <v>0</v>
      </c>
      <c r="E1175" s="105">
        <v>0</v>
      </c>
      <c r="F1175" s="105">
        <v>0</v>
      </c>
      <c r="G1175" s="105">
        <v>0</v>
      </c>
      <c r="H1175" s="105">
        <v>0</v>
      </c>
      <c r="I1175" s="105">
        <v>0</v>
      </c>
      <c r="J1175" s="105">
        <v>0</v>
      </c>
      <c r="K1175" s="105">
        <v>0</v>
      </c>
      <c r="L1175" s="105">
        <v>0</v>
      </c>
      <c r="M1175" s="105">
        <v>0</v>
      </c>
      <c r="N1175" s="105">
        <v>0</v>
      </c>
      <c r="O1175" s="105">
        <v>0</v>
      </c>
      <c r="P1175" s="105">
        <v>0</v>
      </c>
      <c r="Q1175" s="105">
        <v>0</v>
      </c>
      <c r="R1175" s="105">
        <v>0</v>
      </c>
      <c r="S1175" s="105">
        <v>0</v>
      </c>
      <c r="T1175" s="105">
        <v>0</v>
      </c>
      <c r="U1175" s="105">
        <v>0</v>
      </c>
      <c r="V1175" s="105">
        <v>0</v>
      </c>
      <c r="W1175" s="105">
        <v>0</v>
      </c>
      <c r="X1175" s="105">
        <v>0</v>
      </c>
      <c r="Y1175" s="105">
        <v>0</v>
      </c>
      <c r="Z1175" s="105">
        <v>0</v>
      </c>
      <c r="AA1175" s="105">
        <v>0</v>
      </c>
      <c r="AB1175" s="105">
        <v>0</v>
      </c>
      <c r="AC1175" s="105">
        <v>0</v>
      </c>
      <c r="AD1175" s="105">
        <v>0</v>
      </c>
      <c r="AE1175" s="105">
        <v>0</v>
      </c>
      <c r="AF1175" s="105">
        <v>0</v>
      </c>
      <c r="AG1175" s="105">
        <v>0</v>
      </c>
      <c r="AH1175" s="105">
        <v>0</v>
      </c>
      <c r="AI1175" s="105">
        <v>0</v>
      </c>
      <c r="AJ1175" s="105">
        <v>0</v>
      </c>
      <c r="AK1175" s="105">
        <v>0</v>
      </c>
      <c r="AL1175" s="105">
        <v>0</v>
      </c>
      <c r="AM1175" s="105">
        <v>0</v>
      </c>
      <c r="AN1175" s="105">
        <v>0</v>
      </c>
      <c r="AO1175" s="105">
        <v>0</v>
      </c>
      <c r="AP1175" s="105">
        <v>0</v>
      </c>
      <c r="AQ1175" s="105">
        <v>0</v>
      </c>
      <c r="AR1175" s="105">
        <v>0</v>
      </c>
      <c r="AS1175" s="105">
        <v>0</v>
      </c>
      <c r="AT1175" s="105">
        <v>0</v>
      </c>
      <c r="AU1175" s="105">
        <v>0</v>
      </c>
      <c r="AV1175" s="105">
        <v>0</v>
      </c>
      <c r="AW1175" s="105">
        <v>0</v>
      </c>
      <c r="AX1175" s="105">
        <v>0</v>
      </c>
      <c r="AY1175" s="105">
        <v>0</v>
      </c>
      <c r="AZ1175" s="105">
        <v>0</v>
      </c>
      <c r="BA1175" s="105">
        <v>0</v>
      </c>
      <c r="BB1175" s="105">
        <v>0</v>
      </c>
      <c r="BE1175" s="73"/>
    </row>
    <row r="1176" spans="1:57" ht="14.4" x14ac:dyDescent="0.3">
      <c r="A1176" s="233" t="s">
        <v>1537</v>
      </c>
      <c r="B1176" s="105">
        <v>0</v>
      </c>
      <c r="C1176" s="105">
        <v>0</v>
      </c>
      <c r="D1176" s="105">
        <v>0</v>
      </c>
      <c r="E1176" s="105">
        <v>0</v>
      </c>
      <c r="F1176" s="105">
        <v>0</v>
      </c>
      <c r="G1176" s="105">
        <v>0</v>
      </c>
      <c r="H1176" s="105">
        <v>0</v>
      </c>
      <c r="I1176" s="105">
        <v>0</v>
      </c>
      <c r="J1176" s="105">
        <v>0</v>
      </c>
      <c r="K1176" s="105">
        <v>0</v>
      </c>
      <c r="L1176" s="105">
        <v>0</v>
      </c>
      <c r="M1176" s="105">
        <v>0</v>
      </c>
      <c r="N1176" s="105">
        <v>0</v>
      </c>
      <c r="O1176" s="105">
        <v>0</v>
      </c>
      <c r="P1176" s="105">
        <v>0</v>
      </c>
      <c r="Q1176" s="105">
        <v>0</v>
      </c>
      <c r="R1176" s="105">
        <v>0</v>
      </c>
      <c r="S1176" s="105">
        <v>0</v>
      </c>
      <c r="T1176" s="105">
        <v>0</v>
      </c>
      <c r="U1176" s="105">
        <v>0</v>
      </c>
      <c r="V1176" s="105">
        <v>0</v>
      </c>
      <c r="W1176" s="105">
        <v>0</v>
      </c>
      <c r="X1176" s="105">
        <v>0</v>
      </c>
      <c r="Y1176" s="105">
        <v>0</v>
      </c>
      <c r="Z1176" s="105">
        <v>0</v>
      </c>
      <c r="AA1176" s="105">
        <v>0</v>
      </c>
      <c r="AB1176" s="105">
        <v>0</v>
      </c>
      <c r="AC1176" s="105">
        <v>0</v>
      </c>
      <c r="AD1176" s="105">
        <v>0</v>
      </c>
      <c r="AE1176" s="105">
        <v>0</v>
      </c>
      <c r="AF1176" s="105">
        <v>0</v>
      </c>
      <c r="AG1176" s="105">
        <v>0</v>
      </c>
      <c r="AH1176" s="105">
        <v>0</v>
      </c>
      <c r="AI1176" s="105">
        <v>0</v>
      </c>
      <c r="AJ1176" s="105">
        <v>0</v>
      </c>
      <c r="AK1176" s="105">
        <v>0</v>
      </c>
      <c r="AL1176" s="105">
        <v>0</v>
      </c>
      <c r="AM1176" s="105">
        <v>0</v>
      </c>
      <c r="AN1176" s="105">
        <v>0</v>
      </c>
      <c r="AO1176" s="105">
        <v>0</v>
      </c>
      <c r="AP1176" s="105">
        <v>0</v>
      </c>
      <c r="AQ1176" s="105">
        <v>0</v>
      </c>
      <c r="AR1176" s="105">
        <v>0</v>
      </c>
      <c r="AS1176" s="105">
        <v>0</v>
      </c>
      <c r="AT1176" s="105">
        <v>0</v>
      </c>
      <c r="AU1176" s="105">
        <v>0</v>
      </c>
      <c r="AV1176" s="105">
        <v>0</v>
      </c>
      <c r="AW1176" s="105">
        <v>0</v>
      </c>
      <c r="AX1176" s="105">
        <v>0</v>
      </c>
      <c r="AY1176" s="105">
        <v>0</v>
      </c>
      <c r="AZ1176" s="105">
        <v>0</v>
      </c>
      <c r="BA1176" s="105">
        <v>0</v>
      </c>
      <c r="BB1176" s="105">
        <v>0</v>
      </c>
      <c r="BE1176" s="73"/>
    </row>
    <row r="1177" spans="1:57" ht="14.4" x14ac:dyDescent="0.3">
      <c r="A1177" s="233" t="s">
        <v>1538</v>
      </c>
      <c r="B1177" s="105">
        <v>0</v>
      </c>
      <c r="C1177" s="105">
        <v>0</v>
      </c>
      <c r="D1177" s="105">
        <v>0</v>
      </c>
      <c r="E1177" s="105">
        <v>0</v>
      </c>
      <c r="F1177" s="105">
        <v>0</v>
      </c>
      <c r="G1177" s="105">
        <v>0</v>
      </c>
      <c r="H1177" s="105">
        <v>0</v>
      </c>
      <c r="I1177" s="105">
        <v>0</v>
      </c>
      <c r="J1177" s="105">
        <v>0</v>
      </c>
      <c r="K1177" s="105">
        <v>0</v>
      </c>
      <c r="L1177" s="105">
        <v>0</v>
      </c>
      <c r="M1177" s="105">
        <v>0</v>
      </c>
      <c r="N1177" s="105">
        <v>0</v>
      </c>
      <c r="O1177" s="105">
        <v>0</v>
      </c>
      <c r="P1177" s="105">
        <v>0</v>
      </c>
      <c r="Q1177" s="105">
        <v>0</v>
      </c>
      <c r="R1177" s="105">
        <v>0</v>
      </c>
      <c r="S1177" s="105">
        <v>0</v>
      </c>
      <c r="T1177" s="105">
        <v>0</v>
      </c>
      <c r="U1177" s="105">
        <v>0</v>
      </c>
      <c r="V1177" s="105">
        <v>0</v>
      </c>
      <c r="W1177" s="105">
        <v>0</v>
      </c>
      <c r="X1177" s="105">
        <v>0</v>
      </c>
      <c r="Y1177" s="105">
        <v>0</v>
      </c>
      <c r="Z1177" s="105">
        <v>0</v>
      </c>
      <c r="AA1177" s="105">
        <v>0</v>
      </c>
      <c r="AB1177" s="105">
        <v>0</v>
      </c>
      <c r="AC1177" s="105">
        <v>0</v>
      </c>
      <c r="AD1177" s="105">
        <v>0</v>
      </c>
      <c r="AE1177" s="105">
        <v>0</v>
      </c>
      <c r="AF1177" s="105">
        <v>0</v>
      </c>
      <c r="AG1177" s="105">
        <v>0</v>
      </c>
      <c r="AH1177" s="105">
        <v>0</v>
      </c>
      <c r="AI1177" s="105">
        <v>0</v>
      </c>
      <c r="AJ1177" s="105">
        <v>0</v>
      </c>
      <c r="AK1177" s="105">
        <v>0</v>
      </c>
      <c r="AL1177" s="105">
        <v>0</v>
      </c>
      <c r="AM1177" s="105">
        <v>0</v>
      </c>
      <c r="AN1177" s="105">
        <v>0</v>
      </c>
      <c r="AO1177" s="105">
        <v>0</v>
      </c>
      <c r="AP1177" s="105">
        <v>0</v>
      </c>
      <c r="AQ1177" s="105">
        <v>0</v>
      </c>
      <c r="AR1177" s="105">
        <v>0</v>
      </c>
      <c r="AS1177" s="105">
        <v>0</v>
      </c>
      <c r="AT1177" s="105">
        <v>0</v>
      </c>
      <c r="AU1177" s="105">
        <v>0</v>
      </c>
      <c r="AV1177" s="105">
        <v>0</v>
      </c>
      <c r="AW1177" s="105">
        <v>0</v>
      </c>
      <c r="AX1177" s="105">
        <v>0</v>
      </c>
      <c r="AY1177" s="105">
        <v>0</v>
      </c>
      <c r="AZ1177" s="105">
        <v>0</v>
      </c>
      <c r="BA1177" s="105">
        <v>0</v>
      </c>
      <c r="BB1177" s="105">
        <v>0</v>
      </c>
      <c r="BE1177" s="73"/>
    </row>
    <row r="1178" spans="1:57" ht="14.4" x14ac:dyDescent="0.3">
      <c r="A1178" s="233" t="s">
        <v>1539</v>
      </c>
      <c r="B1178" s="105">
        <v>0</v>
      </c>
      <c r="C1178" s="105">
        <v>0</v>
      </c>
      <c r="D1178" s="105">
        <v>0</v>
      </c>
      <c r="E1178" s="105">
        <v>0</v>
      </c>
      <c r="F1178" s="105">
        <v>0</v>
      </c>
      <c r="G1178" s="105">
        <v>0</v>
      </c>
      <c r="H1178" s="105">
        <v>0</v>
      </c>
      <c r="I1178" s="105">
        <v>0</v>
      </c>
      <c r="J1178" s="105">
        <v>0</v>
      </c>
      <c r="K1178" s="105">
        <v>0</v>
      </c>
      <c r="L1178" s="105">
        <v>0</v>
      </c>
      <c r="M1178" s="105">
        <v>0</v>
      </c>
      <c r="N1178" s="105">
        <v>0</v>
      </c>
      <c r="O1178" s="105">
        <v>0</v>
      </c>
      <c r="P1178" s="105">
        <v>0</v>
      </c>
      <c r="Q1178" s="105">
        <v>0</v>
      </c>
      <c r="R1178" s="105">
        <v>0</v>
      </c>
      <c r="S1178" s="105">
        <v>0</v>
      </c>
      <c r="T1178" s="105">
        <v>0</v>
      </c>
      <c r="U1178" s="105">
        <v>0</v>
      </c>
      <c r="V1178" s="105">
        <v>0</v>
      </c>
      <c r="W1178" s="105">
        <v>0</v>
      </c>
      <c r="X1178" s="105">
        <v>0</v>
      </c>
      <c r="Y1178" s="105">
        <v>0</v>
      </c>
      <c r="Z1178" s="105">
        <v>0</v>
      </c>
      <c r="AA1178" s="105">
        <v>0</v>
      </c>
      <c r="AB1178" s="105">
        <v>0</v>
      </c>
      <c r="AC1178" s="105">
        <v>0</v>
      </c>
      <c r="AD1178" s="105">
        <v>0</v>
      </c>
      <c r="AE1178" s="105">
        <v>0</v>
      </c>
      <c r="AF1178" s="105">
        <v>0</v>
      </c>
      <c r="AG1178" s="105">
        <v>0</v>
      </c>
      <c r="AH1178" s="105">
        <v>0</v>
      </c>
      <c r="AI1178" s="105">
        <v>0</v>
      </c>
      <c r="AJ1178" s="105">
        <v>0</v>
      </c>
      <c r="AK1178" s="105">
        <v>0</v>
      </c>
      <c r="AL1178" s="105">
        <v>0</v>
      </c>
      <c r="AM1178" s="105">
        <v>0</v>
      </c>
      <c r="AN1178" s="105">
        <v>0</v>
      </c>
      <c r="AO1178" s="105">
        <v>0</v>
      </c>
      <c r="AP1178" s="105">
        <v>0</v>
      </c>
      <c r="AQ1178" s="105">
        <v>0</v>
      </c>
      <c r="AR1178" s="105">
        <v>0</v>
      </c>
      <c r="AS1178" s="105">
        <v>0</v>
      </c>
      <c r="AT1178" s="105">
        <v>0</v>
      </c>
      <c r="AU1178" s="105">
        <v>0</v>
      </c>
      <c r="AV1178" s="105">
        <v>0</v>
      </c>
      <c r="AW1178" s="105">
        <v>0</v>
      </c>
      <c r="AX1178" s="105">
        <v>0</v>
      </c>
      <c r="AY1178" s="105">
        <v>0</v>
      </c>
      <c r="AZ1178" s="105">
        <v>0</v>
      </c>
      <c r="BA1178" s="105">
        <v>0</v>
      </c>
      <c r="BB1178" s="105">
        <v>0</v>
      </c>
      <c r="BE1178" s="73"/>
    </row>
    <row r="1179" spans="1:57" ht="14.4" x14ac:dyDescent="0.3">
      <c r="A1179" s="233" t="s">
        <v>1540</v>
      </c>
      <c r="B1179" s="105">
        <v>0</v>
      </c>
      <c r="C1179" s="105">
        <v>0</v>
      </c>
      <c r="D1179" s="105">
        <v>0</v>
      </c>
      <c r="E1179" s="105">
        <v>0</v>
      </c>
      <c r="F1179" s="105">
        <v>0</v>
      </c>
      <c r="G1179" s="105">
        <v>0</v>
      </c>
      <c r="H1179" s="105">
        <v>0</v>
      </c>
      <c r="I1179" s="105">
        <v>0</v>
      </c>
      <c r="J1179" s="105">
        <v>0</v>
      </c>
      <c r="K1179" s="105">
        <v>0</v>
      </c>
      <c r="L1179" s="105">
        <v>0</v>
      </c>
      <c r="M1179" s="105">
        <v>0</v>
      </c>
      <c r="N1179" s="105">
        <v>0</v>
      </c>
      <c r="O1179" s="105">
        <v>0</v>
      </c>
      <c r="P1179" s="105">
        <v>0</v>
      </c>
      <c r="Q1179" s="105">
        <v>0</v>
      </c>
      <c r="R1179" s="105">
        <v>0</v>
      </c>
      <c r="S1179" s="105">
        <v>0</v>
      </c>
      <c r="T1179" s="105">
        <v>0</v>
      </c>
      <c r="U1179" s="105">
        <v>0</v>
      </c>
      <c r="V1179" s="105">
        <v>0</v>
      </c>
      <c r="W1179" s="105">
        <v>0</v>
      </c>
      <c r="X1179" s="105">
        <v>0</v>
      </c>
      <c r="Y1179" s="105">
        <v>0</v>
      </c>
      <c r="Z1179" s="105">
        <v>0</v>
      </c>
      <c r="AA1179" s="105">
        <v>0</v>
      </c>
      <c r="AB1179" s="105">
        <v>0</v>
      </c>
      <c r="AC1179" s="105">
        <v>0</v>
      </c>
      <c r="AD1179" s="105">
        <v>0</v>
      </c>
      <c r="AE1179" s="105">
        <v>0</v>
      </c>
      <c r="AF1179" s="105">
        <v>0</v>
      </c>
      <c r="AG1179" s="105">
        <v>0</v>
      </c>
      <c r="AH1179" s="105">
        <v>0</v>
      </c>
      <c r="AI1179" s="105">
        <v>0</v>
      </c>
      <c r="AJ1179" s="105">
        <v>0</v>
      </c>
      <c r="AK1179" s="105">
        <v>0</v>
      </c>
      <c r="AL1179" s="105">
        <v>0</v>
      </c>
      <c r="AM1179" s="105">
        <v>0</v>
      </c>
      <c r="AN1179" s="105">
        <v>0</v>
      </c>
      <c r="AO1179" s="105">
        <v>0</v>
      </c>
      <c r="AP1179" s="105">
        <v>0</v>
      </c>
      <c r="AQ1179" s="105">
        <v>0</v>
      </c>
      <c r="AR1179" s="105">
        <v>0</v>
      </c>
      <c r="AS1179" s="105">
        <v>0</v>
      </c>
      <c r="AT1179" s="105">
        <v>0</v>
      </c>
      <c r="AU1179" s="105">
        <v>0</v>
      </c>
      <c r="AV1179" s="105">
        <v>0</v>
      </c>
      <c r="AW1179" s="105">
        <v>0</v>
      </c>
      <c r="AX1179" s="105">
        <v>0</v>
      </c>
      <c r="AY1179" s="105">
        <v>0</v>
      </c>
      <c r="AZ1179" s="105">
        <v>0</v>
      </c>
      <c r="BA1179" s="105">
        <v>0</v>
      </c>
      <c r="BB1179" s="105">
        <v>0</v>
      </c>
      <c r="BE1179" s="73"/>
    </row>
    <row r="1180" spans="1:57" ht="14.4" x14ac:dyDescent="0.3">
      <c r="A1180" s="233" t="s">
        <v>1541</v>
      </c>
      <c r="B1180" s="109">
        <v>0</v>
      </c>
      <c r="C1180" s="109">
        <v>0</v>
      </c>
      <c r="D1180" s="109">
        <v>0</v>
      </c>
      <c r="E1180" s="109">
        <v>0</v>
      </c>
      <c r="F1180" s="109">
        <v>0</v>
      </c>
      <c r="G1180" s="109">
        <v>0</v>
      </c>
      <c r="H1180" s="109">
        <v>0</v>
      </c>
      <c r="I1180" s="109">
        <v>0</v>
      </c>
      <c r="J1180" s="109">
        <v>0</v>
      </c>
      <c r="K1180" s="109">
        <v>0</v>
      </c>
      <c r="L1180" s="109">
        <v>0</v>
      </c>
      <c r="M1180" s="109">
        <v>0</v>
      </c>
      <c r="N1180" s="109">
        <v>0</v>
      </c>
      <c r="O1180" s="109">
        <v>0</v>
      </c>
      <c r="P1180" s="109">
        <v>0</v>
      </c>
      <c r="Q1180" s="109">
        <v>0</v>
      </c>
      <c r="R1180" s="109">
        <v>0</v>
      </c>
      <c r="S1180" s="109">
        <v>0</v>
      </c>
      <c r="T1180" s="109">
        <v>0</v>
      </c>
      <c r="U1180" s="109">
        <v>0</v>
      </c>
      <c r="V1180" s="109">
        <v>0</v>
      </c>
      <c r="W1180" s="109">
        <v>0</v>
      </c>
      <c r="X1180" s="109">
        <v>0</v>
      </c>
      <c r="Y1180" s="109">
        <v>0</v>
      </c>
      <c r="Z1180" s="109">
        <v>0</v>
      </c>
      <c r="AA1180" s="109">
        <v>0</v>
      </c>
      <c r="AB1180" s="109">
        <v>0</v>
      </c>
      <c r="AC1180" s="109">
        <v>0</v>
      </c>
      <c r="AD1180" s="109">
        <v>0</v>
      </c>
      <c r="AE1180" s="109">
        <v>0</v>
      </c>
      <c r="AF1180" s="109">
        <v>0</v>
      </c>
      <c r="AG1180" s="109">
        <v>0</v>
      </c>
      <c r="AH1180" s="109">
        <v>0</v>
      </c>
      <c r="AI1180" s="109">
        <v>0</v>
      </c>
      <c r="AJ1180" s="109">
        <v>0</v>
      </c>
      <c r="AK1180" s="109">
        <v>0</v>
      </c>
      <c r="AL1180" s="109">
        <v>0</v>
      </c>
      <c r="AM1180" s="109">
        <v>0</v>
      </c>
      <c r="AN1180" s="109">
        <v>0</v>
      </c>
      <c r="AO1180" s="109">
        <v>0</v>
      </c>
      <c r="AP1180" s="109">
        <v>0</v>
      </c>
      <c r="AQ1180" s="109">
        <v>0</v>
      </c>
      <c r="AR1180" s="109">
        <v>0</v>
      </c>
      <c r="AS1180" s="109">
        <v>0</v>
      </c>
      <c r="AT1180" s="109">
        <v>0</v>
      </c>
      <c r="AU1180" s="109">
        <v>0</v>
      </c>
      <c r="AV1180" s="109">
        <v>0</v>
      </c>
      <c r="AW1180" s="109">
        <v>0</v>
      </c>
      <c r="AX1180" s="109">
        <v>0</v>
      </c>
      <c r="AY1180" s="109">
        <v>0</v>
      </c>
      <c r="AZ1180" s="109">
        <v>0</v>
      </c>
      <c r="BA1180" s="109">
        <v>0</v>
      </c>
      <c r="BB1180" s="109">
        <v>0</v>
      </c>
      <c r="BE1180" s="73"/>
    </row>
    <row r="1181" spans="1:57" ht="14.4" x14ac:dyDescent="0.3">
      <c r="A1181" s="106" t="s">
        <v>1542</v>
      </c>
      <c r="B1181" s="105">
        <v>0</v>
      </c>
      <c r="C1181" s="105">
        <v>0</v>
      </c>
      <c r="D1181" s="105">
        <v>0</v>
      </c>
      <c r="E1181" s="105">
        <v>0</v>
      </c>
      <c r="F1181" s="105">
        <v>0</v>
      </c>
      <c r="G1181" s="105">
        <v>0</v>
      </c>
      <c r="H1181" s="105">
        <v>0</v>
      </c>
      <c r="I1181" s="105">
        <v>0</v>
      </c>
      <c r="J1181" s="105">
        <v>0</v>
      </c>
      <c r="K1181" s="105">
        <v>0</v>
      </c>
      <c r="L1181" s="105">
        <v>0</v>
      </c>
      <c r="M1181" s="105">
        <v>0</v>
      </c>
      <c r="N1181" s="105">
        <v>0</v>
      </c>
      <c r="O1181" s="105">
        <v>0</v>
      </c>
      <c r="P1181" s="105">
        <v>0</v>
      </c>
      <c r="Q1181" s="105">
        <v>0</v>
      </c>
      <c r="R1181" s="105">
        <v>0</v>
      </c>
      <c r="S1181" s="105">
        <v>0</v>
      </c>
      <c r="T1181" s="105">
        <v>0</v>
      </c>
      <c r="U1181" s="105">
        <v>0</v>
      </c>
      <c r="V1181" s="105">
        <v>0</v>
      </c>
      <c r="W1181" s="105">
        <v>0</v>
      </c>
      <c r="X1181" s="105">
        <v>0</v>
      </c>
      <c r="Y1181" s="105">
        <v>0</v>
      </c>
      <c r="Z1181" s="105">
        <v>0</v>
      </c>
      <c r="AA1181" s="105">
        <v>0</v>
      </c>
      <c r="AB1181" s="105">
        <v>0</v>
      </c>
      <c r="AC1181" s="105">
        <v>0</v>
      </c>
      <c r="AD1181" s="105">
        <v>0</v>
      </c>
      <c r="AE1181" s="105">
        <v>0</v>
      </c>
      <c r="AF1181" s="105">
        <v>0</v>
      </c>
      <c r="AG1181" s="105">
        <v>0</v>
      </c>
      <c r="AH1181" s="105">
        <v>0</v>
      </c>
      <c r="AI1181" s="105">
        <v>0</v>
      </c>
      <c r="AJ1181" s="105">
        <v>0</v>
      </c>
      <c r="AK1181" s="105">
        <v>0</v>
      </c>
      <c r="AL1181" s="105">
        <v>0</v>
      </c>
      <c r="AM1181" s="105">
        <v>0</v>
      </c>
      <c r="AN1181" s="105">
        <v>0</v>
      </c>
      <c r="AO1181" s="105">
        <v>0</v>
      </c>
      <c r="AP1181" s="105">
        <v>0</v>
      </c>
      <c r="AQ1181" s="105">
        <v>0</v>
      </c>
      <c r="AR1181" s="105">
        <v>0</v>
      </c>
      <c r="AS1181" s="105">
        <v>0</v>
      </c>
      <c r="AT1181" s="105">
        <v>0</v>
      </c>
      <c r="AU1181" s="105">
        <v>0</v>
      </c>
      <c r="AV1181" s="105">
        <v>0</v>
      </c>
      <c r="AW1181" s="105">
        <v>0</v>
      </c>
      <c r="AX1181" s="105">
        <v>0</v>
      </c>
      <c r="AY1181" s="105">
        <v>0</v>
      </c>
      <c r="AZ1181" s="105">
        <v>0</v>
      </c>
      <c r="BA1181" s="105">
        <v>0</v>
      </c>
      <c r="BB1181" s="105">
        <v>0</v>
      </c>
      <c r="BE1181" s="73"/>
    </row>
    <row r="1182" spans="1:57" ht="14.4" x14ac:dyDescent="0.3">
      <c r="A1182" s="106" t="s">
        <v>1543</v>
      </c>
      <c r="BE1182" s="73"/>
    </row>
    <row r="1183" spans="1:57" ht="14.4" x14ac:dyDescent="0.3">
      <c r="A1183" s="106" t="s">
        <v>1544</v>
      </c>
      <c r="BE1183" s="73"/>
    </row>
    <row r="1184" spans="1:57" ht="14.4" x14ac:dyDescent="0.3">
      <c r="A1184" s="106" t="s">
        <v>1545</v>
      </c>
      <c r="B1184" s="105">
        <v>0</v>
      </c>
      <c r="C1184" s="105">
        <v>0</v>
      </c>
      <c r="D1184" s="105">
        <v>0</v>
      </c>
      <c r="E1184" s="105">
        <v>0</v>
      </c>
      <c r="F1184" s="105">
        <v>0</v>
      </c>
      <c r="G1184" s="105">
        <v>0</v>
      </c>
      <c r="H1184" s="105">
        <v>0</v>
      </c>
      <c r="I1184" s="105">
        <v>0</v>
      </c>
      <c r="J1184" s="105">
        <v>0</v>
      </c>
      <c r="K1184" s="105">
        <v>0</v>
      </c>
      <c r="L1184" s="105">
        <v>0</v>
      </c>
      <c r="M1184" s="105">
        <v>0</v>
      </c>
      <c r="N1184" s="105">
        <v>0</v>
      </c>
      <c r="O1184" s="105">
        <v>0</v>
      </c>
      <c r="P1184" s="105">
        <v>0</v>
      </c>
      <c r="Q1184" s="105">
        <v>0</v>
      </c>
      <c r="R1184" s="105">
        <v>0</v>
      </c>
      <c r="S1184" s="105">
        <v>0</v>
      </c>
      <c r="T1184" s="105">
        <v>0</v>
      </c>
      <c r="U1184" s="105">
        <v>0</v>
      </c>
      <c r="V1184" s="105">
        <v>0</v>
      </c>
      <c r="W1184" s="105">
        <v>0</v>
      </c>
      <c r="X1184" s="105">
        <v>0</v>
      </c>
      <c r="Y1184" s="105">
        <v>0</v>
      </c>
      <c r="Z1184" s="105">
        <v>0</v>
      </c>
      <c r="AA1184" s="105">
        <v>0</v>
      </c>
      <c r="AB1184" s="105">
        <v>0</v>
      </c>
      <c r="AC1184" s="105">
        <v>0</v>
      </c>
      <c r="AD1184" s="105">
        <v>0</v>
      </c>
      <c r="AE1184" s="105">
        <v>0</v>
      </c>
      <c r="AF1184" s="105">
        <v>0</v>
      </c>
      <c r="AG1184" s="105">
        <v>0</v>
      </c>
      <c r="AH1184" s="105">
        <v>0</v>
      </c>
      <c r="AI1184" s="105">
        <v>0</v>
      </c>
      <c r="AJ1184" s="105">
        <v>0</v>
      </c>
      <c r="AK1184" s="105">
        <v>0</v>
      </c>
      <c r="AL1184" s="105">
        <v>0</v>
      </c>
      <c r="AM1184" s="105">
        <v>0</v>
      </c>
      <c r="AN1184" s="105">
        <v>0</v>
      </c>
      <c r="AO1184" s="105">
        <v>0</v>
      </c>
      <c r="AP1184" s="105">
        <v>0</v>
      </c>
      <c r="AQ1184" s="105">
        <v>0</v>
      </c>
      <c r="AR1184" s="105">
        <v>0</v>
      </c>
      <c r="AS1184" s="105">
        <v>0</v>
      </c>
      <c r="AT1184" s="105">
        <v>0</v>
      </c>
      <c r="AU1184" s="105">
        <v>0</v>
      </c>
      <c r="AV1184" s="105">
        <v>0</v>
      </c>
      <c r="AW1184" s="105">
        <v>0</v>
      </c>
      <c r="AX1184" s="105">
        <v>0</v>
      </c>
      <c r="AY1184" s="105">
        <v>0</v>
      </c>
      <c r="AZ1184" s="105">
        <v>0</v>
      </c>
      <c r="BA1184" s="105">
        <v>0</v>
      </c>
      <c r="BB1184" s="105">
        <v>0</v>
      </c>
      <c r="BE1184" s="73"/>
    </row>
    <row r="1185" spans="1:57" ht="14.4" x14ac:dyDescent="0.3">
      <c r="A1185" s="106" t="s">
        <v>1546</v>
      </c>
      <c r="B1185" s="105">
        <v>0</v>
      </c>
      <c r="C1185" s="105">
        <v>0</v>
      </c>
      <c r="D1185" s="105">
        <v>0</v>
      </c>
      <c r="E1185" s="105">
        <v>0</v>
      </c>
      <c r="F1185" s="105">
        <v>0</v>
      </c>
      <c r="G1185" s="105">
        <v>0</v>
      </c>
      <c r="H1185" s="105">
        <v>0</v>
      </c>
      <c r="I1185" s="105">
        <v>0</v>
      </c>
      <c r="J1185" s="105">
        <v>0</v>
      </c>
      <c r="K1185" s="105">
        <v>0</v>
      </c>
      <c r="L1185" s="105">
        <v>0</v>
      </c>
      <c r="M1185" s="105">
        <v>0</v>
      </c>
      <c r="N1185" s="105">
        <v>0</v>
      </c>
      <c r="O1185" s="105">
        <v>0</v>
      </c>
      <c r="P1185" s="105">
        <v>0</v>
      </c>
      <c r="Q1185" s="105">
        <v>0</v>
      </c>
      <c r="R1185" s="105">
        <v>0</v>
      </c>
      <c r="S1185" s="105">
        <v>0</v>
      </c>
      <c r="T1185" s="105">
        <v>0</v>
      </c>
      <c r="U1185" s="105">
        <v>0</v>
      </c>
      <c r="V1185" s="105">
        <v>0</v>
      </c>
      <c r="W1185" s="105">
        <v>0</v>
      </c>
      <c r="X1185" s="105">
        <v>0</v>
      </c>
      <c r="Y1185" s="105">
        <v>0</v>
      </c>
      <c r="Z1185" s="105">
        <v>0</v>
      </c>
      <c r="AA1185" s="105">
        <v>0</v>
      </c>
      <c r="AB1185" s="105">
        <v>0</v>
      </c>
      <c r="AC1185" s="105">
        <v>0</v>
      </c>
      <c r="AD1185" s="105">
        <v>0</v>
      </c>
      <c r="AE1185" s="105">
        <v>0</v>
      </c>
      <c r="AF1185" s="105">
        <v>0</v>
      </c>
      <c r="AG1185" s="105">
        <v>0</v>
      </c>
      <c r="AH1185" s="105">
        <v>0</v>
      </c>
      <c r="AI1185" s="105">
        <v>0</v>
      </c>
      <c r="AJ1185" s="105">
        <v>0</v>
      </c>
      <c r="AK1185" s="105">
        <v>0</v>
      </c>
      <c r="AL1185" s="105">
        <v>0</v>
      </c>
      <c r="AM1185" s="105">
        <v>0</v>
      </c>
      <c r="AN1185" s="105">
        <v>0</v>
      </c>
      <c r="AO1185" s="105">
        <v>0</v>
      </c>
      <c r="AP1185" s="105">
        <v>0</v>
      </c>
      <c r="AQ1185" s="105">
        <v>0</v>
      </c>
      <c r="AR1185" s="105">
        <v>0</v>
      </c>
      <c r="AS1185" s="105">
        <v>0</v>
      </c>
      <c r="AT1185" s="105">
        <v>0</v>
      </c>
      <c r="AU1185" s="105">
        <v>0</v>
      </c>
      <c r="AV1185" s="105">
        <v>0</v>
      </c>
      <c r="AW1185" s="105">
        <v>0</v>
      </c>
      <c r="AX1185" s="105">
        <v>0</v>
      </c>
      <c r="AY1185" s="105">
        <v>0</v>
      </c>
      <c r="AZ1185" s="105">
        <v>0</v>
      </c>
      <c r="BA1185" s="105">
        <v>0</v>
      </c>
      <c r="BB1185" s="105">
        <v>0</v>
      </c>
      <c r="BE1185" s="73"/>
    </row>
    <row r="1186" spans="1:57" ht="14.4" x14ac:dyDescent="0.3">
      <c r="A1186" s="106" t="s">
        <v>1547</v>
      </c>
      <c r="B1186" s="105">
        <v>0</v>
      </c>
      <c r="C1186" s="105">
        <v>0</v>
      </c>
      <c r="D1186" s="105">
        <v>0</v>
      </c>
      <c r="E1186" s="105">
        <v>0</v>
      </c>
      <c r="F1186" s="105">
        <v>0</v>
      </c>
      <c r="G1186" s="105">
        <v>0</v>
      </c>
      <c r="H1186" s="105">
        <v>0</v>
      </c>
      <c r="I1186" s="105">
        <v>0</v>
      </c>
      <c r="J1186" s="105">
        <v>0</v>
      </c>
      <c r="K1186" s="105">
        <v>0</v>
      </c>
      <c r="L1186" s="105">
        <v>0</v>
      </c>
      <c r="M1186" s="105">
        <v>0</v>
      </c>
      <c r="N1186" s="105">
        <v>0</v>
      </c>
      <c r="O1186" s="105">
        <v>0</v>
      </c>
      <c r="P1186" s="105">
        <v>0</v>
      </c>
      <c r="Q1186" s="105">
        <v>0</v>
      </c>
      <c r="R1186" s="105">
        <v>0</v>
      </c>
      <c r="S1186" s="105">
        <v>0</v>
      </c>
      <c r="T1186" s="105">
        <v>0</v>
      </c>
      <c r="U1186" s="105">
        <v>0</v>
      </c>
      <c r="V1186" s="105">
        <v>0</v>
      </c>
      <c r="W1186" s="105">
        <v>0</v>
      </c>
      <c r="X1186" s="105">
        <v>0</v>
      </c>
      <c r="Y1186" s="105">
        <v>0</v>
      </c>
      <c r="Z1186" s="105">
        <v>0</v>
      </c>
      <c r="AA1186" s="105">
        <v>0</v>
      </c>
      <c r="AB1186" s="105">
        <v>0</v>
      </c>
      <c r="AC1186" s="105">
        <v>0</v>
      </c>
      <c r="AD1186" s="105">
        <v>0</v>
      </c>
      <c r="AE1186" s="105">
        <v>0</v>
      </c>
      <c r="AF1186" s="105">
        <v>0</v>
      </c>
      <c r="AG1186" s="105">
        <v>0</v>
      </c>
      <c r="AH1186" s="105">
        <v>0</v>
      </c>
      <c r="AI1186" s="105">
        <v>0</v>
      </c>
      <c r="AJ1186" s="105">
        <v>0</v>
      </c>
      <c r="AK1186" s="105">
        <v>0</v>
      </c>
      <c r="AL1186" s="105">
        <v>0</v>
      </c>
      <c r="AM1186" s="105">
        <v>0</v>
      </c>
      <c r="AN1186" s="105">
        <v>0</v>
      </c>
      <c r="AO1186" s="105">
        <v>0</v>
      </c>
      <c r="AP1186" s="105">
        <v>0</v>
      </c>
      <c r="AQ1186" s="105">
        <v>0</v>
      </c>
      <c r="AR1186" s="105">
        <v>0</v>
      </c>
      <c r="AS1186" s="105">
        <v>0</v>
      </c>
      <c r="AT1186" s="105">
        <v>0</v>
      </c>
      <c r="AU1186" s="105">
        <v>0</v>
      </c>
      <c r="AV1186" s="105">
        <v>0</v>
      </c>
      <c r="AW1186" s="105">
        <v>0</v>
      </c>
      <c r="AX1186" s="105">
        <v>0</v>
      </c>
      <c r="AY1186" s="105">
        <v>0</v>
      </c>
      <c r="AZ1186" s="105">
        <v>0</v>
      </c>
      <c r="BA1186" s="105">
        <v>0</v>
      </c>
      <c r="BB1186" s="105">
        <v>0</v>
      </c>
      <c r="BE1186" s="73"/>
    </row>
    <row r="1187" spans="1:57" ht="14.4" x14ac:dyDescent="0.3">
      <c r="A1187" s="106" t="s">
        <v>1548</v>
      </c>
      <c r="BE1187" s="73"/>
    </row>
    <row r="1188" spans="1:57" ht="14.4" x14ac:dyDescent="0.3">
      <c r="A1188" s="106" t="s">
        <v>1549</v>
      </c>
      <c r="BE1188" s="73"/>
    </row>
    <row r="1189" spans="1:57" ht="14.4" x14ac:dyDescent="0.3">
      <c r="A1189" s="106" t="s">
        <v>1550</v>
      </c>
      <c r="B1189" s="105">
        <v>0</v>
      </c>
      <c r="C1189" s="105">
        <v>0</v>
      </c>
      <c r="D1189" s="105">
        <v>0</v>
      </c>
      <c r="E1189" s="105">
        <v>0</v>
      </c>
      <c r="F1189" s="105">
        <v>0</v>
      </c>
      <c r="G1189" s="105">
        <v>0</v>
      </c>
      <c r="H1189" s="105">
        <v>0</v>
      </c>
      <c r="I1189" s="105">
        <v>0</v>
      </c>
      <c r="J1189" s="105">
        <v>0</v>
      </c>
      <c r="K1189" s="105">
        <v>0</v>
      </c>
      <c r="L1189" s="105">
        <v>0</v>
      </c>
      <c r="M1189" s="105">
        <v>0</v>
      </c>
      <c r="N1189" s="105">
        <v>0</v>
      </c>
      <c r="O1189" s="105">
        <v>0</v>
      </c>
      <c r="P1189" s="105">
        <v>0</v>
      </c>
      <c r="Q1189" s="105">
        <v>0</v>
      </c>
      <c r="R1189" s="105">
        <v>0</v>
      </c>
      <c r="S1189" s="105">
        <v>0</v>
      </c>
      <c r="T1189" s="105">
        <v>0</v>
      </c>
      <c r="U1189" s="105">
        <v>0</v>
      </c>
      <c r="V1189" s="105">
        <v>0</v>
      </c>
      <c r="W1189" s="105">
        <v>0</v>
      </c>
      <c r="X1189" s="105">
        <v>0</v>
      </c>
      <c r="Y1189" s="105">
        <v>0</v>
      </c>
      <c r="Z1189" s="105">
        <v>0</v>
      </c>
      <c r="AA1189" s="105">
        <v>0</v>
      </c>
      <c r="AB1189" s="105">
        <v>0</v>
      </c>
      <c r="AC1189" s="105">
        <v>0</v>
      </c>
      <c r="AD1189" s="105">
        <v>0</v>
      </c>
      <c r="AE1189" s="105">
        <v>0</v>
      </c>
      <c r="AF1189" s="105">
        <v>0</v>
      </c>
      <c r="AG1189" s="105">
        <v>0</v>
      </c>
      <c r="AH1189" s="105">
        <v>0</v>
      </c>
      <c r="AI1189" s="105">
        <v>0</v>
      </c>
      <c r="AJ1189" s="105">
        <v>0</v>
      </c>
      <c r="AK1189" s="105">
        <v>0</v>
      </c>
      <c r="AL1189" s="105">
        <v>0</v>
      </c>
      <c r="AM1189" s="105">
        <v>0</v>
      </c>
      <c r="AN1189" s="105">
        <v>0</v>
      </c>
      <c r="AO1189" s="105">
        <v>0</v>
      </c>
      <c r="AP1189" s="105">
        <v>0</v>
      </c>
      <c r="AQ1189" s="105">
        <v>0</v>
      </c>
      <c r="AR1189" s="105">
        <v>0</v>
      </c>
      <c r="AS1189" s="105">
        <v>0</v>
      </c>
      <c r="AT1189" s="105">
        <v>0</v>
      </c>
      <c r="AU1189" s="105">
        <v>0</v>
      </c>
      <c r="AV1189" s="105">
        <v>0</v>
      </c>
      <c r="AW1189" s="105">
        <v>0</v>
      </c>
      <c r="AX1189" s="105">
        <v>0</v>
      </c>
      <c r="AY1189" s="105">
        <v>0</v>
      </c>
      <c r="AZ1189" s="105">
        <v>0</v>
      </c>
      <c r="BA1189" s="105">
        <v>0</v>
      </c>
      <c r="BB1189" s="105">
        <v>0</v>
      </c>
      <c r="BE1189" s="73"/>
    </row>
    <row r="1190" spans="1:57" ht="14.4" x14ac:dyDescent="0.3">
      <c r="A1190" s="106" t="s">
        <v>1551</v>
      </c>
      <c r="BE1190" s="73"/>
    </row>
    <row r="1191" spans="1:57" ht="14.4" x14ac:dyDescent="0.3">
      <c r="A1191" s="106" t="s">
        <v>1552</v>
      </c>
      <c r="B1191" s="105">
        <v>0</v>
      </c>
      <c r="C1191" s="105">
        <v>0</v>
      </c>
      <c r="D1191" s="105">
        <v>0</v>
      </c>
      <c r="E1191" s="105">
        <v>0</v>
      </c>
      <c r="F1191" s="105">
        <v>0</v>
      </c>
      <c r="G1191" s="105">
        <v>0</v>
      </c>
      <c r="H1191" s="105">
        <v>0</v>
      </c>
      <c r="I1191" s="105">
        <v>0</v>
      </c>
      <c r="J1191" s="105">
        <v>0</v>
      </c>
      <c r="K1191" s="105">
        <v>0</v>
      </c>
      <c r="L1191" s="105">
        <v>0</v>
      </c>
      <c r="M1191" s="105">
        <v>0</v>
      </c>
      <c r="N1191" s="105">
        <v>0</v>
      </c>
      <c r="O1191" s="105">
        <v>0</v>
      </c>
      <c r="P1191" s="105">
        <v>0</v>
      </c>
      <c r="Q1191" s="105">
        <v>0</v>
      </c>
      <c r="R1191" s="105">
        <v>0</v>
      </c>
      <c r="S1191" s="105">
        <v>0</v>
      </c>
      <c r="T1191" s="105">
        <v>0</v>
      </c>
      <c r="U1191" s="105">
        <v>0</v>
      </c>
      <c r="V1191" s="105">
        <v>0</v>
      </c>
      <c r="W1191" s="105">
        <v>0</v>
      </c>
      <c r="X1191" s="105">
        <v>0</v>
      </c>
      <c r="Y1191" s="105">
        <v>0</v>
      </c>
      <c r="Z1191" s="105">
        <v>0</v>
      </c>
      <c r="AA1191" s="105">
        <v>0</v>
      </c>
      <c r="AB1191" s="105">
        <v>0</v>
      </c>
      <c r="AC1191" s="105">
        <v>0</v>
      </c>
      <c r="AD1191" s="105">
        <v>0</v>
      </c>
      <c r="AE1191" s="105">
        <v>0</v>
      </c>
      <c r="AF1191" s="105">
        <v>0</v>
      </c>
      <c r="AG1191" s="105">
        <v>0</v>
      </c>
      <c r="AH1191" s="105">
        <v>0</v>
      </c>
      <c r="AI1191" s="105">
        <v>0</v>
      </c>
      <c r="AJ1191" s="105">
        <v>0</v>
      </c>
      <c r="AK1191" s="105">
        <v>0</v>
      </c>
      <c r="AL1191" s="105">
        <v>0</v>
      </c>
      <c r="AM1191" s="105">
        <v>0</v>
      </c>
      <c r="AN1191" s="105">
        <v>0</v>
      </c>
      <c r="AO1191" s="105">
        <v>0</v>
      </c>
      <c r="AP1191" s="105">
        <v>0</v>
      </c>
      <c r="AQ1191" s="105">
        <v>0</v>
      </c>
      <c r="AR1191" s="105">
        <v>0</v>
      </c>
      <c r="AS1191" s="105">
        <v>0</v>
      </c>
      <c r="AT1191" s="105">
        <v>0</v>
      </c>
      <c r="AU1191" s="105">
        <v>0</v>
      </c>
      <c r="AV1191" s="105">
        <v>0</v>
      </c>
      <c r="AW1191" s="105">
        <v>0</v>
      </c>
      <c r="AX1191" s="105">
        <v>0</v>
      </c>
      <c r="AY1191" s="105">
        <v>0</v>
      </c>
      <c r="AZ1191" s="105">
        <v>0</v>
      </c>
      <c r="BA1191" s="105">
        <v>0</v>
      </c>
      <c r="BB1191" s="105">
        <v>0</v>
      </c>
      <c r="BE1191" s="73"/>
    </row>
    <row r="1192" spans="1:57" ht="14.4" x14ac:dyDescent="0.3">
      <c r="A1192" s="106" t="s">
        <v>1553</v>
      </c>
      <c r="B1192" s="105">
        <v>0</v>
      </c>
      <c r="C1192" s="105">
        <v>0</v>
      </c>
      <c r="D1192" s="105">
        <v>0</v>
      </c>
      <c r="E1192" s="105">
        <v>0</v>
      </c>
      <c r="F1192" s="105">
        <v>0</v>
      </c>
      <c r="G1192" s="105">
        <v>0</v>
      </c>
      <c r="H1192" s="105">
        <v>0</v>
      </c>
      <c r="I1192" s="105">
        <v>0</v>
      </c>
      <c r="J1192" s="105">
        <v>0</v>
      </c>
      <c r="K1192" s="105">
        <v>0</v>
      </c>
      <c r="L1192" s="105">
        <v>0</v>
      </c>
      <c r="M1192" s="105">
        <v>0</v>
      </c>
      <c r="N1192" s="105">
        <v>0</v>
      </c>
      <c r="O1192" s="105">
        <v>0</v>
      </c>
      <c r="P1192" s="105">
        <v>0</v>
      </c>
      <c r="Q1192" s="105">
        <v>0</v>
      </c>
      <c r="R1192" s="105">
        <v>0</v>
      </c>
      <c r="S1192" s="105">
        <v>0</v>
      </c>
      <c r="T1192" s="105">
        <v>0</v>
      </c>
      <c r="U1192" s="105">
        <v>0</v>
      </c>
      <c r="V1192" s="105">
        <v>0</v>
      </c>
      <c r="W1192" s="105">
        <v>0</v>
      </c>
      <c r="X1192" s="105">
        <v>0</v>
      </c>
      <c r="Y1192" s="105">
        <v>0</v>
      </c>
      <c r="Z1192" s="105">
        <v>0</v>
      </c>
      <c r="AA1192" s="105">
        <v>0</v>
      </c>
      <c r="AB1192" s="105">
        <v>0</v>
      </c>
      <c r="AC1192" s="105">
        <v>0</v>
      </c>
      <c r="AD1192" s="105">
        <v>0</v>
      </c>
      <c r="AE1192" s="105">
        <v>0</v>
      </c>
      <c r="AF1192" s="105">
        <v>0</v>
      </c>
      <c r="AG1192" s="105">
        <v>0</v>
      </c>
      <c r="AH1192" s="105">
        <v>0</v>
      </c>
      <c r="AI1192" s="105">
        <v>0</v>
      </c>
      <c r="AJ1192" s="105">
        <v>0</v>
      </c>
      <c r="AK1192" s="105">
        <v>0</v>
      </c>
      <c r="AL1192" s="105">
        <v>0</v>
      </c>
      <c r="AM1192" s="105">
        <v>0</v>
      </c>
      <c r="AN1192" s="105">
        <v>0</v>
      </c>
      <c r="AO1192" s="105">
        <v>0</v>
      </c>
      <c r="AP1192" s="105">
        <v>0</v>
      </c>
      <c r="AQ1192" s="105">
        <v>0</v>
      </c>
      <c r="AR1192" s="105">
        <v>0</v>
      </c>
      <c r="AS1192" s="105">
        <v>0</v>
      </c>
      <c r="AT1192" s="105">
        <v>0</v>
      </c>
      <c r="AU1192" s="105">
        <v>0</v>
      </c>
      <c r="AV1192" s="105">
        <v>0</v>
      </c>
      <c r="AW1192" s="105">
        <v>0</v>
      </c>
      <c r="AX1192" s="105">
        <v>0</v>
      </c>
      <c r="AY1192" s="105">
        <v>0</v>
      </c>
      <c r="AZ1192" s="105">
        <v>0</v>
      </c>
      <c r="BA1192" s="105">
        <v>0</v>
      </c>
      <c r="BB1192" s="105">
        <v>0</v>
      </c>
      <c r="BE1192" s="73"/>
    </row>
    <row r="1193" spans="1:57" ht="14.4" x14ac:dyDescent="0.3">
      <c r="A1193" s="106" t="s">
        <v>1554</v>
      </c>
      <c r="BE1193" s="73"/>
    </row>
    <row r="1194" spans="1:57" ht="14.4" x14ac:dyDescent="0.3">
      <c r="A1194" s="106" t="s">
        <v>1555</v>
      </c>
      <c r="BE1194" s="73"/>
    </row>
    <row r="1195" spans="1:57" ht="14.4" x14ac:dyDescent="0.3">
      <c r="A1195" s="106" t="s">
        <v>1556</v>
      </c>
      <c r="B1195" s="105">
        <v>0</v>
      </c>
      <c r="C1195" s="105">
        <v>0</v>
      </c>
      <c r="D1195" s="105">
        <v>0</v>
      </c>
      <c r="E1195" s="105">
        <v>0</v>
      </c>
      <c r="F1195" s="105">
        <v>0</v>
      </c>
      <c r="G1195" s="105">
        <v>0</v>
      </c>
      <c r="H1195" s="105">
        <v>0</v>
      </c>
      <c r="I1195" s="105">
        <v>0</v>
      </c>
      <c r="J1195" s="105">
        <v>0</v>
      </c>
      <c r="K1195" s="105">
        <v>0</v>
      </c>
      <c r="L1195" s="105">
        <v>0</v>
      </c>
      <c r="M1195" s="105">
        <v>0</v>
      </c>
      <c r="N1195" s="105">
        <v>0</v>
      </c>
      <c r="O1195" s="105">
        <v>0</v>
      </c>
      <c r="P1195" s="105">
        <v>0</v>
      </c>
      <c r="Q1195" s="105">
        <v>0</v>
      </c>
      <c r="R1195" s="105">
        <v>0</v>
      </c>
      <c r="S1195" s="105">
        <v>0</v>
      </c>
      <c r="T1195" s="105">
        <v>0</v>
      </c>
      <c r="U1195" s="105">
        <v>0</v>
      </c>
      <c r="V1195" s="105">
        <v>0</v>
      </c>
      <c r="W1195" s="105">
        <v>0</v>
      </c>
      <c r="X1195" s="105">
        <v>0</v>
      </c>
      <c r="Y1195" s="105">
        <v>0</v>
      </c>
      <c r="Z1195" s="105">
        <v>0</v>
      </c>
      <c r="AA1195" s="105">
        <v>0</v>
      </c>
      <c r="AB1195" s="105">
        <v>0</v>
      </c>
      <c r="AC1195" s="105">
        <v>0</v>
      </c>
      <c r="AD1195" s="105">
        <v>0</v>
      </c>
      <c r="AE1195" s="105">
        <v>0</v>
      </c>
      <c r="AF1195" s="105">
        <v>0</v>
      </c>
      <c r="AG1195" s="105">
        <v>0</v>
      </c>
      <c r="AH1195" s="105">
        <v>0</v>
      </c>
      <c r="AI1195" s="105">
        <v>0</v>
      </c>
      <c r="AJ1195" s="105">
        <v>0</v>
      </c>
      <c r="AK1195" s="105">
        <v>0</v>
      </c>
      <c r="AL1195" s="105">
        <v>0</v>
      </c>
      <c r="AM1195" s="105">
        <v>0</v>
      </c>
      <c r="AN1195" s="105">
        <v>0</v>
      </c>
      <c r="AO1195" s="105">
        <v>0</v>
      </c>
      <c r="AP1195" s="105">
        <v>0</v>
      </c>
      <c r="AQ1195" s="105">
        <v>0</v>
      </c>
      <c r="AR1195" s="105">
        <v>0</v>
      </c>
      <c r="AS1195" s="105">
        <v>0</v>
      </c>
      <c r="AT1195" s="105">
        <v>0</v>
      </c>
      <c r="AU1195" s="105">
        <v>0</v>
      </c>
      <c r="AV1195" s="105">
        <v>0</v>
      </c>
      <c r="AW1195" s="105">
        <v>0</v>
      </c>
      <c r="AX1195" s="105">
        <v>0</v>
      </c>
      <c r="AY1195" s="105">
        <v>0</v>
      </c>
      <c r="AZ1195" s="105">
        <v>0</v>
      </c>
      <c r="BA1195" s="105">
        <v>0</v>
      </c>
      <c r="BB1195" s="105">
        <v>0</v>
      </c>
      <c r="BE1195" s="73"/>
    </row>
    <row r="1196" spans="1:57" ht="14.4" x14ac:dyDescent="0.3">
      <c r="A1196" s="106" t="s">
        <v>1557</v>
      </c>
      <c r="BE1196" s="73"/>
    </row>
    <row r="1197" spans="1:57" ht="14.4" x14ac:dyDescent="0.3">
      <c r="A1197" s="106" t="s">
        <v>1558</v>
      </c>
      <c r="B1197" s="105">
        <v>0</v>
      </c>
      <c r="C1197" s="105">
        <v>0</v>
      </c>
      <c r="D1197" s="105">
        <v>0</v>
      </c>
      <c r="E1197" s="105">
        <v>0</v>
      </c>
      <c r="F1197" s="105">
        <v>0</v>
      </c>
      <c r="G1197" s="105">
        <v>0</v>
      </c>
      <c r="H1197" s="105">
        <v>0</v>
      </c>
      <c r="I1197" s="105">
        <v>0</v>
      </c>
      <c r="J1197" s="105">
        <v>0</v>
      </c>
      <c r="K1197" s="105">
        <v>0</v>
      </c>
      <c r="L1197" s="105">
        <v>0</v>
      </c>
      <c r="M1197" s="105">
        <v>0</v>
      </c>
      <c r="N1197" s="105">
        <v>0</v>
      </c>
      <c r="O1197" s="105">
        <v>0</v>
      </c>
      <c r="P1197" s="105">
        <v>0</v>
      </c>
      <c r="Q1197" s="105">
        <v>0</v>
      </c>
      <c r="R1197" s="105">
        <v>0</v>
      </c>
      <c r="S1197" s="105">
        <v>0</v>
      </c>
      <c r="T1197" s="105">
        <v>0</v>
      </c>
      <c r="U1197" s="105">
        <v>0</v>
      </c>
      <c r="V1197" s="105">
        <v>0</v>
      </c>
      <c r="W1197" s="105">
        <v>0</v>
      </c>
      <c r="X1197" s="105">
        <v>0</v>
      </c>
      <c r="Y1197" s="105">
        <v>0</v>
      </c>
      <c r="Z1197" s="105">
        <v>0</v>
      </c>
      <c r="AA1197" s="105">
        <v>0</v>
      </c>
      <c r="AB1197" s="105">
        <v>0</v>
      </c>
      <c r="AC1197" s="105">
        <v>0</v>
      </c>
      <c r="AD1197" s="105">
        <v>0</v>
      </c>
      <c r="AE1197" s="105">
        <v>0</v>
      </c>
      <c r="AF1197" s="105">
        <v>0</v>
      </c>
      <c r="AG1197" s="105">
        <v>0</v>
      </c>
      <c r="AH1197" s="105">
        <v>0</v>
      </c>
      <c r="AI1197" s="105">
        <v>0</v>
      </c>
      <c r="AJ1197" s="105">
        <v>0</v>
      </c>
      <c r="AK1197" s="105">
        <v>0</v>
      </c>
      <c r="AL1197" s="105">
        <v>0</v>
      </c>
      <c r="AM1197" s="105">
        <v>0</v>
      </c>
      <c r="AN1197" s="105">
        <v>0</v>
      </c>
      <c r="AO1197" s="105">
        <v>0</v>
      </c>
      <c r="AP1197" s="105">
        <v>0</v>
      </c>
      <c r="AQ1197" s="105">
        <v>0</v>
      </c>
      <c r="AR1197" s="105">
        <v>0</v>
      </c>
      <c r="AS1197" s="105">
        <v>0</v>
      </c>
      <c r="AT1197" s="105">
        <v>0</v>
      </c>
      <c r="AU1197" s="105">
        <v>0</v>
      </c>
      <c r="AV1197" s="105">
        <v>0</v>
      </c>
      <c r="AW1197" s="105">
        <v>0</v>
      </c>
      <c r="AX1197" s="105">
        <v>0</v>
      </c>
      <c r="AY1197" s="105">
        <v>0</v>
      </c>
      <c r="AZ1197" s="105">
        <v>0</v>
      </c>
      <c r="BA1197" s="105">
        <v>0</v>
      </c>
      <c r="BB1197" s="105">
        <v>0</v>
      </c>
      <c r="BE1197" s="73"/>
    </row>
    <row r="1198" spans="1:57" ht="14.4" x14ac:dyDescent="0.3">
      <c r="A1198" s="106" t="s">
        <v>1559</v>
      </c>
      <c r="BE1198" s="73"/>
    </row>
    <row r="1199" spans="1:57" ht="14.4" x14ac:dyDescent="0.3">
      <c r="A1199" s="106" t="s">
        <v>1560</v>
      </c>
      <c r="BE1199" s="73"/>
    </row>
    <row r="1200" spans="1:57" ht="14.4" x14ac:dyDescent="0.3">
      <c r="A1200" s="106" t="s">
        <v>1561</v>
      </c>
      <c r="BE1200" s="73"/>
    </row>
    <row r="1201" spans="1:57" ht="14.4" x14ac:dyDescent="0.3">
      <c r="A1201" s="106" t="s">
        <v>1562</v>
      </c>
      <c r="B1201" s="105">
        <v>4106011778.77177</v>
      </c>
      <c r="C1201" s="105">
        <v>4174074472.95715</v>
      </c>
      <c r="D1201" s="105">
        <v>4057026798.4085698</v>
      </c>
      <c r="E1201" s="105">
        <v>4008428076.4157801</v>
      </c>
      <c r="F1201" s="105">
        <v>3936289115.3455</v>
      </c>
      <c r="G1201" s="105">
        <v>3945816214.3853698</v>
      </c>
      <c r="H1201" s="105">
        <v>3910403848.5580401</v>
      </c>
      <c r="I1201" s="105">
        <v>3831267663.4214101</v>
      </c>
      <c r="J1201" s="105">
        <v>3906374859.3819098</v>
      </c>
      <c r="K1201" s="105">
        <v>3809583761.2160602</v>
      </c>
      <c r="L1201" s="105">
        <v>3780850513.3951302</v>
      </c>
      <c r="M1201" s="105">
        <v>3515510929.51758</v>
      </c>
      <c r="N1201" s="105">
        <v>3291733322.7069201</v>
      </c>
      <c r="O1201" s="105">
        <v>3291733322.7069201</v>
      </c>
      <c r="P1201" s="105">
        <v>3329009417.27071</v>
      </c>
      <c r="Q1201" s="105">
        <v>3246428293.2262201</v>
      </c>
      <c r="R1201" s="105">
        <v>3239252881.5178199</v>
      </c>
      <c r="S1201" s="105">
        <v>3240598556.1200299</v>
      </c>
      <c r="T1201" s="105">
        <v>3301037461.3332901</v>
      </c>
      <c r="U1201" s="105">
        <v>3561066679.9867802</v>
      </c>
      <c r="V1201" s="105">
        <v>3548205869.6465602</v>
      </c>
      <c r="W1201" s="105">
        <v>3620633101.5380602</v>
      </c>
      <c r="X1201" s="105">
        <v>3576128446.4660702</v>
      </c>
      <c r="Y1201" s="105">
        <v>3513293555.9714899</v>
      </c>
      <c r="Z1201" s="105">
        <v>3190125230.4281101</v>
      </c>
      <c r="AA1201" s="105">
        <v>3142761734.5341101</v>
      </c>
      <c r="AB1201" s="105">
        <v>3142761734.5341101</v>
      </c>
      <c r="AC1201" s="105">
        <v>3256334400.8660798</v>
      </c>
      <c r="AD1201" s="105">
        <v>3181244133.3463602</v>
      </c>
      <c r="AE1201" s="105">
        <v>3173394595.1555099</v>
      </c>
      <c r="AF1201" s="105">
        <v>3173635530.7917299</v>
      </c>
      <c r="AG1201" s="105">
        <v>3234955202.8035402</v>
      </c>
      <c r="AH1201" s="105">
        <v>3497960066.7772799</v>
      </c>
      <c r="AI1201" s="105">
        <v>3517179344.0105801</v>
      </c>
      <c r="AJ1201" s="105">
        <v>3603065712.45087</v>
      </c>
      <c r="AK1201" s="105">
        <v>3476985712.8121901</v>
      </c>
      <c r="AL1201" s="105">
        <v>3431547778.5930901</v>
      </c>
      <c r="AM1201" s="105">
        <v>3102462534.0308599</v>
      </c>
      <c r="AN1201" s="105">
        <v>3100302369.6146798</v>
      </c>
      <c r="AO1201" s="105">
        <v>3100302369.6146798</v>
      </c>
      <c r="AP1201" s="105">
        <v>3221449659.9661398</v>
      </c>
      <c r="AQ1201" s="105">
        <v>3152999703.7275701</v>
      </c>
      <c r="AR1201" s="105">
        <v>3151448586.3169498</v>
      </c>
      <c r="AS1201" s="105">
        <v>3159055797.4685798</v>
      </c>
      <c r="AT1201" s="105">
        <v>3225721355.7098198</v>
      </c>
      <c r="AU1201" s="105">
        <v>3344848331.4021902</v>
      </c>
      <c r="AV1201" s="105">
        <v>3382277967.2646499</v>
      </c>
      <c r="AW1201" s="105">
        <v>3487479564.4953098</v>
      </c>
      <c r="AX1201" s="105">
        <v>3534774776.4427099</v>
      </c>
      <c r="AY1201" s="105">
        <v>3487184660.4115701</v>
      </c>
      <c r="AZ1201" s="105">
        <v>3141764955.6145501</v>
      </c>
      <c r="BA1201" s="105">
        <v>3089993499.9502001</v>
      </c>
      <c r="BB1201" s="105">
        <v>3089993499.9502001</v>
      </c>
      <c r="BE1201" s="73"/>
    </row>
    <row r="1202" spans="1:57" ht="14.4" x14ac:dyDescent="0.3">
      <c r="A1202" s="106" t="s">
        <v>1563</v>
      </c>
      <c r="B1202" s="105">
        <v>-2529083106.9369402</v>
      </c>
      <c r="C1202" s="105">
        <v>-2632034278.4176202</v>
      </c>
      <c r="D1202" s="105">
        <v>-2706991063.9717302</v>
      </c>
      <c r="E1202" s="105">
        <v>-2685048928.4597101</v>
      </c>
      <c r="F1202" s="105">
        <v>-2689733627.8467398</v>
      </c>
      <c r="G1202" s="105">
        <v>-2725232855.9657602</v>
      </c>
      <c r="H1202" s="105">
        <v>-2646809316.18501</v>
      </c>
      <c r="I1202" s="105">
        <v>-2693333071.85955</v>
      </c>
      <c r="J1202" s="105">
        <v>-2806476429.5380998</v>
      </c>
      <c r="K1202" s="105">
        <v>-2761700989.4844198</v>
      </c>
      <c r="L1202" s="105">
        <v>-2792910241.2765298</v>
      </c>
      <c r="M1202" s="105">
        <v>-2611713123.0022101</v>
      </c>
      <c r="N1202" s="105">
        <v>-2456395931.8263898</v>
      </c>
      <c r="O1202" s="105">
        <v>-2456395931.8263898</v>
      </c>
      <c r="P1202" s="105">
        <v>-2475760391.9457898</v>
      </c>
      <c r="Q1202" s="105">
        <v>-2492793882.1284399</v>
      </c>
      <c r="R1202" s="105">
        <v>-2432934512.7241902</v>
      </c>
      <c r="S1202" s="105">
        <v>-2441930515.9974699</v>
      </c>
      <c r="T1202" s="105">
        <v>-2471645113.4945102</v>
      </c>
      <c r="U1202" s="105">
        <v>-2463802265.5099602</v>
      </c>
      <c r="V1202" s="105">
        <v>-2499096879.7837501</v>
      </c>
      <c r="W1202" s="105">
        <v>-2598239755.0002899</v>
      </c>
      <c r="X1202" s="105">
        <v>-2610503196.3850999</v>
      </c>
      <c r="Y1202" s="105">
        <v>-2630339606.24999</v>
      </c>
      <c r="Z1202" s="105">
        <v>-2419257960.0197802</v>
      </c>
      <c r="AA1202" s="105">
        <v>-2337886014.8645101</v>
      </c>
      <c r="AB1202" s="105">
        <v>-2337886014.8645101</v>
      </c>
      <c r="AC1202" s="105">
        <v>-2388919543.0524802</v>
      </c>
      <c r="AD1202" s="105">
        <v>-2404868233.9274001</v>
      </c>
      <c r="AE1202" s="105">
        <v>-2377157543.3201499</v>
      </c>
      <c r="AF1202" s="105">
        <v>-2387393407.8607702</v>
      </c>
      <c r="AG1202" s="105">
        <v>-2419046754.4647498</v>
      </c>
      <c r="AH1202" s="105">
        <v>-2419668019.4414701</v>
      </c>
      <c r="AI1202" s="105">
        <v>-2458574152.43577</v>
      </c>
      <c r="AJ1202" s="105">
        <v>-2563219000.7493601</v>
      </c>
      <c r="AK1202" s="105">
        <v>-2581743018.5143499</v>
      </c>
      <c r="AL1202" s="105">
        <v>-2602586881.4785399</v>
      </c>
      <c r="AM1202" s="105">
        <v>-2366498283.77351</v>
      </c>
      <c r="AN1202" s="105">
        <v>-2291129407.2561302</v>
      </c>
      <c r="AO1202" s="105">
        <v>-2291129407.2561302</v>
      </c>
      <c r="AP1202" s="105">
        <v>-2344474130.1764002</v>
      </c>
      <c r="AQ1202" s="105">
        <v>-2360135733.3200998</v>
      </c>
      <c r="AR1202" s="105">
        <v>-2335483750.3076401</v>
      </c>
      <c r="AS1202" s="105">
        <v>-2347870423.83915</v>
      </c>
      <c r="AT1202" s="105">
        <v>-2382527974.2704201</v>
      </c>
      <c r="AU1202" s="105">
        <v>-2392159675.0426502</v>
      </c>
      <c r="AV1202" s="105">
        <v>-2445552263.5578098</v>
      </c>
      <c r="AW1202" s="105">
        <v>-2556102838.5476098</v>
      </c>
      <c r="AX1202" s="105">
        <v>-2582350741.9874301</v>
      </c>
      <c r="AY1202" s="105">
        <v>-2606029251.09834</v>
      </c>
      <c r="AZ1202" s="105">
        <v>-2356965497.1174698</v>
      </c>
      <c r="BA1202" s="105">
        <v>-2272468989.7323399</v>
      </c>
      <c r="BB1202" s="105">
        <v>-2272468989.7323399</v>
      </c>
      <c r="BE1202" s="73"/>
    </row>
    <row r="1203" spans="1:57" ht="14.4" x14ac:dyDescent="0.3">
      <c r="A1203" s="106" t="s">
        <v>1564</v>
      </c>
      <c r="B1203" s="105">
        <v>1576928671.83483</v>
      </c>
      <c r="C1203" s="105">
        <v>1542040194.53953</v>
      </c>
      <c r="D1203" s="105">
        <v>1350035734.4368401</v>
      </c>
      <c r="E1203" s="105">
        <v>1323379147.9560699</v>
      </c>
      <c r="F1203" s="105">
        <v>1246555487.49875</v>
      </c>
      <c r="G1203" s="105">
        <v>1220583358.41961</v>
      </c>
      <c r="H1203" s="105">
        <v>1263594532.3730299</v>
      </c>
      <c r="I1203" s="105">
        <v>1137934591.5618501</v>
      </c>
      <c r="J1203" s="105">
        <v>1099898429.8438101</v>
      </c>
      <c r="K1203" s="105">
        <v>1047882771.73164</v>
      </c>
      <c r="L1203" s="105">
        <v>987940272.11860096</v>
      </c>
      <c r="M1203" s="105">
        <v>903797806.51537097</v>
      </c>
      <c r="N1203" s="105">
        <v>835337390.88052797</v>
      </c>
      <c r="O1203" s="105">
        <v>835337390.88052797</v>
      </c>
      <c r="P1203" s="105">
        <v>853249025.32492399</v>
      </c>
      <c r="Q1203" s="105">
        <v>753634411.09777796</v>
      </c>
      <c r="R1203" s="105">
        <v>806318368.79362702</v>
      </c>
      <c r="S1203" s="105">
        <v>798668040.12256205</v>
      </c>
      <c r="T1203" s="105">
        <v>829392347.83877802</v>
      </c>
      <c r="U1203" s="105">
        <v>1097264414.47682</v>
      </c>
      <c r="V1203" s="105">
        <v>1049108989.86281</v>
      </c>
      <c r="W1203" s="105">
        <v>1022393346.53776</v>
      </c>
      <c r="X1203" s="105">
        <v>965625250.08097506</v>
      </c>
      <c r="Y1203" s="105">
        <v>882953949.72149301</v>
      </c>
      <c r="Z1203" s="105">
        <v>770867270.408337</v>
      </c>
      <c r="AA1203" s="105">
        <v>804875719.66959405</v>
      </c>
      <c r="AB1203" s="105">
        <v>804875719.66959405</v>
      </c>
      <c r="AC1203" s="105">
        <v>867414857.81360102</v>
      </c>
      <c r="AD1203" s="105">
        <v>776375899.41896701</v>
      </c>
      <c r="AE1203" s="105">
        <v>796237051.83536196</v>
      </c>
      <c r="AF1203" s="105">
        <v>786242122.93096304</v>
      </c>
      <c r="AG1203" s="105">
        <v>815908448.33878195</v>
      </c>
      <c r="AH1203" s="105">
        <v>1078292047.3358099</v>
      </c>
      <c r="AI1203" s="105">
        <v>1058605191.57481</v>
      </c>
      <c r="AJ1203" s="105">
        <v>1039846711.70151</v>
      </c>
      <c r="AK1203" s="105">
        <v>895242694.29784405</v>
      </c>
      <c r="AL1203" s="105">
        <v>828960897.11455095</v>
      </c>
      <c r="AM1203" s="105">
        <v>735964250.25735295</v>
      </c>
      <c r="AN1203" s="105">
        <v>809172962.35855901</v>
      </c>
      <c r="AO1203" s="105">
        <v>809172962.35855901</v>
      </c>
      <c r="AP1203" s="105">
        <v>876975529.78973699</v>
      </c>
      <c r="AQ1203" s="105">
        <v>792863970.40746999</v>
      </c>
      <c r="AR1203" s="105">
        <v>815964836.00931001</v>
      </c>
      <c r="AS1203" s="105">
        <v>811185373.62943006</v>
      </c>
      <c r="AT1203" s="105">
        <v>843193381.439399</v>
      </c>
      <c r="AU1203" s="105">
        <v>952688656.35954595</v>
      </c>
      <c r="AV1203" s="105">
        <v>936725703.70683706</v>
      </c>
      <c r="AW1203" s="105">
        <v>931376725.947703</v>
      </c>
      <c r="AX1203" s="105">
        <v>952424034.45527995</v>
      </c>
      <c r="AY1203" s="105">
        <v>881155409.31323695</v>
      </c>
      <c r="AZ1203" s="105">
        <v>784799458.49707997</v>
      </c>
      <c r="BA1203" s="105">
        <v>817524510.21785796</v>
      </c>
      <c r="BB1203" s="105">
        <v>817524510.21785796</v>
      </c>
      <c r="BE1203" s="73"/>
    </row>
    <row r="1204" spans="1:57" ht="14.4" x14ac:dyDescent="0.3">
      <c r="A1204" s="106" t="s">
        <v>1565</v>
      </c>
      <c r="BE1204" s="73"/>
    </row>
    <row r="1205" spans="1:57" ht="14.4" x14ac:dyDescent="0.3">
      <c r="A1205" s="106" t="s">
        <v>1566</v>
      </c>
      <c r="B1205" s="105">
        <v>26945786518.013199</v>
      </c>
      <c r="C1205" s="105">
        <v>27201257758.049198</v>
      </c>
      <c r="D1205" s="105">
        <v>27409570379.519901</v>
      </c>
      <c r="E1205" s="105">
        <v>27564148963.263599</v>
      </c>
      <c r="F1205" s="105">
        <v>27609848137.093201</v>
      </c>
      <c r="G1205" s="105">
        <v>27671673841.241001</v>
      </c>
      <c r="H1205" s="105">
        <v>28017462572.968201</v>
      </c>
      <c r="I1205" s="105">
        <v>28066406769.1147</v>
      </c>
      <c r="J1205" s="105">
        <v>28116140315.276501</v>
      </c>
      <c r="K1205" s="105">
        <v>28242812401.3694</v>
      </c>
      <c r="L1205" s="105">
        <v>28415460800.3004</v>
      </c>
      <c r="M1205" s="105">
        <v>28524585514.8078</v>
      </c>
      <c r="N1205" s="105">
        <v>29403892711.594101</v>
      </c>
      <c r="O1205" s="105">
        <v>29403892711.594101</v>
      </c>
      <c r="P1205" s="105">
        <v>29486677472.450401</v>
      </c>
      <c r="Q1205" s="105">
        <v>29528422317.0439</v>
      </c>
      <c r="R1205" s="105">
        <v>29856412210.364799</v>
      </c>
      <c r="S1205" s="105">
        <v>29941611797.888302</v>
      </c>
      <c r="T1205" s="105">
        <v>30006070453.814098</v>
      </c>
      <c r="U1205" s="105">
        <v>30206669071.5061</v>
      </c>
      <c r="V1205" s="105">
        <v>30259414234.289902</v>
      </c>
      <c r="W1205" s="105">
        <v>30332230217.942902</v>
      </c>
      <c r="X1205" s="105">
        <v>30560929155.7682</v>
      </c>
      <c r="Y1205" s="105">
        <v>30613320025.311501</v>
      </c>
      <c r="Z1205" s="105">
        <v>30670848532.860901</v>
      </c>
      <c r="AA1205" s="105">
        <v>32193946585.893398</v>
      </c>
      <c r="AB1205" s="105">
        <v>32193946585.893398</v>
      </c>
      <c r="AC1205" s="105">
        <v>32257372527.1576</v>
      </c>
      <c r="AD1205" s="105">
        <v>32303933560.8372</v>
      </c>
      <c r="AE1205" s="105">
        <v>32423548289.4226</v>
      </c>
      <c r="AF1205" s="105">
        <v>32473077032.7836</v>
      </c>
      <c r="AG1205" s="105">
        <v>32570512408.0154</v>
      </c>
      <c r="AH1205" s="105">
        <v>33084035245.986198</v>
      </c>
      <c r="AI1205" s="105">
        <v>33265363547.1521</v>
      </c>
      <c r="AJ1205" s="105">
        <v>33360584432.2677</v>
      </c>
      <c r="AK1205" s="105">
        <v>33502985384.169701</v>
      </c>
      <c r="AL1205" s="105">
        <v>33576715868.367901</v>
      </c>
      <c r="AM1205" s="105">
        <v>33656248072.341702</v>
      </c>
      <c r="AN1205" s="105">
        <v>34125989293.315498</v>
      </c>
      <c r="AO1205" s="105">
        <v>34125989293.315498</v>
      </c>
      <c r="AP1205" s="105">
        <v>34164798356.251499</v>
      </c>
      <c r="AQ1205" s="105">
        <v>34207716482.298599</v>
      </c>
      <c r="AR1205" s="105">
        <v>34428283247.758698</v>
      </c>
      <c r="AS1205" s="105">
        <v>34483216947.408302</v>
      </c>
      <c r="AT1205" s="105">
        <v>34557343982.943398</v>
      </c>
      <c r="AU1205" s="105">
        <v>35065180263.435402</v>
      </c>
      <c r="AV1205" s="105">
        <v>35273546683.218498</v>
      </c>
      <c r="AW1205" s="105">
        <v>35351772538.4011</v>
      </c>
      <c r="AX1205" s="105">
        <v>35500512907.574799</v>
      </c>
      <c r="AY1205" s="105">
        <v>35631448870.843903</v>
      </c>
      <c r="AZ1205" s="105">
        <v>35712245366.094902</v>
      </c>
      <c r="BA1205" s="105">
        <v>36143255850.506302</v>
      </c>
      <c r="BB1205" s="105">
        <v>36143255850.506302</v>
      </c>
      <c r="BE1205" s="73"/>
    </row>
    <row r="1206" spans="1:57" ht="14.4" x14ac:dyDescent="0.3">
      <c r="A1206" s="106" t="s">
        <v>1567</v>
      </c>
      <c r="B1206" s="105">
        <v>-7187609043.1747999</v>
      </c>
      <c r="C1206" s="105">
        <v>-7250755370.9555101</v>
      </c>
      <c r="D1206" s="105">
        <v>-7293424275.1028404</v>
      </c>
      <c r="E1206" s="105">
        <v>-7344477692.5624399</v>
      </c>
      <c r="F1206" s="105">
        <v>-7405051796.0636101</v>
      </c>
      <c r="G1206" s="105">
        <v>-7465734845.6157598</v>
      </c>
      <c r="H1206" s="105">
        <v>-7510656099.02845</v>
      </c>
      <c r="I1206" s="105">
        <v>-7572554530.6409101</v>
      </c>
      <c r="J1206" s="105">
        <v>-7603665303.3943501</v>
      </c>
      <c r="K1206" s="105">
        <v>-7657232468.5315599</v>
      </c>
      <c r="L1206" s="105">
        <v>-7707575707.7552099</v>
      </c>
      <c r="M1206" s="105">
        <v>-7755974940.4076004</v>
      </c>
      <c r="N1206" s="105">
        <v>-7724620222.1831303</v>
      </c>
      <c r="O1206" s="105">
        <v>-7724620222.1831303</v>
      </c>
      <c r="P1206" s="105">
        <v>-7786319329.9763498</v>
      </c>
      <c r="Q1206" s="105">
        <v>-7851878232.7738304</v>
      </c>
      <c r="R1206" s="105">
        <v>-7908739168.9071398</v>
      </c>
      <c r="S1206" s="105">
        <v>-7971412093.5319796</v>
      </c>
      <c r="T1206" s="105">
        <v>-8038115648.5031204</v>
      </c>
      <c r="U1206" s="105">
        <v>-8088814617.7857904</v>
      </c>
      <c r="V1206" s="105">
        <v>-8153764331.8403397</v>
      </c>
      <c r="W1206" s="105">
        <v>-8220269004.0798702</v>
      </c>
      <c r="X1206" s="105">
        <v>-8224520399.5263796</v>
      </c>
      <c r="Y1206" s="105">
        <v>-8293461862.5802002</v>
      </c>
      <c r="Z1206" s="105">
        <v>-8362751173.30373</v>
      </c>
      <c r="AA1206" s="105">
        <v>-8300263928.1798401</v>
      </c>
      <c r="AB1206" s="105">
        <v>-8300263928.1798401</v>
      </c>
      <c r="AC1206" s="105">
        <v>-8371880468.9856901</v>
      </c>
      <c r="AD1206" s="105">
        <v>-8444939774.8773403</v>
      </c>
      <c r="AE1206" s="105">
        <v>-8509715698.9636402</v>
      </c>
      <c r="AF1206" s="105">
        <v>-8582337794.4987402</v>
      </c>
      <c r="AG1206" s="105">
        <v>-8651100203.7069492</v>
      </c>
      <c r="AH1206" s="105">
        <v>-8711279701.1243706</v>
      </c>
      <c r="AI1206" s="105">
        <v>-8770564653.6956291</v>
      </c>
      <c r="AJ1206" s="105">
        <v>-8843987534.6560497</v>
      </c>
      <c r="AK1206" s="105">
        <v>-8911795399.3010006</v>
      </c>
      <c r="AL1206" s="105">
        <v>-8987664172.8097496</v>
      </c>
      <c r="AM1206" s="105">
        <v>-9063870557.1056004</v>
      </c>
      <c r="AN1206" s="105">
        <v>-9047979766.2467098</v>
      </c>
      <c r="AO1206" s="105">
        <v>-9047979766.2467098</v>
      </c>
      <c r="AP1206" s="105">
        <v>-9125833777.1807709</v>
      </c>
      <c r="AQ1206" s="105">
        <v>-9202184586.7100601</v>
      </c>
      <c r="AR1206" s="105">
        <v>-9272157243.0328293</v>
      </c>
      <c r="AS1206" s="105">
        <v>-9348364176.3641605</v>
      </c>
      <c r="AT1206" s="105">
        <v>-9423669009.4586601</v>
      </c>
      <c r="AU1206" s="105">
        <v>-9487233887.2728691</v>
      </c>
      <c r="AV1206" s="105">
        <v>-9551327604.4149494</v>
      </c>
      <c r="AW1206" s="105">
        <v>-9628626810.7796497</v>
      </c>
      <c r="AX1206" s="105">
        <v>-9699644401.3452702</v>
      </c>
      <c r="AY1206" s="105">
        <v>-9773682119.8175297</v>
      </c>
      <c r="AZ1206" s="105">
        <v>-9853284747.8819294</v>
      </c>
      <c r="BA1206" s="105">
        <v>-9920359484.0854492</v>
      </c>
      <c r="BB1206" s="105">
        <v>-9920359484.0854492</v>
      </c>
      <c r="BE1206" s="73"/>
    </row>
    <row r="1207" spans="1:57" ht="14.4" x14ac:dyDescent="0.3">
      <c r="A1207" s="106" t="s">
        <v>1568</v>
      </c>
      <c r="B1207" s="105">
        <v>129702863.06999999</v>
      </c>
      <c r="C1207" s="105">
        <v>129702863.06999999</v>
      </c>
      <c r="D1207" s="105">
        <v>129702863.06999999</v>
      </c>
      <c r="E1207" s="105">
        <v>129702863.06999999</v>
      </c>
      <c r="F1207" s="105">
        <v>129702863.06999999</v>
      </c>
      <c r="G1207" s="105">
        <v>129702863.06999999</v>
      </c>
      <c r="H1207" s="105">
        <v>129702863.06999999</v>
      </c>
      <c r="I1207" s="105">
        <v>129702863.06999999</v>
      </c>
      <c r="J1207" s="105">
        <v>129702863.06999999</v>
      </c>
      <c r="K1207" s="105">
        <v>129702863.06999999</v>
      </c>
      <c r="L1207" s="105">
        <v>129702863.06999999</v>
      </c>
      <c r="M1207" s="105">
        <v>129702863.06999999</v>
      </c>
      <c r="N1207" s="105">
        <v>129702863.06999999</v>
      </c>
      <c r="O1207" s="105">
        <v>129702863.06999999</v>
      </c>
      <c r="P1207" s="105">
        <v>129702863.06999999</v>
      </c>
      <c r="Q1207" s="105">
        <v>129702863.06999999</v>
      </c>
      <c r="R1207" s="105">
        <v>129702863.06999999</v>
      </c>
      <c r="S1207" s="105">
        <v>129702863.06999999</v>
      </c>
      <c r="T1207" s="105">
        <v>129702863.06999999</v>
      </c>
      <c r="U1207" s="105">
        <v>129702863.06999999</v>
      </c>
      <c r="V1207" s="105">
        <v>129702863.06999999</v>
      </c>
      <c r="W1207" s="105">
        <v>129702863.06999999</v>
      </c>
      <c r="X1207" s="105">
        <v>129702863.06999999</v>
      </c>
      <c r="Y1207" s="105">
        <v>129702863.06999999</v>
      </c>
      <c r="Z1207" s="105">
        <v>129702863.06999999</v>
      </c>
      <c r="AA1207" s="105">
        <v>129702863.06999999</v>
      </c>
      <c r="AB1207" s="105">
        <v>129702863.06999999</v>
      </c>
      <c r="AC1207" s="105">
        <v>129702863.06999999</v>
      </c>
      <c r="AD1207" s="105">
        <v>129702863.06999999</v>
      </c>
      <c r="AE1207" s="105">
        <v>129702863.06999999</v>
      </c>
      <c r="AF1207" s="105">
        <v>129702863.06999999</v>
      </c>
      <c r="AG1207" s="105">
        <v>129702863.06999999</v>
      </c>
      <c r="AH1207" s="105">
        <v>129702863.06999999</v>
      </c>
      <c r="AI1207" s="105">
        <v>129702863.06999999</v>
      </c>
      <c r="AJ1207" s="105">
        <v>129702863.06999999</v>
      </c>
      <c r="AK1207" s="105">
        <v>129702863.06999999</v>
      </c>
      <c r="AL1207" s="105">
        <v>129702863.06999999</v>
      </c>
      <c r="AM1207" s="105">
        <v>129702863.06999999</v>
      </c>
      <c r="AN1207" s="105">
        <v>129702863.06999999</v>
      </c>
      <c r="AO1207" s="105">
        <v>129702863.06999999</v>
      </c>
      <c r="AP1207" s="105">
        <v>129702863.06999999</v>
      </c>
      <c r="AQ1207" s="105">
        <v>129702863.06999999</v>
      </c>
      <c r="AR1207" s="105">
        <v>129702863.06999999</v>
      </c>
      <c r="AS1207" s="105">
        <v>129702863.06999999</v>
      </c>
      <c r="AT1207" s="105">
        <v>129702863.06999999</v>
      </c>
      <c r="AU1207" s="105">
        <v>129702863.06999999</v>
      </c>
      <c r="AV1207" s="105">
        <v>129702863.06999999</v>
      </c>
      <c r="AW1207" s="105">
        <v>129702863.06999999</v>
      </c>
      <c r="AX1207" s="105">
        <v>129702863.06999999</v>
      </c>
      <c r="AY1207" s="105">
        <v>129702863.06999999</v>
      </c>
      <c r="AZ1207" s="105">
        <v>129702863.06999999</v>
      </c>
      <c r="BA1207" s="105">
        <v>129702863.06999999</v>
      </c>
      <c r="BB1207" s="105">
        <v>129702863.06999999</v>
      </c>
      <c r="BE1207" s="73"/>
    </row>
    <row r="1208" spans="1:57" ht="14.4" x14ac:dyDescent="0.3">
      <c r="A1208" s="106" t="s">
        <v>1569</v>
      </c>
      <c r="B1208" s="105">
        <v>1653332018.9686301</v>
      </c>
      <c r="C1208" s="105">
        <v>1581965427.9642799</v>
      </c>
      <c r="D1208" s="105">
        <v>1559109479.08956</v>
      </c>
      <c r="E1208" s="105">
        <v>1599098018.46948</v>
      </c>
      <c r="F1208" s="105">
        <v>1772715732.11638</v>
      </c>
      <c r="G1208" s="105">
        <v>1909486116.2653699</v>
      </c>
      <c r="H1208" s="105">
        <v>1754343719.36605</v>
      </c>
      <c r="I1208" s="105">
        <v>1909186873.9832201</v>
      </c>
      <c r="J1208" s="105">
        <v>2045480141.7576399</v>
      </c>
      <c r="K1208" s="105">
        <v>2115172524.8988199</v>
      </c>
      <c r="L1208" s="105">
        <v>2120439904.4836299</v>
      </c>
      <c r="M1208" s="105">
        <v>2187659549.7017498</v>
      </c>
      <c r="N1208" s="105">
        <v>1413396857.4460399</v>
      </c>
      <c r="O1208" s="105">
        <v>1413396857.4460399</v>
      </c>
      <c r="P1208" s="105">
        <v>1528739009.0297699</v>
      </c>
      <c r="Q1208" s="105">
        <v>1705975826.9730501</v>
      </c>
      <c r="R1208" s="105">
        <v>1593788690.3041</v>
      </c>
      <c r="S1208" s="105">
        <v>1723834654.3115699</v>
      </c>
      <c r="T1208" s="105">
        <v>1882275993.3347001</v>
      </c>
      <c r="U1208" s="105">
        <v>1892797004.4658799</v>
      </c>
      <c r="V1208" s="105">
        <v>2062775964.46646</v>
      </c>
      <c r="W1208" s="105">
        <v>2227795625.68542</v>
      </c>
      <c r="X1208" s="105">
        <v>2154750942.30551</v>
      </c>
      <c r="Y1208" s="105">
        <v>2330355159.06393</v>
      </c>
      <c r="Z1208" s="105">
        <v>2502130985.6289802</v>
      </c>
      <c r="AA1208" s="105">
        <v>1071954993.05371</v>
      </c>
      <c r="AB1208" s="105">
        <v>1071954993.05371</v>
      </c>
      <c r="AC1208" s="105">
        <v>1201972729.62233</v>
      </c>
      <c r="AD1208" s="105">
        <v>1352041749.73</v>
      </c>
      <c r="AE1208" s="105">
        <v>1434674448.53934</v>
      </c>
      <c r="AF1208" s="105">
        <v>1587181830.39958</v>
      </c>
      <c r="AG1208" s="105">
        <v>1689516414.9395599</v>
      </c>
      <c r="AH1208" s="105">
        <v>1368413517.2096801</v>
      </c>
      <c r="AI1208" s="105">
        <v>1374383936.9503901</v>
      </c>
      <c r="AJ1208" s="105">
        <v>1514830380.6593299</v>
      </c>
      <c r="AK1208" s="105">
        <v>1586923720.35074</v>
      </c>
      <c r="AL1208" s="105">
        <v>1730839020.7376699</v>
      </c>
      <c r="AM1208" s="105">
        <v>1867095313.81179</v>
      </c>
      <c r="AN1208" s="105">
        <v>1517258837.3740201</v>
      </c>
      <c r="AO1208" s="105">
        <v>1517258837.3740201</v>
      </c>
      <c r="AP1208" s="105">
        <v>1664544030.5949299</v>
      </c>
      <c r="AQ1208" s="105">
        <v>1812953334.7811899</v>
      </c>
      <c r="AR1208" s="105">
        <v>1795877570.0197599</v>
      </c>
      <c r="AS1208" s="105">
        <v>1937606844.9398</v>
      </c>
      <c r="AT1208" s="105">
        <v>2062258518.3812599</v>
      </c>
      <c r="AU1208" s="105">
        <v>1740467227.76948</v>
      </c>
      <c r="AV1208" s="105">
        <v>1717663353.86711</v>
      </c>
      <c r="AW1208" s="105">
        <v>1862731348.34426</v>
      </c>
      <c r="AX1208" s="105">
        <v>1912669057.88463</v>
      </c>
      <c r="AY1208" s="105">
        <v>2000340404.41888</v>
      </c>
      <c r="AZ1208" s="105">
        <v>2138205180.20682</v>
      </c>
      <c r="BA1208" s="105">
        <v>1904721951.4277699</v>
      </c>
      <c r="BB1208" s="105">
        <v>1904721951.4277699</v>
      </c>
      <c r="BE1208" s="73"/>
    </row>
    <row r="1209" spans="1:57" ht="14.4" x14ac:dyDescent="0.3">
      <c r="A1209" s="106" t="s">
        <v>1570</v>
      </c>
      <c r="B1209" s="105">
        <v>1576928671.83483</v>
      </c>
      <c r="C1209" s="105">
        <v>1542040194.53953</v>
      </c>
      <c r="D1209" s="105">
        <v>1350035734.4368401</v>
      </c>
      <c r="E1209" s="105">
        <v>1323379147.9560699</v>
      </c>
      <c r="F1209" s="105">
        <v>1246555487.49875</v>
      </c>
      <c r="G1209" s="105">
        <v>1220583358.41961</v>
      </c>
      <c r="H1209" s="105">
        <v>1263594532.3730299</v>
      </c>
      <c r="I1209" s="105">
        <v>1137934591.5618501</v>
      </c>
      <c r="J1209" s="105">
        <v>1099898429.8438101</v>
      </c>
      <c r="K1209" s="105">
        <v>1047882771.73164</v>
      </c>
      <c r="L1209" s="105">
        <v>987940272.11860096</v>
      </c>
      <c r="M1209" s="105">
        <v>903797806.51537097</v>
      </c>
      <c r="N1209" s="105">
        <v>835337390.88052797</v>
      </c>
      <c r="O1209" s="105">
        <v>835337390.88052797</v>
      </c>
      <c r="P1209" s="105">
        <v>853249025.32492399</v>
      </c>
      <c r="Q1209" s="105">
        <v>753634411.09777796</v>
      </c>
      <c r="R1209" s="105">
        <v>806318368.79362702</v>
      </c>
      <c r="S1209" s="105">
        <v>798668040.12256205</v>
      </c>
      <c r="T1209" s="105">
        <v>829392347.83877802</v>
      </c>
      <c r="U1209" s="105">
        <v>1097264414.47682</v>
      </c>
      <c r="V1209" s="105">
        <v>1049108989.86281</v>
      </c>
      <c r="W1209" s="105">
        <v>1022393346.53776</v>
      </c>
      <c r="X1209" s="105">
        <v>965625250.08097506</v>
      </c>
      <c r="Y1209" s="105">
        <v>882953949.72149301</v>
      </c>
      <c r="Z1209" s="105">
        <v>770867270.408337</v>
      </c>
      <c r="AA1209" s="105">
        <v>804875719.66959405</v>
      </c>
      <c r="AB1209" s="105">
        <v>804875719.66959405</v>
      </c>
      <c r="AC1209" s="105">
        <v>867414857.81360102</v>
      </c>
      <c r="AD1209" s="105">
        <v>776375899.41896701</v>
      </c>
      <c r="AE1209" s="105">
        <v>796237051.83536196</v>
      </c>
      <c r="AF1209" s="105">
        <v>786242122.93096304</v>
      </c>
      <c r="AG1209" s="105">
        <v>815908448.33878195</v>
      </c>
      <c r="AH1209" s="105">
        <v>1078292047.3358099</v>
      </c>
      <c r="AI1209" s="105">
        <v>1058605191.57481</v>
      </c>
      <c r="AJ1209" s="105">
        <v>1039846711.70151</v>
      </c>
      <c r="AK1209" s="105">
        <v>895242694.29784405</v>
      </c>
      <c r="AL1209" s="105">
        <v>828960897.11455095</v>
      </c>
      <c r="AM1209" s="105">
        <v>735964250.25735295</v>
      </c>
      <c r="AN1209" s="105">
        <v>809172962.35855901</v>
      </c>
      <c r="AO1209" s="105">
        <v>809172962.35855901</v>
      </c>
      <c r="AP1209" s="105">
        <v>876975529.78973699</v>
      </c>
      <c r="AQ1209" s="105">
        <v>792863970.40746999</v>
      </c>
      <c r="AR1209" s="105">
        <v>815964836.00931001</v>
      </c>
      <c r="AS1209" s="105">
        <v>811185373.62943006</v>
      </c>
      <c r="AT1209" s="105">
        <v>843193381.439399</v>
      </c>
      <c r="AU1209" s="105">
        <v>952688656.35954595</v>
      </c>
      <c r="AV1209" s="105">
        <v>936725703.70683706</v>
      </c>
      <c r="AW1209" s="105">
        <v>931376725.947703</v>
      </c>
      <c r="AX1209" s="105">
        <v>952424034.45527995</v>
      </c>
      <c r="AY1209" s="105">
        <v>881155409.31323695</v>
      </c>
      <c r="AZ1209" s="105">
        <v>784799458.49707997</v>
      </c>
      <c r="BA1209" s="105">
        <v>817524510.21785796</v>
      </c>
      <c r="BB1209" s="105">
        <v>817524510.21785796</v>
      </c>
      <c r="BE1209" s="73"/>
    </row>
    <row r="1210" spans="1:57" ht="14.4" x14ac:dyDescent="0.3">
      <c r="A1210" s="106" t="s">
        <v>1571</v>
      </c>
      <c r="B1210" s="105">
        <v>23118141028.7118</v>
      </c>
      <c r="C1210" s="105">
        <v>23204210872.6675</v>
      </c>
      <c r="D1210" s="105">
        <v>23154994181.013401</v>
      </c>
      <c r="E1210" s="105">
        <v>23271851300.196701</v>
      </c>
      <c r="F1210" s="105">
        <v>23353770423.714699</v>
      </c>
      <c r="G1210" s="105">
        <v>23465711333.380199</v>
      </c>
      <c r="H1210" s="105">
        <v>23654447588.748798</v>
      </c>
      <c r="I1210" s="105">
        <v>23670676567.088902</v>
      </c>
      <c r="J1210" s="105">
        <v>23787556446.5536</v>
      </c>
      <c r="K1210" s="105">
        <v>23878338092.5383</v>
      </c>
      <c r="L1210" s="105">
        <v>23945968132.2174</v>
      </c>
      <c r="M1210" s="105">
        <v>23989770793.687302</v>
      </c>
      <c r="N1210" s="105">
        <v>24057709600.807598</v>
      </c>
      <c r="O1210" s="105">
        <v>24057709600.807598</v>
      </c>
      <c r="P1210" s="105">
        <v>24212049039.898701</v>
      </c>
      <c r="Q1210" s="105">
        <v>24265857185.4109</v>
      </c>
      <c r="R1210" s="105">
        <v>24477482963.625401</v>
      </c>
      <c r="S1210" s="105">
        <v>24622405261.8605</v>
      </c>
      <c r="T1210" s="105">
        <v>24809326009.554401</v>
      </c>
      <c r="U1210" s="105">
        <v>25237618735.733002</v>
      </c>
      <c r="V1210" s="105">
        <v>25347237719.8489</v>
      </c>
      <c r="W1210" s="105">
        <v>25491853049.1562</v>
      </c>
      <c r="X1210" s="105">
        <v>25586487811.698299</v>
      </c>
      <c r="Y1210" s="105">
        <v>25662870134.5867</v>
      </c>
      <c r="Z1210" s="105">
        <v>25710798478.664398</v>
      </c>
      <c r="AA1210" s="105">
        <v>25900216233.506802</v>
      </c>
      <c r="AB1210" s="105">
        <v>25900216233.506802</v>
      </c>
      <c r="AC1210" s="105">
        <v>26084582508.677898</v>
      </c>
      <c r="AD1210" s="105">
        <v>26117114298.178902</v>
      </c>
      <c r="AE1210" s="105">
        <v>26274446953.903599</v>
      </c>
      <c r="AF1210" s="105">
        <v>26393866054.685398</v>
      </c>
      <c r="AG1210" s="105">
        <v>26554539930.656799</v>
      </c>
      <c r="AH1210" s="105">
        <v>26949163972.477299</v>
      </c>
      <c r="AI1210" s="105">
        <v>27057490885.051701</v>
      </c>
      <c r="AJ1210" s="105">
        <v>27200976853.0425</v>
      </c>
      <c r="AK1210" s="105">
        <v>27203059262.587299</v>
      </c>
      <c r="AL1210" s="105">
        <v>27278554476.480301</v>
      </c>
      <c r="AM1210" s="105">
        <v>27325139942.375198</v>
      </c>
      <c r="AN1210" s="105">
        <v>27534144189.871399</v>
      </c>
      <c r="AO1210" s="105">
        <v>27534144189.871399</v>
      </c>
      <c r="AP1210" s="105">
        <v>27710187002.525398</v>
      </c>
      <c r="AQ1210" s="105">
        <v>27741052063.847198</v>
      </c>
      <c r="AR1210" s="105">
        <v>27897671273.824902</v>
      </c>
      <c r="AS1210" s="105">
        <v>28013347852.6833</v>
      </c>
      <c r="AT1210" s="105">
        <v>28168829736.375401</v>
      </c>
      <c r="AU1210" s="105">
        <v>28400805123.361599</v>
      </c>
      <c r="AV1210" s="105">
        <v>28506310999.447498</v>
      </c>
      <c r="AW1210" s="105">
        <v>28646956664.983398</v>
      </c>
      <c r="AX1210" s="105">
        <v>28795664461.6394</v>
      </c>
      <c r="AY1210" s="105">
        <v>28868965427.828499</v>
      </c>
      <c r="AZ1210" s="105">
        <v>28911668119.9869</v>
      </c>
      <c r="BA1210" s="105">
        <v>29074845691.136501</v>
      </c>
      <c r="BB1210" s="105">
        <v>29074845691.136501</v>
      </c>
      <c r="BE1210" s="73"/>
    </row>
    <row r="1211" spans="1:57" ht="14.4" x14ac:dyDescent="0.3">
      <c r="A1211" s="106" t="s">
        <v>1572</v>
      </c>
      <c r="BE1211" s="73"/>
    </row>
    <row r="1212" spans="1:57" ht="14.4" x14ac:dyDescent="0.3">
      <c r="A1212" s="106" t="s">
        <v>1573</v>
      </c>
      <c r="B1212" s="105">
        <v>-9976512818.1112404</v>
      </c>
      <c r="C1212" s="105">
        <v>-10098470073.365299</v>
      </c>
      <c r="D1212" s="105">
        <v>-10149357314.6504</v>
      </c>
      <c r="E1212" s="105">
        <v>-10191565431.8055</v>
      </c>
      <c r="F1212" s="105">
        <v>-10240586376.8386</v>
      </c>
      <c r="G1212" s="105">
        <v>-10318472951.3967</v>
      </c>
      <c r="H1212" s="105">
        <v>-10423600877.9212</v>
      </c>
      <c r="I1212" s="105">
        <v>-10527418637.8349</v>
      </c>
      <c r="J1212" s="105">
        <v>-10680269049.8013</v>
      </c>
      <c r="K1212" s="105">
        <v>-10774361049.6534</v>
      </c>
      <c r="L1212" s="105">
        <v>-10842719521.4254</v>
      </c>
      <c r="M1212" s="105">
        <v>-10879470776.7589</v>
      </c>
      <c r="N1212" s="105">
        <v>-10946711989.4261</v>
      </c>
      <c r="O1212" s="105">
        <v>-10946711989.4261</v>
      </c>
      <c r="P1212" s="105">
        <v>-11062904505.1061</v>
      </c>
      <c r="Q1212" s="105">
        <v>-11103460578.361601</v>
      </c>
      <c r="R1212" s="105">
        <v>-11133605593.953501</v>
      </c>
      <c r="S1212" s="105">
        <v>-11176882507.2255</v>
      </c>
      <c r="T1212" s="105">
        <v>-11248344672.485701</v>
      </c>
      <c r="U1212" s="105">
        <v>-11336242460.4163</v>
      </c>
      <c r="V1212" s="105">
        <v>-11433934458.698099</v>
      </c>
      <c r="W1212" s="105">
        <v>-11580057033.3591</v>
      </c>
      <c r="X1212" s="105">
        <v>-11659221770.862499</v>
      </c>
      <c r="Y1212" s="105">
        <v>-11720019158.3638</v>
      </c>
      <c r="Z1212" s="105">
        <v>-11746761660.812099</v>
      </c>
      <c r="AA1212" s="105">
        <v>-11799717667.089899</v>
      </c>
      <c r="AB1212" s="105">
        <v>-11799717667.089899</v>
      </c>
      <c r="AC1212" s="105">
        <v>-11915001994.756599</v>
      </c>
      <c r="AD1212" s="105">
        <v>-11954655131.3972</v>
      </c>
      <c r="AE1212" s="105">
        <v>-11983224144.872999</v>
      </c>
      <c r="AF1212" s="105">
        <v>-12025486997.3647</v>
      </c>
      <c r="AG1212" s="105">
        <v>-12096432271.8876</v>
      </c>
      <c r="AH1212" s="105">
        <v>-12135538845.2197</v>
      </c>
      <c r="AI1212" s="105">
        <v>-12234275661.3151</v>
      </c>
      <c r="AJ1212" s="105">
        <v>-12381432415.1607</v>
      </c>
      <c r="AK1212" s="105">
        <v>-12461236383.830601</v>
      </c>
      <c r="AL1212" s="105">
        <v>-12522459029.063101</v>
      </c>
      <c r="AM1212" s="105">
        <v>-12548772324.008301</v>
      </c>
      <c r="AN1212" s="105">
        <v>-12603309088.778601</v>
      </c>
      <c r="AO1212" s="105">
        <v>-12603309088.778601</v>
      </c>
      <c r="AP1212" s="105">
        <v>-12715937502.4827</v>
      </c>
      <c r="AQ1212" s="105">
        <v>-12755649626.4417</v>
      </c>
      <c r="AR1212" s="105">
        <v>-12783131795.5592</v>
      </c>
      <c r="AS1212" s="105">
        <v>-12823890400.323299</v>
      </c>
      <c r="AT1212" s="105">
        <v>-12894132718.315901</v>
      </c>
      <c r="AU1212" s="105">
        <v>-12856101344.256201</v>
      </c>
      <c r="AV1212" s="105">
        <v>-12952547450.2255</v>
      </c>
      <c r="AW1212" s="105">
        <v>-13097502071.6059</v>
      </c>
      <c r="AX1212" s="105">
        <v>-13176045795.813499</v>
      </c>
      <c r="AY1212" s="105">
        <v>-13235450601.013</v>
      </c>
      <c r="AZ1212" s="105">
        <v>-13259551413.436001</v>
      </c>
      <c r="BA1212" s="105">
        <v>-13312911327.8981</v>
      </c>
      <c r="BB1212" s="105">
        <v>-13312911327.8981</v>
      </c>
      <c r="BE1212" s="73"/>
    </row>
    <row r="1213" spans="1:57" ht="14.4" x14ac:dyDescent="0.3">
      <c r="A1213" s="106" t="s">
        <v>1574</v>
      </c>
      <c r="B1213" s="105">
        <v>-9349944819.76087</v>
      </c>
      <c r="C1213" s="105">
        <v>-9350574805.5153904</v>
      </c>
      <c r="D1213" s="105">
        <v>-9351204791.2698994</v>
      </c>
      <c r="E1213" s="105">
        <v>-9351195888.1355305</v>
      </c>
      <c r="F1213" s="105">
        <v>-8551836522.0382004</v>
      </c>
      <c r="G1213" s="105">
        <v>-8552477155.9408703</v>
      </c>
      <c r="H1213" s="105">
        <v>-8553117789.8435297</v>
      </c>
      <c r="I1213" s="105">
        <v>-8553758423.7461996</v>
      </c>
      <c r="J1213" s="105">
        <v>-9554399057.6488609</v>
      </c>
      <c r="K1213" s="105">
        <v>-9555039691.5515194</v>
      </c>
      <c r="L1213" s="105">
        <v>-9555680325.4541893</v>
      </c>
      <c r="M1213" s="105">
        <v>-9556320959.3568592</v>
      </c>
      <c r="N1213" s="105">
        <v>-9556961593.2595291</v>
      </c>
      <c r="O1213" s="105">
        <v>-9556961593.2595291</v>
      </c>
      <c r="P1213" s="105">
        <v>-9557602227.1621895</v>
      </c>
      <c r="Q1213" s="105">
        <v>-9558242861.0648594</v>
      </c>
      <c r="R1213" s="105">
        <v>-9558244606.0786304</v>
      </c>
      <c r="S1213" s="105">
        <v>-9558895888.1294403</v>
      </c>
      <c r="T1213" s="105">
        <v>-9559547170.1802597</v>
      </c>
      <c r="U1213" s="105">
        <v>-10260198452.231001</v>
      </c>
      <c r="V1213" s="105">
        <v>-10260849734.281799</v>
      </c>
      <c r="W1213" s="105">
        <v>-10261501016.332701</v>
      </c>
      <c r="X1213" s="105">
        <v>-10262152298.383499</v>
      </c>
      <c r="Y1213" s="105">
        <v>-10262803580.434299</v>
      </c>
      <c r="Z1213" s="105">
        <v>-10263454862.4851</v>
      </c>
      <c r="AA1213" s="105">
        <v>-10264106144.5359</v>
      </c>
      <c r="AB1213" s="105">
        <v>-10264106144.5359</v>
      </c>
      <c r="AC1213" s="105">
        <v>-10264754962.3979</v>
      </c>
      <c r="AD1213" s="105">
        <v>-10265403780.26</v>
      </c>
      <c r="AE1213" s="105">
        <v>-10265413709.233101</v>
      </c>
      <c r="AF1213" s="105">
        <v>-10265735675.243299</v>
      </c>
      <c r="AG1213" s="105">
        <v>-10266395141.2535</v>
      </c>
      <c r="AH1213" s="105">
        <v>-10917054607.2637</v>
      </c>
      <c r="AI1213" s="105">
        <v>-10917714073.273899</v>
      </c>
      <c r="AJ1213" s="105">
        <v>-10918373539.2841</v>
      </c>
      <c r="AK1213" s="105">
        <v>-10919033005.2943</v>
      </c>
      <c r="AL1213" s="105">
        <v>-10919692471.304399</v>
      </c>
      <c r="AM1213" s="105">
        <v>-10920351937.3146</v>
      </c>
      <c r="AN1213" s="105">
        <v>-10921011403.3248</v>
      </c>
      <c r="AO1213" s="105">
        <v>-10921011403.3248</v>
      </c>
      <c r="AP1213" s="105">
        <v>-10271635647.1567</v>
      </c>
      <c r="AQ1213" s="105">
        <v>-10272233571.1021</v>
      </c>
      <c r="AR1213" s="105">
        <v>-10272192606.158501</v>
      </c>
      <c r="AS1213" s="105">
        <v>-10272801178.252001</v>
      </c>
      <c r="AT1213" s="105">
        <v>-10273409750.3454</v>
      </c>
      <c r="AU1213" s="105">
        <v>-11524018322.4389</v>
      </c>
      <c r="AV1213" s="105">
        <v>-11524579894.5324</v>
      </c>
      <c r="AW1213" s="105">
        <v>-11525141466.625799</v>
      </c>
      <c r="AX1213" s="105">
        <v>-11525703038.719299</v>
      </c>
      <c r="AY1213" s="105">
        <v>-11526264610.812799</v>
      </c>
      <c r="AZ1213" s="105">
        <v>-11526826182.9063</v>
      </c>
      <c r="BA1213" s="105">
        <v>-11527387754.999701</v>
      </c>
      <c r="BB1213" s="105">
        <v>-11527387754.999701</v>
      </c>
      <c r="BE1213" s="73"/>
    </row>
    <row r="1214" spans="1:57" ht="14.4" x14ac:dyDescent="0.3">
      <c r="A1214" s="106" t="s">
        <v>1575</v>
      </c>
      <c r="B1214" s="105">
        <v>-160584988.64838701</v>
      </c>
      <c r="C1214" s="105">
        <v>-145146799.75453001</v>
      </c>
      <c r="D1214" s="105">
        <v>-43986462.048842996</v>
      </c>
      <c r="E1214" s="105">
        <v>-126073770.957846</v>
      </c>
      <c r="F1214" s="105">
        <v>-958100711.50871003</v>
      </c>
      <c r="G1214" s="105">
        <v>-997092550.63431501</v>
      </c>
      <c r="H1214" s="105">
        <v>-1089790129.6900799</v>
      </c>
      <c r="I1214" s="105">
        <v>-1010243814.99792</v>
      </c>
      <c r="J1214" s="105">
        <v>137442028.716232</v>
      </c>
      <c r="K1214" s="105">
        <v>239377237.91134599</v>
      </c>
      <c r="L1214" s="105">
        <v>393280992.26323497</v>
      </c>
      <c r="M1214" s="105">
        <v>193048441.87334099</v>
      </c>
      <c r="N1214" s="105">
        <v>-5938772.7716698796</v>
      </c>
      <c r="O1214" s="105">
        <v>-5938772.7716698796</v>
      </c>
      <c r="P1214" s="105">
        <v>-37208835.7320804</v>
      </c>
      <c r="Q1214" s="105">
        <v>-27491554.847943299</v>
      </c>
      <c r="R1214" s="105">
        <v>-189077993.35148901</v>
      </c>
      <c r="S1214" s="105">
        <v>-271867626.10165399</v>
      </c>
      <c r="T1214" s="105">
        <v>-374588955.818542</v>
      </c>
      <c r="U1214" s="105">
        <v>233794140.86158001</v>
      </c>
      <c r="V1214" s="105">
        <v>227643124.22132599</v>
      </c>
      <c r="W1214" s="105">
        <v>280939309.93058503</v>
      </c>
      <c r="X1214" s="105">
        <v>341934612.80359203</v>
      </c>
      <c r="Y1214" s="105">
        <v>384555249.98042399</v>
      </c>
      <c r="Z1214" s="105">
        <v>71955812.614500105</v>
      </c>
      <c r="AA1214" s="105">
        <v>-131852214.951662</v>
      </c>
      <c r="AB1214" s="105">
        <v>-131852214.951662</v>
      </c>
      <c r="AC1214" s="105">
        <v>-196512174.79109901</v>
      </c>
      <c r="AD1214" s="105">
        <v>-168300839.92753699</v>
      </c>
      <c r="AE1214" s="105">
        <v>-279697063.07687598</v>
      </c>
      <c r="AF1214" s="105">
        <v>-284151828.04402</v>
      </c>
      <c r="AG1214" s="105">
        <v>-363591134.76955199</v>
      </c>
      <c r="AH1214" s="105">
        <v>233559606.438665</v>
      </c>
      <c r="AI1214" s="105">
        <v>256509907.93695101</v>
      </c>
      <c r="AJ1214" s="105">
        <v>316266376.39893699</v>
      </c>
      <c r="AK1214" s="105">
        <v>290456805.72593403</v>
      </c>
      <c r="AL1214" s="105">
        <v>345374414.50259</v>
      </c>
      <c r="AM1214" s="105">
        <v>25961727.997004099</v>
      </c>
      <c r="AN1214" s="105">
        <v>-180915258.75754201</v>
      </c>
      <c r="AO1214" s="105">
        <v>-180915258.75754201</v>
      </c>
      <c r="AP1214" s="105">
        <v>-888992446.32978797</v>
      </c>
      <c r="AQ1214" s="105">
        <v>-858047614.98357701</v>
      </c>
      <c r="AR1214" s="105">
        <v>-973328736.45499504</v>
      </c>
      <c r="AS1214" s="105">
        <v>-974042396.54382598</v>
      </c>
      <c r="AT1214" s="105">
        <v>-1048936334.2269599</v>
      </c>
      <c r="AU1214" s="105">
        <v>89413364.099600807</v>
      </c>
      <c r="AV1214" s="105">
        <v>131321263.992834</v>
      </c>
      <c r="AW1214" s="105">
        <v>209891225.351459</v>
      </c>
      <c r="AX1214" s="105">
        <v>354915954.59222502</v>
      </c>
      <c r="AY1214" s="105">
        <v>406748952.61554003</v>
      </c>
      <c r="AZ1214" s="105">
        <v>76328665.770742998</v>
      </c>
      <c r="BA1214" s="105">
        <v>-186734302.987297</v>
      </c>
      <c r="BB1214" s="105">
        <v>-186734302.987297</v>
      </c>
      <c r="BE1214" s="73"/>
    </row>
    <row r="1215" spans="1:57" ht="14.4" x14ac:dyDescent="0.3">
      <c r="A1215" s="106" t="s">
        <v>1576</v>
      </c>
      <c r="B1215" s="105">
        <v>0</v>
      </c>
      <c r="C1215" s="105">
        <v>0</v>
      </c>
      <c r="D1215" s="105">
        <v>0</v>
      </c>
      <c r="E1215" s="105">
        <v>0</v>
      </c>
      <c r="F1215" s="105">
        <v>0</v>
      </c>
      <c r="G1215" s="105">
        <v>0</v>
      </c>
      <c r="H1215" s="105">
        <v>0</v>
      </c>
      <c r="I1215" s="105">
        <v>0</v>
      </c>
      <c r="J1215" s="105">
        <v>0</v>
      </c>
      <c r="K1215" s="105">
        <v>0</v>
      </c>
      <c r="L1215" s="105">
        <v>0</v>
      </c>
      <c r="M1215" s="105">
        <v>0</v>
      </c>
      <c r="N1215" s="105">
        <v>0</v>
      </c>
      <c r="O1215" s="105">
        <v>0</v>
      </c>
      <c r="P1215" s="105">
        <v>0</v>
      </c>
      <c r="Q1215" s="105">
        <v>0</v>
      </c>
      <c r="R1215" s="105">
        <v>0</v>
      </c>
      <c r="S1215" s="105">
        <v>0</v>
      </c>
      <c r="T1215" s="105">
        <v>0</v>
      </c>
      <c r="U1215" s="105">
        <v>0</v>
      </c>
      <c r="V1215" s="105">
        <v>0</v>
      </c>
      <c r="W1215" s="105">
        <v>0</v>
      </c>
      <c r="X1215" s="105">
        <v>0</v>
      </c>
      <c r="Y1215" s="105">
        <v>0</v>
      </c>
      <c r="Z1215" s="105">
        <v>0</v>
      </c>
      <c r="AA1215" s="105">
        <v>0</v>
      </c>
      <c r="AB1215" s="105">
        <v>0</v>
      </c>
      <c r="AC1215" s="105">
        <v>0</v>
      </c>
      <c r="AD1215" s="105">
        <v>0</v>
      </c>
      <c r="AE1215" s="105">
        <v>0</v>
      </c>
      <c r="AF1215" s="105">
        <v>0</v>
      </c>
      <c r="AG1215" s="105">
        <v>0</v>
      </c>
      <c r="AH1215" s="105">
        <v>0</v>
      </c>
      <c r="AI1215" s="105">
        <v>0</v>
      </c>
      <c r="AJ1215" s="105">
        <v>0</v>
      </c>
      <c r="AK1215" s="105">
        <v>0</v>
      </c>
      <c r="AL1215" s="105">
        <v>0</v>
      </c>
      <c r="AM1215" s="105">
        <v>0</v>
      </c>
      <c r="AN1215" s="105">
        <v>0</v>
      </c>
      <c r="AO1215" s="105">
        <v>0</v>
      </c>
      <c r="AP1215" s="105">
        <v>0</v>
      </c>
      <c r="AQ1215" s="105">
        <v>0</v>
      </c>
      <c r="AR1215" s="105">
        <v>0</v>
      </c>
      <c r="AS1215" s="105">
        <v>0</v>
      </c>
      <c r="AT1215" s="105">
        <v>0</v>
      </c>
      <c r="AU1215" s="105">
        <v>0</v>
      </c>
      <c r="AV1215" s="105">
        <v>0</v>
      </c>
      <c r="AW1215" s="105">
        <v>0</v>
      </c>
      <c r="AX1215" s="105">
        <v>0</v>
      </c>
      <c r="AY1215" s="105">
        <v>0</v>
      </c>
      <c r="AZ1215" s="105">
        <v>0</v>
      </c>
      <c r="BA1215" s="105">
        <v>0</v>
      </c>
      <c r="BB1215" s="105">
        <v>0</v>
      </c>
      <c r="BE1215" s="73"/>
    </row>
    <row r="1216" spans="1:57" ht="14.4" x14ac:dyDescent="0.3">
      <c r="A1216" s="106" t="s">
        <v>1577</v>
      </c>
      <c r="B1216" s="105">
        <v>-175076994.81999999</v>
      </c>
      <c r="C1216" s="105">
        <v>-175076994.81999999</v>
      </c>
      <c r="D1216" s="105">
        <v>-175076994.81999999</v>
      </c>
      <c r="E1216" s="105">
        <v>-175076994.81999999</v>
      </c>
      <c r="F1216" s="105">
        <v>-175076994.81999999</v>
      </c>
      <c r="G1216" s="105">
        <v>-175076994.81999999</v>
      </c>
      <c r="H1216" s="105">
        <v>-175076994.81999999</v>
      </c>
      <c r="I1216" s="105">
        <v>-175076994.81999999</v>
      </c>
      <c r="J1216" s="105">
        <v>-175076994.81999999</v>
      </c>
      <c r="K1216" s="105">
        <v>-175076994.81999999</v>
      </c>
      <c r="L1216" s="105">
        <v>-175076994.81999999</v>
      </c>
      <c r="M1216" s="105">
        <v>-175076994.81999999</v>
      </c>
      <c r="N1216" s="105">
        <v>-175076994.81999999</v>
      </c>
      <c r="O1216" s="105">
        <v>-175076994.81999999</v>
      </c>
      <c r="P1216" s="105">
        <v>-175076994.81999999</v>
      </c>
      <c r="Q1216" s="105">
        <v>-175076994.81999999</v>
      </c>
      <c r="R1216" s="105">
        <v>-175076994.81999999</v>
      </c>
      <c r="S1216" s="105">
        <v>-175076994.81999999</v>
      </c>
      <c r="T1216" s="105">
        <v>-175076994.81999999</v>
      </c>
      <c r="U1216" s="105">
        <v>-175076994.81999999</v>
      </c>
      <c r="V1216" s="105">
        <v>-175076994.81999999</v>
      </c>
      <c r="W1216" s="105">
        <v>-175076994.81999999</v>
      </c>
      <c r="X1216" s="105">
        <v>-175076994.81999999</v>
      </c>
      <c r="Y1216" s="105">
        <v>-175076994.81999999</v>
      </c>
      <c r="Z1216" s="105">
        <v>-175076994.81999999</v>
      </c>
      <c r="AA1216" s="105">
        <v>-175076994.81999999</v>
      </c>
      <c r="AB1216" s="105">
        <v>-175076994.81999999</v>
      </c>
      <c r="AC1216" s="105">
        <v>-175076994.81999999</v>
      </c>
      <c r="AD1216" s="105">
        <v>-175076994.81999999</v>
      </c>
      <c r="AE1216" s="105">
        <v>-175076994.81999999</v>
      </c>
      <c r="AF1216" s="105">
        <v>-175076994.81999999</v>
      </c>
      <c r="AG1216" s="105">
        <v>-175076994.81999999</v>
      </c>
      <c r="AH1216" s="105">
        <v>-175076994.81999999</v>
      </c>
      <c r="AI1216" s="105">
        <v>-175076994.81999999</v>
      </c>
      <c r="AJ1216" s="105">
        <v>-175076994.81999999</v>
      </c>
      <c r="AK1216" s="105">
        <v>-175076994.81999999</v>
      </c>
      <c r="AL1216" s="105">
        <v>-175076994.81999999</v>
      </c>
      <c r="AM1216" s="105">
        <v>-175076994.81999999</v>
      </c>
      <c r="AN1216" s="105">
        <v>-175076994.81999999</v>
      </c>
      <c r="AO1216" s="105">
        <v>-175076994.81999999</v>
      </c>
      <c r="AP1216" s="105">
        <v>-175076994.81999999</v>
      </c>
      <c r="AQ1216" s="105">
        <v>-175076994.81999999</v>
      </c>
      <c r="AR1216" s="105">
        <v>-175076994.81999999</v>
      </c>
      <c r="AS1216" s="105">
        <v>-175076994.81999999</v>
      </c>
      <c r="AT1216" s="105">
        <v>-175076994.81999999</v>
      </c>
      <c r="AU1216" s="105">
        <v>-175076994.81999999</v>
      </c>
      <c r="AV1216" s="105">
        <v>-175076994.81999999</v>
      </c>
      <c r="AW1216" s="105">
        <v>-175076994.81999999</v>
      </c>
      <c r="AX1216" s="105">
        <v>-175076994.81999999</v>
      </c>
      <c r="AY1216" s="105">
        <v>-175076994.81999999</v>
      </c>
      <c r="AZ1216" s="105">
        <v>-175076994.81999999</v>
      </c>
      <c r="BA1216" s="105">
        <v>-175076994.81999999</v>
      </c>
      <c r="BB1216" s="105">
        <v>-175076994.81999999</v>
      </c>
      <c r="BE1216" s="73"/>
    </row>
    <row r="1217" spans="1:57" ht="14.4" x14ac:dyDescent="0.3">
      <c r="A1217" s="106" t="s">
        <v>1578</v>
      </c>
      <c r="B1217" s="105">
        <v>-235565720.17232299</v>
      </c>
      <c r="C1217" s="105">
        <v>-235522132.59430599</v>
      </c>
      <c r="D1217" s="105">
        <v>-235478545.01628801</v>
      </c>
      <c r="E1217" s="105">
        <v>-235434957.43827099</v>
      </c>
      <c r="F1217" s="105">
        <v>-235391369.86025301</v>
      </c>
      <c r="G1217" s="105">
        <v>-235347782.28223601</v>
      </c>
      <c r="H1217" s="105">
        <v>-235304194.704218</v>
      </c>
      <c r="I1217" s="105">
        <v>-235260607.126201</v>
      </c>
      <c r="J1217" s="105">
        <v>-235217019.54818299</v>
      </c>
      <c r="K1217" s="105">
        <v>-235173431.970166</v>
      </c>
      <c r="L1217" s="105">
        <v>-235129844.39214799</v>
      </c>
      <c r="M1217" s="105">
        <v>-235086256.81413001</v>
      </c>
      <c r="N1217" s="105">
        <v>-247254282.64576</v>
      </c>
      <c r="O1217" s="105">
        <v>-247254282.64576</v>
      </c>
      <c r="P1217" s="105">
        <v>-247169960.925892</v>
      </c>
      <c r="Q1217" s="105">
        <v>-247085639.206025</v>
      </c>
      <c r="R1217" s="105">
        <v>-247001317.48615801</v>
      </c>
      <c r="S1217" s="105">
        <v>-246916995.76629099</v>
      </c>
      <c r="T1217" s="105">
        <v>-246832674.04642299</v>
      </c>
      <c r="U1217" s="105">
        <v>-246748352.326556</v>
      </c>
      <c r="V1217" s="105">
        <v>-246664030.60668901</v>
      </c>
      <c r="W1217" s="105">
        <v>-246579708.88682199</v>
      </c>
      <c r="X1217" s="105">
        <v>-246495387.16695401</v>
      </c>
      <c r="Y1217" s="105">
        <v>-246411065.44708699</v>
      </c>
      <c r="Z1217" s="105">
        <v>-246326743.72722</v>
      </c>
      <c r="AA1217" s="105">
        <v>-247274502.965307</v>
      </c>
      <c r="AB1217" s="105">
        <v>-247274502.965307</v>
      </c>
      <c r="AC1217" s="105">
        <v>-247152977.55961999</v>
      </c>
      <c r="AD1217" s="105">
        <v>-247031452.153934</v>
      </c>
      <c r="AE1217" s="105">
        <v>-246909926.74824801</v>
      </c>
      <c r="AF1217" s="105">
        <v>-246788401.34256199</v>
      </c>
      <c r="AG1217" s="105">
        <v>-246666875.936876</v>
      </c>
      <c r="AH1217" s="105">
        <v>-246545350.53119001</v>
      </c>
      <c r="AI1217" s="105">
        <v>-246423825.125503</v>
      </c>
      <c r="AJ1217" s="105">
        <v>-246302299.71981701</v>
      </c>
      <c r="AK1217" s="105">
        <v>-246180774.31413099</v>
      </c>
      <c r="AL1217" s="105">
        <v>-246059248.908445</v>
      </c>
      <c r="AM1217" s="105">
        <v>-245937723.50275901</v>
      </c>
      <c r="AN1217" s="105">
        <v>-245816198.09707299</v>
      </c>
      <c r="AO1217" s="105">
        <v>-245816198.09707299</v>
      </c>
      <c r="AP1217" s="105">
        <v>-245608099.190231</v>
      </c>
      <c r="AQ1217" s="105">
        <v>-245400000.283389</v>
      </c>
      <c r="AR1217" s="105">
        <v>-245191901.37654701</v>
      </c>
      <c r="AS1217" s="105">
        <v>-244983802.46970499</v>
      </c>
      <c r="AT1217" s="105">
        <v>-244775703.56286299</v>
      </c>
      <c r="AU1217" s="105">
        <v>-244567604.656021</v>
      </c>
      <c r="AV1217" s="105">
        <v>-244359505.74917999</v>
      </c>
      <c r="AW1217" s="105">
        <v>-244151406.842338</v>
      </c>
      <c r="AX1217" s="105">
        <v>-243943307.935496</v>
      </c>
      <c r="AY1217" s="105">
        <v>-243735209.02865401</v>
      </c>
      <c r="AZ1217" s="105">
        <v>-243527110.12181199</v>
      </c>
      <c r="BA1217" s="105">
        <v>-298954383.245166</v>
      </c>
      <c r="BB1217" s="105">
        <v>-298954383.245166</v>
      </c>
      <c r="BE1217" s="73"/>
    </row>
    <row r="1218" spans="1:57" ht="14.4" x14ac:dyDescent="0.3">
      <c r="A1218" s="106" t="s">
        <v>1579</v>
      </c>
      <c r="B1218" s="105">
        <v>-2624951340.1890202</v>
      </c>
      <c r="C1218" s="105">
        <v>-2605560918.9412699</v>
      </c>
      <c r="D1218" s="105">
        <v>-2607676124.8646002</v>
      </c>
      <c r="E1218" s="105">
        <v>-2601935508.0295701</v>
      </c>
      <c r="F1218" s="105">
        <v>-2603854898.97224</v>
      </c>
      <c r="G1218" s="105">
        <v>-2599965547.96275</v>
      </c>
      <c r="H1218" s="105">
        <v>-2591924450.7597499</v>
      </c>
      <c r="I1218" s="105">
        <v>-2584930136.88692</v>
      </c>
      <c r="J1218" s="105">
        <v>-2560251572.3919101</v>
      </c>
      <c r="K1218" s="105">
        <v>-2557989371.5331702</v>
      </c>
      <c r="L1218" s="105">
        <v>-2558309092.4489598</v>
      </c>
      <c r="M1218" s="105">
        <v>-2566408651.5940599</v>
      </c>
      <c r="N1218" s="105">
        <v>-2550004012.8745399</v>
      </c>
      <c r="O1218" s="105">
        <v>-2550004012.8745399</v>
      </c>
      <c r="P1218" s="105">
        <v>-2557903854.7258301</v>
      </c>
      <c r="Q1218" s="105">
        <v>-2581896189.2671599</v>
      </c>
      <c r="R1218" s="105">
        <v>-2603452383.67556</v>
      </c>
      <c r="S1218" s="105">
        <v>-2623320469.1408701</v>
      </c>
      <c r="T1218" s="105">
        <v>-2637070055.1101699</v>
      </c>
      <c r="U1218" s="105">
        <v>-2653066282.4289999</v>
      </c>
      <c r="V1218" s="105">
        <v>-2666005601.5155201</v>
      </c>
      <c r="W1218" s="105">
        <v>-2665510689.4141698</v>
      </c>
      <c r="X1218" s="105">
        <v>-2681993047.7053199</v>
      </c>
      <c r="Y1218" s="105">
        <v>-2698590316.34478</v>
      </c>
      <c r="Z1218" s="105">
        <v>-2720788491.2265902</v>
      </c>
      <c r="AA1218" s="105">
        <v>-2725378277.1339698</v>
      </c>
      <c r="AB1218" s="105">
        <v>-2725378277.1339698</v>
      </c>
      <c r="AC1218" s="105">
        <v>-2730864667.3425002</v>
      </c>
      <c r="AD1218" s="105">
        <v>-2753019057.6100998</v>
      </c>
      <c r="AE1218" s="105">
        <v>-2772089768.1423302</v>
      </c>
      <c r="AF1218" s="105">
        <v>-2846182505.8607602</v>
      </c>
      <c r="AG1218" s="105">
        <v>-2857525554.9791799</v>
      </c>
      <c r="AH1218" s="105">
        <v>-2927687912.63269</v>
      </c>
      <c r="AI1218" s="105">
        <v>-2938331763.5071402</v>
      </c>
      <c r="AJ1218" s="105">
        <v>-2935714732.0479102</v>
      </c>
      <c r="AK1218" s="105">
        <v>-2859046927.3182702</v>
      </c>
      <c r="AL1218" s="105">
        <v>-2874373250.37432</v>
      </c>
      <c r="AM1218" s="105">
        <v>-2895699175.71943</v>
      </c>
      <c r="AN1218" s="105">
        <v>-2870305154.0832701</v>
      </c>
      <c r="AO1218" s="105">
        <v>-2870305154.0832701</v>
      </c>
      <c r="AP1218" s="105">
        <v>-2876850670.28585</v>
      </c>
      <c r="AQ1218" s="105">
        <v>-2900183063.7064199</v>
      </c>
      <c r="AR1218" s="105">
        <v>-2915912496.69558</v>
      </c>
      <c r="AS1218" s="105">
        <v>-2991340787.2644801</v>
      </c>
      <c r="AT1218" s="105">
        <v>-3002910391.8442502</v>
      </c>
      <c r="AU1218" s="105">
        <v>-3073077463.6804099</v>
      </c>
      <c r="AV1218" s="105">
        <v>-3083408210.3603501</v>
      </c>
      <c r="AW1218" s="105">
        <v>-3080370231.0792198</v>
      </c>
      <c r="AX1218" s="105">
        <v>-3151805280.0910802</v>
      </c>
      <c r="AY1218" s="105">
        <v>-3166972417.64398</v>
      </c>
      <c r="AZ1218" s="105">
        <v>-3186845273.94276</v>
      </c>
      <c r="BA1218" s="105">
        <v>-3055564232.1761398</v>
      </c>
      <c r="BB1218" s="105">
        <v>-3055564232.1761398</v>
      </c>
      <c r="BE1218" s="73"/>
    </row>
    <row r="1219" spans="1:57" ht="14.4" x14ac:dyDescent="0.3">
      <c r="A1219" s="106" t="s">
        <v>1580</v>
      </c>
      <c r="B1219" s="105">
        <v>-687735431.15999997</v>
      </c>
      <c r="C1219" s="105">
        <v>-685734846.826666</v>
      </c>
      <c r="D1219" s="105">
        <v>-683734262.49333298</v>
      </c>
      <c r="E1219" s="105">
        <v>-681733678.15999997</v>
      </c>
      <c r="F1219" s="105">
        <v>-679733093.826666</v>
      </c>
      <c r="G1219" s="105">
        <v>-677732509.49333298</v>
      </c>
      <c r="H1219" s="105">
        <v>-675731925.15999997</v>
      </c>
      <c r="I1219" s="105">
        <v>-673731340.826666</v>
      </c>
      <c r="J1219" s="105">
        <v>-671730756.49333298</v>
      </c>
      <c r="K1219" s="105">
        <v>-669730172.15999997</v>
      </c>
      <c r="L1219" s="105">
        <v>-667729587.826666</v>
      </c>
      <c r="M1219" s="105">
        <v>-665729003.49333298</v>
      </c>
      <c r="N1219" s="105">
        <v>-663728419.15999997</v>
      </c>
      <c r="O1219" s="105">
        <v>-663728419.15999997</v>
      </c>
      <c r="P1219" s="105">
        <v>-661793740.57666695</v>
      </c>
      <c r="Q1219" s="105">
        <v>-659859061.99333298</v>
      </c>
      <c r="R1219" s="105">
        <v>-657924383.40999997</v>
      </c>
      <c r="S1219" s="105">
        <v>-655989704.82666695</v>
      </c>
      <c r="T1219" s="105">
        <v>-654055026.24333298</v>
      </c>
      <c r="U1219" s="105">
        <v>-652120347.65999997</v>
      </c>
      <c r="V1219" s="105">
        <v>-650185669.07666695</v>
      </c>
      <c r="W1219" s="105">
        <v>-648250990.49333298</v>
      </c>
      <c r="X1219" s="105">
        <v>-646316311.90999997</v>
      </c>
      <c r="Y1219" s="105">
        <v>-644381633.32666695</v>
      </c>
      <c r="Z1219" s="105">
        <v>-642446954.74333298</v>
      </c>
      <c r="AA1219" s="105">
        <v>-640512276.15999997</v>
      </c>
      <c r="AB1219" s="105">
        <v>-640512276.15999997</v>
      </c>
      <c r="AC1219" s="105">
        <v>-638565196.15999997</v>
      </c>
      <c r="AD1219" s="105">
        <v>-636618116.15999997</v>
      </c>
      <c r="AE1219" s="105">
        <v>-634671036.15999997</v>
      </c>
      <c r="AF1219" s="105">
        <v>-632723956.15999997</v>
      </c>
      <c r="AG1219" s="105">
        <v>-630776876.15999997</v>
      </c>
      <c r="AH1219" s="105">
        <v>-628829796.15999997</v>
      </c>
      <c r="AI1219" s="105">
        <v>-626882716.15999997</v>
      </c>
      <c r="AJ1219" s="105">
        <v>-624935636.15999997</v>
      </c>
      <c r="AK1219" s="105">
        <v>-622988556.15999997</v>
      </c>
      <c r="AL1219" s="105">
        <v>-621041476.15999997</v>
      </c>
      <c r="AM1219" s="105">
        <v>-619094396.15999997</v>
      </c>
      <c r="AN1219" s="105">
        <v>-617147316.15999997</v>
      </c>
      <c r="AO1219" s="105">
        <v>-617147316.15999997</v>
      </c>
      <c r="AP1219" s="105">
        <v>-615167481.40999997</v>
      </c>
      <c r="AQ1219" s="105">
        <v>-613187646.65999997</v>
      </c>
      <c r="AR1219" s="105">
        <v>-611207811.90999997</v>
      </c>
      <c r="AS1219" s="105">
        <v>-609227977.15999997</v>
      </c>
      <c r="AT1219" s="105">
        <v>-607248142.40999997</v>
      </c>
      <c r="AU1219" s="105">
        <v>-605268307.65999997</v>
      </c>
      <c r="AV1219" s="105">
        <v>-603288472.90999997</v>
      </c>
      <c r="AW1219" s="105">
        <v>-601308638.15999997</v>
      </c>
      <c r="AX1219" s="105">
        <v>-599328803.40999997</v>
      </c>
      <c r="AY1219" s="105">
        <v>-597348968.65999997</v>
      </c>
      <c r="AZ1219" s="105">
        <v>-595369133.90999997</v>
      </c>
      <c r="BA1219" s="105">
        <v>-593389299.15999997</v>
      </c>
      <c r="BB1219" s="105">
        <v>-593389299.15999997</v>
      </c>
      <c r="BE1219" s="73"/>
    </row>
    <row r="1220" spans="1:57" ht="14.4" x14ac:dyDescent="0.3">
      <c r="A1220" s="106" t="s">
        <v>1581</v>
      </c>
      <c r="B1220" s="105">
        <v>85677966.069999799</v>
      </c>
      <c r="C1220" s="105">
        <v>85322581.069999799</v>
      </c>
      <c r="D1220" s="105">
        <v>84967196.069999799</v>
      </c>
      <c r="E1220" s="105">
        <v>84611811.069999799</v>
      </c>
      <c r="F1220" s="105">
        <v>84256426.069999799</v>
      </c>
      <c r="G1220" s="105">
        <v>83901041.069999799</v>
      </c>
      <c r="H1220" s="105">
        <v>83545656.069999799</v>
      </c>
      <c r="I1220" s="105">
        <v>83190271.069999799</v>
      </c>
      <c r="J1220" s="105">
        <v>82834886.069999799</v>
      </c>
      <c r="K1220" s="105">
        <v>82479501.069999799</v>
      </c>
      <c r="L1220" s="105">
        <v>82124116.069999799</v>
      </c>
      <c r="M1220" s="105">
        <v>81768731.069999695</v>
      </c>
      <c r="N1220" s="105">
        <v>81413346.069999695</v>
      </c>
      <c r="O1220" s="105">
        <v>81413346.069999695</v>
      </c>
      <c r="P1220" s="105">
        <v>81057961.069999695</v>
      </c>
      <c r="Q1220" s="105">
        <v>80702576.069999695</v>
      </c>
      <c r="R1220" s="105">
        <v>80347191.069999695</v>
      </c>
      <c r="S1220" s="105">
        <v>79991806.069999695</v>
      </c>
      <c r="T1220" s="105">
        <v>79636421.069999695</v>
      </c>
      <c r="U1220" s="105">
        <v>79281036.069999695</v>
      </c>
      <c r="V1220" s="105">
        <v>78925651.069999695</v>
      </c>
      <c r="W1220" s="105">
        <v>78570266.069999695</v>
      </c>
      <c r="X1220" s="105">
        <v>78214881.069999695</v>
      </c>
      <c r="Y1220" s="105">
        <v>77859496.069999695</v>
      </c>
      <c r="Z1220" s="105">
        <v>77504111.069999605</v>
      </c>
      <c r="AA1220" s="105">
        <v>77148726.069999605</v>
      </c>
      <c r="AB1220" s="105">
        <v>77148726.069999605</v>
      </c>
      <c r="AC1220" s="105">
        <v>76793341.069999605</v>
      </c>
      <c r="AD1220" s="105">
        <v>76437956.069999605</v>
      </c>
      <c r="AE1220" s="105">
        <v>76082571.069999605</v>
      </c>
      <c r="AF1220" s="105">
        <v>75727186.069999605</v>
      </c>
      <c r="AG1220" s="105">
        <v>75371801.069999605</v>
      </c>
      <c r="AH1220" s="105">
        <v>75016416.069999605</v>
      </c>
      <c r="AI1220" s="105">
        <v>74661031.069999605</v>
      </c>
      <c r="AJ1220" s="105">
        <v>74305646.069999501</v>
      </c>
      <c r="AK1220" s="105">
        <v>73950261.069999501</v>
      </c>
      <c r="AL1220" s="105">
        <v>73594876.069999501</v>
      </c>
      <c r="AM1220" s="105">
        <v>73239491.069999501</v>
      </c>
      <c r="AN1220" s="105">
        <v>72884106.069999501</v>
      </c>
      <c r="AO1220" s="105">
        <v>72884106.069999501</v>
      </c>
      <c r="AP1220" s="105">
        <v>72528721.069999501</v>
      </c>
      <c r="AQ1220" s="105">
        <v>72173336.069999501</v>
      </c>
      <c r="AR1220" s="105">
        <v>71817951.069999501</v>
      </c>
      <c r="AS1220" s="105">
        <v>71462566.069999501</v>
      </c>
      <c r="AT1220" s="105">
        <v>71107181.069999501</v>
      </c>
      <c r="AU1220" s="105">
        <v>70751796.069999501</v>
      </c>
      <c r="AV1220" s="105">
        <v>70396411.069999397</v>
      </c>
      <c r="AW1220" s="105">
        <v>70041026.069999397</v>
      </c>
      <c r="AX1220" s="105">
        <v>69685641.069999397</v>
      </c>
      <c r="AY1220" s="105">
        <v>69330256.069999397</v>
      </c>
      <c r="AZ1220" s="105">
        <v>68974871.069999397</v>
      </c>
      <c r="BA1220" s="105">
        <v>68619486.069999397</v>
      </c>
      <c r="BB1220" s="105">
        <v>68619486.069999397</v>
      </c>
      <c r="BE1220" s="73"/>
    </row>
    <row r="1221" spans="1:57" ht="14.4" x14ac:dyDescent="0.3">
      <c r="A1221" s="106" t="s">
        <v>1582</v>
      </c>
      <c r="B1221" s="105">
        <v>-23124694146.791801</v>
      </c>
      <c r="C1221" s="105">
        <v>-23210763990.747501</v>
      </c>
      <c r="D1221" s="105">
        <v>-23161547299.093399</v>
      </c>
      <c r="E1221" s="105">
        <v>-23278404418.276699</v>
      </c>
      <c r="F1221" s="105">
        <v>-23360323541.794701</v>
      </c>
      <c r="G1221" s="105">
        <v>-23472264451.460201</v>
      </c>
      <c r="H1221" s="105">
        <v>-23661000706.8288</v>
      </c>
      <c r="I1221" s="105">
        <v>-23677229685.1689</v>
      </c>
      <c r="J1221" s="105">
        <v>-23656667535.9174</v>
      </c>
      <c r="K1221" s="105">
        <v>-23645513972.706902</v>
      </c>
      <c r="L1221" s="105">
        <v>-23559240258.034199</v>
      </c>
      <c r="M1221" s="105">
        <v>-23803275469.893902</v>
      </c>
      <c r="N1221" s="105">
        <v>-24064262718.8876</v>
      </c>
      <c r="O1221" s="105">
        <v>-24064262718.8876</v>
      </c>
      <c r="P1221" s="105">
        <v>-24218602157.978699</v>
      </c>
      <c r="Q1221" s="105">
        <v>-24272410303.490898</v>
      </c>
      <c r="R1221" s="105">
        <v>-24484036081.705399</v>
      </c>
      <c r="S1221" s="105">
        <v>-24628958379.940498</v>
      </c>
      <c r="T1221" s="105">
        <v>-24815879127.634399</v>
      </c>
      <c r="U1221" s="105">
        <v>-25010377712.951401</v>
      </c>
      <c r="V1221" s="105">
        <v>-25126147713.7075</v>
      </c>
      <c r="W1221" s="105">
        <v>-25217466857.305599</v>
      </c>
      <c r="X1221" s="105">
        <v>-25251106316.974701</v>
      </c>
      <c r="Y1221" s="105">
        <v>-25284868002.686298</v>
      </c>
      <c r="Z1221" s="105">
        <v>-25645395784.129902</v>
      </c>
      <c r="AA1221" s="105">
        <v>-25906769351.5868</v>
      </c>
      <c r="AB1221" s="105">
        <v>-25906769351.5868</v>
      </c>
      <c r="AC1221" s="105">
        <v>-26091135626.7579</v>
      </c>
      <c r="AD1221" s="105">
        <v>-26123667416.2589</v>
      </c>
      <c r="AE1221" s="105">
        <v>-26281000071.983601</v>
      </c>
      <c r="AF1221" s="105">
        <v>-26400419172.7654</v>
      </c>
      <c r="AG1221" s="105">
        <v>-26561093048.736801</v>
      </c>
      <c r="AH1221" s="105">
        <v>-26722157484.118599</v>
      </c>
      <c r="AI1221" s="105">
        <v>-26807534095.194698</v>
      </c>
      <c r="AJ1221" s="105">
        <v>-26891263594.723598</v>
      </c>
      <c r="AK1221" s="105">
        <v>-26919155574.941299</v>
      </c>
      <c r="AL1221" s="105">
        <v>-26939733180.057701</v>
      </c>
      <c r="AM1221" s="105">
        <v>-27305731332.458199</v>
      </c>
      <c r="AN1221" s="105">
        <v>-27540697307.951302</v>
      </c>
      <c r="AO1221" s="105">
        <v>-27540697307.951302</v>
      </c>
      <c r="AP1221" s="105">
        <v>-27716740120.6054</v>
      </c>
      <c r="AQ1221" s="105">
        <v>-27747605181.9272</v>
      </c>
      <c r="AR1221" s="105">
        <v>-27904224391.9049</v>
      </c>
      <c r="AS1221" s="105">
        <v>-28019900970.763302</v>
      </c>
      <c r="AT1221" s="105">
        <v>-28175382854.455399</v>
      </c>
      <c r="AU1221" s="105">
        <v>-28317944877.341999</v>
      </c>
      <c r="AV1221" s="105">
        <v>-28381542853.534599</v>
      </c>
      <c r="AW1221" s="105">
        <v>-28443618557.711899</v>
      </c>
      <c r="AX1221" s="105">
        <v>-28447301625.127201</v>
      </c>
      <c r="AY1221" s="105">
        <v>-28468769593.2929</v>
      </c>
      <c r="AZ1221" s="105">
        <v>-28841892572.296101</v>
      </c>
      <c r="BA1221" s="105">
        <v>-29081398809.216499</v>
      </c>
      <c r="BB1221" s="105">
        <v>-29081398809.216499</v>
      </c>
      <c r="BE1221" s="73"/>
    </row>
    <row r="1222" spans="1:57" ht="14.4" x14ac:dyDescent="0.3">
      <c r="A1222" s="106" t="s">
        <v>1583</v>
      </c>
      <c r="B1222" s="105">
        <v>0</v>
      </c>
      <c r="C1222" s="105">
        <v>0</v>
      </c>
      <c r="D1222" s="105">
        <v>0</v>
      </c>
      <c r="E1222" s="105">
        <v>0</v>
      </c>
      <c r="F1222" s="105">
        <v>0</v>
      </c>
      <c r="G1222" s="105">
        <v>0</v>
      </c>
      <c r="H1222" s="105">
        <v>0</v>
      </c>
      <c r="I1222" s="105">
        <v>0</v>
      </c>
      <c r="J1222" s="105">
        <v>0</v>
      </c>
      <c r="K1222" s="105">
        <v>0</v>
      </c>
      <c r="L1222" s="105">
        <v>0</v>
      </c>
      <c r="M1222" s="105">
        <v>0</v>
      </c>
      <c r="N1222" s="105">
        <v>0</v>
      </c>
      <c r="O1222" s="105">
        <v>0</v>
      </c>
      <c r="P1222" s="105">
        <v>0</v>
      </c>
      <c r="Q1222" s="105">
        <v>0</v>
      </c>
      <c r="R1222" s="105">
        <v>0</v>
      </c>
      <c r="S1222" s="105">
        <v>0</v>
      </c>
      <c r="T1222" s="105">
        <v>0</v>
      </c>
      <c r="U1222" s="105">
        <v>0</v>
      </c>
      <c r="V1222" s="105">
        <v>0</v>
      </c>
      <c r="W1222" s="105">
        <v>0</v>
      </c>
      <c r="X1222" s="105">
        <v>0</v>
      </c>
      <c r="Y1222" s="105">
        <v>0</v>
      </c>
      <c r="Z1222" s="105">
        <v>0</v>
      </c>
      <c r="AA1222" s="105">
        <v>0</v>
      </c>
      <c r="AB1222" s="105">
        <v>0</v>
      </c>
      <c r="AC1222" s="105">
        <v>0</v>
      </c>
      <c r="AD1222" s="105">
        <v>0</v>
      </c>
      <c r="AE1222" s="105">
        <v>0</v>
      </c>
      <c r="AF1222" s="105">
        <v>0</v>
      </c>
      <c r="AG1222" s="105">
        <v>0</v>
      </c>
      <c r="AH1222" s="105">
        <v>0</v>
      </c>
      <c r="AI1222" s="105">
        <v>0</v>
      </c>
      <c r="AJ1222" s="105">
        <v>0</v>
      </c>
      <c r="AK1222" s="105">
        <v>0</v>
      </c>
      <c r="AL1222" s="105">
        <v>0</v>
      </c>
      <c r="AM1222" s="105">
        <v>0</v>
      </c>
      <c r="AN1222" s="105">
        <v>0</v>
      </c>
      <c r="AO1222" s="105">
        <v>0</v>
      </c>
      <c r="AP1222" s="105">
        <v>0</v>
      </c>
      <c r="AQ1222" s="105">
        <v>0</v>
      </c>
      <c r="AR1222" s="105">
        <v>0</v>
      </c>
      <c r="AS1222" s="105">
        <v>0</v>
      </c>
      <c r="AT1222" s="105">
        <v>0</v>
      </c>
      <c r="AU1222" s="105">
        <v>0</v>
      </c>
      <c r="AV1222" s="105">
        <v>0</v>
      </c>
      <c r="AW1222" s="105">
        <v>0</v>
      </c>
      <c r="AX1222" s="105">
        <v>0</v>
      </c>
      <c r="AY1222" s="105">
        <v>0</v>
      </c>
      <c r="AZ1222" s="105">
        <v>0</v>
      </c>
      <c r="BA1222" s="105">
        <v>0</v>
      </c>
      <c r="BB1222" s="105">
        <v>0</v>
      </c>
      <c r="BE1222" s="73"/>
    </row>
    <row r="1223" spans="1:57" ht="14.4" x14ac:dyDescent="0.3">
      <c r="A1223" s="106" t="s">
        <v>1584</v>
      </c>
      <c r="B1223" s="105">
        <v>-6553118.0799975898</v>
      </c>
      <c r="C1223" s="105">
        <v>-6553118.0799975898</v>
      </c>
      <c r="D1223" s="105">
        <v>-6553118.0799901402</v>
      </c>
      <c r="E1223" s="105">
        <v>-6553118.0799938701</v>
      </c>
      <c r="F1223" s="105">
        <v>-6553118.0799938701</v>
      </c>
      <c r="G1223" s="105">
        <v>-6553118.0799901402</v>
      </c>
      <c r="H1223" s="105">
        <v>-6553118.0799938701</v>
      </c>
      <c r="I1223" s="105">
        <v>-6553118.0799938701</v>
      </c>
      <c r="J1223" s="105">
        <v>130888910.63623101</v>
      </c>
      <c r="K1223" s="105">
        <v>232824119.83136001</v>
      </c>
      <c r="L1223" s="105">
        <v>386727874.183245</v>
      </c>
      <c r="M1223" s="105">
        <v>186495323.79335099</v>
      </c>
      <c r="N1223" s="105">
        <v>-6553118.0800013198</v>
      </c>
      <c r="O1223" s="105">
        <v>-6553118.0800013198</v>
      </c>
      <c r="P1223" s="105">
        <v>-6553118.0799826896</v>
      </c>
      <c r="Q1223" s="105">
        <v>-6553118.0799938701</v>
      </c>
      <c r="R1223" s="105">
        <v>-6553118.0799901402</v>
      </c>
      <c r="S1223" s="105">
        <v>-6553118.0799901402</v>
      </c>
      <c r="T1223" s="105">
        <v>-6553118.0799901402</v>
      </c>
      <c r="U1223" s="105">
        <v>227241022.78158399</v>
      </c>
      <c r="V1223" s="105">
        <v>221090006.141334</v>
      </c>
      <c r="W1223" s="105">
        <v>274386191.85060197</v>
      </c>
      <c r="X1223" s="105">
        <v>335381494.72360599</v>
      </c>
      <c r="Y1223" s="105">
        <v>378002131.90042901</v>
      </c>
      <c r="Z1223" s="105">
        <v>65402694.534506597</v>
      </c>
      <c r="AA1223" s="105">
        <v>-6553118.0799901402</v>
      </c>
      <c r="AB1223" s="105">
        <v>-6553118.0799901402</v>
      </c>
      <c r="AC1223" s="105">
        <v>-6553118.0799901402</v>
      </c>
      <c r="AD1223" s="105">
        <v>-6553118.0799938701</v>
      </c>
      <c r="AE1223" s="105">
        <v>-6553118.0799901402</v>
      </c>
      <c r="AF1223" s="105">
        <v>-6553118.0799826896</v>
      </c>
      <c r="AG1223" s="105">
        <v>-6553118.0799901402</v>
      </c>
      <c r="AH1223" s="105">
        <v>227006488.35868001</v>
      </c>
      <c r="AI1223" s="105">
        <v>249956789.85697001</v>
      </c>
      <c r="AJ1223" s="105">
        <v>309713258.31894898</v>
      </c>
      <c r="AK1223" s="105">
        <v>283903687.645953</v>
      </c>
      <c r="AL1223" s="105">
        <v>338821296.42259997</v>
      </c>
      <c r="AM1223" s="105">
        <v>19408609.917022198</v>
      </c>
      <c r="AN1223" s="105">
        <v>-6553118.0799826896</v>
      </c>
      <c r="AO1223" s="105">
        <v>-6553118.0799826896</v>
      </c>
      <c r="AP1223" s="105">
        <v>-6553118.0799864205</v>
      </c>
      <c r="AQ1223" s="105">
        <v>-6553118.0799826896</v>
      </c>
      <c r="AR1223" s="105">
        <v>-6553118.0799789699</v>
      </c>
      <c r="AS1223" s="105">
        <v>-6553118.0799826896</v>
      </c>
      <c r="AT1223" s="105">
        <v>-6553118.0799826896</v>
      </c>
      <c r="AU1223" s="105">
        <v>82860246.019616693</v>
      </c>
      <c r="AV1223" s="105">
        <v>124768145.91285899</v>
      </c>
      <c r="AW1223" s="105">
        <v>203338107.27147701</v>
      </c>
      <c r="AX1223" s="105">
        <v>348362836.51224899</v>
      </c>
      <c r="AY1223" s="105">
        <v>400195834.535568</v>
      </c>
      <c r="AZ1223" s="105">
        <v>69775547.690767795</v>
      </c>
      <c r="BA1223" s="105">
        <v>-6553118.0799715202</v>
      </c>
      <c r="BB1223" s="105">
        <v>-6553118.0799715202</v>
      </c>
      <c r="BE1223" s="73"/>
    </row>
    <row r="1224" spans="1:57" ht="14.4" x14ac:dyDescent="0.3">
      <c r="BE1224" s="73"/>
    </row>
    <row r="1225" spans="1:57" ht="14.4" x14ac:dyDescent="0.3">
      <c r="BE1225" s="73"/>
    </row>
    <row r="1226" spans="1:57" ht="14.4" x14ac:dyDescent="0.3">
      <c r="BE1226" s="73"/>
    </row>
    <row r="1227" spans="1:57" ht="14.4" x14ac:dyDescent="0.3">
      <c r="BE1227" s="73"/>
    </row>
    <row r="1228" spans="1:57" ht="14.4" x14ac:dyDescent="0.3">
      <c r="BE1228" s="73"/>
    </row>
    <row r="1229" spans="1:57" ht="14.4" x14ac:dyDescent="0.3">
      <c r="BE1229" s="73"/>
    </row>
    <row r="1230" spans="1:57" ht="14.4" x14ac:dyDescent="0.3">
      <c r="BE1230" s="73"/>
    </row>
    <row r="1231" spans="1:57" ht="14.4" x14ac:dyDescent="0.3">
      <c r="BE1231" s="73"/>
    </row>
    <row r="1232" spans="1:57" ht="14.4" x14ac:dyDescent="0.3">
      <c r="BE1232" s="73"/>
    </row>
    <row r="1233" spans="57:57" ht="14.4" x14ac:dyDescent="0.3">
      <c r="BE1233" s="73"/>
    </row>
    <row r="1234" spans="57:57" ht="14.4" x14ac:dyDescent="0.3">
      <c r="BE1234" s="73"/>
    </row>
    <row r="1235" spans="57:57" ht="14.4" x14ac:dyDescent="0.3">
      <c r="BE1235" s="73"/>
    </row>
    <row r="1236" spans="57:57" ht="14.4" x14ac:dyDescent="0.3">
      <c r="BE1236" s="73"/>
    </row>
    <row r="1237" spans="57:57" ht="14.4" x14ac:dyDescent="0.3">
      <c r="BE1237" s="73"/>
    </row>
    <row r="1238" spans="57:57" ht="14.4" x14ac:dyDescent="0.3">
      <c r="BE1238" s="73"/>
    </row>
    <row r="1239" spans="57:57" ht="14.4" x14ac:dyDescent="0.3">
      <c r="BE1239" s="73"/>
    </row>
    <row r="1240" spans="57:57" ht="14.4" x14ac:dyDescent="0.3">
      <c r="BE1240" s="73"/>
    </row>
    <row r="1241" spans="57:57" ht="14.4" x14ac:dyDescent="0.3">
      <c r="BE1241" s="73"/>
    </row>
    <row r="1242" spans="57:57" ht="14.4" x14ac:dyDescent="0.3">
      <c r="BE1242" s="73"/>
    </row>
    <row r="1243" spans="57:57" ht="14.4" x14ac:dyDescent="0.3">
      <c r="BE1243" s="73"/>
    </row>
    <row r="1244" spans="57:57" ht="14.4" x14ac:dyDescent="0.3">
      <c r="BE1244" s="73"/>
    </row>
    <row r="1245" spans="57:57" ht="14.4" x14ac:dyDescent="0.3">
      <c r="BE1245" s="73"/>
    </row>
    <row r="1246" spans="57:57" ht="14.4" x14ac:dyDescent="0.3">
      <c r="BE1246" s="73"/>
    </row>
    <row r="1247" spans="57:57" ht="14.4" x14ac:dyDescent="0.3">
      <c r="BE1247" s="73"/>
    </row>
    <row r="1248" spans="57:57" ht="14.4" x14ac:dyDescent="0.3">
      <c r="BE1248" s="73"/>
    </row>
    <row r="1249" spans="57:57" ht="14.4" x14ac:dyDescent="0.3">
      <c r="BE1249" s="73"/>
    </row>
    <row r="1250" spans="57:57" ht="14.4" x14ac:dyDescent="0.3">
      <c r="BE1250" s="73"/>
    </row>
    <row r="1251" spans="57:57" ht="14.4" x14ac:dyDescent="0.3">
      <c r="BE1251" s="73"/>
    </row>
    <row r="1252" spans="57:57" ht="14.4" x14ac:dyDescent="0.3">
      <c r="BE1252" s="73"/>
    </row>
    <row r="1253" spans="57:57" ht="14.4" x14ac:dyDescent="0.3">
      <c r="BE1253" s="73"/>
    </row>
    <row r="1254" spans="57:57" ht="14.4" x14ac:dyDescent="0.3">
      <c r="BE1254" s="73"/>
    </row>
    <row r="1255" spans="57:57" ht="14.4" x14ac:dyDescent="0.3">
      <c r="BE1255" s="73"/>
    </row>
    <row r="1256" spans="57:57" ht="14.4" x14ac:dyDescent="0.3">
      <c r="BE1256" s="73"/>
    </row>
    <row r="1257" spans="57:57" ht="14.4" x14ac:dyDescent="0.3">
      <c r="BE1257" s="73"/>
    </row>
    <row r="1258" spans="57:57" ht="14.4" x14ac:dyDescent="0.3">
      <c r="BE1258" s="73"/>
    </row>
    <row r="1259" spans="57:57" ht="14.4" x14ac:dyDescent="0.3">
      <c r="BE1259" s="73"/>
    </row>
    <row r="1260" spans="57:57" ht="14.4" x14ac:dyDescent="0.3">
      <c r="BE1260" s="73"/>
    </row>
    <row r="1261" spans="57:57" ht="14.4" x14ac:dyDescent="0.3">
      <c r="BE1261" s="73"/>
    </row>
    <row r="1262" spans="57:57" ht="14.4" x14ac:dyDescent="0.3">
      <c r="BE1262" s="73"/>
    </row>
    <row r="1263" spans="57:57" ht="14.4" x14ac:dyDescent="0.3">
      <c r="BE1263" s="73"/>
    </row>
    <row r="1264" spans="57:57" ht="14.4" x14ac:dyDescent="0.3">
      <c r="BE1264" s="73"/>
    </row>
    <row r="1265" spans="57:57" ht="14.4" x14ac:dyDescent="0.3">
      <c r="BE1265" s="73"/>
    </row>
    <row r="1266" spans="57:57" ht="14.4" x14ac:dyDescent="0.3">
      <c r="BE1266" s="73"/>
    </row>
    <row r="1267" spans="57:57" ht="14.4" x14ac:dyDescent="0.3">
      <c r="BE1267" s="73"/>
    </row>
    <row r="1268" spans="57:57" ht="14.4" x14ac:dyDescent="0.3">
      <c r="BE1268" s="73"/>
    </row>
    <row r="1269" spans="57:57" ht="14.4" x14ac:dyDescent="0.3">
      <c r="BE1269" s="73"/>
    </row>
    <row r="1270" spans="57:57" ht="14.4" x14ac:dyDescent="0.3">
      <c r="BE1270" s="73"/>
    </row>
  </sheetData>
  <phoneticPr fontId="27" type="noConversion"/>
  <pageMargins left="0.7" right="0.7" top="0.75" bottom="0.75" header="0.3" footer="0.3"/>
  <pageSetup orientation="portrait" r:id="rId1"/>
  <headerFooter>
    <oddHeader>&amp;RDEF’s Response to OPC POD 1 (1-26)
Q7
Page &amp;P of &amp;N</oddHeader>
    <oddFooter>&amp;R20240025-OPCPOD1-00004212</oddFooter>
  </headerFooter>
  <colBreaks count="1" manualBreakCount="1">
    <brk id="1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7DCF2-081D-4297-AC2A-DECFF1EA322E}">
  <sheetPr codeName="Sheet12"/>
  <dimension ref="A1:BA311"/>
  <sheetViews>
    <sheetView tabSelected="1" workbookViewId="0">
      <selection activeCell="H19" sqref="H19"/>
    </sheetView>
  </sheetViews>
  <sheetFormatPr defaultColWidth="9.109375" defaultRowHeight="10.199999999999999" x14ac:dyDescent="0.2"/>
  <cols>
    <col min="1" max="1" width="30.6640625" style="106" customWidth="1"/>
    <col min="2" max="53" width="10.6640625" style="105" customWidth="1"/>
    <col min="54" max="16384" width="9.109375" style="105"/>
  </cols>
  <sheetData>
    <row r="1" spans="1:53" s="104" customFormat="1" x14ac:dyDescent="0.2">
      <c r="A1" s="146"/>
    </row>
    <row r="2" spans="1:53" s="104" customFormat="1" ht="20.399999999999999" x14ac:dyDescent="0.2">
      <c r="A2" s="146" t="s">
        <v>365</v>
      </c>
      <c r="B2" s="104" t="s">
        <v>332</v>
      </c>
      <c r="C2" s="104" t="s">
        <v>333</v>
      </c>
      <c r="D2" s="104" t="s">
        <v>334</v>
      </c>
      <c r="E2" s="104" t="s">
        <v>335</v>
      </c>
      <c r="F2" s="104" t="s">
        <v>336</v>
      </c>
      <c r="G2" s="104" t="s">
        <v>337</v>
      </c>
      <c r="H2" s="104" t="s">
        <v>338</v>
      </c>
      <c r="I2" s="104" t="s">
        <v>339</v>
      </c>
      <c r="J2" s="104" t="s">
        <v>340</v>
      </c>
      <c r="K2" s="104" t="s">
        <v>341</v>
      </c>
      <c r="L2" s="104" t="s">
        <v>342</v>
      </c>
      <c r="M2" s="104" t="s">
        <v>319</v>
      </c>
      <c r="N2" s="104" t="s">
        <v>17</v>
      </c>
      <c r="O2" s="104" t="s">
        <v>320</v>
      </c>
      <c r="P2" s="104" t="s">
        <v>321</v>
      </c>
      <c r="Q2" s="104" t="s">
        <v>322</v>
      </c>
      <c r="R2" s="104" t="s">
        <v>323</v>
      </c>
      <c r="S2" s="104" t="s">
        <v>324</v>
      </c>
      <c r="T2" s="104" t="s">
        <v>325</v>
      </c>
      <c r="U2" s="104" t="s">
        <v>326</v>
      </c>
      <c r="V2" s="104" t="s">
        <v>327</v>
      </c>
      <c r="W2" s="104" t="s">
        <v>328</v>
      </c>
      <c r="X2" s="104" t="s">
        <v>329</v>
      </c>
      <c r="Y2" s="104" t="s">
        <v>330</v>
      </c>
      <c r="Z2" s="104" t="s">
        <v>307</v>
      </c>
      <c r="AA2" s="104" t="s">
        <v>14</v>
      </c>
      <c r="AB2" s="104" t="s">
        <v>308</v>
      </c>
      <c r="AC2" s="104" t="s">
        <v>309</v>
      </c>
      <c r="AD2" s="104" t="s">
        <v>310</v>
      </c>
      <c r="AE2" s="104" t="s">
        <v>311</v>
      </c>
      <c r="AF2" s="104" t="s">
        <v>312</v>
      </c>
      <c r="AG2" s="104" t="s">
        <v>313</v>
      </c>
      <c r="AH2" s="104" t="s">
        <v>314</v>
      </c>
      <c r="AI2" s="104" t="s">
        <v>315</v>
      </c>
      <c r="AJ2" s="104" t="s">
        <v>316</v>
      </c>
      <c r="AK2" s="104" t="s">
        <v>317</v>
      </c>
      <c r="AL2" s="104" t="s">
        <v>318</v>
      </c>
      <c r="AM2" s="104" t="s">
        <v>211</v>
      </c>
      <c r="AN2" s="104" t="s">
        <v>11</v>
      </c>
      <c r="AO2" s="104" t="s">
        <v>212</v>
      </c>
      <c r="AP2" s="104" t="s">
        <v>213</v>
      </c>
      <c r="AQ2" s="104" t="s">
        <v>214</v>
      </c>
      <c r="AR2" s="104" t="s">
        <v>215</v>
      </c>
      <c r="AS2" s="104" t="s">
        <v>216</v>
      </c>
      <c r="AT2" s="104" t="s">
        <v>217</v>
      </c>
      <c r="AU2" s="104" t="s">
        <v>218</v>
      </c>
      <c r="AV2" s="104" t="s">
        <v>219</v>
      </c>
      <c r="AW2" s="104" t="s">
        <v>220</v>
      </c>
      <c r="AX2" s="104" t="s">
        <v>221</v>
      </c>
      <c r="AY2" s="104" t="s">
        <v>222</v>
      </c>
      <c r="AZ2" s="104" t="s">
        <v>96</v>
      </c>
      <c r="BA2" s="104" t="s">
        <v>8</v>
      </c>
    </row>
    <row r="3" spans="1:53" s="104" customFormat="1" x14ac:dyDescent="0.2">
      <c r="A3" s="146"/>
    </row>
    <row r="4" spans="1:53" x14ac:dyDescent="0.2">
      <c r="A4" s="158" t="s">
        <v>366</v>
      </c>
    </row>
    <row r="5" spans="1:53" x14ac:dyDescent="0.2">
      <c r="A5" s="106" t="s">
        <v>367</v>
      </c>
    </row>
    <row r="6" spans="1:53" x14ac:dyDescent="0.2">
      <c r="A6" s="106" t="s">
        <v>1585</v>
      </c>
      <c r="B6" s="105">
        <v>1493412000</v>
      </c>
      <c r="C6" s="105">
        <v>1493412000</v>
      </c>
      <c r="D6" s="105">
        <v>1493412000</v>
      </c>
      <c r="E6" s="105">
        <v>1493412000</v>
      </c>
      <c r="F6" s="105">
        <v>1493412000</v>
      </c>
      <c r="G6" s="105">
        <v>1493412000</v>
      </c>
      <c r="H6" s="105">
        <v>1493412000</v>
      </c>
      <c r="I6" s="105">
        <v>1493412000</v>
      </c>
      <c r="J6" s="105">
        <v>1493412000</v>
      </c>
      <c r="K6" s="105">
        <v>1493412000</v>
      </c>
      <c r="L6" s="105">
        <v>1493412000</v>
      </c>
      <c r="M6" s="105">
        <v>1493412000</v>
      </c>
      <c r="N6" s="105">
        <v>17920944000</v>
      </c>
      <c r="O6" s="105">
        <v>1493412000</v>
      </c>
      <c r="P6" s="105">
        <v>1493412000</v>
      </c>
      <c r="Q6" s="105">
        <v>1493412000</v>
      </c>
      <c r="R6" s="105">
        <v>1493412000</v>
      </c>
      <c r="S6" s="105">
        <v>1493412000</v>
      </c>
      <c r="T6" s="105">
        <v>1493412000</v>
      </c>
      <c r="U6" s="105">
        <v>1493412000</v>
      </c>
      <c r="V6" s="105">
        <v>1493412000</v>
      </c>
      <c r="W6" s="105">
        <v>1493412000</v>
      </c>
      <c r="X6" s="105">
        <v>1493412000</v>
      </c>
      <c r="Y6" s="105">
        <v>1493412000</v>
      </c>
      <c r="Z6" s="105">
        <v>1493412000</v>
      </c>
      <c r="AA6" s="105">
        <v>17920944000</v>
      </c>
      <c r="AB6" s="105">
        <v>1493412000</v>
      </c>
      <c r="AC6" s="105">
        <v>1493412000</v>
      </c>
      <c r="AD6" s="105">
        <v>1493412000</v>
      </c>
      <c r="AE6" s="105">
        <v>1493412000</v>
      </c>
      <c r="AF6" s="105">
        <v>1493412000</v>
      </c>
      <c r="AG6" s="105">
        <v>1493412000</v>
      </c>
      <c r="AH6" s="105">
        <v>1493412000</v>
      </c>
      <c r="AI6" s="105">
        <v>1493412000</v>
      </c>
      <c r="AJ6" s="105">
        <v>1493412000</v>
      </c>
      <c r="AK6" s="105">
        <v>1493412000</v>
      </c>
      <c r="AL6" s="105">
        <v>1493412000</v>
      </c>
      <c r="AM6" s="105">
        <v>1493412000</v>
      </c>
      <c r="AN6" s="105">
        <v>17920944000</v>
      </c>
      <c r="AO6" s="105">
        <v>1493412000</v>
      </c>
      <c r="AP6" s="105">
        <v>1493412000</v>
      </c>
      <c r="AQ6" s="105">
        <v>1493412000</v>
      </c>
      <c r="AR6" s="105">
        <v>1493412000</v>
      </c>
      <c r="AS6" s="105">
        <v>1493412000</v>
      </c>
      <c r="AT6" s="105">
        <v>1493412000</v>
      </c>
      <c r="AU6" s="105">
        <v>1493412000</v>
      </c>
      <c r="AV6" s="105">
        <v>1493412000</v>
      </c>
      <c r="AW6" s="105">
        <v>1493412000</v>
      </c>
      <c r="AX6" s="105">
        <v>1493412000</v>
      </c>
      <c r="AY6" s="105">
        <v>1493412000</v>
      </c>
      <c r="AZ6" s="105">
        <v>1493412000</v>
      </c>
      <c r="BA6" s="105">
        <v>17920944000</v>
      </c>
    </row>
    <row r="7" spans="1:53" x14ac:dyDescent="0.2">
      <c r="A7" s="106" t="s">
        <v>1586</v>
      </c>
      <c r="B7" s="105">
        <v>1493412000</v>
      </c>
      <c r="C7" s="105">
        <v>1493412000</v>
      </c>
      <c r="D7" s="105">
        <v>1493412000</v>
      </c>
      <c r="E7" s="105">
        <v>1493412000</v>
      </c>
      <c r="F7" s="105">
        <v>1493412000</v>
      </c>
      <c r="G7" s="105">
        <v>1493412000</v>
      </c>
      <c r="H7" s="105">
        <v>1493412000</v>
      </c>
      <c r="I7" s="105">
        <v>1493412000</v>
      </c>
      <c r="J7" s="105">
        <v>1493412000</v>
      </c>
      <c r="K7" s="105">
        <v>1493412000</v>
      </c>
      <c r="L7" s="105">
        <v>1493412000</v>
      </c>
      <c r="M7" s="105">
        <v>1493412000</v>
      </c>
      <c r="N7" s="105">
        <v>17920944000</v>
      </c>
      <c r="O7" s="105">
        <v>1493412000</v>
      </c>
      <c r="P7" s="105">
        <v>1493412000</v>
      </c>
      <c r="Q7" s="105">
        <v>1493412000</v>
      </c>
      <c r="R7" s="105">
        <v>1493412000</v>
      </c>
      <c r="S7" s="105">
        <v>1493412000</v>
      </c>
      <c r="T7" s="105">
        <v>1493412000</v>
      </c>
      <c r="U7" s="105">
        <v>1493412000</v>
      </c>
      <c r="V7" s="105">
        <v>1493412000</v>
      </c>
      <c r="W7" s="105">
        <v>1493412000</v>
      </c>
      <c r="X7" s="105">
        <v>1493412000</v>
      </c>
      <c r="Y7" s="105">
        <v>1493412000</v>
      </c>
      <c r="Z7" s="105">
        <v>1493412000</v>
      </c>
      <c r="AA7" s="105">
        <v>17920944000</v>
      </c>
      <c r="AB7" s="105">
        <v>1493412000</v>
      </c>
      <c r="AC7" s="105">
        <v>1493412000</v>
      </c>
      <c r="AD7" s="105">
        <v>1493412000</v>
      </c>
      <c r="AE7" s="105">
        <v>1493412000</v>
      </c>
      <c r="AF7" s="105">
        <v>1493412000</v>
      </c>
      <c r="AG7" s="105">
        <v>1493412000</v>
      </c>
      <c r="AH7" s="105">
        <v>1493412000</v>
      </c>
      <c r="AI7" s="105">
        <v>1493412000</v>
      </c>
      <c r="AJ7" s="105">
        <v>1493412000</v>
      </c>
      <c r="AK7" s="105">
        <v>1493412000</v>
      </c>
      <c r="AL7" s="105">
        <v>1493412000</v>
      </c>
      <c r="AM7" s="105">
        <v>1493412000</v>
      </c>
      <c r="AN7" s="105">
        <v>17920944000</v>
      </c>
      <c r="AO7" s="105">
        <v>1493412000</v>
      </c>
      <c r="AP7" s="105">
        <v>1493412000</v>
      </c>
      <c r="AQ7" s="105">
        <v>1493412000</v>
      </c>
      <c r="AR7" s="105">
        <v>1493412000</v>
      </c>
      <c r="AS7" s="105">
        <v>1493412000</v>
      </c>
      <c r="AT7" s="105">
        <v>1493412000</v>
      </c>
      <c r="AU7" s="105">
        <v>1493412000</v>
      </c>
      <c r="AV7" s="105">
        <v>1493412000</v>
      </c>
      <c r="AW7" s="105">
        <v>1493412000</v>
      </c>
      <c r="AX7" s="105">
        <v>1493412000</v>
      </c>
      <c r="AY7" s="105">
        <v>1493412000</v>
      </c>
      <c r="AZ7" s="105">
        <v>1493412000</v>
      </c>
      <c r="BA7" s="105">
        <v>17920944000</v>
      </c>
    </row>
    <row r="8" spans="1:53" x14ac:dyDescent="0.2">
      <c r="A8" s="106" t="s">
        <v>1587</v>
      </c>
    </row>
    <row r="9" spans="1:53" x14ac:dyDescent="0.2">
      <c r="A9" s="106" t="s">
        <v>1588</v>
      </c>
      <c r="B9" s="105">
        <v>1000</v>
      </c>
      <c r="C9" s="105">
        <v>1000</v>
      </c>
      <c r="D9" s="105">
        <v>1000</v>
      </c>
      <c r="E9" s="105">
        <v>1000</v>
      </c>
      <c r="F9" s="105">
        <v>1000</v>
      </c>
      <c r="G9" s="105">
        <v>1000</v>
      </c>
      <c r="H9" s="105">
        <v>1000</v>
      </c>
      <c r="I9" s="105">
        <v>1000</v>
      </c>
      <c r="J9" s="105">
        <v>1000</v>
      </c>
      <c r="K9" s="105">
        <v>1000</v>
      </c>
      <c r="L9" s="105">
        <v>1000</v>
      </c>
      <c r="M9" s="105">
        <v>1000</v>
      </c>
      <c r="N9" s="105">
        <v>12000</v>
      </c>
      <c r="O9" s="105">
        <v>1000</v>
      </c>
      <c r="P9" s="105">
        <v>1000</v>
      </c>
      <c r="Q9" s="105">
        <v>1000</v>
      </c>
      <c r="R9" s="105">
        <v>1000</v>
      </c>
      <c r="S9" s="105">
        <v>1000</v>
      </c>
      <c r="T9" s="105">
        <v>1000</v>
      </c>
      <c r="U9" s="105">
        <v>1000</v>
      </c>
      <c r="V9" s="105">
        <v>1000</v>
      </c>
      <c r="W9" s="105">
        <v>1000</v>
      </c>
      <c r="X9" s="105">
        <v>1000</v>
      </c>
      <c r="Y9" s="105">
        <v>1000</v>
      </c>
      <c r="Z9" s="105">
        <v>1000</v>
      </c>
      <c r="AA9" s="105">
        <v>12000</v>
      </c>
      <c r="AB9" s="105">
        <v>1000</v>
      </c>
      <c r="AC9" s="105">
        <v>1000</v>
      </c>
      <c r="AD9" s="105">
        <v>1000</v>
      </c>
      <c r="AE9" s="105">
        <v>1000</v>
      </c>
      <c r="AF9" s="105">
        <v>1000</v>
      </c>
      <c r="AG9" s="105">
        <v>1000</v>
      </c>
      <c r="AH9" s="105">
        <v>1000</v>
      </c>
      <c r="AI9" s="105">
        <v>1000</v>
      </c>
      <c r="AJ9" s="105">
        <v>1000</v>
      </c>
      <c r="AK9" s="105">
        <v>1000</v>
      </c>
      <c r="AL9" s="105">
        <v>1000</v>
      </c>
      <c r="AM9" s="105">
        <v>1000</v>
      </c>
      <c r="AN9" s="105">
        <v>12000</v>
      </c>
      <c r="AO9" s="105">
        <v>1000</v>
      </c>
      <c r="AP9" s="105">
        <v>1000</v>
      </c>
      <c r="AQ9" s="105">
        <v>1000</v>
      </c>
      <c r="AR9" s="105">
        <v>1000</v>
      </c>
      <c r="AS9" s="105">
        <v>1000</v>
      </c>
      <c r="AT9" s="105">
        <v>1000</v>
      </c>
      <c r="AU9" s="105">
        <v>1000</v>
      </c>
      <c r="AV9" s="105">
        <v>1000</v>
      </c>
      <c r="AW9" s="105">
        <v>1000</v>
      </c>
      <c r="AX9" s="105">
        <v>1000</v>
      </c>
      <c r="AY9" s="105">
        <v>1000</v>
      </c>
      <c r="AZ9" s="105">
        <v>1000</v>
      </c>
      <c r="BA9" s="105">
        <v>12000</v>
      </c>
    </row>
    <row r="10" spans="1:53" x14ac:dyDescent="0.2">
      <c r="A10" s="106" t="s">
        <v>1589</v>
      </c>
    </row>
    <row r="11" spans="1:53" x14ac:dyDescent="0.2">
      <c r="A11" s="106" t="s">
        <v>1590</v>
      </c>
    </row>
    <row r="12" spans="1:53" x14ac:dyDescent="0.2">
      <c r="A12" s="106" t="s">
        <v>1591</v>
      </c>
    </row>
    <row r="13" spans="1:53" x14ac:dyDescent="0.2">
      <c r="A13" s="106" t="s">
        <v>1592</v>
      </c>
    </row>
    <row r="14" spans="1:53" x14ac:dyDescent="0.2">
      <c r="A14" s="106" t="s">
        <v>1593</v>
      </c>
    </row>
    <row r="15" spans="1:53" x14ac:dyDescent="0.2">
      <c r="A15" s="106" t="s">
        <v>377</v>
      </c>
    </row>
    <row r="16" spans="1:53" x14ac:dyDescent="0.2">
      <c r="A16" s="106" t="s">
        <v>1594</v>
      </c>
    </row>
    <row r="17" spans="1:53" x14ac:dyDescent="0.2">
      <c r="A17" s="106" t="s">
        <v>1595</v>
      </c>
    </row>
    <row r="18" spans="1:53" x14ac:dyDescent="0.2">
      <c r="A18" s="106" t="s">
        <v>1596</v>
      </c>
      <c r="B18" s="105">
        <v>25963805390.366901</v>
      </c>
      <c r="C18" s="105">
        <v>26169394444.625599</v>
      </c>
      <c r="D18" s="105">
        <v>26376192294.7649</v>
      </c>
      <c r="E18" s="105">
        <v>26544451320.6562</v>
      </c>
      <c r="F18" s="105">
        <v>26705912083.497002</v>
      </c>
      <c r="G18" s="105">
        <v>26875118777.698898</v>
      </c>
      <c r="H18" s="105">
        <v>27036026777.870499</v>
      </c>
      <c r="I18" s="105">
        <v>27194929309.837799</v>
      </c>
      <c r="J18" s="105">
        <v>27359852944.9674</v>
      </c>
      <c r="K18" s="105">
        <v>27529070383.701099</v>
      </c>
      <c r="L18" s="105">
        <v>27702371081.269199</v>
      </c>
      <c r="M18" s="105">
        <v>27936880212.165501</v>
      </c>
      <c r="N18" s="105">
        <v>27936880212.165501</v>
      </c>
      <c r="O18" s="105">
        <v>28132333362.506802</v>
      </c>
      <c r="P18" s="105">
        <v>28311346020.890999</v>
      </c>
      <c r="Q18" s="105">
        <v>28499564623.263699</v>
      </c>
      <c r="R18" s="105">
        <v>28682446379.7733</v>
      </c>
      <c r="S18" s="105">
        <v>28866771173.367199</v>
      </c>
      <c r="T18" s="105">
        <v>29061770806.4645</v>
      </c>
      <c r="U18" s="105">
        <v>29234228626.5662</v>
      </c>
      <c r="V18" s="105">
        <v>29408522738.0145</v>
      </c>
      <c r="W18" s="105">
        <v>29596583418.052299</v>
      </c>
      <c r="X18" s="105">
        <v>29778930158.355598</v>
      </c>
      <c r="Y18" s="105">
        <v>29952421522.398701</v>
      </c>
      <c r="Z18" s="105">
        <v>30234680066.3283</v>
      </c>
      <c r="AA18" s="105">
        <v>30234680066.3283</v>
      </c>
      <c r="AB18" s="105">
        <v>30454178513.679401</v>
      </c>
      <c r="AC18" s="105">
        <v>30670890520.478401</v>
      </c>
      <c r="AD18" s="105">
        <v>30893592518.3536</v>
      </c>
      <c r="AE18" s="105">
        <v>31094874427.7705</v>
      </c>
      <c r="AF18" s="105">
        <v>31297097551.6264</v>
      </c>
      <c r="AG18" s="105">
        <v>31533864074.1012</v>
      </c>
      <c r="AH18" s="105">
        <v>31769148264.5355</v>
      </c>
      <c r="AI18" s="105">
        <v>32007699818.226101</v>
      </c>
      <c r="AJ18" s="105">
        <v>32251604061.782001</v>
      </c>
      <c r="AK18" s="105">
        <v>32483587655.058899</v>
      </c>
      <c r="AL18" s="105">
        <v>32717659043.292</v>
      </c>
      <c r="AM18" s="105">
        <v>32983439101.788502</v>
      </c>
      <c r="AN18" s="105">
        <v>32983439101.788502</v>
      </c>
      <c r="AO18" s="105">
        <v>33135043084.123699</v>
      </c>
      <c r="AP18" s="105">
        <v>33285069542.211498</v>
      </c>
      <c r="AQ18" s="105">
        <v>33448481056.590099</v>
      </c>
      <c r="AR18" s="105">
        <v>33606917107.204399</v>
      </c>
      <c r="AS18" s="105">
        <v>33767245334.139702</v>
      </c>
      <c r="AT18" s="105">
        <v>33959142861.479698</v>
      </c>
      <c r="AU18" s="105">
        <v>34127566818.189899</v>
      </c>
      <c r="AV18" s="105">
        <v>34288059817.5168</v>
      </c>
      <c r="AW18" s="105">
        <v>34452669700.232697</v>
      </c>
      <c r="AX18" s="105">
        <v>34616397660.746101</v>
      </c>
      <c r="AY18" s="105">
        <v>34780669160.571198</v>
      </c>
      <c r="AZ18" s="105">
        <v>34971977451.199303</v>
      </c>
      <c r="BA18" s="105">
        <v>34971977451.199303</v>
      </c>
    </row>
    <row r="19" spans="1:53" x14ac:dyDescent="0.2">
      <c r="A19" s="106" t="s">
        <v>1597</v>
      </c>
      <c r="B19" s="105">
        <v>6995838544.7770395</v>
      </c>
      <c r="C19" s="105">
        <v>7040207186.8197498</v>
      </c>
      <c r="D19" s="105">
        <v>7084254898.9325895</v>
      </c>
      <c r="E19" s="105">
        <v>7130905581.5953703</v>
      </c>
      <c r="F19" s="105">
        <v>7177926669.4778996</v>
      </c>
      <c r="G19" s="105">
        <v>7225546412.7526903</v>
      </c>
      <c r="H19" s="105">
        <v>7274216345.3001003</v>
      </c>
      <c r="I19" s="105">
        <v>7320848071.0788803</v>
      </c>
      <c r="J19" s="105">
        <v>7366863922.9212999</v>
      </c>
      <c r="K19" s="105">
        <v>7412831900.1761398</v>
      </c>
      <c r="L19" s="105">
        <v>7458358591.0199699</v>
      </c>
      <c r="M19" s="105">
        <v>7498410176.5704803</v>
      </c>
      <c r="N19" s="105">
        <v>7498410176.5704803</v>
      </c>
      <c r="O19" s="105">
        <v>7544464814.0167503</v>
      </c>
      <c r="P19" s="105">
        <v>7590705034.15662</v>
      </c>
      <c r="Q19" s="105">
        <v>7638036949.06464</v>
      </c>
      <c r="R19" s="105">
        <v>7686262672.2161503</v>
      </c>
      <c r="S19" s="105">
        <v>7734959891.6345701</v>
      </c>
      <c r="T19" s="105">
        <v>7782889104.8784199</v>
      </c>
      <c r="U19" s="105">
        <v>7832358968.9408703</v>
      </c>
      <c r="V19" s="105">
        <v>7882183159.2054005</v>
      </c>
      <c r="W19" s="105">
        <v>7929941243.5232496</v>
      </c>
      <c r="X19" s="105">
        <v>7978881966.1423798</v>
      </c>
      <c r="Y19" s="105">
        <v>8029280078.8768797</v>
      </c>
      <c r="Z19" s="105">
        <v>8071148462.5516701</v>
      </c>
      <c r="AA19" s="105">
        <v>8071148462.5516701</v>
      </c>
      <c r="AB19" s="105">
        <v>8120937712.3057098</v>
      </c>
      <c r="AC19" s="105">
        <v>8171600823.4519396</v>
      </c>
      <c r="AD19" s="105">
        <v>8222203705.4665403</v>
      </c>
      <c r="AE19" s="105">
        <v>8274018984.3582001</v>
      </c>
      <c r="AF19" s="105">
        <v>8326302685.1408901</v>
      </c>
      <c r="AG19" s="105">
        <v>8378084535.3425303</v>
      </c>
      <c r="AH19" s="105">
        <v>8430526845.7971296</v>
      </c>
      <c r="AI19" s="105">
        <v>8483620938.3214197</v>
      </c>
      <c r="AJ19" s="105">
        <v>8536815276.41535</v>
      </c>
      <c r="AK19" s="105">
        <v>8595518643.5909996</v>
      </c>
      <c r="AL19" s="105">
        <v>8654780850.8621807</v>
      </c>
      <c r="AM19" s="105">
        <v>8707490742.6270199</v>
      </c>
      <c r="AN19" s="105">
        <v>8707490742.6270199</v>
      </c>
      <c r="AO19" s="105">
        <v>8770996115.6271</v>
      </c>
      <c r="AP19" s="105">
        <v>8834865663.1443501</v>
      </c>
      <c r="AQ19" s="105">
        <v>8898497776.0793896</v>
      </c>
      <c r="AR19" s="105">
        <v>8963009197.4178905</v>
      </c>
      <c r="AS19" s="105">
        <v>9027726983.1840401</v>
      </c>
      <c r="AT19" s="105">
        <v>9092044958.8429604</v>
      </c>
      <c r="AU19" s="105">
        <v>9156664028.3268509</v>
      </c>
      <c r="AV19" s="105">
        <v>9222668809.6410007</v>
      </c>
      <c r="AW19" s="105">
        <v>9288488568.6170998</v>
      </c>
      <c r="AX19" s="105">
        <v>9354787547.1183701</v>
      </c>
      <c r="AY19" s="105">
        <v>9421373745.20084</v>
      </c>
      <c r="AZ19" s="105">
        <v>9487257508.8146801</v>
      </c>
      <c r="BA19" s="105">
        <v>9487257508.8146801</v>
      </c>
    </row>
    <row r="20" spans="1:53" x14ac:dyDescent="0.2">
      <c r="A20" s="106" t="s">
        <v>1598</v>
      </c>
      <c r="B20" s="107">
        <v>18967966845.589802</v>
      </c>
      <c r="C20" s="107">
        <v>19129187257.805901</v>
      </c>
      <c r="D20" s="107">
        <v>19291937395.832298</v>
      </c>
      <c r="E20" s="107">
        <v>19413545739.060799</v>
      </c>
      <c r="F20" s="107">
        <v>19527985414.0191</v>
      </c>
      <c r="G20" s="107">
        <v>19649572364.946201</v>
      </c>
      <c r="H20" s="107">
        <v>19761810432.5704</v>
      </c>
      <c r="I20" s="107">
        <v>19874081238.758999</v>
      </c>
      <c r="J20" s="107">
        <v>19992989022.046101</v>
      </c>
      <c r="K20" s="107">
        <v>20116238483.524899</v>
      </c>
      <c r="L20" s="107">
        <v>20244012490.249199</v>
      </c>
      <c r="M20" s="107">
        <v>20438470035.595001</v>
      </c>
      <c r="N20" s="107">
        <v>20438470035.595001</v>
      </c>
      <c r="O20" s="107">
        <v>20587868548.490101</v>
      </c>
      <c r="P20" s="107">
        <v>20720640986.734402</v>
      </c>
      <c r="Q20" s="107">
        <v>20861527674.199001</v>
      </c>
      <c r="R20" s="107">
        <v>20996183707.557098</v>
      </c>
      <c r="S20" s="107">
        <v>21131811281.732601</v>
      </c>
      <c r="T20" s="107">
        <v>21278881701.586102</v>
      </c>
      <c r="U20" s="107">
        <v>21401869657.625301</v>
      </c>
      <c r="V20" s="107">
        <v>21526339578.809101</v>
      </c>
      <c r="W20" s="107">
        <v>21666642174.529099</v>
      </c>
      <c r="X20" s="107">
        <v>21800048192.2132</v>
      </c>
      <c r="Y20" s="107">
        <v>21923141443.521801</v>
      </c>
      <c r="Z20" s="107">
        <v>22163531603.776699</v>
      </c>
      <c r="AA20" s="107">
        <v>22163531603.776699</v>
      </c>
      <c r="AB20" s="107">
        <v>22333240801.373699</v>
      </c>
      <c r="AC20" s="107">
        <v>22499289697.026402</v>
      </c>
      <c r="AD20" s="107">
        <v>22671388812.8871</v>
      </c>
      <c r="AE20" s="107">
        <v>22820855443.4123</v>
      </c>
      <c r="AF20" s="107">
        <v>22970794866.4855</v>
      </c>
      <c r="AG20" s="107">
        <v>23155779538.758701</v>
      </c>
      <c r="AH20" s="107">
        <v>23338621418.7384</v>
      </c>
      <c r="AI20" s="107">
        <v>23524078879.904701</v>
      </c>
      <c r="AJ20" s="107">
        <v>23714788785.366699</v>
      </c>
      <c r="AK20" s="107">
        <v>23888069011.467899</v>
      </c>
      <c r="AL20" s="107">
        <v>24062878192.429798</v>
      </c>
      <c r="AM20" s="107">
        <v>24275948359.161499</v>
      </c>
      <c r="AN20" s="107">
        <v>24275948359.161499</v>
      </c>
      <c r="AO20" s="107">
        <v>24364046968.496601</v>
      </c>
      <c r="AP20" s="107">
        <v>24450203879.0672</v>
      </c>
      <c r="AQ20" s="107">
        <v>24549983280.5107</v>
      </c>
      <c r="AR20" s="107">
        <v>24643907909.786499</v>
      </c>
      <c r="AS20" s="107">
        <v>24739518350.9557</v>
      </c>
      <c r="AT20" s="107">
        <v>24867097902.636799</v>
      </c>
      <c r="AU20" s="107">
        <v>24970902789.863098</v>
      </c>
      <c r="AV20" s="107">
        <v>25065391007.875702</v>
      </c>
      <c r="AW20" s="107">
        <v>25164181131.615601</v>
      </c>
      <c r="AX20" s="107">
        <v>25261610113.627701</v>
      </c>
      <c r="AY20" s="107">
        <v>25359295415.370399</v>
      </c>
      <c r="AZ20" s="107">
        <v>25484719942.384602</v>
      </c>
      <c r="BA20" s="107">
        <v>25484719942.384602</v>
      </c>
    </row>
    <row r="21" spans="1:53" x14ac:dyDescent="0.2">
      <c r="A21" s="106" t="s">
        <v>1599</v>
      </c>
      <c r="B21" s="105">
        <v>129702876.8</v>
      </c>
      <c r="C21" s="105">
        <v>129702876.8</v>
      </c>
      <c r="D21" s="105">
        <v>129702876.8</v>
      </c>
      <c r="E21" s="105">
        <v>129702876.8</v>
      </c>
      <c r="F21" s="105">
        <v>129702876.8</v>
      </c>
      <c r="G21" s="105">
        <v>129702876.8</v>
      </c>
      <c r="H21" s="105">
        <v>129702876.8</v>
      </c>
      <c r="I21" s="105">
        <v>129702876.8</v>
      </c>
      <c r="J21" s="105">
        <v>129702876.8</v>
      </c>
      <c r="K21" s="105">
        <v>129702876.8</v>
      </c>
      <c r="L21" s="105">
        <v>129702876.8</v>
      </c>
      <c r="M21" s="105">
        <v>129702876.8</v>
      </c>
      <c r="N21" s="105">
        <v>129702876.8</v>
      </c>
      <c r="O21" s="105">
        <v>129702876.8</v>
      </c>
      <c r="P21" s="105">
        <v>129702876.8</v>
      </c>
      <c r="Q21" s="105">
        <v>129702876.8</v>
      </c>
      <c r="R21" s="105">
        <v>129702876.8</v>
      </c>
      <c r="S21" s="105">
        <v>129702876.8</v>
      </c>
      <c r="T21" s="105">
        <v>129702876.8</v>
      </c>
      <c r="U21" s="105">
        <v>129702876.8</v>
      </c>
      <c r="V21" s="105">
        <v>129702876.8</v>
      </c>
      <c r="W21" s="105">
        <v>129702876.8</v>
      </c>
      <c r="X21" s="105">
        <v>129702876.8</v>
      </c>
      <c r="Y21" s="105">
        <v>129702876.8</v>
      </c>
      <c r="Z21" s="105">
        <v>129702876.8</v>
      </c>
      <c r="AA21" s="105">
        <v>129702876.8</v>
      </c>
      <c r="AB21" s="105">
        <v>129702876.8</v>
      </c>
      <c r="AC21" s="105">
        <v>129702876.8</v>
      </c>
      <c r="AD21" s="105">
        <v>129702876.8</v>
      </c>
      <c r="AE21" s="105">
        <v>129702876.8</v>
      </c>
      <c r="AF21" s="105">
        <v>129702876.8</v>
      </c>
      <c r="AG21" s="105">
        <v>129702876.8</v>
      </c>
      <c r="AH21" s="105">
        <v>129702876.8</v>
      </c>
      <c r="AI21" s="105">
        <v>129702876.8</v>
      </c>
      <c r="AJ21" s="105">
        <v>129702876.8</v>
      </c>
      <c r="AK21" s="105">
        <v>129702876.8</v>
      </c>
      <c r="AL21" s="105">
        <v>129702876.8</v>
      </c>
      <c r="AM21" s="105">
        <v>129702876.8</v>
      </c>
      <c r="AN21" s="105">
        <v>129702876.8</v>
      </c>
      <c r="AO21" s="105">
        <v>129702876.8</v>
      </c>
      <c r="AP21" s="105">
        <v>129702876.8</v>
      </c>
      <c r="AQ21" s="105">
        <v>129702876.8</v>
      </c>
      <c r="AR21" s="105">
        <v>129702876.8</v>
      </c>
      <c r="AS21" s="105">
        <v>129702876.8</v>
      </c>
      <c r="AT21" s="105">
        <v>129702876.8</v>
      </c>
      <c r="AU21" s="105">
        <v>129702876.8</v>
      </c>
      <c r="AV21" s="105">
        <v>129702876.8</v>
      </c>
      <c r="AW21" s="105">
        <v>129702876.8</v>
      </c>
      <c r="AX21" s="105">
        <v>129702876.8</v>
      </c>
      <c r="AY21" s="105">
        <v>129702876.8</v>
      </c>
      <c r="AZ21" s="105">
        <v>129702876.8</v>
      </c>
      <c r="BA21" s="105">
        <v>129702876.8</v>
      </c>
    </row>
    <row r="22" spans="1:53" x14ac:dyDescent="0.2">
      <c r="A22" s="106" t="s">
        <v>1600</v>
      </c>
      <c r="B22" s="105">
        <v>1756116204.65921</v>
      </c>
      <c r="C22" s="105">
        <v>1734621524.15482</v>
      </c>
      <c r="D22" s="105">
        <v>1712238708.99032</v>
      </c>
      <c r="E22" s="105">
        <v>1730744797.3223801</v>
      </c>
      <c r="F22" s="105">
        <v>1755482209.1544099</v>
      </c>
      <c r="G22" s="105">
        <v>1771157570.9182601</v>
      </c>
      <c r="H22" s="105">
        <v>1796209463.8440199</v>
      </c>
      <c r="I22" s="105">
        <v>1823798907.79355</v>
      </c>
      <c r="J22" s="105">
        <v>1845987013.0241399</v>
      </c>
      <c r="K22" s="105">
        <v>1863289871.54039</v>
      </c>
      <c r="L22" s="105">
        <v>1873510460.60307</v>
      </c>
      <c r="M22" s="105">
        <v>1817768483.7669899</v>
      </c>
      <c r="N22" s="105">
        <v>1817768483.7669899</v>
      </c>
      <c r="O22" s="105">
        <v>1808184406.07938</v>
      </c>
      <c r="P22" s="105">
        <v>1817723667.5416</v>
      </c>
      <c r="Q22" s="105">
        <v>1820391299.17348</v>
      </c>
      <c r="R22" s="105">
        <v>1829986425.0074899</v>
      </c>
      <c r="S22" s="105">
        <v>1838414137.4089</v>
      </c>
      <c r="T22" s="105">
        <v>1837130359.5781701</v>
      </c>
      <c r="U22" s="105">
        <v>1860855916.89359</v>
      </c>
      <c r="V22" s="105">
        <v>1885364282.4091401</v>
      </c>
      <c r="W22" s="105">
        <v>1893769728.60513</v>
      </c>
      <c r="X22" s="105">
        <v>1910322238.9255199</v>
      </c>
      <c r="Y22" s="105">
        <v>1939683091.3213201</v>
      </c>
      <c r="Z22" s="105">
        <v>1853859663.8868599</v>
      </c>
      <c r="AA22" s="105">
        <v>1853859663.8868599</v>
      </c>
      <c r="AB22" s="105">
        <v>1837596269.43888</v>
      </c>
      <c r="AC22" s="105">
        <v>1824004172.5696599</v>
      </c>
      <c r="AD22" s="105">
        <v>1803134835.7670701</v>
      </c>
      <c r="AE22" s="105">
        <v>1802626615.77442</v>
      </c>
      <c r="AF22" s="105">
        <v>1799986751.20734</v>
      </c>
      <c r="AG22" s="105">
        <v>1760458868.4284899</v>
      </c>
      <c r="AH22" s="105">
        <v>1720580940.1580701</v>
      </c>
      <c r="AI22" s="105">
        <v>1678431279.8652101</v>
      </c>
      <c r="AJ22" s="105">
        <v>1629133440.99331</v>
      </c>
      <c r="AK22" s="105">
        <v>1596524831.6419401</v>
      </c>
      <c r="AL22" s="105">
        <v>1560889458.9302399</v>
      </c>
      <c r="AM22" s="105">
        <v>1485130062.91063</v>
      </c>
      <c r="AN22" s="105">
        <v>1485130062.91063</v>
      </c>
      <c r="AO22" s="105">
        <v>1530713835.02918</v>
      </c>
      <c r="AP22" s="105">
        <v>1577712343.11832</v>
      </c>
      <c r="AQ22" s="105">
        <v>1611853560.0636899</v>
      </c>
      <c r="AR22" s="105">
        <v>1650540667.47911</v>
      </c>
      <c r="AS22" s="105">
        <v>1687085028.0930901</v>
      </c>
      <c r="AT22" s="105">
        <v>1691004321.3876901</v>
      </c>
      <c r="AU22" s="105">
        <v>1717869693.4382601</v>
      </c>
      <c r="AV22" s="105">
        <v>1755434878.9301</v>
      </c>
      <c r="AW22" s="105">
        <v>1786037854.10128</v>
      </c>
      <c r="AX22" s="105">
        <v>1817839137.4911399</v>
      </c>
      <c r="AY22" s="105">
        <v>1849174995.91184</v>
      </c>
      <c r="AZ22" s="105">
        <v>1852069352.65153</v>
      </c>
      <c r="BA22" s="105">
        <v>1852069352.65153</v>
      </c>
    </row>
    <row r="23" spans="1:53" x14ac:dyDescent="0.2">
      <c r="A23" s="106" t="s">
        <v>1601</v>
      </c>
      <c r="B23" s="105">
        <v>0</v>
      </c>
      <c r="C23" s="105">
        <v>0</v>
      </c>
      <c r="D23" s="105">
        <v>0</v>
      </c>
      <c r="E23" s="105">
        <v>0</v>
      </c>
      <c r="F23" s="105">
        <v>0</v>
      </c>
      <c r="G23" s="105">
        <v>0</v>
      </c>
      <c r="H23" s="105">
        <v>0</v>
      </c>
      <c r="I23" s="105">
        <v>0</v>
      </c>
      <c r="J23" s="105">
        <v>0</v>
      </c>
      <c r="K23" s="105">
        <v>0</v>
      </c>
      <c r="L23" s="105">
        <v>0</v>
      </c>
      <c r="M23" s="105">
        <v>0</v>
      </c>
      <c r="N23" s="105">
        <v>0</v>
      </c>
      <c r="O23" s="105">
        <v>0</v>
      </c>
      <c r="P23" s="105">
        <v>0</v>
      </c>
      <c r="Q23" s="105">
        <v>0</v>
      </c>
      <c r="R23" s="105">
        <v>0</v>
      </c>
      <c r="S23" s="105">
        <v>0</v>
      </c>
      <c r="T23" s="105">
        <v>0</v>
      </c>
      <c r="U23" s="105">
        <v>0</v>
      </c>
      <c r="V23" s="105">
        <v>0</v>
      </c>
      <c r="W23" s="105">
        <v>0</v>
      </c>
      <c r="X23" s="105">
        <v>0</v>
      </c>
      <c r="Y23" s="105">
        <v>0</v>
      </c>
      <c r="Z23" s="105">
        <v>0</v>
      </c>
      <c r="AA23" s="105">
        <v>0</v>
      </c>
      <c r="AB23" s="105">
        <v>0</v>
      </c>
      <c r="AC23" s="105">
        <v>0</v>
      </c>
      <c r="AD23" s="105">
        <v>0</v>
      </c>
      <c r="AE23" s="105">
        <v>0</v>
      </c>
      <c r="AF23" s="105">
        <v>0</v>
      </c>
      <c r="AG23" s="105">
        <v>0</v>
      </c>
      <c r="AH23" s="105">
        <v>0</v>
      </c>
      <c r="AI23" s="105">
        <v>0</v>
      </c>
      <c r="AJ23" s="105">
        <v>0</v>
      </c>
      <c r="AK23" s="105">
        <v>0</v>
      </c>
      <c r="AL23" s="105">
        <v>0</v>
      </c>
      <c r="AM23" s="105">
        <v>0</v>
      </c>
      <c r="AN23" s="105">
        <v>0</v>
      </c>
      <c r="AO23" s="105">
        <v>0</v>
      </c>
      <c r="AP23" s="105">
        <v>0</v>
      </c>
      <c r="AQ23" s="105">
        <v>0</v>
      </c>
      <c r="AR23" s="105">
        <v>0</v>
      </c>
      <c r="AS23" s="105">
        <v>0</v>
      </c>
      <c r="AT23" s="105">
        <v>0</v>
      </c>
      <c r="AU23" s="105">
        <v>0</v>
      </c>
      <c r="AV23" s="105">
        <v>0</v>
      </c>
      <c r="AW23" s="105">
        <v>0</v>
      </c>
      <c r="AX23" s="105">
        <v>0</v>
      </c>
      <c r="AY23" s="105">
        <v>0</v>
      </c>
      <c r="AZ23" s="105">
        <v>0</v>
      </c>
      <c r="BA23" s="105">
        <v>0</v>
      </c>
    </row>
    <row r="24" spans="1:53" x14ac:dyDescent="0.2">
      <c r="A24" s="106" t="s">
        <v>1602</v>
      </c>
      <c r="B24" s="107">
        <v>20853785927.049099</v>
      </c>
      <c r="C24" s="107">
        <v>20993511658.7607</v>
      </c>
      <c r="D24" s="107">
        <v>21133878981.622601</v>
      </c>
      <c r="E24" s="107">
        <v>21273993413.183201</v>
      </c>
      <c r="F24" s="107">
        <v>21413170499.973598</v>
      </c>
      <c r="G24" s="107">
        <v>21550432812.664398</v>
      </c>
      <c r="H24" s="107">
        <v>21687722773.214401</v>
      </c>
      <c r="I24" s="107">
        <v>21827583023.352501</v>
      </c>
      <c r="J24" s="107">
        <v>21968678911.870201</v>
      </c>
      <c r="K24" s="107">
        <v>22109231231.865299</v>
      </c>
      <c r="L24" s="107">
        <v>22247225827.652302</v>
      </c>
      <c r="M24" s="107">
        <v>22385941396.161999</v>
      </c>
      <c r="N24" s="107">
        <v>22385941396.161999</v>
      </c>
      <c r="O24" s="107">
        <v>22525755831.3694</v>
      </c>
      <c r="P24" s="107">
        <v>22668067531.076</v>
      </c>
      <c r="Q24" s="107">
        <v>22811621850.172501</v>
      </c>
      <c r="R24" s="107">
        <v>22955873009.364601</v>
      </c>
      <c r="S24" s="107">
        <v>23099928295.941502</v>
      </c>
      <c r="T24" s="107">
        <v>23245714937.964298</v>
      </c>
      <c r="U24" s="107">
        <v>23392428451.318901</v>
      </c>
      <c r="V24" s="107">
        <v>23541406738.0182</v>
      </c>
      <c r="W24" s="107">
        <v>23690114779.9342</v>
      </c>
      <c r="X24" s="107">
        <v>23840073307.938702</v>
      </c>
      <c r="Y24" s="107">
        <v>23992527411.643101</v>
      </c>
      <c r="Z24" s="107">
        <v>24147094144.463501</v>
      </c>
      <c r="AA24" s="107">
        <v>24147094144.463501</v>
      </c>
      <c r="AB24" s="107">
        <v>24300539947.612598</v>
      </c>
      <c r="AC24" s="107">
        <v>24452996746.396099</v>
      </c>
      <c r="AD24" s="107">
        <v>24604226525.454201</v>
      </c>
      <c r="AE24" s="107">
        <v>24753184935.986698</v>
      </c>
      <c r="AF24" s="107">
        <v>24900484494.492901</v>
      </c>
      <c r="AG24" s="107">
        <v>25045941283.987202</v>
      </c>
      <c r="AH24" s="107">
        <v>25188905235.6964</v>
      </c>
      <c r="AI24" s="107">
        <v>25332213036.569901</v>
      </c>
      <c r="AJ24" s="107">
        <v>25473625103.16</v>
      </c>
      <c r="AK24" s="107">
        <v>25614296719.909801</v>
      </c>
      <c r="AL24" s="107">
        <v>25753470528.16</v>
      </c>
      <c r="AM24" s="107">
        <v>25890781298.872101</v>
      </c>
      <c r="AN24" s="107">
        <v>25890781298.872101</v>
      </c>
      <c r="AO24" s="107">
        <v>26024463680.325802</v>
      </c>
      <c r="AP24" s="107">
        <v>26157619098.9855</v>
      </c>
      <c r="AQ24" s="107">
        <v>26291539717.374401</v>
      </c>
      <c r="AR24" s="107">
        <v>26424151454.065601</v>
      </c>
      <c r="AS24" s="107">
        <v>26556306255.848801</v>
      </c>
      <c r="AT24" s="107">
        <v>26687805100.824501</v>
      </c>
      <c r="AU24" s="107">
        <v>26818475360.101299</v>
      </c>
      <c r="AV24" s="107">
        <v>26950528763.6059</v>
      </c>
      <c r="AW24" s="107">
        <v>27079921862.516899</v>
      </c>
      <c r="AX24" s="107">
        <v>27209152127.9189</v>
      </c>
      <c r="AY24" s="107">
        <v>27338173288.082199</v>
      </c>
      <c r="AZ24" s="107">
        <v>27466492171.836201</v>
      </c>
      <c r="BA24" s="107">
        <v>27466492171.836201</v>
      </c>
    </row>
    <row r="25" spans="1:53" x14ac:dyDescent="0.2">
      <c r="A25" s="106" t="s">
        <v>1603</v>
      </c>
      <c r="B25" s="105">
        <v>1879626776.13412</v>
      </c>
      <c r="C25" s="105">
        <v>1803464619.5441</v>
      </c>
      <c r="D25" s="105">
        <v>1734438109.9902899</v>
      </c>
      <c r="E25" s="105">
        <v>1659216000.0076699</v>
      </c>
      <c r="F25" s="105">
        <v>1586627946.06706</v>
      </c>
      <c r="G25" s="105">
        <v>1522706947.8728199</v>
      </c>
      <c r="H25" s="105">
        <v>1448519544.36006</v>
      </c>
      <c r="I25" s="105">
        <v>1372783071.9607301</v>
      </c>
      <c r="J25" s="105">
        <v>1301754756.7409799</v>
      </c>
      <c r="K25" s="105">
        <v>1223396368.86621</v>
      </c>
      <c r="L25" s="105">
        <v>1173765533.2806499</v>
      </c>
      <c r="M25" s="105">
        <v>1127534631.8243301</v>
      </c>
      <c r="N25" s="105">
        <v>1127534631.8243301</v>
      </c>
      <c r="O25" s="105">
        <v>1071866966.70818</v>
      </c>
      <c r="P25" s="105">
        <v>1011220367.98189</v>
      </c>
      <c r="Q25" s="105">
        <v>969395955.24010801</v>
      </c>
      <c r="R25" s="105">
        <v>929033562.32983804</v>
      </c>
      <c r="S25" s="105">
        <v>896944090.04830098</v>
      </c>
      <c r="T25" s="105">
        <v>869473852.75565696</v>
      </c>
      <c r="U25" s="105">
        <v>835463955.31476903</v>
      </c>
      <c r="V25" s="105">
        <v>804965451.08748698</v>
      </c>
      <c r="W25" s="105">
        <v>778906546.17593205</v>
      </c>
      <c r="X25" s="105">
        <v>755052174.32368505</v>
      </c>
      <c r="Y25" s="105">
        <v>763071572.62664294</v>
      </c>
      <c r="Z25" s="105">
        <v>770312061.47491896</v>
      </c>
      <c r="AA25" s="105">
        <v>770312061.47491896</v>
      </c>
      <c r="AB25" s="105">
        <v>772779558.93131006</v>
      </c>
      <c r="AC25" s="105">
        <v>766866241.55392802</v>
      </c>
      <c r="AD25" s="105">
        <v>770143367.76451099</v>
      </c>
      <c r="AE25" s="105">
        <v>768599041.15968895</v>
      </c>
      <c r="AF25" s="105">
        <v>769925226.40709198</v>
      </c>
      <c r="AG25" s="105">
        <v>771105233.56542802</v>
      </c>
      <c r="AH25" s="105">
        <v>766384080.49024498</v>
      </c>
      <c r="AI25" s="105">
        <v>758854424.31033003</v>
      </c>
      <c r="AJ25" s="105">
        <v>748341489.84607899</v>
      </c>
      <c r="AK25" s="105">
        <v>737564247.17950702</v>
      </c>
      <c r="AL25" s="105">
        <v>753841464.29637504</v>
      </c>
      <c r="AM25" s="105">
        <v>762323118.493662</v>
      </c>
      <c r="AN25" s="105">
        <v>762323118.493662</v>
      </c>
      <c r="AO25" s="105">
        <v>767869257.73367298</v>
      </c>
      <c r="AP25" s="105">
        <v>762134574.08704603</v>
      </c>
      <c r="AQ25" s="105">
        <v>765179876.90168905</v>
      </c>
      <c r="AR25" s="105">
        <v>766329747.80892599</v>
      </c>
      <c r="AS25" s="105">
        <v>770710613.84803605</v>
      </c>
      <c r="AT25" s="105">
        <v>774354217.22658706</v>
      </c>
      <c r="AU25" s="105">
        <v>771328986.366346</v>
      </c>
      <c r="AV25" s="105">
        <v>765128233.82468104</v>
      </c>
      <c r="AW25" s="105">
        <v>755430368.02163994</v>
      </c>
      <c r="AX25" s="105">
        <v>745401180.95439506</v>
      </c>
      <c r="AY25" s="105">
        <v>762699974.040115</v>
      </c>
      <c r="AZ25" s="105">
        <v>770970896.19069302</v>
      </c>
      <c r="BA25" s="105">
        <v>770970896.19069302</v>
      </c>
    </row>
    <row r="26" spans="1:53" x14ac:dyDescent="0.2">
      <c r="A26" s="106" t="s">
        <v>1604</v>
      </c>
      <c r="B26" s="109">
        <v>22733412703.183201</v>
      </c>
      <c r="C26" s="109">
        <v>22796976278.304798</v>
      </c>
      <c r="D26" s="109">
        <v>22868317091.6129</v>
      </c>
      <c r="E26" s="109">
        <v>22933209413.190899</v>
      </c>
      <c r="F26" s="109">
        <v>22999798446.0406</v>
      </c>
      <c r="G26" s="109">
        <v>23073139760.5373</v>
      </c>
      <c r="H26" s="109">
        <v>23136242317.574501</v>
      </c>
      <c r="I26" s="109">
        <v>23200366095.313202</v>
      </c>
      <c r="J26" s="109">
        <v>23270433668.611198</v>
      </c>
      <c r="K26" s="109">
        <v>23332627600.731499</v>
      </c>
      <c r="L26" s="109">
        <v>23420991360.932899</v>
      </c>
      <c r="M26" s="109">
        <v>23513476027.986301</v>
      </c>
      <c r="N26" s="109">
        <v>23513476027.986301</v>
      </c>
      <c r="O26" s="109">
        <v>23597622798.077599</v>
      </c>
      <c r="P26" s="109">
        <v>23679287899.057899</v>
      </c>
      <c r="Q26" s="109">
        <v>23781017805.412601</v>
      </c>
      <c r="R26" s="109">
        <v>23884906571.6945</v>
      </c>
      <c r="S26" s="109">
        <v>23996872385.989799</v>
      </c>
      <c r="T26" s="109">
        <v>24115188790.719898</v>
      </c>
      <c r="U26" s="109">
        <v>24227892406.633701</v>
      </c>
      <c r="V26" s="109">
        <v>24346372189.105701</v>
      </c>
      <c r="W26" s="109">
        <v>24469021326.1101</v>
      </c>
      <c r="X26" s="109">
        <v>24595125482.262402</v>
      </c>
      <c r="Y26" s="109">
        <v>24755598984.269798</v>
      </c>
      <c r="Z26" s="109">
        <v>24917406205.938499</v>
      </c>
      <c r="AA26" s="109">
        <v>24917406205.938499</v>
      </c>
      <c r="AB26" s="109">
        <v>25073319506.5439</v>
      </c>
      <c r="AC26" s="109">
        <v>25219862987.950001</v>
      </c>
      <c r="AD26" s="109">
        <v>25374369893.2187</v>
      </c>
      <c r="AE26" s="109">
        <v>25521783977.1464</v>
      </c>
      <c r="AF26" s="109">
        <v>25670409720.900002</v>
      </c>
      <c r="AG26" s="109">
        <v>25817046517.552601</v>
      </c>
      <c r="AH26" s="109">
        <v>25955289316.186699</v>
      </c>
      <c r="AI26" s="109">
        <v>26091067460.880199</v>
      </c>
      <c r="AJ26" s="109">
        <v>26221966593.0061</v>
      </c>
      <c r="AK26" s="109">
        <v>26351860967.089401</v>
      </c>
      <c r="AL26" s="109">
        <v>26507311992.456402</v>
      </c>
      <c r="AM26" s="109">
        <v>26653104417.365799</v>
      </c>
      <c r="AN26" s="109">
        <v>26653104417.365799</v>
      </c>
      <c r="AO26" s="109">
        <v>26792332938.059502</v>
      </c>
      <c r="AP26" s="109">
        <v>26919753673.072498</v>
      </c>
      <c r="AQ26" s="109">
        <v>27056719594.2761</v>
      </c>
      <c r="AR26" s="109">
        <v>27190481201.8745</v>
      </c>
      <c r="AS26" s="109">
        <v>27327016869.6968</v>
      </c>
      <c r="AT26" s="109">
        <v>27462159318.051102</v>
      </c>
      <c r="AU26" s="109">
        <v>27589804346.467701</v>
      </c>
      <c r="AV26" s="109">
        <v>27715656997.4305</v>
      </c>
      <c r="AW26" s="109">
        <v>27835352230.538502</v>
      </c>
      <c r="AX26" s="109">
        <v>27954553308.873299</v>
      </c>
      <c r="AY26" s="109">
        <v>28100873262.122299</v>
      </c>
      <c r="AZ26" s="109">
        <v>28237463068.026798</v>
      </c>
      <c r="BA26" s="109">
        <v>28237463068.026798</v>
      </c>
    </row>
    <row r="27" spans="1:53" x14ac:dyDescent="0.2">
      <c r="A27" s="106" t="s">
        <v>1605</v>
      </c>
      <c r="B27" s="105">
        <v>0</v>
      </c>
      <c r="C27" s="105">
        <v>0</v>
      </c>
      <c r="D27" s="105">
        <v>0</v>
      </c>
      <c r="E27" s="105">
        <v>0</v>
      </c>
      <c r="F27" s="105">
        <v>0</v>
      </c>
      <c r="G27" s="105">
        <v>0</v>
      </c>
      <c r="H27" s="105">
        <v>0</v>
      </c>
      <c r="I27" s="105">
        <v>0</v>
      </c>
      <c r="J27" s="105">
        <v>0</v>
      </c>
      <c r="K27" s="105">
        <v>0</v>
      </c>
      <c r="L27" s="105">
        <v>0</v>
      </c>
      <c r="M27" s="105">
        <v>0</v>
      </c>
      <c r="N27" s="105">
        <v>0</v>
      </c>
      <c r="O27" s="105">
        <v>0</v>
      </c>
      <c r="P27" s="105">
        <v>0</v>
      </c>
      <c r="Q27" s="105">
        <v>0</v>
      </c>
      <c r="R27" s="105">
        <v>0</v>
      </c>
      <c r="S27" s="105">
        <v>0</v>
      </c>
      <c r="T27" s="105">
        <v>0</v>
      </c>
      <c r="U27" s="105">
        <v>0</v>
      </c>
      <c r="V27" s="105">
        <v>0</v>
      </c>
      <c r="W27" s="105">
        <v>0</v>
      </c>
      <c r="X27" s="105">
        <v>0</v>
      </c>
      <c r="Y27" s="105">
        <v>0</v>
      </c>
      <c r="Z27" s="105">
        <v>0</v>
      </c>
      <c r="AA27" s="105">
        <v>0</v>
      </c>
      <c r="AB27" s="105">
        <v>0</v>
      </c>
      <c r="AC27" s="105">
        <v>0</v>
      </c>
      <c r="AD27" s="105">
        <v>0</v>
      </c>
      <c r="AE27" s="105">
        <v>0</v>
      </c>
      <c r="AF27" s="105">
        <v>0</v>
      </c>
      <c r="AG27" s="105">
        <v>0</v>
      </c>
      <c r="AH27" s="105">
        <v>0</v>
      </c>
      <c r="AI27" s="105">
        <v>0</v>
      </c>
      <c r="AJ27" s="105">
        <v>0</v>
      </c>
      <c r="AK27" s="105">
        <v>0</v>
      </c>
      <c r="AL27" s="105">
        <v>0</v>
      </c>
      <c r="AM27" s="105">
        <v>0</v>
      </c>
      <c r="AN27" s="105">
        <v>0</v>
      </c>
      <c r="AO27" s="105">
        <v>0</v>
      </c>
      <c r="AP27" s="105">
        <v>0</v>
      </c>
      <c r="AQ27" s="105">
        <v>0</v>
      </c>
      <c r="AR27" s="105">
        <v>0</v>
      </c>
      <c r="AS27" s="105">
        <v>0</v>
      </c>
      <c r="AT27" s="105">
        <v>0</v>
      </c>
      <c r="AU27" s="105">
        <v>0</v>
      </c>
      <c r="AV27" s="105">
        <v>0</v>
      </c>
      <c r="AW27" s="105">
        <v>0</v>
      </c>
      <c r="AX27" s="105">
        <v>0</v>
      </c>
      <c r="AY27" s="105">
        <v>0</v>
      </c>
      <c r="AZ27" s="105">
        <v>0</v>
      </c>
      <c r="BA27" s="105">
        <v>0</v>
      </c>
    </row>
    <row r="28" spans="1:53" x14ac:dyDescent="0.2">
      <c r="A28" s="106" t="s">
        <v>1606</v>
      </c>
      <c r="B28" s="105">
        <v>0</v>
      </c>
      <c r="C28" s="105">
        <v>0</v>
      </c>
      <c r="D28" s="105">
        <v>0</v>
      </c>
      <c r="E28" s="105">
        <v>0</v>
      </c>
      <c r="F28" s="105">
        <v>0</v>
      </c>
      <c r="G28" s="105">
        <v>0</v>
      </c>
      <c r="H28" s="105">
        <v>0</v>
      </c>
      <c r="I28" s="105">
        <v>0</v>
      </c>
      <c r="J28" s="105">
        <v>0</v>
      </c>
      <c r="K28" s="105">
        <v>0</v>
      </c>
      <c r="L28" s="105">
        <v>0</v>
      </c>
      <c r="M28" s="105">
        <v>0</v>
      </c>
      <c r="N28" s="105">
        <v>0</v>
      </c>
      <c r="O28" s="105">
        <v>0</v>
      </c>
      <c r="P28" s="105">
        <v>0</v>
      </c>
      <c r="Q28" s="105">
        <v>0</v>
      </c>
      <c r="R28" s="105">
        <v>0</v>
      </c>
      <c r="S28" s="105">
        <v>0</v>
      </c>
      <c r="T28" s="105">
        <v>0</v>
      </c>
      <c r="U28" s="105">
        <v>0</v>
      </c>
      <c r="V28" s="105">
        <v>0</v>
      </c>
      <c r="W28" s="105">
        <v>0</v>
      </c>
      <c r="X28" s="105">
        <v>0</v>
      </c>
      <c r="Y28" s="105">
        <v>0</v>
      </c>
      <c r="Z28" s="105">
        <v>0</v>
      </c>
      <c r="AA28" s="105">
        <v>0</v>
      </c>
      <c r="AB28" s="105">
        <v>0</v>
      </c>
      <c r="AC28" s="105">
        <v>0</v>
      </c>
      <c r="AD28" s="105">
        <v>0</v>
      </c>
      <c r="AE28" s="105">
        <v>0</v>
      </c>
      <c r="AF28" s="105">
        <v>0</v>
      </c>
      <c r="AG28" s="105">
        <v>0</v>
      </c>
      <c r="AH28" s="105">
        <v>0</v>
      </c>
      <c r="AI28" s="105">
        <v>0</v>
      </c>
      <c r="AJ28" s="105">
        <v>0</v>
      </c>
      <c r="AK28" s="105">
        <v>0</v>
      </c>
      <c r="AL28" s="105">
        <v>0</v>
      </c>
      <c r="AM28" s="105">
        <v>0</v>
      </c>
      <c r="AN28" s="105">
        <v>0</v>
      </c>
      <c r="AO28" s="105">
        <v>0</v>
      </c>
      <c r="AP28" s="105">
        <v>0</v>
      </c>
      <c r="AQ28" s="105">
        <v>0</v>
      </c>
      <c r="AR28" s="105">
        <v>0</v>
      </c>
      <c r="AS28" s="105">
        <v>0</v>
      </c>
      <c r="AT28" s="105">
        <v>0</v>
      </c>
      <c r="AU28" s="105">
        <v>0</v>
      </c>
      <c r="AV28" s="105">
        <v>0</v>
      </c>
      <c r="AW28" s="105">
        <v>0</v>
      </c>
      <c r="AX28" s="105">
        <v>0</v>
      </c>
      <c r="AY28" s="105">
        <v>0</v>
      </c>
      <c r="AZ28" s="105">
        <v>0</v>
      </c>
      <c r="BA28" s="105">
        <v>0</v>
      </c>
    </row>
    <row r="29" spans="1:53" x14ac:dyDescent="0.2">
      <c r="A29" s="106" t="s">
        <v>1607</v>
      </c>
      <c r="B29" s="105">
        <v>0</v>
      </c>
      <c r="C29" s="105">
        <v>0</v>
      </c>
      <c r="D29" s="105">
        <v>0</v>
      </c>
      <c r="E29" s="105">
        <v>0</v>
      </c>
      <c r="F29" s="105">
        <v>0</v>
      </c>
      <c r="G29" s="105">
        <v>0</v>
      </c>
      <c r="H29" s="105">
        <v>0</v>
      </c>
      <c r="I29" s="105">
        <v>0</v>
      </c>
      <c r="J29" s="105">
        <v>0</v>
      </c>
      <c r="K29" s="105">
        <v>0</v>
      </c>
      <c r="L29" s="105">
        <v>0</v>
      </c>
      <c r="M29" s="105">
        <v>0</v>
      </c>
      <c r="N29" s="105">
        <v>0</v>
      </c>
      <c r="O29" s="105">
        <v>0</v>
      </c>
      <c r="P29" s="105">
        <v>0</v>
      </c>
      <c r="Q29" s="105">
        <v>0</v>
      </c>
      <c r="R29" s="105">
        <v>0</v>
      </c>
      <c r="S29" s="105">
        <v>0</v>
      </c>
      <c r="T29" s="105">
        <v>0</v>
      </c>
      <c r="U29" s="105">
        <v>0</v>
      </c>
      <c r="V29" s="105">
        <v>0</v>
      </c>
      <c r="W29" s="105">
        <v>0</v>
      </c>
      <c r="X29" s="105">
        <v>0</v>
      </c>
      <c r="Y29" s="105">
        <v>0</v>
      </c>
      <c r="Z29" s="105">
        <v>0</v>
      </c>
      <c r="AA29" s="105">
        <v>0</v>
      </c>
      <c r="AB29" s="105">
        <v>0</v>
      </c>
      <c r="AC29" s="105">
        <v>0</v>
      </c>
      <c r="AD29" s="105">
        <v>0</v>
      </c>
      <c r="AE29" s="105">
        <v>0</v>
      </c>
      <c r="AF29" s="105">
        <v>0</v>
      </c>
      <c r="AG29" s="105">
        <v>0</v>
      </c>
      <c r="AH29" s="105">
        <v>0</v>
      </c>
      <c r="AI29" s="105">
        <v>0</v>
      </c>
      <c r="AJ29" s="105">
        <v>0</v>
      </c>
      <c r="AK29" s="105">
        <v>0</v>
      </c>
      <c r="AL29" s="105">
        <v>0</v>
      </c>
      <c r="AM29" s="105">
        <v>0</v>
      </c>
      <c r="AN29" s="105">
        <v>0</v>
      </c>
      <c r="AO29" s="105">
        <v>0</v>
      </c>
      <c r="AP29" s="105">
        <v>0</v>
      </c>
      <c r="AQ29" s="105">
        <v>0</v>
      </c>
      <c r="AR29" s="105">
        <v>0</v>
      </c>
      <c r="AS29" s="105">
        <v>0</v>
      </c>
      <c r="AT29" s="105">
        <v>0</v>
      </c>
      <c r="AU29" s="105">
        <v>0</v>
      </c>
      <c r="AV29" s="105">
        <v>0</v>
      </c>
      <c r="AW29" s="105">
        <v>0</v>
      </c>
      <c r="AX29" s="105">
        <v>0</v>
      </c>
      <c r="AY29" s="105">
        <v>0</v>
      </c>
      <c r="AZ29" s="105">
        <v>0</v>
      </c>
      <c r="BA29" s="105">
        <v>0</v>
      </c>
    </row>
    <row r="30" spans="1:53" x14ac:dyDescent="0.2">
      <c r="A30" s="158" t="s">
        <v>1608</v>
      </c>
      <c r="B30" s="105">
        <v>22733412690.243198</v>
      </c>
      <c r="C30" s="105">
        <v>22796976265.364799</v>
      </c>
      <c r="D30" s="105">
        <v>22868317078.672901</v>
      </c>
      <c r="E30" s="105">
        <v>22933209400.2509</v>
      </c>
      <c r="F30" s="105">
        <v>22999798433.100601</v>
      </c>
      <c r="G30" s="105">
        <v>23073139747.597301</v>
      </c>
      <c r="H30" s="105">
        <v>23136242304.634499</v>
      </c>
      <c r="I30" s="105">
        <v>23200366082.373199</v>
      </c>
      <c r="J30" s="105">
        <v>23270433655.6712</v>
      </c>
      <c r="K30" s="105">
        <v>23332627587.7915</v>
      </c>
      <c r="L30" s="105">
        <v>23420991347.992901</v>
      </c>
      <c r="M30" s="105">
        <v>23513476015.046299</v>
      </c>
      <c r="N30" s="105">
        <v>23513476015.046299</v>
      </c>
      <c r="O30" s="105">
        <v>23597622785.1376</v>
      </c>
      <c r="P30" s="105">
        <v>23679287886.117901</v>
      </c>
      <c r="Q30" s="105">
        <v>23781017792.472599</v>
      </c>
      <c r="R30" s="105">
        <v>23884906558.754501</v>
      </c>
      <c r="S30" s="105">
        <v>23996872373.049801</v>
      </c>
      <c r="T30" s="105">
        <v>24115188777.7799</v>
      </c>
      <c r="U30" s="105">
        <v>24227892393.693699</v>
      </c>
      <c r="V30" s="105">
        <v>24346372176.165699</v>
      </c>
      <c r="W30" s="105">
        <v>24469021313.170101</v>
      </c>
      <c r="X30" s="105">
        <v>24595125469.322399</v>
      </c>
      <c r="Y30" s="105">
        <v>24755598971.3298</v>
      </c>
      <c r="Z30" s="105">
        <v>24917406192.998402</v>
      </c>
      <c r="AA30" s="105">
        <v>24917406192.998402</v>
      </c>
      <c r="AB30" s="105">
        <v>25073319493.603802</v>
      </c>
      <c r="AC30" s="105">
        <v>25219862975.009998</v>
      </c>
      <c r="AD30" s="105">
        <v>25374369880.278702</v>
      </c>
      <c r="AE30" s="105">
        <v>25521783964.206402</v>
      </c>
      <c r="AF30" s="105">
        <v>25670409707.9599</v>
      </c>
      <c r="AG30" s="105">
        <v>25817046504.612598</v>
      </c>
      <c r="AH30" s="105">
        <v>25955289303.2467</v>
      </c>
      <c r="AI30" s="105">
        <v>26091067447.940201</v>
      </c>
      <c r="AJ30" s="105">
        <v>26221966580.066002</v>
      </c>
      <c r="AK30" s="105">
        <v>26351860954.1493</v>
      </c>
      <c r="AL30" s="105">
        <v>26507311979.516399</v>
      </c>
      <c r="AM30" s="105">
        <v>26653104404.4258</v>
      </c>
      <c r="AN30" s="105">
        <v>26653104404.4258</v>
      </c>
      <c r="AO30" s="105">
        <v>26792332925.119499</v>
      </c>
      <c r="AP30" s="105">
        <v>26919753660.1325</v>
      </c>
      <c r="AQ30" s="105">
        <v>27056719581.336102</v>
      </c>
      <c r="AR30" s="105">
        <v>27190481188.934502</v>
      </c>
      <c r="AS30" s="105">
        <v>27327016856.756802</v>
      </c>
      <c r="AT30" s="105">
        <v>27462159305.111099</v>
      </c>
      <c r="AU30" s="105">
        <v>27589804333.527699</v>
      </c>
      <c r="AV30" s="105">
        <v>27715656984.490501</v>
      </c>
      <c r="AW30" s="105">
        <v>27835352217.598499</v>
      </c>
      <c r="AX30" s="105">
        <v>27954553295.933201</v>
      </c>
      <c r="AY30" s="105">
        <v>28100873249.182301</v>
      </c>
      <c r="AZ30" s="105">
        <v>28237463055.0868</v>
      </c>
      <c r="BA30" s="105">
        <v>28237463055.0868</v>
      </c>
    </row>
    <row r="31" spans="1:53" x14ac:dyDescent="0.2">
      <c r="A31" s="158" t="s">
        <v>1609</v>
      </c>
      <c r="B31" s="105">
        <v>12.940026819705899</v>
      </c>
      <c r="C31" s="105">
        <v>12.940015643835</v>
      </c>
      <c r="D31" s="105">
        <v>12.9400044679641</v>
      </c>
      <c r="E31" s="105">
        <v>12.939993292093201</v>
      </c>
      <c r="F31" s="105">
        <v>12.9400044679641</v>
      </c>
      <c r="G31" s="105">
        <v>12.940000742673799</v>
      </c>
      <c r="H31" s="105">
        <v>12.9400119185447</v>
      </c>
      <c r="I31" s="105">
        <v>12.9399895668029</v>
      </c>
      <c r="J31" s="105">
        <v>12.9400081932544</v>
      </c>
      <c r="K31" s="105">
        <v>12.940015643835</v>
      </c>
      <c r="L31" s="105">
        <v>12.9400081932544</v>
      </c>
      <c r="M31" s="105">
        <v>12.9400044679641</v>
      </c>
      <c r="N31" s="105">
        <v>12.9400044679641</v>
      </c>
      <c r="O31" s="105">
        <v>12.9400193691253</v>
      </c>
      <c r="P31" s="105">
        <v>12.9400081932544</v>
      </c>
      <c r="Q31" s="105">
        <v>12.940000742673799</v>
      </c>
      <c r="R31" s="105">
        <v>12.9400119185447</v>
      </c>
      <c r="S31" s="105">
        <v>12.940000742673799</v>
      </c>
      <c r="T31" s="105">
        <v>12.9400044679641</v>
      </c>
      <c r="U31" s="105">
        <v>12.9400081932544</v>
      </c>
      <c r="V31" s="105">
        <v>12.9400193691253</v>
      </c>
      <c r="W31" s="105">
        <v>12.9400081932544</v>
      </c>
      <c r="X31" s="105">
        <v>12.940015643835</v>
      </c>
      <c r="Y31" s="105">
        <v>12.9400044679641</v>
      </c>
      <c r="Z31" s="105">
        <v>12.9400193691253</v>
      </c>
      <c r="AA31" s="105">
        <v>12.9400193691253</v>
      </c>
      <c r="AB31" s="105">
        <v>12.940015643835</v>
      </c>
      <c r="AC31" s="105">
        <v>12.9400081932544</v>
      </c>
      <c r="AD31" s="105">
        <v>12.940000742673799</v>
      </c>
      <c r="AE31" s="105">
        <v>12.9400119185447</v>
      </c>
      <c r="AF31" s="105">
        <v>12.940023094415601</v>
      </c>
      <c r="AG31" s="105">
        <v>12.9400193691253</v>
      </c>
      <c r="AH31" s="105">
        <v>12.9400119185447</v>
      </c>
      <c r="AI31" s="105">
        <v>12.9400044679641</v>
      </c>
      <c r="AJ31" s="105">
        <v>12.940015643835</v>
      </c>
      <c r="AK31" s="105">
        <v>12.9400119185447</v>
      </c>
      <c r="AL31" s="105">
        <v>12.940000742673799</v>
      </c>
      <c r="AM31" s="105">
        <v>12.9400044679641</v>
      </c>
      <c r="AN31" s="105">
        <v>12.9400044679641</v>
      </c>
      <c r="AO31" s="105">
        <v>12.9400044679641</v>
      </c>
      <c r="AP31" s="105">
        <v>12.9400193691253</v>
      </c>
      <c r="AQ31" s="105">
        <v>12.940023094415601</v>
      </c>
      <c r="AR31" s="105">
        <v>12.939997017383501</v>
      </c>
      <c r="AS31" s="105">
        <v>12.9400081932544</v>
      </c>
      <c r="AT31" s="105">
        <v>12.940015643835</v>
      </c>
      <c r="AU31" s="105">
        <v>12.9400081932544</v>
      </c>
      <c r="AV31" s="105">
        <v>12.9400119185447</v>
      </c>
      <c r="AW31" s="105">
        <v>12.940015643835</v>
      </c>
      <c r="AX31" s="105">
        <v>12.9400193691253</v>
      </c>
      <c r="AY31" s="105">
        <v>12.939993292093201</v>
      </c>
      <c r="AZ31" s="105">
        <v>12.9400193691253</v>
      </c>
      <c r="BA31" s="105">
        <v>12.9400193691253</v>
      </c>
    </row>
    <row r="32" spans="1:53" x14ac:dyDescent="0.2">
      <c r="A32" s="106" t="s">
        <v>1610</v>
      </c>
    </row>
    <row r="33" spans="1:1" x14ac:dyDescent="0.2">
      <c r="A33" s="106" t="s">
        <v>1611</v>
      </c>
    </row>
    <row r="34" spans="1:1" x14ac:dyDescent="0.2">
      <c r="A34" s="106" t="s">
        <v>1612</v>
      </c>
    </row>
    <row r="35" spans="1:1" x14ac:dyDescent="0.2">
      <c r="A35" s="106" t="s">
        <v>397</v>
      </c>
    </row>
    <row r="36" spans="1:1" x14ac:dyDescent="0.2">
      <c r="A36" s="106" t="s">
        <v>1613</v>
      </c>
    </row>
    <row r="37" spans="1:1" x14ac:dyDescent="0.2">
      <c r="A37" s="106" t="s">
        <v>1614</v>
      </c>
    </row>
    <row r="38" spans="1:1" x14ac:dyDescent="0.2">
      <c r="A38" s="106" t="s">
        <v>1615</v>
      </c>
    </row>
    <row r="39" spans="1:1" x14ac:dyDescent="0.2">
      <c r="A39" s="106" t="s">
        <v>1616</v>
      </c>
    </row>
    <row r="40" spans="1:1" x14ac:dyDescent="0.2">
      <c r="A40" s="106" t="s">
        <v>1617</v>
      </c>
    </row>
    <row r="41" spans="1:1" x14ac:dyDescent="0.2">
      <c r="A41" s="106" t="s">
        <v>1618</v>
      </c>
    </row>
    <row r="42" spans="1:1" x14ac:dyDescent="0.2">
      <c r="A42" s="106" t="s">
        <v>1619</v>
      </c>
    </row>
    <row r="43" spans="1:1" x14ac:dyDescent="0.2">
      <c r="A43" s="158" t="s">
        <v>1620</v>
      </c>
    </row>
    <row r="44" spans="1:1" x14ac:dyDescent="0.2">
      <c r="A44" s="106" t="s">
        <v>406</v>
      </c>
    </row>
    <row r="45" spans="1:1" x14ac:dyDescent="0.2">
      <c r="A45" s="106" t="s">
        <v>1621</v>
      </c>
    </row>
    <row r="46" spans="1:1" x14ac:dyDescent="0.2">
      <c r="A46" s="158" t="s">
        <v>1622</v>
      </c>
    </row>
    <row r="47" spans="1:1" x14ac:dyDescent="0.2">
      <c r="A47" s="106" t="s">
        <v>1623</v>
      </c>
    </row>
    <row r="48" spans="1:1" x14ac:dyDescent="0.2">
      <c r="A48" s="106" t="s">
        <v>1624</v>
      </c>
    </row>
    <row r="49" spans="1:53" x14ac:dyDescent="0.2">
      <c r="A49" s="106" t="s">
        <v>1625</v>
      </c>
      <c r="B49" s="105">
        <v>7074051858.6385803</v>
      </c>
      <c r="C49" s="105">
        <v>7104658409.07269</v>
      </c>
      <c r="D49" s="105">
        <v>7126714551.5122204</v>
      </c>
      <c r="E49" s="105">
        <v>7069015490.2669697</v>
      </c>
      <c r="F49" s="105">
        <v>7013595841.48279</v>
      </c>
      <c r="G49" s="105">
        <v>6958609519.2248898</v>
      </c>
      <c r="H49" s="105">
        <v>6903179546.3297701</v>
      </c>
      <c r="I49" s="105">
        <v>6842932518.88622</v>
      </c>
      <c r="J49" s="105">
        <v>6788556486.7778597</v>
      </c>
      <c r="K49" s="105">
        <v>6732559991.8590097</v>
      </c>
      <c r="L49" s="105">
        <v>6676321700.4823999</v>
      </c>
      <c r="M49" s="105">
        <v>6619535621.5636902</v>
      </c>
      <c r="N49" s="105">
        <v>6619535621.5636902</v>
      </c>
      <c r="O49" s="105">
        <v>6487150924.6471996</v>
      </c>
      <c r="P49" s="105">
        <v>6378138408.2344198</v>
      </c>
      <c r="Q49" s="105">
        <v>6273272278.6229496</v>
      </c>
      <c r="R49" s="105">
        <v>6200825846.45226</v>
      </c>
      <c r="S49" s="105">
        <v>6115447265.0727501</v>
      </c>
      <c r="T49" s="105">
        <v>6023990965.3696003</v>
      </c>
      <c r="U49" s="105">
        <v>5929332640.1468801</v>
      </c>
      <c r="V49" s="105">
        <v>5811387492.7351999</v>
      </c>
      <c r="W49" s="105">
        <v>5724058249.28162</v>
      </c>
      <c r="X49" s="105">
        <v>5644710450.6888905</v>
      </c>
      <c r="Y49" s="105">
        <v>5582495751.78825</v>
      </c>
      <c r="Z49" s="105">
        <v>5515451240.0421104</v>
      </c>
      <c r="AA49" s="105">
        <v>5515451240.0421104</v>
      </c>
      <c r="AB49" s="105">
        <v>5509255179.5913801</v>
      </c>
      <c r="AC49" s="105">
        <v>5506087496.9991398</v>
      </c>
      <c r="AD49" s="105">
        <v>5500737045.8978004</v>
      </c>
      <c r="AE49" s="105">
        <v>5494997938.8580303</v>
      </c>
      <c r="AF49" s="105">
        <v>5488935451.73771</v>
      </c>
      <c r="AG49" s="105">
        <v>5485116283.8474703</v>
      </c>
      <c r="AH49" s="105">
        <v>5480987206.92519</v>
      </c>
      <c r="AI49" s="105">
        <v>5475474534.9921598</v>
      </c>
      <c r="AJ49" s="105">
        <v>5471726379.5880699</v>
      </c>
      <c r="AK49" s="105">
        <v>5469354326.8414602</v>
      </c>
      <c r="AL49" s="105">
        <v>5465533501.58813</v>
      </c>
      <c r="AM49" s="105">
        <v>5462472456.17062</v>
      </c>
      <c r="AN49" s="105">
        <v>5462472456.17062</v>
      </c>
      <c r="AO49" s="105">
        <v>5458818191.7580795</v>
      </c>
      <c r="AP49" s="105">
        <v>5455963319.1949797</v>
      </c>
      <c r="AQ49" s="105">
        <v>5452075553.7939301</v>
      </c>
      <c r="AR49" s="105">
        <v>5448001297.2732201</v>
      </c>
      <c r="AS49" s="105">
        <v>5444971954.9576998</v>
      </c>
      <c r="AT49" s="105">
        <v>5443296218.8132</v>
      </c>
      <c r="AU49" s="105">
        <v>5441892383.9136</v>
      </c>
      <c r="AV49" s="105">
        <v>5439950557.8654804</v>
      </c>
      <c r="AW49" s="105">
        <v>5439298598.53901</v>
      </c>
      <c r="AX49" s="105">
        <v>5438677901.8322496</v>
      </c>
      <c r="AY49" s="105">
        <v>5438498692.1229696</v>
      </c>
      <c r="AZ49" s="105">
        <v>5438631818.9527397</v>
      </c>
      <c r="BA49" s="105">
        <v>5438631818.9527397</v>
      </c>
    </row>
    <row r="50" spans="1:53" x14ac:dyDescent="0.2">
      <c r="A50" s="106" t="s">
        <v>1626</v>
      </c>
      <c r="B50" s="105">
        <v>309593701.64934999</v>
      </c>
      <c r="C50" s="105">
        <v>310358890.80796701</v>
      </c>
      <c r="D50" s="105">
        <v>311024576.49822402</v>
      </c>
      <c r="E50" s="105">
        <v>311765514.70119101</v>
      </c>
      <c r="F50" s="105">
        <v>312565202.475007</v>
      </c>
      <c r="G50" s="105">
        <v>314538906.662516</v>
      </c>
      <c r="H50" s="105">
        <v>316498688.04081899</v>
      </c>
      <c r="I50" s="105">
        <v>318519768.89686102</v>
      </c>
      <c r="J50" s="105">
        <v>320422311.16832602</v>
      </c>
      <c r="K50" s="105">
        <v>322183791.555852</v>
      </c>
      <c r="L50" s="105">
        <v>323658983.822685</v>
      </c>
      <c r="M50" s="105">
        <v>325263855.31766897</v>
      </c>
      <c r="N50" s="105">
        <v>325263855.31766897</v>
      </c>
      <c r="O50" s="105">
        <v>327025506.16012198</v>
      </c>
      <c r="P50" s="105">
        <v>328609041.91758198</v>
      </c>
      <c r="Q50" s="105">
        <v>329922505.12383902</v>
      </c>
      <c r="R50" s="105">
        <v>331367943.52335298</v>
      </c>
      <c r="S50" s="105">
        <v>332980015.23118699</v>
      </c>
      <c r="T50" s="105">
        <v>334371699.70827901</v>
      </c>
      <c r="U50" s="105">
        <v>335763070.35240501</v>
      </c>
      <c r="V50" s="105">
        <v>337195149.46767801</v>
      </c>
      <c r="W50" s="105">
        <v>338555286.69342297</v>
      </c>
      <c r="X50" s="105">
        <v>339808098.95440298</v>
      </c>
      <c r="Y50" s="105">
        <v>341055184.57315201</v>
      </c>
      <c r="Z50" s="105">
        <v>342434449.89851397</v>
      </c>
      <c r="AA50" s="105">
        <v>342434449.89851397</v>
      </c>
      <c r="AB50" s="105">
        <v>344159961.68234497</v>
      </c>
      <c r="AC50" s="105">
        <v>345689638.89930803</v>
      </c>
      <c r="AD50" s="105">
        <v>347006772.10501599</v>
      </c>
      <c r="AE50" s="105">
        <v>348391671.59582502</v>
      </c>
      <c r="AF50" s="105">
        <v>349913122.001369</v>
      </c>
      <c r="AG50" s="105">
        <v>352285655.28001899</v>
      </c>
      <c r="AH50" s="105">
        <v>354644655.10958898</v>
      </c>
      <c r="AI50" s="105">
        <v>357096504.20788199</v>
      </c>
      <c r="AJ50" s="105">
        <v>359432493.80875999</v>
      </c>
      <c r="AK50" s="105">
        <v>361639618.98762399</v>
      </c>
      <c r="AL50" s="105">
        <v>363584879.24430501</v>
      </c>
      <c r="AM50" s="105">
        <v>365705135.97503299</v>
      </c>
      <c r="AN50" s="105">
        <v>365705135.97503299</v>
      </c>
      <c r="AO50" s="105">
        <v>368355005.40014201</v>
      </c>
      <c r="AP50" s="105">
        <v>370738361.51439297</v>
      </c>
      <c r="AQ50" s="105">
        <v>372764551.86740899</v>
      </c>
      <c r="AR50" s="105">
        <v>374938955.345752</v>
      </c>
      <c r="AS50" s="105">
        <v>377331889.351538</v>
      </c>
      <c r="AT50" s="105">
        <v>377763451.580015</v>
      </c>
      <c r="AU50" s="105">
        <v>378194699.66638702</v>
      </c>
      <c r="AV50" s="105">
        <v>378636834.36051601</v>
      </c>
      <c r="AW50" s="105">
        <v>379068392.99730903</v>
      </c>
      <c r="AX50" s="105">
        <v>379509646.07712901</v>
      </c>
      <c r="AY50" s="105">
        <v>379945860.32683402</v>
      </c>
      <c r="AZ50" s="105">
        <v>380383919.72162497</v>
      </c>
      <c r="BA50" s="105">
        <v>380383919.72162497</v>
      </c>
    </row>
    <row r="51" spans="1:53" x14ac:dyDescent="0.2">
      <c r="A51" s="106" t="s">
        <v>1627</v>
      </c>
    </row>
    <row r="52" spans="1:53" x14ac:dyDescent="0.2">
      <c r="A52" s="106" t="s">
        <v>1628</v>
      </c>
      <c r="B52" s="105">
        <v>7383645560.2879295</v>
      </c>
      <c r="C52" s="105">
        <v>7415017299.8806496</v>
      </c>
      <c r="D52" s="105">
        <v>7437739128.0104399</v>
      </c>
      <c r="E52" s="105">
        <v>7380781004.9681597</v>
      </c>
      <c r="F52" s="105">
        <v>7326161043.9577999</v>
      </c>
      <c r="G52" s="105">
        <v>7273148425.8873997</v>
      </c>
      <c r="H52" s="105">
        <v>7219678234.3705902</v>
      </c>
      <c r="I52" s="105">
        <v>7161452287.7830801</v>
      </c>
      <c r="J52" s="105">
        <v>7108978797.9461803</v>
      </c>
      <c r="K52" s="105">
        <v>7054743783.4148598</v>
      </c>
      <c r="L52" s="105">
        <v>6999980684.3050804</v>
      </c>
      <c r="M52" s="105">
        <v>6944799476.8813496</v>
      </c>
      <c r="N52" s="105">
        <v>6944799476.8813496</v>
      </c>
      <c r="O52" s="105">
        <v>6814176430.8073196</v>
      </c>
      <c r="P52" s="105">
        <v>6706747450.1520004</v>
      </c>
      <c r="Q52" s="105">
        <v>6603194783.7467899</v>
      </c>
      <c r="R52" s="105">
        <v>6532193789.9756203</v>
      </c>
      <c r="S52" s="105">
        <v>6448427280.3039398</v>
      </c>
      <c r="T52" s="105">
        <v>6358362665.0778799</v>
      </c>
      <c r="U52" s="105">
        <v>6265095710.49928</v>
      </c>
      <c r="V52" s="105">
        <v>6148582642.2028799</v>
      </c>
      <c r="W52" s="105">
        <v>6062613535.97505</v>
      </c>
      <c r="X52" s="105">
        <v>5984518549.6432896</v>
      </c>
      <c r="Y52" s="105">
        <v>5923550936.3614101</v>
      </c>
      <c r="Z52" s="105">
        <v>5857885689.9406204</v>
      </c>
      <c r="AA52" s="105">
        <v>5857885689.9406204</v>
      </c>
      <c r="AB52" s="105">
        <v>5853415141.2737303</v>
      </c>
      <c r="AC52" s="105">
        <v>5851777135.8984499</v>
      </c>
      <c r="AD52" s="105">
        <v>5847743818.0028095</v>
      </c>
      <c r="AE52" s="105">
        <v>5843389610.4538498</v>
      </c>
      <c r="AF52" s="105">
        <v>5838848573.7390804</v>
      </c>
      <c r="AG52" s="105">
        <v>5837401939.12749</v>
      </c>
      <c r="AH52" s="105">
        <v>5835631862.0347795</v>
      </c>
      <c r="AI52" s="105">
        <v>5832571039.2000399</v>
      </c>
      <c r="AJ52" s="105">
        <v>5831158873.3968296</v>
      </c>
      <c r="AK52" s="105">
        <v>5830993945.8290796</v>
      </c>
      <c r="AL52" s="105">
        <v>5829118380.8324299</v>
      </c>
      <c r="AM52" s="105">
        <v>5828177592.1456604</v>
      </c>
      <c r="AN52" s="105">
        <v>5828177592.1456604</v>
      </c>
      <c r="AO52" s="105">
        <v>5827173197.1582203</v>
      </c>
      <c r="AP52" s="105">
        <v>5826701680.7093801</v>
      </c>
      <c r="AQ52" s="105">
        <v>5824840105.6613302</v>
      </c>
      <c r="AR52" s="105">
        <v>5822940252.6189699</v>
      </c>
      <c r="AS52" s="105">
        <v>5822303844.3092299</v>
      </c>
      <c r="AT52" s="105">
        <v>5821059670.3932104</v>
      </c>
      <c r="AU52" s="105">
        <v>5820087083.5799904</v>
      </c>
      <c r="AV52" s="105">
        <v>5818587392.2259998</v>
      </c>
      <c r="AW52" s="105">
        <v>5818366991.5363197</v>
      </c>
      <c r="AX52" s="105">
        <v>5818187547.90938</v>
      </c>
      <c r="AY52" s="105">
        <v>5818444552.4497995</v>
      </c>
      <c r="AZ52" s="105">
        <v>5819015738.6743698</v>
      </c>
      <c r="BA52" s="105">
        <v>5819015738.6743698</v>
      </c>
    </row>
    <row r="53" spans="1:53" x14ac:dyDescent="0.2">
      <c r="A53" s="106" t="s">
        <v>1629</v>
      </c>
    </row>
    <row r="54" spans="1:53" x14ac:dyDescent="0.2">
      <c r="A54" s="106" t="s">
        <v>1630</v>
      </c>
      <c r="B54" s="105">
        <v>3318080569.15728</v>
      </c>
      <c r="C54" s="105">
        <v>3300964324.5980301</v>
      </c>
      <c r="D54" s="105">
        <v>3277782757.5359602</v>
      </c>
      <c r="E54" s="105">
        <v>3252911056.0081</v>
      </c>
      <c r="F54" s="105">
        <v>3225905938.7732902</v>
      </c>
      <c r="G54" s="105">
        <v>3198671171.05655</v>
      </c>
      <c r="H54" s="105">
        <v>3170011167.5096002</v>
      </c>
      <c r="I54" s="105">
        <v>3133910403.13938</v>
      </c>
      <c r="J54" s="105">
        <v>3107319935.7069802</v>
      </c>
      <c r="K54" s="105">
        <v>3082588879.5026398</v>
      </c>
      <c r="L54" s="105">
        <v>3061305267.2540598</v>
      </c>
      <c r="M54" s="105">
        <v>3038666111.71451</v>
      </c>
      <c r="N54" s="105">
        <v>3038666111.71451</v>
      </c>
      <c r="O54" s="105">
        <v>2938738707.7486</v>
      </c>
      <c r="P54" s="105">
        <v>2870191425.3635101</v>
      </c>
      <c r="Q54" s="105">
        <v>2801349339.2708502</v>
      </c>
      <c r="R54" s="105">
        <v>2725171085.7607999</v>
      </c>
      <c r="S54" s="105">
        <v>2634566595.0427699</v>
      </c>
      <c r="T54" s="105">
        <v>2537665713.4103599</v>
      </c>
      <c r="U54" s="105">
        <v>2436298601.1188002</v>
      </c>
      <c r="V54" s="105">
        <v>2310994784.7147198</v>
      </c>
      <c r="W54" s="105">
        <v>2217498954.8027101</v>
      </c>
      <c r="X54" s="105">
        <v>2134530657.1585</v>
      </c>
      <c r="Y54" s="105">
        <v>2068928764.42048</v>
      </c>
      <c r="Z54" s="105">
        <v>1998111902.31392</v>
      </c>
      <c r="AA54" s="105">
        <v>1998111902.31392</v>
      </c>
      <c r="AB54" s="105">
        <v>1983291468.9995201</v>
      </c>
      <c r="AC54" s="105">
        <v>1974274297.20805</v>
      </c>
      <c r="AD54" s="105">
        <v>1963677943.5539</v>
      </c>
      <c r="AE54" s="105">
        <v>1952128031.00231</v>
      </c>
      <c r="AF54" s="105">
        <v>1938551716.44017</v>
      </c>
      <c r="AG54" s="105">
        <v>1925071224.93701</v>
      </c>
      <c r="AH54" s="105">
        <v>1910807328.2802401</v>
      </c>
      <c r="AI54" s="105">
        <v>1893043060.7576301</v>
      </c>
      <c r="AJ54" s="105">
        <v>1879762595.58304</v>
      </c>
      <c r="AK54" s="105">
        <v>1868723883.7987001</v>
      </c>
      <c r="AL54" s="105">
        <v>1859102556.2970901</v>
      </c>
      <c r="AM54" s="105">
        <v>1849239722.53233</v>
      </c>
      <c r="AN54" s="105">
        <v>1849239722.53233</v>
      </c>
      <c r="AO54" s="105">
        <v>1839373987.29667</v>
      </c>
      <c r="AP54" s="105">
        <v>1833042652.03721</v>
      </c>
      <c r="AQ54" s="105">
        <v>1825860863.0156</v>
      </c>
      <c r="AR54" s="105">
        <v>1818071504.8243001</v>
      </c>
      <c r="AS54" s="105">
        <v>1809270245.25406</v>
      </c>
      <c r="AT54" s="105">
        <v>1800083578.52946</v>
      </c>
      <c r="AU54" s="105">
        <v>1790532994.2860701</v>
      </c>
      <c r="AV54" s="105">
        <v>1778677489.38433</v>
      </c>
      <c r="AW54" s="105">
        <v>1770126704.1206501</v>
      </c>
      <c r="AX54" s="105">
        <v>1762745815.6121299</v>
      </c>
      <c r="AY54" s="105">
        <v>1756980680.3232901</v>
      </c>
      <c r="AZ54" s="105">
        <v>1750949217.3986499</v>
      </c>
      <c r="BA54" s="105">
        <v>1750949217.3986499</v>
      </c>
    </row>
    <row r="55" spans="1:53" x14ac:dyDescent="0.2">
      <c r="A55" s="106" t="s">
        <v>1631</v>
      </c>
      <c r="B55" s="105">
        <v>1192455255.69116</v>
      </c>
      <c r="C55" s="105">
        <v>1239242624.98491</v>
      </c>
      <c r="D55" s="105">
        <v>1283971811.42803</v>
      </c>
      <c r="E55" s="105">
        <v>1244557195.06091</v>
      </c>
      <c r="F55" s="105">
        <v>1208572087.0270901</v>
      </c>
      <c r="G55" s="105">
        <v>1166788009.0439401</v>
      </c>
      <c r="H55" s="105">
        <v>1126598257.8538799</v>
      </c>
      <c r="I55" s="105">
        <v>1084642110.5850201</v>
      </c>
      <c r="J55" s="105">
        <v>1043967274.71626</v>
      </c>
      <c r="K55" s="105">
        <v>1001106613.36185</v>
      </c>
      <c r="L55" s="105">
        <v>955492035.385934</v>
      </c>
      <c r="M55" s="105">
        <v>907648615.27639198</v>
      </c>
      <c r="N55" s="105">
        <v>907648615.27639198</v>
      </c>
      <c r="O55" s="105">
        <v>874677459.46349704</v>
      </c>
      <c r="P55" s="105">
        <v>839205012.34192705</v>
      </c>
      <c r="Q55" s="105">
        <v>797550696.83470297</v>
      </c>
      <c r="R55" s="105">
        <v>796425798.58043206</v>
      </c>
      <c r="S55" s="105">
        <v>797996895.78910899</v>
      </c>
      <c r="T55" s="105">
        <v>803119821.03903997</v>
      </c>
      <c r="U55" s="105">
        <v>806480881.91322303</v>
      </c>
      <c r="V55" s="105">
        <v>811867005.95681703</v>
      </c>
      <c r="W55" s="105">
        <v>815461258.37742305</v>
      </c>
      <c r="X55" s="105">
        <v>817702902.65223706</v>
      </c>
      <c r="Y55" s="105">
        <v>822822556.46834695</v>
      </c>
      <c r="Z55" s="105">
        <v>829004927.29576898</v>
      </c>
      <c r="AA55" s="105">
        <v>829004927.29576898</v>
      </c>
      <c r="AB55" s="105">
        <v>831231763.17301404</v>
      </c>
      <c r="AC55" s="105">
        <v>833400740.90873897</v>
      </c>
      <c r="AD55" s="105">
        <v>835532202.62766099</v>
      </c>
      <c r="AE55" s="105">
        <v>837681733.61315203</v>
      </c>
      <c r="AF55" s="105">
        <v>839874729.87410998</v>
      </c>
      <c r="AG55" s="105">
        <v>842146085.844944</v>
      </c>
      <c r="AH55" s="105">
        <v>844427794.31769395</v>
      </c>
      <c r="AI55" s="105">
        <v>846756784.74700999</v>
      </c>
      <c r="AJ55" s="105">
        <v>849024793.84870505</v>
      </c>
      <c r="AK55" s="105">
        <v>851282713.12133801</v>
      </c>
      <c r="AL55" s="105">
        <v>853447328.62119496</v>
      </c>
      <c r="AM55" s="105">
        <v>855647843.25874496</v>
      </c>
      <c r="AN55" s="105">
        <v>855647843.25874496</v>
      </c>
      <c r="AO55" s="105">
        <v>862915801.67719996</v>
      </c>
      <c r="AP55" s="105">
        <v>865878278.02727997</v>
      </c>
      <c r="AQ55" s="105">
        <v>868854191.16522801</v>
      </c>
      <c r="AR55" s="105">
        <v>871875316.99904704</v>
      </c>
      <c r="AS55" s="105">
        <v>875053656.83683395</v>
      </c>
      <c r="AT55" s="105">
        <v>878320717.68685699</v>
      </c>
      <c r="AU55" s="105">
        <v>881632814.07662702</v>
      </c>
      <c r="AV55" s="105">
        <v>885124711.77927399</v>
      </c>
      <c r="AW55" s="105">
        <v>888395253.46647203</v>
      </c>
      <c r="AX55" s="105">
        <v>891557407.351789</v>
      </c>
      <c r="AY55" s="105">
        <v>894592813.33201098</v>
      </c>
      <c r="AZ55" s="105">
        <v>897676254.91407704</v>
      </c>
      <c r="BA55" s="105">
        <v>897676254.91407704</v>
      </c>
    </row>
    <row r="56" spans="1:53" x14ac:dyDescent="0.2">
      <c r="A56" s="106" t="s">
        <v>1632</v>
      </c>
      <c r="B56" s="105">
        <v>846393667.46567202</v>
      </c>
      <c r="C56" s="105">
        <v>858559891.76712406</v>
      </c>
      <c r="D56" s="105">
        <v>889339255.37439406</v>
      </c>
      <c r="E56" s="105">
        <v>886423404.10108304</v>
      </c>
      <c r="F56" s="105">
        <v>879183925.20975494</v>
      </c>
      <c r="G56" s="105">
        <v>897559560.42620504</v>
      </c>
      <c r="H56" s="105">
        <v>901380386.73865199</v>
      </c>
      <c r="I56" s="105">
        <v>896593492.96161699</v>
      </c>
      <c r="J56" s="105">
        <v>913594961.21727598</v>
      </c>
      <c r="K56" s="105">
        <v>903457912.93213904</v>
      </c>
      <c r="L56" s="105">
        <v>904635437.22245395</v>
      </c>
      <c r="M56" s="105">
        <v>924523872.36330497</v>
      </c>
      <c r="N56" s="105">
        <v>924523872.36330497</v>
      </c>
      <c r="O56" s="105">
        <v>934838104.34645104</v>
      </c>
      <c r="P56" s="105">
        <v>966264381.732054</v>
      </c>
      <c r="Q56" s="105">
        <v>999955443.26321197</v>
      </c>
      <c r="R56" s="105">
        <v>1015150657.12281</v>
      </c>
      <c r="S56" s="105">
        <v>1025623230.72491</v>
      </c>
      <c r="T56" s="105">
        <v>1040245569.8734</v>
      </c>
      <c r="U56" s="105">
        <v>1040834627.676</v>
      </c>
      <c r="V56" s="105">
        <v>1024760452.38737</v>
      </c>
      <c r="W56" s="105">
        <v>1040886064.34829</v>
      </c>
      <c r="X56" s="105">
        <v>1055723291.41319</v>
      </c>
      <c r="Y56" s="105">
        <v>1078351766.30849</v>
      </c>
      <c r="Z56" s="105">
        <v>1106043924.9932599</v>
      </c>
      <c r="AA56" s="105">
        <v>1106043924.9932599</v>
      </c>
      <c r="AB56" s="105">
        <v>1113507119.01724</v>
      </c>
      <c r="AC56" s="105">
        <v>1118770395.4061601</v>
      </c>
      <c r="AD56" s="105">
        <v>1125706310.70579</v>
      </c>
      <c r="AE56" s="105">
        <v>1132415497.5864999</v>
      </c>
      <c r="AF56" s="105">
        <v>1139411013.5285001</v>
      </c>
      <c r="AG56" s="105">
        <v>1147394042.42623</v>
      </c>
      <c r="AH56" s="105">
        <v>1155315434.17697</v>
      </c>
      <c r="AI56" s="105">
        <v>1162641660.50667</v>
      </c>
      <c r="AJ56" s="105">
        <v>1168448601.78866</v>
      </c>
      <c r="AK56" s="105">
        <v>1172456436.3129201</v>
      </c>
      <c r="AL56" s="105">
        <v>1175078585.7199299</v>
      </c>
      <c r="AM56" s="105">
        <v>1181428312.53194</v>
      </c>
      <c r="AN56" s="105">
        <v>1181428312.53194</v>
      </c>
      <c r="AO56" s="105">
        <v>1182233822.45193</v>
      </c>
      <c r="AP56" s="105">
        <v>1182846886.4631801</v>
      </c>
      <c r="AQ56" s="105">
        <v>1181777937.5799401</v>
      </c>
      <c r="AR56" s="105">
        <v>1181629661.0604401</v>
      </c>
      <c r="AS56" s="105">
        <v>1185827380.89276</v>
      </c>
      <c r="AT56" s="105">
        <v>1190600341.3264101</v>
      </c>
      <c r="AU56" s="105">
        <v>1196687897.63083</v>
      </c>
      <c r="AV56" s="105">
        <v>1203004100.3091099</v>
      </c>
      <c r="AW56" s="105">
        <v>1208218387.4172499</v>
      </c>
      <c r="AX56" s="105">
        <v>1214004858.81339</v>
      </c>
      <c r="AY56" s="105">
        <v>1225035706.98719</v>
      </c>
      <c r="AZ56" s="105">
        <v>1230163136.29493</v>
      </c>
      <c r="BA56" s="105">
        <v>1230163136.29493</v>
      </c>
    </row>
    <row r="57" spans="1:53" x14ac:dyDescent="0.2">
      <c r="A57" s="106" t="s">
        <v>1633</v>
      </c>
      <c r="B57" s="105">
        <v>537707365.03306305</v>
      </c>
      <c r="C57" s="105">
        <v>540811400.21445596</v>
      </c>
      <c r="D57" s="105">
        <v>543510487.09163499</v>
      </c>
      <c r="E57" s="105">
        <v>542158005.61702895</v>
      </c>
      <c r="F57" s="105">
        <v>541103865.30356205</v>
      </c>
      <c r="G57" s="105">
        <v>539726877.15801704</v>
      </c>
      <c r="H57" s="105">
        <v>538505296.05376005</v>
      </c>
      <c r="I57" s="105">
        <v>537053223.56248999</v>
      </c>
      <c r="J57" s="105">
        <v>535873996.62885302</v>
      </c>
      <c r="K57" s="105">
        <v>534606030.70742601</v>
      </c>
      <c r="L57" s="105">
        <v>533479262.71877199</v>
      </c>
      <c r="M57" s="105">
        <v>532026201.96195501</v>
      </c>
      <c r="N57" s="105">
        <v>532026201.96195501</v>
      </c>
      <c r="O57" s="105">
        <v>527099828.20907199</v>
      </c>
      <c r="P57" s="105">
        <v>523309114.413082</v>
      </c>
      <c r="Q57" s="105">
        <v>519725169.00606698</v>
      </c>
      <c r="R57" s="105">
        <v>517795891.25873101</v>
      </c>
      <c r="S57" s="105">
        <v>515064594.786129</v>
      </c>
      <c r="T57" s="105">
        <v>512168963.525648</v>
      </c>
      <c r="U57" s="105">
        <v>509187970.88353699</v>
      </c>
      <c r="V57" s="105">
        <v>505053823.18908203</v>
      </c>
      <c r="W57" s="105">
        <v>502433659.82836097</v>
      </c>
      <c r="X57" s="105">
        <v>500223114.42019302</v>
      </c>
      <c r="Y57" s="105">
        <v>498649329.625907</v>
      </c>
      <c r="Z57" s="105">
        <v>497023284.61687797</v>
      </c>
      <c r="AA57" s="105">
        <v>497023284.61687797</v>
      </c>
      <c r="AB57" s="105">
        <v>498689058.13763303</v>
      </c>
      <c r="AC57" s="105">
        <v>500513507.50556898</v>
      </c>
      <c r="AD57" s="105">
        <v>502227328.815799</v>
      </c>
      <c r="AE57" s="105">
        <v>503923444.866822</v>
      </c>
      <c r="AF57" s="105">
        <v>505597404.07481903</v>
      </c>
      <c r="AG57" s="105">
        <v>507385091.56135601</v>
      </c>
      <c r="AH57" s="105">
        <v>509155286.84389597</v>
      </c>
      <c r="AI57" s="105">
        <v>510857085.24484003</v>
      </c>
      <c r="AJ57" s="105">
        <v>512646177.562249</v>
      </c>
      <c r="AK57" s="105">
        <v>514507149.66165602</v>
      </c>
      <c r="AL57" s="105">
        <v>516287986.315054</v>
      </c>
      <c r="AM57" s="105">
        <v>518110229.40593398</v>
      </c>
      <c r="AN57" s="105">
        <v>518110229.40593398</v>
      </c>
      <c r="AO57" s="105">
        <v>519247913.971861</v>
      </c>
      <c r="AP57" s="105">
        <v>520427823.590729</v>
      </c>
      <c r="AQ57" s="105">
        <v>521555371.55064601</v>
      </c>
      <c r="AR57" s="105">
        <v>522670495.259175</v>
      </c>
      <c r="AS57" s="105">
        <v>523843404.32439101</v>
      </c>
      <c r="AT57" s="105">
        <v>525082316.542216</v>
      </c>
      <c r="AU57" s="105">
        <v>526334173.86786699</v>
      </c>
      <c r="AV57" s="105">
        <v>527558040.59027302</v>
      </c>
      <c r="AW57" s="105">
        <v>528846283.86685902</v>
      </c>
      <c r="AX57" s="105">
        <v>530137037.563088</v>
      </c>
      <c r="AY57" s="105">
        <v>531450455.981529</v>
      </c>
      <c r="AZ57" s="105">
        <v>532791461.02164</v>
      </c>
      <c r="BA57" s="105">
        <v>532791461.02164</v>
      </c>
    </row>
    <row r="58" spans="1:53" x14ac:dyDescent="0.2">
      <c r="A58" s="106" t="s">
        <v>1634</v>
      </c>
      <c r="B58" s="107">
        <v>5894636857.3471804</v>
      </c>
      <c r="C58" s="107">
        <v>5939578241.5645304</v>
      </c>
      <c r="D58" s="107">
        <v>5994604311.4300299</v>
      </c>
      <c r="E58" s="107">
        <v>5926049660.7871304</v>
      </c>
      <c r="F58" s="107">
        <v>5854765816.3136997</v>
      </c>
      <c r="G58" s="107">
        <v>5802745617.68472</v>
      </c>
      <c r="H58" s="107">
        <v>5736495108.1558905</v>
      </c>
      <c r="I58" s="107">
        <v>5652199230.2485104</v>
      </c>
      <c r="J58" s="107">
        <v>5600756168.2693796</v>
      </c>
      <c r="K58" s="107">
        <v>5521759436.5040598</v>
      </c>
      <c r="L58" s="107">
        <v>5454912002.5812197</v>
      </c>
      <c r="M58" s="107">
        <v>5402864801.3161602</v>
      </c>
      <c r="N58" s="107">
        <v>5402864801.3161602</v>
      </c>
      <c r="O58" s="107">
        <v>5275354099.7676201</v>
      </c>
      <c r="P58" s="107">
        <v>5198969933.8505697</v>
      </c>
      <c r="Q58" s="107">
        <v>5118580648.3748398</v>
      </c>
      <c r="R58" s="107">
        <v>5054543432.7227802</v>
      </c>
      <c r="S58" s="107">
        <v>4973251316.3429298</v>
      </c>
      <c r="T58" s="107">
        <v>4893200067.8484497</v>
      </c>
      <c r="U58" s="107">
        <v>4792802081.5915699</v>
      </c>
      <c r="V58" s="107">
        <v>4652676066.2480001</v>
      </c>
      <c r="W58" s="107">
        <v>4576279937.3567896</v>
      </c>
      <c r="X58" s="107">
        <v>4508179965.6441298</v>
      </c>
      <c r="Y58" s="107">
        <v>4468752416.8232298</v>
      </c>
      <c r="Z58" s="107">
        <v>4430184039.2198296</v>
      </c>
      <c r="AA58" s="107">
        <v>4430184039.2198296</v>
      </c>
      <c r="AB58" s="107">
        <v>4426719409.3274202</v>
      </c>
      <c r="AC58" s="107">
        <v>4426958941.0285196</v>
      </c>
      <c r="AD58" s="107">
        <v>4427143785.7031498</v>
      </c>
      <c r="AE58" s="107">
        <v>4426148707.0687904</v>
      </c>
      <c r="AF58" s="107">
        <v>4423434863.9176102</v>
      </c>
      <c r="AG58" s="107">
        <v>4421996444.7695503</v>
      </c>
      <c r="AH58" s="107">
        <v>4419705843.6188097</v>
      </c>
      <c r="AI58" s="107">
        <v>4413298591.2561598</v>
      </c>
      <c r="AJ58" s="107">
        <v>4409882168.78267</v>
      </c>
      <c r="AK58" s="107">
        <v>4406970182.8946304</v>
      </c>
      <c r="AL58" s="107">
        <v>4403916456.95327</v>
      </c>
      <c r="AM58" s="107">
        <v>4404426107.72896</v>
      </c>
      <c r="AN58" s="107">
        <v>4404426107.72896</v>
      </c>
      <c r="AO58" s="107">
        <v>4403771525.3976698</v>
      </c>
      <c r="AP58" s="107">
        <v>4402195640.1183996</v>
      </c>
      <c r="AQ58" s="107">
        <v>4398048363.3114204</v>
      </c>
      <c r="AR58" s="107">
        <v>4394246978.1429596</v>
      </c>
      <c r="AS58" s="107">
        <v>4393994687.3080502</v>
      </c>
      <c r="AT58" s="107">
        <v>4394086954.08496</v>
      </c>
      <c r="AU58" s="107">
        <v>4395187879.8613997</v>
      </c>
      <c r="AV58" s="107">
        <v>4394364342.0629997</v>
      </c>
      <c r="AW58" s="107">
        <v>4395586628.8712397</v>
      </c>
      <c r="AX58" s="107">
        <v>4398445119.3403997</v>
      </c>
      <c r="AY58" s="107">
        <v>4408059656.6240301</v>
      </c>
      <c r="AZ58" s="107">
        <v>4411580069.6293001</v>
      </c>
      <c r="BA58" s="107">
        <v>4411580069.6293001</v>
      </c>
    </row>
    <row r="59" spans="1:53" x14ac:dyDescent="0.2">
      <c r="A59" s="106" t="s">
        <v>421</v>
      </c>
    </row>
    <row r="60" spans="1:53" x14ac:dyDescent="0.2">
      <c r="A60" s="158" t="s">
        <v>1635</v>
      </c>
      <c r="B60" s="109">
        <v>1489008702.9407401</v>
      </c>
      <c r="C60" s="109">
        <v>1475439058.3161199</v>
      </c>
      <c r="D60" s="109">
        <v>1443134816.5804</v>
      </c>
      <c r="E60" s="109">
        <v>1454731344.18103</v>
      </c>
      <c r="F60" s="109">
        <v>1471395227.6440899</v>
      </c>
      <c r="G60" s="109">
        <v>1470402808.2026801</v>
      </c>
      <c r="H60" s="109">
        <v>1483183126.21469</v>
      </c>
      <c r="I60" s="109">
        <v>1509253057.53456</v>
      </c>
      <c r="J60" s="109">
        <v>1508222629.6768</v>
      </c>
      <c r="K60" s="109">
        <v>1532984346.91079</v>
      </c>
      <c r="L60" s="109">
        <v>1545068681.72385</v>
      </c>
      <c r="M60" s="109">
        <v>1541934675.5651901</v>
      </c>
      <c r="N60" s="109">
        <v>1541934675.5651901</v>
      </c>
      <c r="O60" s="109">
        <v>1538822331.03969</v>
      </c>
      <c r="P60" s="109">
        <v>1507777516.30142</v>
      </c>
      <c r="Q60" s="109">
        <v>1484614135.3719499</v>
      </c>
      <c r="R60" s="109">
        <v>1477650357.25283</v>
      </c>
      <c r="S60" s="109">
        <v>1475175963.96101</v>
      </c>
      <c r="T60" s="109">
        <v>1465162597.2294199</v>
      </c>
      <c r="U60" s="109">
        <v>1472293628.9077101</v>
      </c>
      <c r="V60" s="109">
        <v>1495906575.95488</v>
      </c>
      <c r="W60" s="109">
        <v>1486333598.6182499</v>
      </c>
      <c r="X60" s="109">
        <v>1476338583.9991601</v>
      </c>
      <c r="Y60" s="109">
        <v>1454798519.5381701</v>
      </c>
      <c r="Z60" s="109">
        <v>1427701650.7207899</v>
      </c>
      <c r="AA60" s="109">
        <v>1427701650.7207899</v>
      </c>
      <c r="AB60" s="109">
        <v>1426695731.9463</v>
      </c>
      <c r="AC60" s="109">
        <v>1424818194.86992</v>
      </c>
      <c r="AD60" s="109">
        <v>1420600032.29965</v>
      </c>
      <c r="AE60" s="109">
        <v>1417240903.3850601</v>
      </c>
      <c r="AF60" s="109">
        <v>1415413709.82147</v>
      </c>
      <c r="AG60" s="109">
        <v>1415405494.35794</v>
      </c>
      <c r="AH60" s="109">
        <v>1415926018.4159701</v>
      </c>
      <c r="AI60" s="109">
        <v>1419272447.9438801</v>
      </c>
      <c r="AJ60" s="109">
        <v>1421276704.6141601</v>
      </c>
      <c r="AK60" s="109">
        <v>1424023762.9344499</v>
      </c>
      <c r="AL60" s="109">
        <v>1425201923.8791499</v>
      </c>
      <c r="AM60" s="109">
        <v>1423751484.4166901</v>
      </c>
      <c r="AN60" s="109">
        <v>1423751484.4166901</v>
      </c>
      <c r="AO60" s="109">
        <v>1423401671.76054</v>
      </c>
      <c r="AP60" s="109">
        <v>1424506040.59097</v>
      </c>
      <c r="AQ60" s="109">
        <v>1426791742.34991</v>
      </c>
      <c r="AR60" s="109">
        <v>1428693274.4760101</v>
      </c>
      <c r="AS60" s="109">
        <v>1428309157.0011799</v>
      </c>
      <c r="AT60" s="109">
        <v>1426972716.30825</v>
      </c>
      <c r="AU60" s="109">
        <v>1424899203.71858</v>
      </c>
      <c r="AV60" s="109">
        <v>1424223050.1629901</v>
      </c>
      <c r="AW60" s="109">
        <v>1422780362.6650701</v>
      </c>
      <c r="AX60" s="109">
        <v>1419742428.56897</v>
      </c>
      <c r="AY60" s="109">
        <v>1410384895.8257699</v>
      </c>
      <c r="AZ60" s="109">
        <v>1407435669.0450599</v>
      </c>
      <c r="BA60" s="109">
        <v>1407435669.0450599</v>
      </c>
    </row>
    <row r="61" spans="1:53" x14ac:dyDescent="0.2">
      <c r="A61" s="106" t="s">
        <v>423</v>
      </c>
    </row>
    <row r="62" spans="1:53" x14ac:dyDescent="0.2">
      <c r="A62" s="106" t="s">
        <v>1636</v>
      </c>
    </row>
    <row r="63" spans="1:53" x14ac:dyDescent="0.2">
      <c r="A63" s="106" t="s">
        <v>425</v>
      </c>
    </row>
    <row r="64" spans="1:53" x14ac:dyDescent="0.2">
      <c r="A64" s="158" t="s">
        <v>1637</v>
      </c>
    </row>
    <row r="65" spans="1:53" s="160" customFormat="1" x14ac:dyDescent="0.2">
      <c r="A65" s="159" t="s">
        <v>1638</v>
      </c>
      <c r="B65" s="160">
        <v>0.25345000000000001</v>
      </c>
      <c r="C65" s="160">
        <v>0.25345000000000001</v>
      </c>
      <c r="D65" s="160">
        <v>0.25345000000000001</v>
      </c>
      <c r="E65" s="160">
        <v>0.25345000000000001</v>
      </c>
      <c r="F65" s="160">
        <v>0.25345000000000001</v>
      </c>
      <c r="G65" s="160">
        <v>0.25345000000000001</v>
      </c>
      <c r="H65" s="160">
        <v>0.25345000000000001</v>
      </c>
      <c r="I65" s="160">
        <v>0.25345000000000001</v>
      </c>
      <c r="J65" s="160">
        <v>0.25345000000000001</v>
      </c>
      <c r="K65" s="160">
        <v>0.25345000000000001</v>
      </c>
      <c r="L65" s="160">
        <v>0.25345000000000001</v>
      </c>
      <c r="M65" s="160">
        <v>0.25345000000000001</v>
      </c>
      <c r="N65" s="160">
        <v>0.25345000000000001</v>
      </c>
      <c r="O65" s="160">
        <v>0.25345000000000001</v>
      </c>
      <c r="P65" s="160">
        <v>0.25345000000000001</v>
      </c>
      <c r="Q65" s="160">
        <v>0.25345000000000001</v>
      </c>
      <c r="R65" s="160">
        <v>0.25345000000000001</v>
      </c>
      <c r="S65" s="160">
        <v>0.25345000000000001</v>
      </c>
      <c r="T65" s="160">
        <v>0.25345000000000001</v>
      </c>
      <c r="U65" s="160">
        <v>0.25345000000000001</v>
      </c>
      <c r="V65" s="160">
        <v>0.25345000000000001</v>
      </c>
      <c r="W65" s="160">
        <v>0.25345000000000001</v>
      </c>
      <c r="X65" s="160">
        <v>0.25345000000000001</v>
      </c>
      <c r="Y65" s="160">
        <v>0.25345000000000001</v>
      </c>
      <c r="Z65" s="160">
        <v>0.25345000000000001</v>
      </c>
      <c r="AA65" s="160">
        <v>0.25345000000000001</v>
      </c>
      <c r="AB65" s="160">
        <v>0.25345000000000001</v>
      </c>
      <c r="AC65" s="160">
        <v>0.25345000000000001</v>
      </c>
      <c r="AD65" s="160">
        <v>0.25345000000000001</v>
      </c>
      <c r="AE65" s="160">
        <v>0.25345000000000001</v>
      </c>
      <c r="AF65" s="160">
        <v>0.25345000000000001</v>
      </c>
      <c r="AG65" s="160">
        <v>0.25345000000000001</v>
      </c>
      <c r="AH65" s="160">
        <v>0.25345000000000001</v>
      </c>
      <c r="AI65" s="160">
        <v>0.25345000000000001</v>
      </c>
      <c r="AJ65" s="160">
        <v>0.25345000000000001</v>
      </c>
      <c r="AK65" s="160">
        <v>0.25345000000000001</v>
      </c>
      <c r="AL65" s="160">
        <v>0.25345000000000001</v>
      </c>
      <c r="AM65" s="160">
        <v>0.25345000000000001</v>
      </c>
      <c r="AN65" s="160">
        <v>0.25345000000000001</v>
      </c>
      <c r="AO65" s="160">
        <v>0.25345000000000001</v>
      </c>
      <c r="AP65" s="160">
        <v>0.25345000000000001</v>
      </c>
      <c r="AQ65" s="160">
        <v>0.25345000000000001</v>
      </c>
      <c r="AR65" s="160">
        <v>0.25345000000000001</v>
      </c>
      <c r="AS65" s="160">
        <v>0.25345000000000001</v>
      </c>
      <c r="AT65" s="160">
        <v>0.25345000000000001</v>
      </c>
      <c r="AU65" s="160">
        <v>0.25345000000000001</v>
      </c>
      <c r="AV65" s="160">
        <v>0.25345000000000001</v>
      </c>
      <c r="AW65" s="160">
        <v>0.25345000000000001</v>
      </c>
      <c r="AX65" s="160">
        <v>0.25345000000000001</v>
      </c>
      <c r="AY65" s="160">
        <v>0.25345000000000001</v>
      </c>
      <c r="AZ65" s="160">
        <v>0.25345000000000001</v>
      </c>
      <c r="BA65" s="160">
        <v>0.25345000000000001</v>
      </c>
    </row>
    <row r="66" spans="1:53" x14ac:dyDescent="0.2">
      <c r="A66" s="106" t="s">
        <v>428</v>
      </c>
    </row>
    <row r="67" spans="1:53" x14ac:dyDescent="0.2">
      <c r="A67" s="106" t="s">
        <v>1639</v>
      </c>
    </row>
    <row r="68" spans="1:53" x14ac:dyDescent="0.2">
      <c r="A68" s="106" t="s">
        <v>1640</v>
      </c>
    </row>
    <row r="69" spans="1:53" x14ac:dyDescent="0.2">
      <c r="A69" s="106" t="s">
        <v>1641</v>
      </c>
    </row>
    <row r="70" spans="1:53" x14ac:dyDescent="0.2">
      <c r="A70" s="106" t="s">
        <v>1642</v>
      </c>
    </row>
    <row r="71" spans="1:53" x14ac:dyDescent="0.2">
      <c r="A71" s="106" t="s">
        <v>1643</v>
      </c>
    </row>
    <row r="72" spans="1:53" x14ac:dyDescent="0.2">
      <c r="A72" s="106" t="s">
        <v>1644</v>
      </c>
    </row>
    <row r="73" spans="1:53" x14ac:dyDescent="0.2">
      <c r="A73" s="106" t="s">
        <v>1645</v>
      </c>
    </row>
    <row r="74" spans="1:53" x14ac:dyDescent="0.2">
      <c r="A74" s="106" t="s">
        <v>1646</v>
      </c>
    </row>
    <row r="75" spans="1:53" x14ac:dyDescent="0.2">
      <c r="A75" s="106" t="s">
        <v>1647</v>
      </c>
    </row>
    <row r="76" spans="1:53" x14ac:dyDescent="0.2">
      <c r="A76" s="106" t="s">
        <v>1648</v>
      </c>
    </row>
    <row r="77" spans="1:53" x14ac:dyDescent="0.2">
      <c r="A77" s="106" t="s">
        <v>1649</v>
      </c>
    </row>
    <row r="78" spans="1:53" x14ac:dyDescent="0.2">
      <c r="A78" s="106" t="s">
        <v>1650</v>
      </c>
    </row>
    <row r="79" spans="1:53" x14ac:dyDescent="0.2">
      <c r="A79" s="106" t="s">
        <v>1651</v>
      </c>
    </row>
    <row r="80" spans="1:53" x14ac:dyDescent="0.2">
      <c r="A80" s="158" t="s">
        <v>1652</v>
      </c>
      <c r="B80" s="105">
        <v>6103150507.8240404</v>
      </c>
      <c r="C80" s="105">
        <v>6146216342.5280304</v>
      </c>
      <c r="D80" s="105">
        <v>6196849076.3695803</v>
      </c>
      <c r="E80" s="105">
        <v>6129408381.4438801</v>
      </c>
      <c r="F80" s="105">
        <v>6059545973.0225496</v>
      </c>
      <c r="G80" s="105">
        <v>6004408396.8767996</v>
      </c>
      <c r="H80" s="105">
        <v>5941535897.6271095</v>
      </c>
      <c r="I80" s="105">
        <v>5860866472.4377298</v>
      </c>
      <c r="J80" s="105">
        <v>5813210211.3913002</v>
      </c>
      <c r="K80" s="105">
        <v>5736740337.5333004</v>
      </c>
      <c r="L80" s="105">
        <v>5671659979.9599504</v>
      </c>
      <c r="M80" s="105">
        <v>5610868613.8826704</v>
      </c>
      <c r="N80" s="105">
        <v>5610868613.8826704</v>
      </c>
      <c r="O80" s="105">
        <v>5480705553.1626997</v>
      </c>
      <c r="P80" s="105">
        <v>5401394246.1285601</v>
      </c>
      <c r="Q80" s="105">
        <v>5317432144.1972599</v>
      </c>
      <c r="R80" s="105">
        <v>5251807404.9513397</v>
      </c>
      <c r="S80" s="105">
        <v>5168074695.1592398</v>
      </c>
      <c r="T80" s="105">
        <v>5081303077.7220297</v>
      </c>
      <c r="U80" s="105">
        <v>4977626686.9281397</v>
      </c>
      <c r="V80" s="105">
        <v>4834018893.2754297</v>
      </c>
      <c r="W80" s="105">
        <v>4751620745.23139</v>
      </c>
      <c r="X80" s="105">
        <v>4680435029.5181303</v>
      </c>
      <c r="Y80" s="105">
        <v>4637766365.1108103</v>
      </c>
      <c r="Z80" s="105">
        <v>4592957806.6641903</v>
      </c>
      <c r="AA80" s="105">
        <v>4592957806.6641903</v>
      </c>
      <c r="AB80" s="105">
        <v>4585703008.4871902</v>
      </c>
      <c r="AC80" s="105">
        <v>4582154798.3715601</v>
      </c>
      <c r="AD80" s="105">
        <v>4578317909.1865597</v>
      </c>
      <c r="AE80" s="105">
        <v>4573486159.5225601</v>
      </c>
      <c r="AF80" s="105">
        <v>4567098472.6835003</v>
      </c>
      <c r="AG80" s="105">
        <v>4562567363.2246103</v>
      </c>
      <c r="AH80" s="105">
        <v>4557114617.3300104</v>
      </c>
      <c r="AI80" s="105">
        <v>4547523033.0945196</v>
      </c>
      <c r="AJ80" s="105">
        <v>4540809281.1969204</v>
      </c>
      <c r="AK80" s="105">
        <v>4534546692.9805298</v>
      </c>
      <c r="AL80" s="105">
        <v>4527842022.1090698</v>
      </c>
      <c r="AM80" s="105">
        <v>4525059020.4270897</v>
      </c>
      <c r="AN80" s="105">
        <v>4525059020.4270897</v>
      </c>
      <c r="AO80" s="105">
        <v>4520880433.0671196</v>
      </c>
      <c r="AP80" s="105">
        <v>4516695709.1093597</v>
      </c>
      <c r="AQ80" s="105">
        <v>4509695771.0088301</v>
      </c>
      <c r="AR80" s="105">
        <v>4502905321.8598404</v>
      </c>
      <c r="AS80" s="105">
        <v>4499941528.3483801</v>
      </c>
      <c r="AT80" s="105">
        <v>4496889617.5717602</v>
      </c>
      <c r="AU80" s="105">
        <v>4494840284.0996399</v>
      </c>
      <c r="AV80" s="105">
        <v>4490889346.2152596</v>
      </c>
      <c r="AW80" s="105">
        <v>4489245777.3737202</v>
      </c>
      <c r="AX80" s="105">
        <v>4488998132.4951296</v>
      </c>
      <c r="AY80" s="105">
        <v>4495382604.4785204</v>
      </c>
      <c r="AZ80" s="105">
        <v>4495929309.3190899</v>
      </c>
      <c r="BA80" s="105">
        <v>4495929309.3190899</v>
      </c>
    </row>
    <row r="81" spans="1:53" x14ac:dyDescent="0.2">
      <c r="A81" s="106" t="s">
        <v>443</v>
      </c>
    </row>
    <row r="82" spans="1:53" ht="10.8" thickBot="1" x14ac:dyDescent="0.25">
      <c r="A82" s="158" t="s">
        <v>1653</v>
      </c>
      <c r="B82" s="161">
        <v>1280495052.4638801</v>
      </c>
      <c r="C82" s="161">
        <v>1268800957.3526199</v>
      </c>
      <c r="D82" s="161">
        <v>1240890051.6408501</v>
      </c>
      <c r="E82" s="161">
        <v>1251372623.5242801</v>
      </c>
      <c r="F82" s="161">
        <v>1266615070.93524</v>
      </c>
      <c r="G82" s="161">
        <v>1268740029.0106001</v>
      </c>
      <c r="H82" s="161">
        <v>1278142336.74347</v>
      </c>
      <c r="I82" s="161">
        <v>1300585815.34534</v>
      </c>
      <c r="J82" s="161">
        <v>1295768586.5548699</v>
      </c>
      <c r="K82" s="161">
        <v>1318003445.8815601</v>
      </c>
      <c r="L82" s="161">
        <v>1328320704.34513</v>
      </c>
      <c r="M82" s="161">
        <v>1333930862.9986801</v>
      </c>
      <c r="N82" s="161">
        <v>1333930862.9986801</v>
      </c>
      <c r="O82" s="161">
        <v>1333470877.6446199</v>
      </c>
      <c r="P82" s="161">
        <v>1305353204.0234399</v>
      </c>
      <c r="Q82" s="161">
        <v>1285762639.54953</v>
      </c>
      <c r="R82" s="161">
        <v>1280386385.0242701</v>
      </c>
      <c r="S82" s="161">
        <v>1280352585.1447001</v>
      </c>
      <c r="T82" s="161">
        <v>1277059587.35584</v>
      </c>
      <c r="U82" s="161">
        <v>1287469023.5711401</v>
      </c>
      <c r="V82" s="161">
        <v>1314563748.9274499</v>
      </c>
      <c r="W82" s="161">
        <v>1310992790.74366</v>
      </c>
      <c r="X82" s="161">
        <v>1304083520.12515</v>
      </c>
      <c r="Y82" s="161">
        <v>1285784571.2505901</v>
      </c>
      <c r="Z82" s="161">
        <v>1264927883.2764299</v>
      </c>
      <c r="AA82" s="161">
        <v>1264927883.2764299</v>
      </c>
      <c r="AB82" s="161">
        <v>1267712132.78653</v>
      </c>
      <c r="AC82" s="161">
        <v>1269622337.52689</v>
      </c>
      <c r="AD82" s="161">
        <v>1269425908.8162501</v>
      </c>
      <c r="AE82" s="161">
        <v>1269903450.9312899</v>
      </c>
      <c r="AF82" s="161">
        <v>1271750101.0555699</v>
      </c>
      <c r="AG82" s="161">
        <v>1274834575.90288</v>
      </c>
      <c r="AH82" s="161">
        <v>1278517244.7047601</v>
      </c>
      <c r="AI82" s="161">
        <v>1285048006.10552</v>
      </c>
      <c r="AJ82" s="161">
        <v>1290349592.1998999</v>
      </c>
      <c r="AK82" s="161">
        <v>1296447252.8485401</v>
      </c>
      <c r="AL82" s="161">
        <v>1301276358.7233601</v>
      </c>
      <c r="AM82" s="161">
        <v>1303118571.71856</v>
      </c>
      <c r="AN82" s="161">
        <v>1303118571.71856</v>
      </c>
      <c r="AO82" s="161">
        <v>1306292764.09109</v>
      </c>
      <c r="AP82" s="161">
        <v>1310005971.6000199</v>
      </c>
      <c r="AQ82" s="161">
        <v>1315144334.6524999</v>
      </c>
      <c r="AR82" s="161">
        <v>1320034930.75912</v>
      </c>
      <c r="AS82" s="161">
        <v>1322362315.96085</v>
      </c>
      <c r="AT82" s="161">
        <v>1324170052.82145</v>
      </c>
      <c r="AU82" s="161">
        <v>1325246799.48034</v>
      </c>
      <c r="AV82" s="161">
        <v>1327698046.01074</v>
      </c>
      <c r="AW82" s="161">
        <v>1329121214.16259</v>
      </c>
      <c r="AX82" s="161">
        <v>1329189415.4142399</v>
      </c>
      <c r="AY82" s="161">
        <v>1323061947.9712801</v>
      </c>
      <c r="AZ82" s="161">
        <v>1323086429.3552799</v>
      </c>
      <c r="BA82" s="161">
        <v>1323086429.3552799</v>
      </c>
    </row>
    <row r="83" spans="1:53" ht="10.8" thickTop="1" x14ac:dyDescent="0.2">
      <c r="A83" s="106" t="s">
        <v>1654</v>
      </c>
    </row>
    <row r="84" spans="1:53" x14ac:dyDescent="0.2">
      <c r="A84" s="106" t="s">
        <v>1655</v>
      </c>
    </row>
    <row r="85" spans="1:53" x14ac:dyDescent="0.2">
      <c r="A85" s="158" t="s">
        <v>1656</v>
      </c>
    </row>
    <row r="86" spans="1:53" x14ac:dyDescent="0.2">
      <c r="A86" s="158" t="s">
        <v>1657</v>
      </c>
    </row>
    <row r="87" spans="1:53" x14ac:dyDescent="0.2">
      <c r="A87" s="106" t="s">
        <v>1658</v>
      </c>
    </row>
    <row r="88" spans="1:53" x14ac:dyDescent="0.2">
      <c r="A88" s="106" t="s">
        <v>1659</v>
      </c>
    </row>
    <row r="89" spans="1:53" x14ac:dyDescent="0.2">
      <c r="A89" s="106" t="s">
        <v>1660</v>
      </c>
    </row>
    <row r="90" spans="1:53" x14ac:dyDescent="0.2">
      <c r="A90" s="106" t="s">
        <v>1661</v>
      </c>
    </row>
    <row r="91" spans="1:53" x14ac:dyDescent="0.2">
      <c r="A91" s="106" t="s">
        <v>1662</v>
      </c>
    </row>
    <row r="92" spans="1:53" x14ac:dyDescent="0.2">
      <c r="A92" s="106" t="s">
        <v>1663</v>
      </c>
    </row>
    <row r="93" spans="1:53" x14ac:dyDescent="0.2">
      <c r="A93" s="106" t="s">
        <v>1664</v>
      </c>
    </row>
    <row r="94" spans="1:53" x14ac:dyDescent="0.2">
      <c r="A94" s="106" t="s">
        <v>1665</v>
      </c>
    </row>
    <row r="95" spans="1:53" x14ac:dyDescent="0.2">
      <c r="A95" s="106" t="s">
        <v>1666</v>
      </c>
    </row>
    <row r="96" spans="1:53" x14ac:dyDescent="0.2">
      <c r="A96" s="106" t="s">
        <v>1667</v>
      </c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</row>
    <row r="97" spans="1:53" x14ac:dyDescent="0.2">
      <c r="A97" s="106" t="s">
        <v>1668</v>
      </c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</row>
    <row r="98" spans="1:53" x14ac:dyDescent="0.2">
      <c r="A98" s="106" t="s">
        <v>1669</v>
      </c>
    </row>
    <row r="99" spans="1:53" x14ac:dyDescent="0.2">
      <c r="A99" s="158" t="s">
        <v>1670</v>
      </c>
    </row>
    <row r="100" spans="1:53" x14ac:dyDescent="0.2">
      <c r="A100" s="106" t="s">
        <v>1671</v>
      </c>
    </row>
    <row r="101" spans="1:53" x14ac:dyDescent="0.2">
      <c r="A101" s="106" t="s">
        <v>1672</v>
      </c>
    </row>
    <row r="102" spans="1:53" x14ac:dyDescent="0.2">
      <c r="A102" s="106" t="s">
        <v>1673</v>
      </c>
    </row>
    <row r="103" spans="1:53" x14ac:dyDescent="0.2">
      <c r="A103" s="106" t="s">
        <v>1674</v>
      </c>
    </row>
    <row r="104" spans="1:53" x14ac:dyDescent="0.2">
      <c r="A104" s="106" t="s">
        <v>1675</v>
      </c>
    </row>
    <row r="105" spans="1:53" x14ac:dyDescent="0.2">
      <c r="A105" s="106" t="s">
        <v>1676</v>
      </c>
    </row>
    <row r="106" spans="1:53" x14ac:dyDescent="0.2">
      <c r="A106" s="106" t="s">
        <v>1677</v>
      </c>
    </row>
    <row r="107" spans="1:53" x14ac:dyDescent="0.2">
      <c r="A107" s="106" t="s">
        <v>1678</v>
      </c>
    </row>
    <row r="108" spans="1:53" x14ac:dyDescent="0.2">
      <c r="A108" s="106" t="s">
        <v>1679</v>
      </c>
    </row>
    <row r="109" spans="1:53" x14ac:dyDescent="0.2">
      <c r="A109" s="106" t="s">
        <v>1680</v>
      </c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</row>
    <row r="110" spans="1:53" x14ac:dyDescent="0.2">
      <c r="A110" s="106" t="s">
        <v>1681</v>
      </c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</row>
    <row r="111" spans="1:53" x14ac:dyDescent="0.2">
      <c r="A111" s="106" t="s">
        <v>1682</v>
      </c>
    </row>
    <row r="112" spans="1:53" x14ac:dyDescent="0.2">
      <c r="A112" s="158" t="s">
        <v>1683</v>
      </c>
    </row>
    <row r="113" spans="1:53" x14ac:dyDescent="0.2">
      <c r="A113" s="106" t="s">
        <v>1684</v>
      </c>
    </row>
    <row r="114" spans="1:53" x14ac:dyDescent="0.2">
      <c r="A114" s="106" t="s">
        <v>1685</v>
      </c>
    </row>
    <row r="115" spans="1:53" x14ac:dyDescent="0.2">
      <c r="A115" s="106" t="s">
        <v>1686</v>
      </c>
    </row>
    <row r="116" spans="1:53" x14ac:dyDescent="0.2">
      <c r="A116" s="106" t="s">
        <v>1687</v>
      </c>
    </row>
    <row r="117" spans="1:53" x14ac:dyDescent="0.2">
      <c r="A117" s="106" t="s">
        <v>1688</v>
      </c>
    </row>
    <row r="118" spans="1:53" x14ac:dyDescent="0.2">
      <c r="A118" s="106" t="s">
        <v>1689</v>
      </c>
    </row>
    <row r="119" spans="1:53" x14ac:dyDescent="0.2">
      <c r="A119" s="106" t="s">
        <v>1690</v>
      </c>
    </row>
    <row r="120" spans="1:53" x14ac:dyDescent="0.2">
      <c r="A120" s="106" t="s">
        <v>1691</v>
      </c>
    </row>
    <row r="121" spans="1:53" x14ac:dyDescent="0.2">
      <c r="A121" s="106" t="s">
        <v>1692</v>
      </c>
    </row>
    <row r="122" spans="1:53" x14ac:dyDescent="0.2">
      <c r="A122" s="106" t="s">
        <v>1693</v>
      </c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</row>
    <row r="123" spans="1:53" x14ac:dyDescent="0.2">
      <c r="A123" s="106" t="s">
        <v>1694</v>
      </c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</row>
    <row r="124" spans="1:53" x14ac:dyDescent="0.2">
      <c r="A124" s="106" t="s">
        <v>1695</v>
      </c>
    </row>
    <row r="125" spans="1:53" x14ac:dyDescent="0.2">
      <c r="A125" s="106" t="s">
        <v>1696</v>
      </c>
    </row>
    <row r="126" spans="1:53" x14ac:dyDescent="0.2">
      <c r="A126" s="158" t="s">
        <v>1697</v>
      </c>
    </row>
    <row r="127" spans="1:53" x14ac:dyDescent="0.2">
      <c r="A127" s="106" t="s">
        <v>1698</v>
      </c>
    </row>
    <row r="128" spans="1:53" x14ac:dyDescent="0.2">
      <c r="A128" s="106" t="s">
        <v>1699</v>
      </c>
    </row>
    <row r="129" spans="1:53" x14ac:dyDescent="0.2">
      <c r="A129" s="106" t="s">
        <v>1700</v>
      </c>
    </row>
    <row r="130" spans="1:53" x14ac:dyDescent="0.2">
      <c r="A130" s="106" t="s">
        <v>1701</v>
      </c>
    </row>
    <row r="131" spans="1:53" x14ac:dyDescent="0.2">
      <c r="A131" s="106" t="s">
        <v>1702</v>
      </c>
    </row>
    <row r="132" spans="1:53" x14ac:dyDescent="0.2">
      <c r="A132" s="106" t="s">
        <v>1703</v>
      </c>
    </row>
    <row r="133" spans="1:53" x14ac:dyDescent="0.2">
      <c r="A133" s="106" t="s">
        <v>1704</v>
      </c>
    </row>
    <row r="134" spans="1:53" x14ac:dyDescent="0.2">
      <c r="A134" s="106" t="s">
        <v>1705</v>
      </c>
    </row>
    <row r="135" spans="1:53" x14ac:dyDescent="0.2">
      <c r="A135" s="106" t="s">
        <v>1706</v>
      </c>
    </row>
    <row r="136" spans="1:53" x14ac:dyDescent="0.2">
      <c r="A136" s="106" t="s">
        <v>1707</v>
      </c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</row>
    <row r="137" spans="1:53" ht="10.8" thickBot="1" x14ac:dyDescent="0.25">
      <c r="A137" s="158" t="s">
        <v>1708</v>
      </c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161"/>
      <c r="AX137" s="161"/>
      <c r="AY137" s="161"/>
      <c r="AZ137" s="161"/>
      <c r="BA137" s="161"/>
    </row>
    <row r="138" spans="1:53" ht="10.8" thickTop="1" x14ac:dyDescent="0.2">
      <c r="A138" s="158" t="s">
        <v>1709</v>
      </c>
    </row>
    <row r="139" spans="1:53" x14ac:dyDescent="0.2">
      <c r="A139" s="106" t="s">
        <v>1710</v>
      </c>
    </row>
    <row r="140" spans="1:53" x14ac:dyDescent="0.2">
      <c r="A140" s="106" t="s">
        <v>1711</v>
      </c>
    </row>
    <row r="141" spans="1:53" x14ac:dyDescent="0.2">
      <c r="A141" s="106" t="s">
        <v>1712</v>
      </c>
    </row>
    <row r="142" spans="1:53" ht="10.8" thickBot="1" x14ac:dyDescent="0.25">
      <c r="A142" s="162" t="s">
        <v>1713</v>
      </c>
    </row>
    <row r="143" spans="1:53" s="164" customFormat="1" x14ac:dyDescent="0.2">
      <c r="A143" s="163" t="s">
        <v>1714</v>
      </c>
      <c r="B143" s="164">
        <v>0.25345000000000001</v>
      </c>
      <c r="C143" s="164">
        <v>0.25345000000000001</v>
      </c>
      <c r="D143" s="164">
        <v>0.25345000000000001</v>
      </c>
      <c r="E143" s="164">
        <v>0.25345000000000001</v>
      </c>
      <c r="F143" s="164">
        <v>0.25345000000000001</v>
      </c>
      <c r="G143" s="164">
        <v>0.25345000000000001</v>
      </c>
      <c r="H143" s="164">
        <v>0.25345000000000001</v>
      </c>
      <c r="I143" s="164">
        <v>0.25345000000000001</v>
      </c>
      <c r="J143" s="164">
        <v>0.25345000000000001</v>
      </c>
      <c r="K143" s="164">
        <v>0.25345000000000001</v>
      </c>
      <c r="L143" s="164">
        <v>0.25345000000000001</v>
      </c>
      <c r="M143" s="164">
        <v>0.25345000000000001</v>
      </c>
      <c r="N143" s="164">
        <v>0.25345000000000001</v>
      </c>
      <c r="O143" s="164">
        <v>0.25345000000000001</v>
      </c>
      <c r="P143" s="164">
        <v>0.25345000000000001</v>
      </c>
      <c r="Q143" s="164">
        <v>0.25345000000000001</v>
      </c>
      <c r="R143" s="164">
        <v>0.25345000000000001</v>
      </c>
      <c r="S143" s="164">
        <v>0.25345000000000001</v>
      </c>
      <c r="T143" s="164">
        <v>0.25345000000000001</v>
      </c>
      <c r="U143" s="164">
        <v>0.25345000000000001</v>
      </c>
      <c r="V143" s="164">
        <v>0.25345000000000001</v>
      </c>
      <c r="W143" s="164">
        <v>0.25345000000000001</v>
      </c>
      <c r="X143" s="164">
        <v>0.25345000000000001</v>
      </c>
      <c r="Y143" s="164">
        <v>0.25345000000000001</v>
      </c>
      <c r="Z143" s="164">
        <v>0.25345000000000001</v>
      </c>
      <c r="AA143" s="164">
        <v>0.25345000000000001</v>
      </c>
      <c r="AB143" s="164">
        <v>0.25345000000000001</v>
      </c>
      <c r="AC143" s="164">
        <v>0.25345000000000001</v>
      </c>
      <c r="AD143" s="164">
        <v>0.25345000000000001</v>
      </c>
      <c r="AE143" s="164">
        <v>0.25345000000000001</v>
      </c>
      <c r="AF143" s="164">
        <v>0.25345000000000001</v>
      </c>
      <c r="AG143" s="164">
        <v>0.25345000000000001</v>
      </c>
      <c r="AH143" s="164">
        <v>0.25345000000000001</v>
      </c>
      <c r="AI143" s="164">
        <v>0.25345000000000001</v>
      </c>
      <c r="AJ143" s="164">
        <v>0.25345000000000001</v>
      </c>
      <c r="AK143" s="164">
        <v>0.25345000000000001</v>
      </c>
      <c r="AL143" s="164">
        <v>0.25345000000000001</v>
      </c>
      <c r="AM143" s="164">
        <v>0.25345000000000001</v>
      </c>
      <c r="AN143" s="164">
        <v>0.25345000000000001</v>
      </c>
      <c r="AO143" s="164">
        <v>0.25345000000000001</v>
      </c>
      <c r="AP143" s="164">
        <v>0.25345000000000001</v>
      </c>
      <c r="AQ143" s="164">
        <v>0.25345000000000001</v>
      </c>
      <c r="AR143" s="164">
        <v>0.25345000000000001</v>
      </c>
      <c r="AS143" s="164">
        <v>0.25345000000000001</v>
      </c>
      <c r="AT143" s="164">
        <v>0.25345000000000001</v>
      </c>
      <c r="AU143" s="164">
        <v>0.25345000000000001</v>
      </c>
      <c r="AV143" s="164">
        <v>0.25345000000000001</v>
      </c>
      <c r="AW143" s="164">
        <v>0.25345000000000001</v>
      </c>
      <c r="AX143" s="164">
        <v>0.25345000000000001</v>
      </c>
      <c r="AY143" s="164">
        <v>0.25345000000000001</v>
      </c>
      <c r="AZ143" s="164">
        <v>0.25345000000000001</v>
      </c>
      <c r="BA143" s="164">
        <v>0.25345000000000001</v>
      </c>
    </row>
    <row r="144" spans="1:53" x14ac:dyDescent="0.2">
      <c r="A144" s="106" t="s">
        <v>1715</v>
      </c>
      <c r="B144" s="105">
        <v>12000</v>
      </c>
      <c r="C144" s="105">
        <v>12000</v>
      </c>
      <c r="D144" s="105">
        <v>12000</v>
      </c>
      <c r="E144" s="105">
        <v>12000</v>
      </c>
      <c r="F144" s="105">
        <v>12000</v>
      </c>
      <c r="G144" s="105">
        <v>12000</v>
      </c>
      <c r="H144" s="105">
        <v>12000</v>
      </c>
      <c r="I144" s="105">
        <v>12000</v>
      </c>
      <c r="J144" s="105">
        <v>12000</v>
      </c>
      <c r="K144" s="105">
        <v>12000</v>
      </c>
      <c r="L144" s="105">
        <v>12000</v>
      </c>
      <c r="M144" s="105">
        <v>12000</v>
      </c>
      <c r="N144" s="105">
        <v>12000</v>
      </c>
      <c r="O144" s="105">
        <v>12000</v>
      </c>
      <c r="P144" s="105">
        <v>12000</v>
      </c>
      <c r="Q144" s="105">
        <v>12000</v>
      </c>
      <c r="R144" s="105">
        <v>12000</v>
      </c>
      <c r="S144" s="105">
        <v>12000</v>
      </c>
      <c r="T144" s="105">
        <v>12000</v>
      </c>
      <c r="U144" s="105">
        <v>12000</v>
      </c>
      <c r="V144" s="105">
        <v>12000</v>
      </c>
      <c r="W144" s="105">
        <v>12000</v>
      </c>
      <c r="X144" s="105">
        <v>12000</v>
      </c>
      <c r="Y144" s="105">
        <v>12000</v>
      </c>
      <c r="Z144" s="105">
        <v>12000</v>
      </c>
      <c r="AA144" s="105">
        <v>12000</v>
      </c>
      <c r="AB144" s="105">
        <v>12000</v>
      </c>
      <c r="AC144" s="105">
        <v>12000</v>
      </c>
      <c r="AD144" s="105">
        <v>12000</v>
      </c>
      <c r="AE144" s="105">
        <v>12000</v>
      </c>
      <c r="AF144" s="105">
        <v>12000</v>
      </c>
      <c r="AG144" s="105">
        <v>12000</v>
      </c>
      <c r="AH144" s="105">
        <v>12000</v>
      </c>
      <c r="AI144" s="105">
        <v>12000</v>
      </c>
      <c r="AJ144" s="105">
        <v>12000</v>
      </c>
      <c r="AK144" s="105">
        <v>12000</v>
      </c>
      <c r="AL144" s="105">
        <v>12000</v>
      </c>
      <c r="AM144" s="105">
        <v>12000</v>
      </c>
      <c r="AN144" s="105">
        <v>12000</v>
      </c>
      <c r="AO144" s="105">
        <v>12000</v>
      </c>
      <c r="AP144" s="105">
        <v>12000</v>
      </c>
      <c r="AQ144" s="105">
        <v>12000</v>
      </c>
      <c r="AR144" s="105">
        <v>12000</v>
      </c>
      <c r="AS144" s="105">
        <v>12000</v>
      </c>
      <c r="AT144" s="105">
        <v>12000</v>
      </c>
      <c r="AU144" s="105">
        <v>12000</v>
      </c>
      <c r="AV144" s="105">
        <v>12000</v>
      </c>
      <c r="AW144" s="105">
        <v>12000</v>
      </c>
      <c r="AX144" s="105">
        <v>12000</v>
      </c>
      <c r="AY144" s="105">
        <v>12000</v>
      </c>
      <c r="AZ144" s="105">
        <v>12000</v>
      </c>
      <c r="BA144" s="105">
        <v>12000</v>
      </c>
    </row>
    <row r="145" spans="1:53" x14ac:dyDescent="0.2">
      <c r="A145" s="106" t="s">
        <v>1716</v>
      </c>
    </row>
    <row r="146" spans="1:53" x14ac:dyDescent="0.2">
      <c r="A146" s="106" t="s">
        <v>1717</v>
      </c>
      <c r="B146" s="105">
        <v>1489008702.9407401</v>
      </c>
      <c r="C146" s="105">
        <v>1475439058.3161199</v>
      </c>
      <c r="D146" s="105">
        <v>1443134816.5804</v>
      </c>
      <c r="E146" s="105">
        <v>1454731344.18103</v>
      </c>
      <c r="F146" s="105">
        <v>1471395227.6440899</v>
      </c>
      <c r="G146" s="105">
        <v>1470402808.2026801</v>
      </c>
      <c r="H146" s="105">
        <v>1483183126.21469</v>
      </c>
      <c r="I146" s="105">
        <v>1509253057.53456</v>
      </c>
      <c r="J146" s="105">
        <v>1508222629.6768</v>
      </c>
      <c r="K146" s="105">
        <v>1532984346.91079</v>
      </c>
      <c r="L146" s="105">
        <v>1545068681.72385</v>
      </c>
      <c r="M146" s="105">
        <v>1541934675.5651901</v>
      </c>
      <c r="N146" s="105">
        <v>1541934675.5651901</v>
      </c>
      <c r="O146" s="105">
        <v>1538822331.03969</v>
      </c>
      <c r="P146" s="105">
        <v>1507777516.30142</v>
      </c>
      <c r="Q146" s="105">
        <v>1484614135.3719499</v>
      </c>
      <c r="R146" s="105">
        <v>1477650357.25283</v>
      </c>
      <c r="S146" s="105">
        <v>1475175963.96101</v>
      </c>
      <c r="T146" s="105">
        <v>1465162597.2294199</v>
      </c>
      <c r="U146" s="105">
        <v>1472293628.9077101</v>
      </c>
      <c r="V146" s="105">
        <v>1495906575.95488</v>
      </c>
      <c r="W146" s="105">
        <v>1486333598.6182499</v>
      </c>
      <c r="X146" s="105">
        <v>1476338583.9991601</v>
      </c>
      <c r="Y146" s="105">
        <v>1454798519.5381701</v>
      </c>
      <c r="Z146" s="105">
        <v>1427701650.7207899</v>
      </c>
      <c r="AA146" s="105">
        <v>1427701650.7207899</v>
      </c>
      <c r="AB146" s="105">
        <v>1426695731.9463</v>
      </c>
      <c r="AC146" s="105">
        <v>1424818194.86992</v>
      </c>
      <c r="AD146" s="105">
        <v>1420600032.29965</v>
      </c>
      <c r="AE146" s="105">
        <v>1417240903.3850601</v>
      </c>
      <c r="AF146" s="105">
        <v>1415413709.82147</v>
      </c>
      <c r="AG146" s="105">
        <v>1415405494.35794</v>
      </c>
      <c r="AH146" s="105">
        <v>1415926018.4159701</v>
      </c>
      <c r="AI146" s="105">
        <v>1419272447.9438801</v>
      </c>
      <c r="AJ146" s="105">
        <v>1421276704.6141601</v>
      </c>
      <c r="AK146" s="105">
        <v>1424023762.9344499</v>
      </c>
      <c r="AL146" s="105">
        <v>1425201923.8791499</v>
      </c>
      <c r="AM146" s="105">
        <v>1423751484.4166901</v>
      </c>
      <c r="AN146" s="105">
        <v>1423751484.4166901</v>
      </c>
      <c r="AO146" s="105">
        <v>1423401671.76054</v>
      </c>
      <c r="AP146" s="105">
        <v>1424506040.59097</v>
      </c>
      <c r="AQ146" s="105">
        <v>1426791742.34991</v>
      </c>
      <c r="AR146" s="105">
        <v>1428693274.4760101</v>
      </c>
      <c r="AS146" s="105">
        <v>1428309157.0011799</v>
      </c>
      <c r="AT146" s="105">
        <v>1426972716.30825</v>
      </c>
      <c r="AU146" s="105">
        <v>1424899203.71858</v>
      </c>
      <c r="AV146" s="105">
        <v>1424223050.1629901</v>
      </c>
      <c r="AW146" s="105">
        <v>1422780362.6650701</v>
      </c>
      <c r="AX146" s="105">
        <v>1419742428.56897</v>
      </c>
      <c r="AY146" s="105">
        <v>1410384895.8257699</v>
      </c>
      <c r="AZ146" s="105">
        <v>1407435669.0450599</v>
      </c>
      <c r="BA146" s="105">
        <v>1407435669.0450599</v>
      </c>
    </row>
    <row r="147" spans="1:53" x14ac:dyDescent="0.2">
      <c r="A147" s="106" t="s">
        <v>1718</v>
      </c>
    </row>
    <row r="148" spans="1:53" x14ac:dyDescent="0.2">
      <c r="A148" s="106" t="s">
        <v>1719</v>
      </c>
      <c r="B148" s="105">
        <v>22733412703.183201</v>
      </c>
      <c r="C148" s="105">
        <v>22796976278.304798</v>
      </c>
      <c r="D148" s="105">
        <v>22868317091.6129</v>
      </c>
      <c r="E148" s="105">
        <v>22933209413.190899</v>
      </c>
      <c r="F148" s="105">
        <v>22999798446.0406</v>
      </c>
      <c r="G148" s="105">
        <v>23073139760.5373</v>
      </c>
      <c r="H148" s="105">
        <v>23136242317.574501</v>
      </c>
      <c r="I148" s="105">
        <v>23200366095.313202</v>
      </c>
      <c r="J148" s="105">
        <v>23270433668.611198</v>
      </c>
      <c r="K148" s="105">
        <v>23332627600.731499</v>
      </c>
      <c r="L148" s="105">
        <v>23420991360.932899</v>
      </c>
      <c r="M148" s="105">
        <v>23513476027.986301</v>
      </c>
      <c r="N148" s="105">
        <v>23513476027.986301</v>
      </c>
      <c r="O148" s="105">
        <v>23597622798.077599</v>
      </c>
      <c r="P148" s="105">
        <v>23679287899.057899</v>
      </c>
      <c r="Q148" s="105">
        <v>23781017805.412601</v>
      </c>
      <c r="R148" s="105">
        <v>23884906571.6945</v>
      </c>
      <c r="S148" s="105">
        <v>23996872385.989799</v>
      </c>
      <c r="T148" s="105">
        <v>24115188790.719898</v>
      </c>
      <c r="U148" s="105">
        <v>24227892406.633701</v>
      </c>
      <c r="V148" s="105">
        <v>24346372189.105701</v>
      </c>
      <c r="W148" s="105">
        <v>24469021326.1101</v>
      </c>
      <c r="X148" s="105">
        <v>24595125482.262402</v>
      </c>
      <c r="Y148" s="105">
        <v>24755598984.269798</v>
      </c>
      <c r="Z148" s="105">
        <v>24917406205.938499</v>
      </c>
      <c r="AA148" s="105">
        <v>24917406205.938499</v>
      </c>
      <c r="AB148" s="105">
        <v>25073319506.5439</v>
      </c>
      <c r="AC148" s="105">
        <v>25219862987.950001</v>
      </c>
      <c r="AD148" s="105">
        <v>25374369893.2187</v>
      </c>
      <c r="AE148" s="105">
        <v>25521783977.1464</v>
      </c>
      <c r="AF148" s="105">
        <v>25670409720.900002</v>
      </c>
      <c r="AG148" s="105">
        <v>25817046517.552601</v>
      </c>
      <c r="AH148" s="105">
        <v>25955289316.186699</v>
      </c>
      <c r="AI148" s="105">
        <v>26091067460.880199</v>
      </c>
      <c r="AJ148" s="105">
        <v>26221966593.0061</v>
      </c>
      <c r="AK148" s="105">
        <v>26351860967.089401</v>
      </c>
      <c r="AL148" s="105">
        <v>26507311992.456402</v>
      </c>
      <c r="AM148" s="105">
        <v>26653104417.365799</v>
      </c>
      <c r="AN148" s="105">
        <v>26653104417.365799</v>
      </c>
      <c r="AO148" s="105">
        <v>26792332938.059502</v>
      </c>
      <c r="AP148" s="105">
        <v>26919753673.072498</v>
      </c>
      <c r="AQ148" s="105">
        <v>27056719594.2761</v>
      </c>
      <c r="AR148" s="105">
        <v>27190481201.8745</v>
      </c>
      <c r="AS148" s="105">
        <v>27327016869.6968</v>
      </c>
      <c r="AT148" s="105">
        <v>27462159318.051102</v>
      </c>
      <c r="AU148" s="105">
        <v>27589804346.467701</v>
      </c>
      <c r="AV148" s="105">
        <v>27715656997.4305</v>
      </c>
      <c r="AW148" s="105">
        <v>27835352230.538502</v>
      </c>
      <c r="AX148" s="105">
        <v>27954553308.873299</v>
      </c>
      <c r="AY148" s="105">
        <v>28100873262.122299</v>
      </c>
      <c r="AZ148" s="105">
        <v>28237463068.026798</v>
      </c>
      <c r="BA148" s="105">
        <v>28237463068.026798</v>
      </c>
    </row>
    <row r="149" spans="1:53" s="160" customFormat="1" x14ac:dyDescent="0.2">
      <c r="A149" s="165" t="s">
        <v>1720</v>
      </c>
      <c r="B149" s="160">
        <v>1.8837267828181299E-2</v>
      </c>
      <c r="C149" s="160">
        <v>1.8772922797513698E-2</v>
      </c>
      <c r="D149" s="160">
        <v>1.8696749355687999E-2</v>
      </c>
      <c r="E149" s="160">
        <v>1.8612047307262899E-2</v>
      </c>
      <c r="F149" s="160">
        <v>1.85224516371135E-2</v>
      </c>
      <c r="G149" s="160">
        <v>1.8399931516805201E-2</v>
      </c>
      <c r="H149" s="160">
        <v>1.8323320946689401E-2</v>
      </c>
      <c r="I149" s="160">
        <v>1.8322020351590598E-2</v>
      </c>
      <c r="J149" s="160">
        <v>1.8301414342278499E-2</v>
      </c>
      <c r="K149" s="160">
        <v>1.82870963282123E-2</v>
      </c>
      <c r="L149" s="160">
        <v>1.82524283337753E-2</v>
      </c>
      <c r="M149" s="160">
        <v>1.8202445401777598E-2</v>
      </c>
      <c r="N149" s="160">
        <v>1.8202445401777598E-2</v>
      </c>
      <c r="O149" s="160">
        <v>1.8165162738377701E-2</v>
      </c>
      <c r="P149" s="160">
        <v>1.8139549144099699E-2</v>
      </c>
      <c r="Q149" s="160">
        <v>1.8108807644179398E-2</v>
      </c>
      <c r="R149" s="160">
        <v>1.8091445603227601E-2</v>
      </c>
      <c r="S149" s="160">
        <v>1.8074387342718799E-2</v>
      </c>
      <c r="T149" s="160">
        <v>1.8118361427829299E-2</v>
      </c>
      <c r="U149" s="160">
        <v>1.8174925520857602E-2</v>
      </c>
      <c r="V149" s="160">
        <v>1.81749731437372E-2</v>
      </c>
      <c r="W149" s="160">
        <v>1.8197833688804899E-2</v>
      </c>
      <c r="X149" s="160">
        <v>1.8217890473651601E-2</v>
      </c>
      <c r="Y149" s="160">
        <v>1.8212395312552698E-2</v>
      </c>
      <c r="Z149" s="160">
        <v>1.8212746468291199E-2</v>
      </c>
      <c r="AA149" s="160">
        <v>1.8212746468291199E-2</v>
      </c>
      <c r="AB149" s="160">
        <v>1.82314823265129E-2</v>
      </c>
      <c r="AC149" s="160">
        <v>1.8257537558647299E-2</v>
      </c>
      <c r="AD149" s="160">
        <v>1.8273820663452098E-2</v>
      </c>
      <c r="AE149" s="160">
        <v>1.8288076282036499E-2</v>
      </c>
      <c r="AF149" s="160">
        <v>1.8295876512264098E-2</v>
      </c>
      <c r="AG149" s="160">
        <v>1.8298679456966699E-2</v>
      </c>
      <c r="AH149" s="160">
        <v>1.83060807245378E-2</v>
      </c>
      <c r="AI149" s="160">
        <v>1.8315134370010099E-2</v>
      </c>
      <c r="AJ149" s="160">
        <v>1.83275043186641E-2</v>
      </c>
      <c r="AK149" s="160">
        <v>1.8340451201467101E-2</v>
      </c>
      <c r="AL149" s="160">
        <v>1.83355768580881E-2</v>
      </c>
      <c r="AM149" s="160">
        <v>1.8339753893235101E-2</v>
      </c>
      <c r="AN149" s="160">
        <v>1.8339753893235101E-2</v>
      </c>
      <c r="AO149" s="160">
        <v>1.8350582515174199E-2</v>
      </c>
      <c r="AP149" s="160">
        <v>1.8367916532428499E-2</v>
      </c>
      <c r="AQ149" s="160">
        <v>1.8378660186292601E-2</v>
      </c>
      <c r="AR149" s="160">
        <v>1.83914717488785E-2</v>
      </c>
      <c r="AS149" s="160">
        <v>1.8401887759533001E-2</v>
      </c>
      <c r="AT149" s="160">
        <v>1.8449958184058E-2</v>
      </c>
      <c r="AU149" s="160">
        <v>1.8492158393690901E-2</v>
      </c>
      <c r="AV149" s="160">
        <v>1.8535171180434101E-2</v>
      </c>
      <c r="AW149" s="160">
        <v>1.8581906324985999E-2</v>
      </c>
      <c r="AX149" s="160">
        <v>1.8628572201843701E-2</v>
      </c>
      <c r="AY149" s="160">
        <v>1.8656822195073301E-2</v>
      </c>
      <c r="AZ149" s="160">
        <v>1.8691494123065599E-2</v>
      </c>
      <c r="BA149" s="160">
        <v>1.8691494123065599E-2</v>
      </c>
    </row>
    <row r="150" spans="1:53" x14ac:dyDescent="0.2">
      <c r="A150" s="106" t="s">
        <v>1721</v>
      </c>
    </row>
    <row r="151" spans="1:53" x14ac:dyDescent="0.2">
      <c r="A151" s="106" t="s">
        <v>1722</v>
      </c>
      <c r="B151" s="105">
        <v>428235383.738442</v>
      </c>
      <c r="C151" s="105">
        <v>427965875.68936902</v>
      </c>
      <c r="D151" s="105">
        <v>427563192.84828401</v>
      </c>
      <c r="E151" s="105">
        <v>426833978.50567597</v>
      </c>
      <c r="F151" s="105">
        <v>426012654.38014799</v>
      </c>
      <c r="G151" s="105">
        <v>424544191.47156298</v>
      </c>
      <c r="H151" s="105">
        <v>423932793.48529702</v>
      </c>
      <c r="I151" s="105">
        <v>425077579.76268202</v>
      </c>
      <c r="J151" s="105">
        <v>425881848.49376202</v>
      </c>
      <c r="K151" s="105">
        <v>426686008.52488399</v>
      </c>
      <c r="L151" s="105">
        <v>427489966.32139999</v>
      </c>
      <c r="M151" s="105">
        <v>428002763.60542899</v>
      </c>
      <c r="N151" s="105">
        <v>428002763.60542899</v>
      </c>
      <c r="O151" s="105">
        <v>428654658.365933</v>
      </c>
      <c r="P151" s="105">
        <v>429531606.542247</v>
      </c>
      <c r="Q151" s="105">
        <v>430645877.021025</v>
      </c>
      <c r="R151" s="105">
        <v>432112487.979985</v>
      </c>
      <c r="S151" s="105">
        <v>433728766.51817501</v>
      </c>
      <c r="T151" s="105">
        <v>436927706.41060197</v>
      </c>
      <c r="U151" s="105">
        <v>440340140.01792097</v>
      </c>
      <c r="V151" s="105">
        <v>442494660.68442798</v>
      </c>
      <c r="W151" s="105">
        <v>445283180.62037301</v>
      </c>
      <c r="X151" s="105">
        <v>448071302.22157598</v>
      </c>
      <c r="Y151" s="105">
        <v>450858754.90054899</v>
      </c>
      <c r="Z151" s="105">
        <v>453814401.876185</v>
      </c>
      <c r="AA151" s="105">
        <v>453814401.876185</v>
      </c>
      <c r="AB151" s="105">
        <v>457123781.45056599</v>
      </c>
      <c r="AC151" s="105">
        <v>460452595.72643799</v>
      </c>
      <c r="AD151" s="105">
        <v>463686684.87677902</v>
      </c>
      <c r="AE151" s="105">
        <v>466744332.22771299</v>
      </c>
      <c r="AF151" s="105">
        <v>469662646.27281201</v>
      </c>
      <c r="AG151" s="105">
        <v>472417858.75029403</v>
      </c>
      <c r="AH151" s="105">
        <v>475139621.45084703</v>
      </c>
      <c r="AI151" s="105">
        <v>477861406.40302199</v>
      </c>
      <c r="AJ151" s="105">
        <v>480583205.97718602</v>
      </c>
      <c r="AK151" s="105">
        <v>483305020.134749</v>
      </c>
      <c r="AL151" s="105">
        <v>486026856.33900702</v>
      </c>
      <c r="AM151" s="105">
        <v>488811375.50518698</v>
      </c>
      <c r="AN151" s="105">
        <v>488811375.50518698</v>
      </c>
      <c r="AO151" s="105">
        <v>491654916.353881</v>
      </c>
      <c r="AP151" s="105">
        <v>494459788.54053199</v>
      </c>
      <c r="AQ151" s="105">
        <v>497266255.17900598</v>
      </c>
      <c r="AR151" s="105">
        <v>500072966.862688</v>
      </c>
      <c r="AS151" s="105">
        <v>502868697.23902601</v>
      </c>
      <c r="AT151" s="105">
        <v>506675691.06198198</v>
      </c>
      <c r="AU151" s="105">
        <v>510195032.02582401</v>
      </c>
      <c r="AV151" s="105">
        <v>513714446.82557303</v>
      </c>
      <c r="AW151" s="105">
        <v>517233907.67085999</v>
      </c>
      <c r="AX151" s="105">
        <v>520753414.68463498</v>
      </c>
      <c r="AY151" s="105">
        <v>524272995.97770798</v>
      </c>
      <c r="AZ151" s="105">
        <v>527800374.98630702</v>
      </c>
      <c r="BA151" s="105">
        <v>527800374.98630702</v>
      </c>
    </row>
    <row r="152" spans="1:53" x14ac:dyDescent="0.2">
      <c r="A152" s="106" t="s">
        <v>1723</v>
      </c>
      <c r="B152" s="105">
        <v>-1710617.5902977199</v>
      </c>
      <c r="C152" s="105">
        <v>-1527204.2227767999</v>
      </c>
      <c r="D152" s="105">
        <v>-1335167.2774042301</v>
      </c>
      <c r="E152" s="105">
        <v>-1142163.98182625</v>
      </c>
      <c r="F152" s="105">
        <v>-1112447.7771087601</v>
      </c>
      <c r="G152" s="105">
        <v>-1077452.9291270999</v>
      </c>
      <c r="H152" s="105">
        <v>-1041885.33342291</v>
      </c>
      <c r="I152" s="105">
        <v>-1010609.05080926</v>
      </c>
      <c r="J152" s="105">
        <v>-1008230.32398617</v>
      </c>
      <c r="K152" s="105">
        <v>-832685.06714157201</v>
      </c>
      <c r="L152" s="105">
        <v>-638129.28134972497</v>
      </c>
      <c r="M152" s="105">
        <v>-189524.03989639701</v>
      </c>
      <c r="N152" s="105">
        <v>-189524.03989639701</v>
      </c>
      <c r="O152" s="105">
        <v>246266.642099405</v>
      </c>
      <c r="P152" s="105">
        <v>433937.85745767597</v>
      </c>
      <c r="Q152" s="105">
        <v>635856.09594930301</v>
      </c>
      <c r="R152" s="105">
        <v>851688.98040889599</v>
      </c>
      <c r="S152" s="105">
        <v>1087297.8890086999</v>
      </c>
      <c r="T152" s="105">
        <v>1341966.2467237699</v>
      </c>
      <c r="U152" s="105">
        <v>1615524.3230320499</v>
      </c>
      <c r="V152" s="105">
        <v>1906479.5143410999</v>
      </c>
      <c r="W152" s="105">
        <v>2217177.5293646902</v>
      </c>
      <c r="X152" s="105">
        <v>2354779.5450505302</v>
      </c>
      <c r="Y152" s="105">
        <v>2505143.52981974</v>
      </c>
      <c r="Z152" s="105">
        <v>2625112.47779543</v>
      </c>
      <c r="AA152" s="105">
        <v>2625112.47779543</v>
      </c>
      <c r="AB152" s="105">
        <v>2812653.0739239198</v>
      </c>
      <c r="AC152" s="105">
        <v>2998227.4093293501</v>
      </c>
      <c r="AD152" s="105">
        <v>3175061.6653563501</v>
      </c>
      <c r="AE152" s="105">
        <v>3342299.3577637998</v>
      </c>
      <c r="AF152" s="105">
        <v>3499222.4908159799</v>
      </c>
      <c r="AG152" s="105">
        <v>3645706.2708256701</v>
      </c>
      <c r="AH152" s="105">
        <v>3782707.40612697</v>
      </c>
      <c r="AI152" s="105">
        <v>3910432.5671832799</v>
      </c>
      <c r="AJ152" s="105">
        <v>4028954.33643959</v>
      </c>
      <c r="AK152" s="105">
        <v>4137260.5087510599</v>
      </c>
      <c r="AL152" s="105">
        <v>4233732.8884139499</v>
      </c>
      <c r="AM152" s="105">
        <v>4133572.6282955199</v>
      </c>
      <c r="AN152" s="105">
        <v>4133572.6282955199</v>
      </c>
      <c r="AO152" s="105">
        <v>4028632.20344094</v>
      </c>
      <c r="AP152" s="105">
        <v>3916772.0322732301</v>
      </c>
      <c r="AQ152" s="105">
        <v>3969472.07146281</v>
      </c>
      <c r="AR152" s="105">
        <v>4027900.0806628601</v>
      </c>
      <c r="AS152" s="105">
        <v>4092009.1322652502</v>
      </c>
      <c r="AT152" s="105">
        <v>4161861.8714620001</v>
      </c>
      <c r="AU152" s="105">
        <v>4237541.5045423498</v>
      </c>
      <c r="AV152" s="105">
        <v>4319100.5709071001</v>
      </c>
      <c r="AW152" s="105">
        <v>4406646.8964208299</v>
      </c>
      <c r="AX152" s="105">
        <v>4500216.2067833999</v>
      </c>
      <c r="AY152" s="105">
        <v>4599771.2794510899</v>
      </c>
      <c r="AZ152" s="105">
        <v>4705685.2246751701</v>
      </c>
      <c r="BA152" s="105">
        <v>4705685.2246751701</v>
      </c>
    </row>
    <row r="153" spans="1:53" x14ac:dyDescent="0.2">
      <c r="A153" s="106" t="s">
        <v>1724</v>
      </c>
      <c r="B153" s="105">
        <v>0</v>
      </c>
      <c r="C153" s="105">
        <v>0</v>
      </c>
      <c r="D153" s="105">
        <v>0</v>
      </c>
      <c r="E153" s="105">
        <v>0</v>
      </c>
      <c r="F153" s="105">
        <v>0</v>
      </c>
      <c r="G153" s="105">
        <v>0</v>
      </c>
      <c r="H153" s="105">
        <v>0</v>
      </c>
      <c r="I153" s="105">
        <v>0</v>
      </c>
      <c r="J153" s="105">
        <v>0</v>
      </c>
      <c r="K153" s="105">
        <v>0</v>
      </c>
      <c r="L153" s="105">
        <v>0</v>
      </c>
      <c r="M153" s="105">
        <v>0</v>
      </c>
      <c r="N153" s="105">
        <v>0</v>
      </c>
      <c r="O153" s="105">
        <v>0</v>
      </c>
      <c r="P153" s="105">
        <v>0</v>
      </c>
      <c r="Q153" s="105">
        <v>0</v>
      </c>
      <c r="R153" s="105">
        <v>0</v>
      </c>
      <c r="S153" s="105">
        <v>0</v>
      </c>
      <c r="T153" s="105">
        <v>0</v>
      </c>
      <c r="U153" s="105">
        <v>0</v>
      </c>
      <c r="V153" s="105">
        <v>0</v>
      </c>
      <c r="W153" s="105">
        <v>0</v>
      </c>
      <c r="X153" s="105">
        <v>0</v>
      </c>
      <c r="Y153" s="105">
        <v>0</v>
      </c>
      <c r="Z153" s="105">
        <v>0</v>
      </c>
      <c r="AA153" s="105">
        <v>0</v>
      </c>
      <c r="AB153" s="105">
        <v>0</v>
      </c>
      <c r="AC153" s="105">
        <v>0</v>
      </c>
      <c r="AD153" s="105">
        <v>0</v>
      </c>
      <c r="AE153" s="105">
        <v>0</v>
      </c>
      <c r="AF153" s="105">
        <v>0</v>
      </c>
      <c r="AG153" s="105">
        <v>0</v>
      </c>
      <c r="AH153" s="105">
        <v>0</v>
      </c>
      <c r="AI153" s="105">
        <v>0</v>
      </c>
      <c r="AJ153" s="105">
        <v>0</v>
      </c>
      <c r="AK153" s="105">
        <v>0</v>
      </c>
      <c r="AL153" s="105">
        <v>0</v>
      </c>
      <c r="AM153" s="105">
        <v>0</v>
      </c>
      <c r="AN153" s="105">
        <v>0</v>
      </c>
      <c r="AO153" s="105">
        <v>0</v>
      </c>
      <c r="AP153" s="105">
        <v>0</v>
      </c>
      <c r="AQ153" s="105">
        <v>0</v>
      </c>
      <c r="AR153" s="105">
        <v>0</v>
      </c>
      <c r="AS153" s="105">
        <v>0</v>
      </c>
      <c r="AT153" s="105">
        <v>0</v>
      </c>
      <c r="AU153" s="105">
        <v>0</v>
      </c>
      <c r="AV153" s="105">
        <v>0</v>
      </c>
      <c r="AW153" s="105">
        <v>0</v>
      </c>
      <c r="AX153" s="105">
        <v>0</v>
      </c>
      <c r="AY153" s="105">
        <v>0</v>
      </c>
      <c r="AZ153" s="105">
        <v>0</v>
      </c>
      <c r="BA153" s="105">
        <v>0</v>
      </c>
    </row>
    <row r="154" spans="1:53" x14ac:dyDescent="0.2">
      <c r="A154" s="106" t="s">
        <v>1725</v>
      </c>
      <c r="B154" s="105">
        <v>0</v>
      </c>
      <c r="C154" s="105">
        <v>0</v>
      </c>
      <c r="D154" s="105">
        <v>0</v>
      </c>
      <c r="E154" s="105">
        <v>0</v>
      </c>
      <c r="F154" s="105">
        <v>0</v>
      </c>
      <c r="G154" s="105">
        <v>0</v>
      </c>
      <c r="H154" s="105">
        <v>0</v>
      </c>
      <c r="I154" s="105">
        <v>0</v>
      </c>
      <c r="J154" s="105">
        <v>0</v>
      </c>
      <c r="K154" s="105">
        <v>0</v>
      </c>
      <c r="L154" s="105">
        <v>0</v>
      </c>
      <c r="M154" s="105">
        <v>0</v>
      </c>
      <c r="N154" s="105">
        <v>0</v>
      </c>
      <c r="O154" s="105">
        <v>0</v>
      </c>
      <c r="P154" s="105">
        <v>0</v>
      </c>
      <c r="Q154" s="105">
        <v>0</v>
      </c>
      <c r="R154" s="105">
        <v>0</v>
      </c>
      <c r="S154" s="105">
        <v>0</v>
      </c>
      <c r="T154" s="105">
        <v>0</v>
      </c>
      <c r="U154" s="105">
        <v>0</v>
      </c>
      <c r="V154" s="105">
        <v>0</v>
      </c>
      <c r="W154" s="105">
        <v>0</v>
      </c>
      <c r="X154" s="105">
        <v>0</v>
      </c>
      <c r="Y154" s="105">
        <v>0</v>
      </c>
      <c r="Z154" s="105">
        <v>0</v>
      </c>
      <c r="AA154" s="105">
        <v>0</v>
      </c>
      <c r="AB154" s="105">
        <v>0</v>
      </c>
      <c r="AC154" s="105">
        <v>0</v>
      </c>
      <c r="AD154" s="105">
        <v>0</v>
      </c>
      <c r="AE154" s="105">
        <v>0</v>
      </c>
      <c r="AF154" s="105">
        <v>0</v>
      </c>
      <c r="AG154" s="105">
        <v>0</v>
      </c>
      <c r="AH154" s="105">
        <v>0</v>
      </c>
      <c r="AI154" s="105">
        <v>0</v>
      </c>
      <c r="AJ154" s="105">
        <v>0</v>
      </c>
      <c r="AK154" s="105">
        <v>0</v>
      </c>
      <c r="AL154" s="105">
        <v>0</v>
      </c>
      <c r="AM154" s="105">
        <v>0</v>
      </c>
      <c r="AN154" s="105">
        <v>0</v>
      </c>
      <c r="AO154" s="105">
        <v>0</v>
      </c>
      <c r="AP154" s="105">
        <v>0</v>
      </c>
      <c r="AQ154" s="105">
        <v>0</v>
      </c>
      <c r="AR154" s="105">
        <v>0</v>
      </c>
      <c r="AS154" s="105">
        <v>0</v>
      </c>
      <c r="AT154" s="105">
        <v>0</v>
      </c>
      <c r="AU154" s="105">
        <v>0</v>
      </c>
      <c r="AV154" s="105">
        <v>0</v>
      </c>
      <c r="AW154" s="105">
        <v>0</v>
      </c>
      <c r="AX154" s="105">
        <v>0</v>
      </c>
      <c r="AY154" s="105">
        <v>0</v>
      </c>
      <c r="AZ154" s="105">
        <v>0</v>
      </c>
      <c r="BA154" s="105">
        <v>0</v>
      </c>
    </row>
    <row r="155" spans="1:53" x14ac:dyDescent="0.2">
      <c r="A155" s="106" t="s">
        <v>1726</v>
      </c>
      <c r="B155" s="105">
        <v>426524766.14814502</v>
      </c>
      <c r="C155" s="105">
        <v>426438671.46659201</v>
      </c>
      <c r="D155" s="105">
        <v>426228025.57088</v>
      </c>
      <c r="E155" s="105">
        <v>425691814.52384901</v>
      </c>
      <c r="F155" s="105">
        <v>424900206.60303903</v>
      </c>
      <c r="G155" s="105">
        <v>423466738.542436</v>
      </c>
      <c r="H155" s="105">
        <v>422890908.15187401</v>
      </c>
      <c r="I155" s="105">
        <v>424066970.71187299</v>
      </c>
      <c r="J155" s="105">
        <v>424873618.16977602</v>
      </c>
      <c r="K155" s="105">
        <v>425853323.45774299</v>
      </c>
      <c r="L155" s="105">
        <v>426851837.04005003</v>
      </c>
      <c r="M155" s="105">
        <v>427813239.56553298</v>
      </c>
      <c r="N155" s="105">
        <v>427813239.56553298</v>
      </c>
      <c r="O155" s="105">
        <v>428900925.00803298</v>
      </c>
      <c r="P155" s="105">
        <v>429965544.39970398</v>
      </c>
      <c r="Q155" s="105">
        <v>431281733.11697501</v>
      </c>
      <c r="R155" s="105">
        <v>432964176.96039402</v>
      </c>
      <c r="S155" s="105">
        <v>434816064.407184</v>
      </c>
      <c r="T155" s="105">
        <v>438269672.65732598</v>
      </c>
      <c r="U155" s="105">
        <v>441955664.34095299</v>
      </c>
      <c r="V155" s="105">
        <v>444401140.19876897</v>
      </c>
      <c r="W155" s="105">
        <v>447500358.14973801</v>
      </c>
      <c r="X155" s="105">
        <v>450426081.766626</v>
      </c>
      <c r="Y155" s="105">
        <v>453363898.43036902</v>
      </c>
      <c r="Z155" s="105">
        <v>456439514.35398</v>
      </c>
      <c r="AA155" s="105">
        <v>456439514.35398</v>
      </c>
      <c r="AB155" s="105">
        <v>459936434.52449</v>
      </c>
      <c r="AC155" s="105">
        <v>463450823.135768</v>
      </c>
      <c r="AD155" s="105">
        <v>466861746.542135</v>
      </c>
      <c r="AE155" s="105">
        <v>470086631.58547699</v>
      </c>
      <c r="AF155" s="105">
        <v>473161868.76362801</v>
      </c>
      <c r="AG155" s="105">
        <v>476063565.02112001</v>
      </c>
      <c r="AH155" s="105">
        <v>478922328.85697401</v>
      </c>
      <c r="AI155" s="105">
        <v>481771838.97020501</v>
      </c>
      <c r="AJ155" s="105">
        <v>484612160.31362599</v>
      </c>
      <c r="AK155" s="105">
        <v>487442280.64349997</v>
      </c>
      <c r="AL155" s="105">
        <v>490260589.22742099</v>
      </c>
      <c r="AM155" s="105">
        <v>492944948.13348198</v>
      </c>
      <c r="AN155" s="105">
        <v>492944948.13348198</v>
      </c>
      <c r="AO155" s="105">
        <v>495683548.55732203</v>
      </c>
      <c r="AP155" s="105">
        <v>498376560.572806</v>
      </c>
      <c r="AQ155" s="105">
        <v>501235727.25046802</v>
      </c>
      <c r="AR155" s="105">
        <v>504100866.94335097</v>
      </c>
      <c r="AS155" s="105">
        <v>506960706.371292</v>
      </c>
      <c r="AT155" s="105">
        <v>510837552.93344402</v>
      </c>
      <c r="AU155" s="105">
        <v>514432573.530366</v>
      </c>
      <c r="AV155" s="105">
        <v>518033547.39648098</v>
      </c>
      <c r="AW155" s="105">
        <v>521640554.56728101</v>
      </c>
      <c r="AX155" s="105">
        <v>525253630.89141798</v>
      </c>
      <c r="AY155" s="105">
        <v>528872767.25715899</v>
      </c>
      <c r="AZ155" s="105">
        <v>532506060.21098202</v>
      </c>
      <c r="BA155" s="105">
        <v>532506060.21098202</v>
      </c>
    </row>
    <row r="156" spans="1:53" x14ac:dyDescent="0.2">
      <c r="A156" s="106" t="s">
        <v>1727</v>
      </c>
    </row>
    <row r="157" spans="1:53" x14ac:dyDescent="0.2">
      <c r="A157" s="106" t="s">
        <v>1728</v>
      </c>
      <c r="B157" s="105">
        <v>1062483936.79259</v>
      </c>
      <c r="C157" s="105">
        <v>1049000386.84953</v>
      </c>
      <c r="D157" s="105">
        <v>1016906791.0095201</v>
      </c>
      <c r="E157" s="105">
        <v>1029039529.65718</v>
      </c>
      <c r="F157" s="105">
        <v>1046495021.04105</v>
      </c>
      <c r="G157" s="105">
        <v>1046936069.6602401</v>
      </c>
      <c r="H157" s="105">
        <v>1060292218.06282</v>
      </c>
      <c r="I157" s="105">
        <v>1085186086.82269</v>
      </c>
      <c r="J157" s="105">
        <v>1083349011.50702</v>
      </c>
      <c r="K157" s="105">
        <v>1107131023.4530499</v>
      </c>
      <c r="L157" s="105">
        <v>1118216844.6838</v>
      </c>
      <c r="M157" s="105">
        <v>1114121435.99965</v>
      </c>
      <c r="N157" s="105">
        <v>1114121435.99965</v>
      </c>
      <c r="O157" s="105">
        <v>1109921406.0316601</v>
      </c>
      <c r="P157" s="105">
        <v>1077811971.90172</v>
      </c>
      <c r="Q157" s="105">
        <v>1053332402.25498</v>
      </c>
      <c r="R157" s="105">
        <v>1044686180.2924401</v>
      </c>
      <c r="S157" s="105">
        <v>1040359899.55383</v>
      </c>
      <c r="T157" s="105">
        <v>1026892924.5721</v>
      </c>
      <c r="U157" s="105">
        <v>1030337964.5667599</v>
      </c>
      <c r="V157" s="105">
        <v>1051505435.75611</v>
      </c>
      <c r="W157" s="105">
        <v>1038833240.46851</v>
      </c>
      <c r="X157" s="105">
        <v>1025912502.23253</v>
      </c>
      <c r="Y157" s="105">
        <v>1001434621.1078</v>
      </c>
      <c r="Z157" s="105">
        <v>971262136.366817</v>
      </c>
      <c r="AA157" s="105">
        <v>971262136.366817</v>
      </c>
      <c r="AB157" s="105">
        <v>966759297.42181802</v>
      </c>
      <c r="AC157" s="105">
        <v>961367371.73415995</v>
      </c>
      <c r="AD157" s="105">
        <v>953738285.75752294</v>
      </c>
      <c r="AE157" s="105">
        <v>947154271.79958498</v>
      </c>
      <c r="AF157" s="105">
        <v>942251841.057845</v>
      </c>
      <c r="AG157" s="105">
        <v>939341929.33682299</v>
      </c>
      <c r="AH157" s="105">
        <v>937003689.55899596</v>
      </c>
      <c r="AI157" s="105">
        <v>937500608.97368097</v>
      </c>
      <c r="AJ157" s="105">
        <v>936664544.30053794</v>
      </c>
      <c r="AK157" s="105">
        <v>936581482.29095304</v>
      </c>
      <c r="AL157" s="105">
        <v>934941334.65173495</v>
      </c>
      <c r="AM157" s="105">
        <v>930806536.28321397</v>
      </c>
      <c r="AN157" s="105">
        <v>930806536.28321397</v>
      </c>
      <c r="AO157" s="105">
        <v>927718123.20322704</v>
      </c>
      <c r="AP157" s="105">
        <v>926129480.01816702</v>
      </c>
      <c r="AQ157" s="105">
        <v>925556015.09944904</v>
      </c>
      <c r="AR157" s="105">
        <v>924592407.53265905</v>
      </c>
      <c r="AS157" s="105">
        <v>921348450.62989104</v>
      </c>
      <c r="AT157" s="105">
        <v>916135163.37481105</v>
      </c>
      <c r="AU157" s="105">
        <v>910466630.18822002</v>
      </c>
      <c r="AV157" s="105">
        <v>906189502.76651597</v>
      </c>
      <c r="AW157" s="105">
        <v>901139808.09779406</v>
      </c>
      <c r="AX157" s="105">
        <v>894488797.67755997</v>
      </c>
      <c r="AY157" s="105">
        <v>881512128.56861496</v>
      </c>
      <c r="AZ157" s="105">
        <v>874929608.83408594</v>
      </c>
      <c r="BA157" s="105">
        <v>874929608.83408594</v>
      </c>
    </row>
    <row r="158" spans="1:53" x14ac:dyDescent="0.2">
      <c r="A158" s="106" t="s">
        <v>1729</v>
      </c>
    </row>
    <row r="159" spans="1:53" ht="10.8" thickBot="1" x14ac:dyDescent="0.25">
      <c r="A159" s="166" t="s">
        <v>1730</v>
      </c>
    </row>
    <row r="160" spans="1:53" x14ac:dyDescent="0.2">
      <c r="A160" s="106" t="s">
        <v>1731</v>
      </c>
      <c r="B160" s="105">
        <v>0</v>
      </c>
      <c r="C160" s="105">
        <v>0</v>
      </c>
      <c r="D160" s="105">
        <v>0</v>
      </c>
      <c r="E160" s="105">
        <v>0</v>
      </c>
      <c r="F160" s="105">
        <v>0</v>
      </c>
      <c r="G160" s="105">
        <v>0</v>
      </c>
      <c r="H160" s="105">
        <v>0</v>
      </c>
      <c r="I160" s="105">
        <v>0</v>
      </c>
      <c r="J160" s="105">
        <v>0</v>
      </c>
      <c r="K160" s="105">
        <v>0</v>
      </c>
      <c r="L160" s="105">
        <v>0</v>
      </c>
      <c r="M160" s="105">
        <v>0</v>
      </c>
      <c r="N160" s="105">
        <v>0</v>
      </c>
      <c r="O160" s="105">
        <v>0</v>
      </c>
      <c r="P160" s="105">
        <v>0</v>
      </c>
      <c r="Q160" s="105">
        <v>0</v>
      </c>
      <c r="R160" s="105">
        <v>0</v>
      </c>
      <c r="S160" s="105">
        <v>0</v>
      </c>
      <c r="T160" s="105">
        <v>0</v>
      </c>
      <c r="U160" s="105">
        <v>0</v>
      </c>
      <c r="V160" s="105">
        <v>0</v>
      </c>
      <c r="W160" s="105">
        <v>0</v>
      </c>
      <c r="X160" s="105">
        <v>0</v>
      </c>
      <c r="Y160" s="105">
        <v>0</v>
      </c>
      <c r="Z160" s="105">
        <v>0</v>
      </c>
      <c r="AA160" s="105">
        <v>0</v>
      </c>
      <c r="AB160" s="105">
        <v>0</v>
      </c>
      <c r="AC160" s="105">
        <v>0</v>
      </c>
      <c r="AD160" s="105">
        <v>0</v>
      </c>
      <c r="AE160" s="105">
        <v>0</v>
      </c>
      <c r="AF160" s="105">
        <v>0</v>
      </c>
      <c r="AG160" s="105">
        <v>0</v>
      </c>
      <c r="AH160" s="105">
        <v>0</v>
      </c>
      <c r="AI160" s="105">
        <v>0</v>
      </c>
      <c r="AJ160" s="105">
        <v>0</v>
      </c>
      <c r="AK160" s="105">
        <v>0</v>
      </c>
      <c r="AL160" s="105">
        <v>0</v>
      </c>
      <c r="AM160" s="105">
        <v>0</v>
      </c>
      <c r="AN160" s="105">
        <v>0</v>
      </c>
      <c r="AO160" s="105">
        <v>0</v>
      </c>
      <c r="AP160" s="105">
        <v>0</v>
      </c>
      <c r="AQ160" s="105">
        <v>0</v>
      </c>
      <c r="AR160" s="105">
        <v>0</v>
      </c>
      <c r="AS160" s="105">
        <v>0</v>
      </c>
      <c r="AT160" s="105">
        <v>0</v>
      </c>
      <c r="AU160" s="105">
        <v>0</v>
      </c>
      <c r="AV160" s="105">
        <v>0</v>
      </c>
      <c r="AW160" s="105">
        <v>0</v>
      </c>
      <c r="AX160" s="105">
        <v>0</v>
      </c>
      <c r="AY160" s="105">
        <v>0</v>
      </c>
      <c r="AZ160" s="105">
        <v>0</v>
      </c>
      <c r="BA160" s="105">
        <v>0</v>
      </c>
    </row>
    <row r="161" spans="1:53" x14ac:dyDescent="0.2">
      <c r="A161" s="106" t="s">
        <v>1732</v>
      </c>
      <c r="B161" s="105">
        <v>413201516.640221</v>
      </c>
      <c r="C161" s="105">
        <v>424831747.01196098</v>
      </c>
      <c r="D161" s="105">
        <v>426857565.12118298</v>
      </c>
      <c r="E161" s="105">
        <v>417243999.520118</v>
      </c>
      <c r="F161" s="105">
        <v>409117427.68982399</v>
      </c>
      <c r="G161" s="105">
        <v>393165678.93557298</v>
      </c>
      <c r="H161" s="105">
        <v>389259635.70266598</v>
      </c>
      <c r="I161" s="105">
        <v>383063785.08413303</v>
      </c>
      <c r="J161" s="105">
        <v>365842665.59220898</v>
      </c>
      <c r="K161" s="105">
        <v>358446695.62465602</v>
      </c>
      <c r="L161" s="105">
        <v>352845446.05974197</v>
      </c>
      <c r="M161" s="105">
        <v>327437599.30755597</v>
      </c>
      <c r="N161" s="105">
        <v>327437599.30755597</v>
      </c>
      <c r="O161" s="105">
        <v>299967327.30392897</v>
      </c>
      <c r="P161" s="105">
        <v>277635407.83569002</v>
      </c>
      <c r="Q161" s="105">
        <v>249238130.40354601</v>
      </c>
      <c r="R161" s="105">
        <v>232174262.55388701</v>
      </c>
      <c r="S161" s="105">
        <v>214567082.429712</v>
      </c>
      <c r="T161" s="105">
        <v>186281739.23199901</v>
      </c>
      <c r="U161" s="105">
        <v>165542052.002487</v>
      </c>
      <c r="V161" s="105">
        <v>140348971.566522</v>
      </c>
      <c r="W161" s="105">
        <v>118074743.530654</v>
      </c>
      <c r="X161" s="105">
        <v>101183802.07323501</v>
      </c>
      <c r="Y161" s="105">
        <v>86316421.016953096</v>
      </c>
      <c r="Z161" s="105">
        <v>72733698.265388206</v>
      </c>
      <c r="AA161" s="105">
        <v>72733698.265388206</v>
      </c>
      <c r="AB161" s="105">
        <v>71274310.267704397</v>
      </c>
      <c r="AC161" s="105">
        <v>69241841.368853301</v>
      </c>
      <c r="AD161" s="105">
        <v>67622920.029542103</v>
      </c>
      <c r="AE161" s="105">
        <v>9478925.3909368496</v>
      </c>
      <c r="AF161" s="105">
        <v>8128947.1980998898</v>
      </c>
      <c r="AG161" s="105">
        <v>-49212544.803265601</v>
      </c>
      <c r="AH161" s="105">
        <v>-50161892.690895602</v>
      </c>
      <c r="AI161" s="105">
        <v>-51306776.561701402</v>
      </c>
      <c r="AJ161" s="105">
        <v>38463385.679136597</v>
      </c>
      <c r="AK161" s="105">
        <v>36301056.578347199</v>
      </c>
      <c r="AL161" s="105">
        <v>33439688.8290819</v>
      </c>
      <c r="AM161" s="105">
        <v>61080252.517074198</v>
      </c>
      <c r="AN161" s="105">
        <v>61080252.517074198</v>
      </c>
      <c r="AO161" s="105">
        <v>59191401.912156902</v>
      </c>
      <c r="AP161" s="105">
        <v>58098840.498514198</v>
      </c>
      <c r="AQ161" s="105">
        <v>61281737.165863603</v>
      </c>
      <c r="AR161" s="105">
        <v>59651400.752696097</v>
      </c>
      <c r="AS161" s="105">
        <v>59407623.032605</v>
      </c>
      <c r="AT161" s="105">
        <v>58953011.714255601</v>
      </c>
      <c r="AU161" s="105">
        <v>58810137.0780138</v>
      </c>
      <c r="AV161" s="105">
        <v>58797965.231765397</v>
      </c>
      <c r="AW161" s="105">
        <v>-89476462.741692707</v>
      </c>
      <c r="AX161" s="105">
        <v>-89729130.168467805</v>
      </c>
      <c r="AY161" s="105">
        <v>-88811844.004563898</v>
      </c>
      <c r="AZ161" s="105">
        <v>-38839621.6511788</v>
      </c>
      <c r="BA161" s="105">
        <v>-38839621.6511788</v>
      </c>
    </row>
    <row r="162" spans="1:53" x14ac:dyDescent="0.2">
      <c r="A162" s="106" t="s">
        <v>1733</v>
      </c>
      <c r="B162" s="105">
        <v>0</v>
      </c>
      <c r="C162" s="105">
        <v>0</v>
      </c>
      <c r="D162" s="105">
        <v>0</v>
      </c>
      <c r="E162" s="105">
        <v>0</v>
      </c>
      <c r="F162" s="105">
        <v>0</v>
      </c>
      <c r="G162" s="105">
        <v>0</v>
      </c>
      <c r="H162" s="105">
        <v>0</v>
      </c>
      <c r="I162" s="105">
        <v>0</v>
      </c>
      <c r="J162" s="105">
        <v>0</v>
      </c>
      <c r="K162" s="105">
        <v>0</v>
      </c>
      <c r="L162" s="105">
        <v>0</v>
      </c>
      <c r="M162" s="105">
        <v>0</v>
      </c>
      <c r="N162" s="105">
        <v>0</v>
      </c>
      <c r="O162" s="105">
        <v>0</v>
      </c>
      <c r="P162" s="105">
        <v>0</v>
      </c>
      <c r="Q162" s="105">
        <v>0</v>
      </c>
      <c r="R162" s="105">
        <v>0</v>
      </c>
      <c r="S162" s="105">
        <v>0</v>
      </c>
      <c r="T162" s="105">
        <v>0</v>
      </c>
      <c r="U162" s="105">
        <v>0</v>
      </c>
      <c r="V162" s="105">
        <v>0</v>
      </c>
      <c r="W162" s="105">
        <v>0</v>
      </c>
      <c r="X162" s="105">
        <v>0</v>
      </c>
      <c r="Y162" s="105">
        <v>0</v>
      </c>
      <c r="Z162" s="105">
        <v>0</v>
      </c>
      <c r="AA162" s="105">
        <v>0</v>
      </c>
      <c r="AB162" s="105">
        <v>0</v>
      </c>
      <c r="AC162" s="105">
        <v>0</v>
      </c>
      <c r="AD162" s="105">
        <v>0</v>
      </c>
      <c r="AE162" s="105">
        <v>0</v>
      </c>
      <c r="AF162" s="105">
        <v>0</v>
      </c>
      <c r="AG162" s="105">
        <v>0</v>
      </c>
      <c r="AH162" s="105">
        <v>0</v>
      </c>
      <c r="AI162" s="105">
        <v>0</v>
      </c>
      <c r="AJ162" s="105">
        <v>0</v>
      </c>
      <c r="AK162" s="105">
        <v>0</v>
      </c>
      <c r="AL162" s="105">
        <v>0</v>
      </c>
      <c r="AM162" s="105">
        <v>0</v>
      </c>
      <c r="AN162" s="105">
        <v>0</v>
      </c>
      <c r="AO162" s="105">
        <v>0</v>
      </c>
      <c r="AP162" s="105">
        <v>0</v>
      </c>
      <c r="AQ162" s="105">
        <v>0</v>
      </c>
      <c r="AR162" s="105">
        <v>0</v>
      </c>
      <c r="AS162" s="105">
        <v>0</v>
      </c>
      <c r="AT162" s="105">
        <v>0</v>
      </c>
      <c r="AU162" s="105">
        <v>0</v>
      </c>
      <c r="AV162" s="105">
        <v>0</v>
      </c>
      <c r="AW162" s="105">
        <v>0</v>
      </c>
      <c r="AX162" s="105">
        <v>0</v>
      </c>
      <c r="AY162" s="105">
        <v>0</v>
      </c>
      <c r="AZ162" s="105">
        <v>0</v>
      </c>
      <c r="BA162" s="105">
        <v>0</v>
      </c>
    </row>
    <row r="163" spans="1:53" x14ac:dyDescent="0.2">
      <c r="A163" s="106" t="s">
        <v>1734</v>
      </c>
      <c r="B163" s="105">
        <v>-204239758.168679</v>
      </c>
      <c r="C163" s="105">
        <v>-217738725.05908501</v>
      </c>
      <c r="D163" s="105">
        <v>-224151066.19758001</v>
      </c>
      <c r="E163" s="105">
        <v>-213416731.884626</v>
      </c>
      <c r="F163" s="105">
        <v>-203861911.00755599</v>
      </c>
      <c r="G163" s="105">
        <v>-191020726.77538601</v>
      </c>
      <c r="H163" s="105">
        <v>-183729860.268659</v>
      </c>
      <c r="I163" s="105">
        <v>-173900743.93744001</v>
      </c>
      <c r="J163" s="105">
        <v>-152886010.518125</v>
      </c>
      <c r="K163" s="105">
        <v>-142956369.648579</v>
      </c>
      <c r="L163" s="105">
        <v>-135581230.73949099</v>
      </c>
      <c r="M163" s="105">
        <v>-118910735.804839</v>
      </c>
      <c r="N163" s="105">
        <v>-118910735.804839</v>
      </c>
      <c r="O163" s="105">
        <v>-94052088.830794394</v>
      </c>
      <c r="P163" s="105">
        <v>-74606576.337795004</v>
      </c>
      <c r="Q163" s="105">
        <v>-49741381.2193636</v>
      </c>
      <c r="R163" s="105">
        <v>-34224302.821718298</v>
      </c>
      <c r="S163" s="105">
        <v>-19016981.967943002</v>
      </c>
      <c r="T163" s="105">
        <v>2588726.4288883102</v>
      </c>
      <c r="U163" s="105">
        <v>20090743.263241298</v>
      </c>
      <c r="V163" s="105">
        <v>41842779.5319134</v>
      </c>
      <c r="W163" s="105">
        <v>58155722.556797698</v>
      </c>
      <c r="X163" s="105">
        <v>72001654.155473098</v>
      </c>
      <c r="Y163" s="105">
        <v>83668653.7671794</v>
      </c>
      <c r="Z163" s="105">
        <v>91051929.817387894</v>
      </c>
      <c r="AA163" s="105">
        <v>91051929.817387894</v>
      </c>
      <c r="AB163" s="105">
        <v>88758353.216293693</v>
      </c>
      <c r="AC163" s="105">
        <v>87040283.984225705</v>
      </c>
      <c r="AD163" s="105">
        <v>84674675.149725795</v>
      </c>
      <c r="AE163" s="105">
        <v>139019202.444511</v>
      </c>
      <c r="AF163" s="105">
        <v>136732540.63529801</v>
      </c>
      <c r="AG163" s="105">
        <v>191018546.011646</v>
      </c>
      <c r="AH163" s="105">
        <v>188842952.84123901</v>
      </c>
      <c r="AI163" s="105">
        <v>186840708.525024</v>
      </c>
      <c r="AJ163" s="105">
        <v>93810420.545896307</v>
      </c>
      <c r="AK163" s="105">
        <v>92659351.004155397</v>
      </c>
      <c r="AL163" s="105">
        <v>91906977.509125397</v>
      </c>
      <c r="AM163" s="105">
        <v>61010965.049295001</v>
      </c>
      <c r="AN163" s="105">
        <v>61010965.049295001</v>
      </c>
      <c r="AO163" s="105">
        <v>59462384.126682699</v>
      </c>
      <c r="AP163" s="105">
        <v>58032680.362983704</v>
      </c>
      <c r="AQ163" s="105">
        <v>52083695.903246596</v>
      </c>
      <c r="AR163" s="105">
        <v>50811541.837043799</v>
      </c>
      <c r="AS163" s="105">
        <v>48430390.3817387</v>
      </c>
      <c r="AT163" s="105">
        <v>45827397.647716098</v>
      </c>
      <c r="AU163" s="105">
        <v>42906586.536547303</v>
      </c>
      <c r="AV163" s="105">
        <v>39877931.797970302</v>
      </c>
      <c r="AW163" s="105">
        <v>185373077.62281099</v>
      </c>
      <c r="AX163" s="105">
        <v>182606183.20299199</v>
      </c>
      <c r="AY163" s="105">
        <v>178545405.24000201</v>
      </c>
      <c r="AZ163" s="105">
        <v>125686048.223065</v>
      </c>
      <c r="BA163" s="105">
        <v>125686048.223065</v>
      </c>
    </row>
    <row r="164" spans="1:53" x14ac:dyDescent="0.2">
      <c r="A164" s="106" t="s">
        <v>1735</v>
      </c>
      <c r="B164" s="105">
        <v>-448107.99468421802</v>
      </c>
      <c r="C164" s="105">
        <v>-454920.98936843598</v>
      </c>
      <c r="D164" s="105">
        <v>-461733.98405265401</v>
      </c>
      <c r="E164" s="105">
        <v>-468546.97873687203</v>
      </c>
      <c r="F164" s="105">
        <v>-475359.97342108999</v>
      </c>
      <c r="G164" s="105">
        <v>-482172.96810530801</v>
      </c>
      <c r="H164" s="105">
        <v>-488985.96278952598</v>
      </c>
      <c r="I164" s="105">
        <v>-495798.957473744</v>
      </c>
      <c r="J164" s="105">
        <v>-502611.95215796202</v>
      </c>
      <c r="K164" s="105">
        <v>-509424.94684217998</v>
      </c>
      <c r="L164" s="105">
        <v>-516237.941526398</v>
      </c>
      <c r="M164" s="105">
        <v>-523050.93621061603</v>
      </c>
      <c r="N164" s="105">
        <v>-523050.93621061603</v>
      </c>
      <c r="O164" s="105">
        <v>-563785.07806033897</v>
      </c>
      <c r="P164" s="105">
        <v>-604519.21991006297</v>
      </c>
      <c r="Q164" s="105">
        <v>-645253.36175978603</v>
      </c>
      <c r="R164" s="105">
        <v>-685987.50360950897</v>
      </c>
      <c r="S164" s="105">
        <v>-726721.64545923297</v>
      </c>
      <c r="T164" s="105">
        <v>-767455.78730895603</v>
      </c>
      <c r="U164" s="105">
        <v>-808189.92915868002</v>
      </c>
      <c r="V164" s="105">
        <v>-848924.07100840297</v>
      </c>
      <c r="W164" s="105">
        <v>-889658.21285812603</v>
      </c>
      <c r="X164" s="105">
        <v>-930392.35470785003</v>
      </c>
      <c r="Y164" s="105">
        <v>-971126.49655757297</v>
      </c>
      <c r="Z164" s="105">
        <v>-1011860.63840729</v>
      </c>
      <c r="AA164" s="105">
        <v>-1011860.63840729</v>
      </c>
      <c r="AB164" s="105">
        <v>-1049064.3242261901</v>
      </c>
      <c r="AC164" s="105">
        <v>-1086268.0100451</v>
      </c>
      <c r="AD164" s="105">
        <v>-1123471.6958639999</v>
      </c>
      <c r="AE164" s="105">
        <v>-1160675.3816829</v>
      </c>
      <c r="AF164" s="105">
        <v>-1197879.0675018099</v>
      </c>
      <c r="AG164" s="105">
        <v>-1235082.75332071</v>
      </c>
      <c r="AH164" s="105">
        <v>-1272286.4391396099</v>
      </c>
      <c r="AI164" s="105">
        <v>-1309490.12495851</v>
      </c>
      <c r="AJ164" s="105">
        <v>-1346693.8107774199</v>
      </c>
      <c r="AK164" s="105">
        <v>-1383897.4965963201</v>
      </c>
      <c r="AL164" s="105">
        <v>-1421101.18241522</v>
      </c>
      <c r="AM164" s="105">
        <v>-1458304.8682341201</v>
      </c>
      <c r="AN164" s="105">
        <v>-1458304.8682341201</v>
      </c>
      <c r="AO164" s="105">
        <v>-1544878.3693898199</v>
      </c>
      <c r="AP164" s="105">
        <v>-1631451.87054551</v>
      </c>
      <c r="AQ164" s="105">
        <v>-1718025.37170121</v>
      </c>
      <c r="AR164" s="105">
        <v>-1804598.8728569001</v>
      </c>
      <c r="AS164" s="105">
        <v>-1891172.3740125999</v>
      </c>
      <c r="AT164" s="105">
        <v>-1977745.8751683</v>
      </c>
      <c r="AU164" s="105">
        <v>-2064319.3763239901</v>
      </c>
      <c r="AV164" s="105">
        <v>-2150892.8774796901</v>
      </c>
      <c r="AW164" s="105">
        <v>-2237466.37863538</v>
      </c>
      <c r="AX164" s="105">
        <v>-2324039.87979108</v>
      </c>
      <c r="AY164" s="105">
        <v>-2410613.3809467698</v>
      </c>
      <c r="AZ164" s="105">
        <v>-2497186.8821024699</v>
      </c>
      <c r="BA164" s="105">
        <v>-2497186.8821024699</v>
      </c>
    </row>
    <row r="165" spans="1:53" x14ac:dyDescent="0.2">
      <c r="A165" s="106" t="s">
        <v>1736</v>
      </c>
      <c r="B165" s="105">
        <v>208513650.47685799</v>
      </c>
      <c r="C165" s="105">
        <v>206638100.963507</v>
      </c>
      <c r="D165" s="105">
        <v>202244764.93955001</v>
      </c>
      <c r="E165" s="105">
        <v>203358720.656755</v>
      </c>
      <c r="F165" s="105">
        <v>204780156.70884699</v>
      </c>
      <c r="G165" s="105">
        <v>201662779.19208199</v>
      </c>
      <c r="H165" s="105">
        <v>205040789.47121599</v>
      </c>
      <c r="I165" s="105">
        <v>208667242.189219</v>
      </c>
      <c r="J165" s="105">
        <v>212454043.121925</v>
      </c>
      <c r="K165" s="105">
        <v>214980901.02923399</v>
      </c>
      <c r="L165" s="105">
        <v>216747977.37872401</v>
      </c>
      <c r="M165" s="105">
        <v>208003812.566506</v>
      </c>
      <c r="N165" s="105">
        <v>208003812.566506</v>
      </c>
      <c r="O165" s="105">
        <v>205351453.39507499</v>
      </c>
      <c r="P165" s="105">
        <v>202424312.27798501</v>
      </c>
      <c r="Q165" s="105">
        <v>198851495.82242301</v>
      </c>
      <c r="R165" s="105">
        <v>197263972.22855899</v>
      </c>
      <c r="S165" s="105">
        <v>194823378.81630999</v>
      </c>
      <c r="T165" s="105">
        <v>188103009.873579</v>
      </c>
      <c r="U165" s="105">
        <v>184824605.33656999</v>
      </c>
      <c r="V165" s="105">
        <v>181342827.02742699</v>
      </c>
      <c r="W165" s="105">
        <v>175340807.874594</v>
      </c>
      <c r="X165" s="105">
        <v>172255063.874001</v>
      </c>
      <c r="Y165" s="105">
        <v>169013948.28757501</v>
      </c>
      <c r="Z165" s="105">
        <v>162773767.444368</v>
      </c>
      <c r="AA165" s="105">
        <v>162773767.444368</v>
      </c>
      <c r="AB165" s="105">
        <v>158983599.159771</v>
      </c>
      <c r="AC165" s="105">
        <v>155195857.34303299</v>
      </c>
      <c r="AD165" s="105">
        <v>151174123.483403</v>
      </c>
      <c r="AE165" s="105">
        <v>147337452.453765</v>
      </c>
      <c r="AF165" s="105">
        <v>143663608.76589599</v>
      </c>
      <c r="AG165" s="105">
        <v>140570918.45506001</v>
      </c>
      <c r="AH165" s="105">
        <v>137408773.71120399</v>
      </c>
      <c r="AI165" s="105">
        <v>134224441.83836401</v>
      </c>
      <c r="AJ165" s="105">
        <v>130927112.41425499</v>
      </c>
      <c r="AK165" s="105">
        <v>127576510.085906</v>
      </c>
      <c r="AL165" s="105">
        <v>123925565.155792</v>
      </c>
      <c r="AM165" s="105">
        <v>120632912.698135</v>
      </c>
      <c r="AN165" s="105">
        <v>120632912.698135</v>
      </c>
      <c r="AO165" s="105">
        <v>117108907.669449</v>
      </c>
      <c r="AP165" s="105">
        <v>114500068.990952</v>
      </c>
      <c r="AQ165" s="105">
        <v>111647407.697409</v>
      </c>
      <c r="AR165" s="105">
        <v>108658343.716883</v>
      </c>
      <c r="AS165" s="105">
        <v>105946841.04033101</v>
      </c>
      <c r="AT165" s="105">
        <v>102802663.486803</v>
      </c>
      <c r="AU165" s="105">
        <v>99652404.238237098</v>
      </c>
      <c r="AV165" s="105">
        <v>96525004.152255997</v>
      </c>
      <c r="AW165" s="105">
        <v>93659148.502482906</v>
      </c>
      <c r="AX165" s="105">
        <v>90553013.154733896</v>
      </c>
      <c r="AY165" s="105">
        <v>87322947.854492098</v>
      </c>
      <c r="AZ165" s="105">
        <v>84349239.689783797</v>
      </c>
      <c r="BA165" s="105">
        <v>84349239.689783797</v>
      </c>
    </row>
    <row r="166" spans="1:53" x14ac:dyDescent="0.2">
      <c r="A166" s="106" t="s">
        <v>1737</v>
      </c>
    </row>
    <row r="167" spans="1:53" x14ac:dyDescent="0.2">
      <c r="A167" s="167" t="s">
        <v>1738</v>
      </c>
      <c r="B167" s="105">
        <v>-42304658.127083302</v>
      </c>
      <c r="C167" s="105">
        <v>-43479078.3791667</v>
      </c>
      <c r="D167" s="105">
        <v>-44653498.631250001</v>
      </c>
      <c r="E167" s="105">
        <v>-45827918.883333303</v>
      </c>
      <c r="F167" s="105">
        <v>-47002339.135416597</v>
      </c>
      <c r="G167" s="105">
        <v>-48176759.387500003</v>
      </c>
      <c r="H167" s="105">
        <v>-49351179.639583297</v>
      </c>
      <c r="I167" s="105">
        <v>-50525599.891666599</v>
      </c>
      <c r="J167" s="105">
        <v>-51700020.143749997</v>
      </c>
      <c r="K167" s="105">
        <v>-52874440.395833299</v>
      </c>
      <c r="L167" s="105">
        <v>-54048860.6479166</v>
      </c>
      <c r="M167" s="105">
        <v>-55223280.899999902</v>
      </c>
      <c r="N167" s="105">
        <v>-55223280.899999902</v>
      </c>
      <c r="O167" s="105">
        <v>-56001579.524999902</v>
      </c>
      <c r="P167" s="105">
        <v>-56779878.149999999</v>
      </c>
      <c r="Q167" s="105">
        <v>-57558176.774999999</v>
      </c>
      <c r="R167" s="105">
        <v>-58336475.399999999</v>
      </c>
      <c r="S167" s="105">
        <v>-59114774.024999999</v>
      </c>
      <c r="T167" s="105">
        <v>-59893072.649999999</v>
      </c>
      <c r="U167" s="105">
        <v>-60671371.274999999</v>
      </c>
      <c r="V167" s="105">
        <v>-61449669.899999999</v>
      </c>
      <c r="W167" s="105">
        <v>-62227968.524999999</v>
      </c>
      <c r="X167" s="105">
        <v>-63006267.149999999</v>
      </c>
      <c r="Y167" s="105">
        <v>-63784565.774999999</v>
      </c>
      <c r="Z167" s="105">
        <v>-64562864.399999999</v>
      </c>
      <c r="AA167" s="105">
        <v>-64562864.399999999</v>
      </c>
      <c r="AB167" s="105">
        <v>-67177149.525000006</v>
      </c>
      <c r="AC167" s="105">
        <v>-69791434.650000006</v>
      </c>
      <c r="AD167" s="105">
        <v>-72405719.775000006</v>
      </c>
      <c r="AE167" s="105">
        <v>-75020004.900000006</v>
      </c>
      <c r="AF167" s="105">
        <v>-77634290.024999902</v>
      </c>
      <c r="AG167" s="105">
        <v>-80248575.149999902</v>
      </c>
      <c r="AH167" s="105">
        <v>-82862860.274999902</v>
      </c>
      <c r="AI167" s="105">
        <v>-85477145.399999902</v>
      </c>
      <c r="AJ167" s="105">
        <v>-88091430.524999902</v>
      </c>
      <c r="AK167" s="105">
        <v>-90705715.649999902</v>
      </c>
      <c r="AL167" s="105">
        <v>-93320000.774999902</v>
      </c>
      <c r="AM167" s="105">
        <v>-95934285.899999902</v>
      </c>
      <c r="AN167" s="105">
        <v>-95934285.899999902</v>
      </c>
      <c r="AO167" s="105">
        <v>-97690446.899999902</v>
      </c>
      <c r="AP167" s="105">
        <v>-99446607.899999902</v>
      </c>
      <c r="AQ167" s="105">
        <v>-101202768.89999899</v>
      </c>
      <c r="AR167" s="105">
        <v>-102958929.90000001</v>
      </c>
      <c r="AS167" s="105">
        <v>-104715090.90000001</v>
      </c>
      <c r="AT167" s="105">
        <v>-106471251.90000001</v>
      </c>
      <c r="AU167" s="105">
        <v>-108227412.90000001</v>
      </c>
      <c r="AV167" s="105">
        <v>-109983573.90000001</v>
      </c>
      <c r="AW167" s="105">
        <v>-111739734.90000001</v>
      </c>
      <c r="AX167" s="105">
        <v>-113495895.90000001</v>
      </c>
      <c r="AY167" s="105">
        <v>-115252056.90000001</v>
      </c>
      <c r="AZ167" s="105">
        <v>-117008217.90000001</v>
      </c>
      <c r="BA167" s="105">
        <v>-117008217.90000001</v>
      </c>
    </row>
    <row r="168" spans="1:53" x14ac:dyDescent="0.2">
      <c r="A168" s="168" t="s">
        <v>1739</v>
      </c>
      <c r="B168" s="105">
        <v>-23862358.333333299</v>
      </c>
      <c r="C168" s="105">
        <v>-23875508.666666601</v>
      </c>
      <c r="D168" s="105">
        <v>-23888658.999999899</v>
      </c>
      <c r="E168" s="105">
        <v>-23901809.333333299</v>
      </c>
      <c r="F168" s="105">
        <v>-23914959.666666601</v>
      </c>
      <c r="G168" s="105">
        <v>-23928109.999999899</v>
      </c>
      <c r="H168" s="105">
        <v>-23941260.333333299</v>
      </c>
      <c r="I168" s="105">
        <v>-23954410.666666601</v>
      </c>
      <c r="J168" s="105">
        <v>-23967560.999999899</v>
      </c>
      <c r="K168" s="105">
        <v>-23980711.333333299</v>
      </c>
      <c r="L168" s="105">
        <v>-23993861.666666601</v>
      </c>
      <c r="M168" s="105">
        <v>-24007011.999999899</v>
      </c>
      <c r="N168" s="105">
        <v>-24007011.999999899</v>
      </c>
      <c r="O168" s="105">
        <v>-23941106.249999899</v>
      </c>
      <c r="P168" s="105">
        <v>-23875200.499999899</v>
      </c>
      <c r="Q168" s="105">
        <v>-23809294.749999899</v>
      </c>
      <c r="R168" s="105">
        <v>-23743389</v>
      </c>
      <c r="S168" s="105">
        <v>-23677483.249999899</v>
      </c>
      <c r="T168" s="105">
        <v>-23611577.5</v>
      </c>
      <c r="U168" s="105">
        <v>-23545671.749999899</v>
      </c>
      <c r="V168" s="105">
        <v>-23479766</v>
      </c>
      <c r="W168" s="105">
        <v>-23413860.249999899</v>
      </c>
      <c r="X168" s="105">
        <v>-23347954.5</v>
      </c>
      <c r="Y168" s="105">
        <v>-23282048.749999899</v>
      </c>
      <c r="Z168" s="105">
        <v>-23216143</v>
      </c>
      <c r="AA168" s="105">
        <v>-23216143</v>
      </c>
      <c r="AB168" s="105">
        <v>-23228544.416666601</v>
      </c>
      <c r="AC168" s="105">
        <v>-23240945.833333299</v>
      </c>
      <c r="AD168" s="105">
        <v>-23253347.25</v>
      </c>
      <c r="AE168" s="105">
        <v>-23265748.666666601</v>
      </c>
      <c r="AF168" s="105">
        <v>-23278150.083333299</v>
      </c>
      <c r="AG168" s="105">
        <v>-23290551.5</v>
      </c>
      <c r="AH168" s="105">
        <v>-23302952.916666601</v>
      </c>
      <c r="AI168" s="105">
        <v>-23315354.333333299</v>
      </c>
      <c r="AJ168" s="105">
        <v>-23327755.75</v>
      </c>
      <c r="AK168" s="105">
        <v>-23340157.166666601</v>
      </c>
      <c r="AL168" s="105">
        <v>-23352558.583333299</v>
      </c>
      <c r="AM168" s="105">
        <v>-23364960</v>
      </c>
      <c r="AN168" s="105">
        <v>-23364960</v>
      </c>
      <c r="AO168" s="105">
        <v>-23397714.75</v>
      </c>
      <c r="AP168" s="105">
        <v>-23430469.5</v>
      </c>
      <c r="AQ168" s="105">
        <v>-23463224.25</v>
      </c>
      <c r="AR168" s="105">
        <v>-23495979</v>
      </c>
      <c r="AS168" s="105">
        <v>-23528733.75</v>
      </c>
      <c r="AT168" s="105">
        <v>-23561488.5</v>
      </c>
      <c r="AU168" s="105">
        <v>-23594243.25</v>
      </c>
      <c r="AV168" s="105">
        <v>-23626998</v>
      </c>
      <c r="AW168" s="105">
        <v>-23659752.75</v>
      </c>
      <c r="AX168" s="105">
        <v>-23692507.5</v>
      </c>
      <c r="AY168" s="105">
        <v>-23725262.25</v>
      </c>
      <c r="AZ168" s="105">
        <v>-23758017</v>
      </c>
      <c r="BA168" s="105">
        <v>-23758017</v>
      </c>
    </row>
    <row r="169" spans="1:53" x14ac:dyDescent="0.2">
      <c r="A169" s="106" t="s">
        <v>1740</v>
      </c>
      <c r="B169" s="105">
        <v>275128774.93195802</v>
      </c>
      <c r="C169" s="105">
        <v>274447608.99870902</v>
      </c>
      <c r="D169" s="105">
        <v>271248656.55485201</v>
      </c>
      <c r="E169" s="105">
        <v>273556995.85215902</v>
      </c>
      <c r="F169" s="105">
        <v>276172815.48435098</v>
      </c>
      <c r="G169" s="105">
        <v>274249821.54768699</v>
      </c>
      <c r="H169" s="105">
        <v>278822215.40692198</v>
      </c>
      <c r="I169" s="105">
        <v>283643051.70502597</v>
      </c>
      <c r="J169" s="105">
        <v>288624236.21783298</v>
      </c>
      <c r="K169" s="105">
        <v>292345477.70524299</v>
      </c>
      <c r="L169" s="105">
        <v>295306937.63483399</v>
      </c>
      <c r="M169" s="105">
        <v>287757156.40271598</v>
      </c>
      <c r="N169" s="105">
        <v>287757156.40271598</v>
      </c>
      <c r="O169" s="105">
        <v>285857924.24813497</v>
      </c>
      <c r="P169" s="105">
        <v>283683910.14789498</v>
      </c>
      <c r="Q169" s="105">
        <v>280864220.70918202</v>
      </c>
      <c r="R169" s="105">
        <v>280029824.13216901</v>
      </c>
      <c r="S169" s="105">
        <v>278342357.73676902</v>
      </c>
      <c r="T169" s="105">
        <v>272375115.81088799</v>
      </c>
      <c r="U169" s="105">
        <v>269849838.29072899</v>
      </c>
      <c r="V169" s="105">
        <v>267121186.99843499</v>
      </c>
      <c r="W169" s="105">
        <v>261872294.862452</v>
      </c>
      <c r="X169" s="105">
        <v>259539677.87870899</v>
      </c>
      <c r="Y169" s="105">
        <v>257051689.30913201</v>
      </c>
      <c r="Z169" s="105">
        <v>251564635.48277599</v>
      </c>
      <c r="AA169" s="105">
        <v>251564635.48277599</v>
      </c>
      <c r="AB169" s="105">
        <v>250438357.42566401</v>
      </c>
      <c r="AC169" s="105">
        <v>249314505.83641201</v>
      </c>
      <c r="AD169" s="105">
        <v>247956662.204267</v>
      </c>
      <c r="AE169" s="105">
        <v>246783881.40211499</v>
      </c>
      <c r="AF169" s="105">
        <v>245773927.94173101</v>
      </c>
      <c r="AG169" s="105">
        <v>245345127.85837999</v>
      </c>
      <c r="AH169" s="105">
        <v>244846873.34200999</v>
      </c>
      <c r="AI169" s="105">
        <v>244326431.69665599</v>
      </c>
      <c r="AJ169" s="105">
        <v>243692992.50003299</v>
      </c>
      <c r="AK169" s="105">
        <v>243006280.399169</v>
      </c>
      <c r="AL169" s="105">
        <v>242019225.69654</v>
      </c>
      <c r="AM169" s="105">
        <v>241390463.466369</v>
      </c>
      <c r="AN169" s="105">
        <v>241390463.466369</v>
      </c>
      <c r="AO169" s="105">
        <v>239741947.68883899</v>
      </c>
      <c r="AP169" s="105">
        <v>239008598.26149699</v>
      </c>
      <c r="AQ169" s="105">
        <v>238031426.21911001</v>
      </c>
      <c r="AR169" s="105">
        <v>236917851.489739</v>
      </c>
      <c r="AS169" s="105">
        <v>236081838.06434301</v>
      </c>
      <c r="AT169" s="105">
        <v>234813149.761971</v>
      </c>
      <c r="AU169" s="105">
        <v>233538379.764561</v>
      </c>
      <c r="AV169" s="105">
        <v>232286468.929735</v>
      </c>
      <c r="AW169" s="105">
        <v>231296102.53111801</v>
      </c>
      <c r="AX169" s="105">
        <v>230065456.43452501</v>
      </c>
      <c r="AY169" s="105">
        <v>228710880.385438</v>
      </c>
      <c r="AZ169" s="105">
        <v>227612661.47188601</v>
      </c>
      <c r="BA169" s="105">
        <v>227612661.47188601</v>
      </c>
    </row>
    <row r="170" spans="1:53" s="164" customFormat="1" x14ac:dyDescent="0.2">
      <c r="A170" s="163" t="s">
        <v>1741</v>
      </c>
      <c r="B170" s="164">
        <v>0.25894864421434099</v>
      </c>
      <c r="C170" s="164">
        <v>0.26162774812977702</v>
      </c>
      <c r="D170" s="164">
        <v>0.26673895675883103</v>
      </c>
      <c r="E170" s="164">
        <v>0.26583720835611802</v>
      </c>
      <c r="F170" s="164">
        <v>0.26390265594346901</v>
      </c>
      <c r="G170" s="164">
        <v>0.26195469761270701</v>
      </c>
      <c r="H170" s="164">
        <v>0.26296733170063002</v>
      </c>
      <c r="I170" s="164">
        <v>0.26137733901058602</v>
      </c>
      <c r="J170" s="164">
        <v>0.26641851624190199</v>
      </c>
      <c r="K170" s="164">
        <v>0.26405680223235001</v>
      </c>
      <c r="L170" s="164">
        <v>0.26408736287489598</v>
      </c>
      <c r="M170" s="164">
        <v>0.25828168016938202</v>
      </c>
      <c r="N170" s="164">
        <v>0.25828168016938202</v>
      </c>
      <c r="O170" s="164">
        <v>0.25754789726073701</v>
      </c>
      <c r="P170" s="164">
        <v>0.26320352486654403</v>
      </c>
      <c r="Q170" s="164">
        <v>0.26664348320426401</v>
      </c>
      <c r="R170" s="164">
        <v>0.26805162106555203</v>
      </c>
      <c r="S170" s="164">
        <v>0.267544296792042</v>
      </c>
      <c r="T170" s="164">
        <v>0.26524198316429598</v>
      </c>
      <c r="U170" s="164">
        <v>0.261904198011567</v>
      </c>
      <c r="V170" s="164">
        <v>0.25403690548337898</v>
      </c>
      <c r="W170" s="164">
        <v>0.25208309155023501</v>
      </c>
      <c r="X170" s="164">
        <v>0.252984223619376</v>
      </c>
      <c r="Y170" s="164">
        <v>0.25668344581973501</v>
      </c>
      <c r="Z170" s="164">
        <v>0.25900797124018299</v>
      </c>
      <c r="AA170" s="164">
        <v>0.25900797124018299</v>
      </c>
      <c r="AB170" s="164">
        <v>0.25904933947213199</v>
      </c>
      <c r="AC170" s="164">
        <v>0.25933323011232001</v>
      </c>
      <c r="AD170" s="164">
        <v>0.25998396615411501</v>
      </c>
      <c r="AE170" s="164">
        <v>0.26055299411069299</v>
      </c>
      <c r="AF170" s="164">
        <v>0.26083677126680499</v>
      </c>
      <c r="AG170" s="164">
        <v>0.26118830661758502</v>
      </c>
      <c r="AH170" s="164">
        <v>0.26130833428974798</v>
      </c>
      <c r="AI170" s="164">
        <v>0.26061469118844599</v>
      </c>
      <c r="AJ170" s="164">
        <v>0.26017104414047398</v>
      </c>
      <c r="AK170" s="164">
        <v>0.25946090649235998</v>
      </c>
      <c r="AL170" s="164">
        <v>0.25886033350605098</v>
      </c>
      <c r="AM170" s="164">
        <v>0.25933473182328598</v>
      </c>
      <c r="AN170" s="164">
        <v>0.25933473182328598</v>
      </c>
      <c r="AO170" s="164">
        <v>0.25842111056433598</v>
      </c>
      <c r="AP170" s="164">
        <v>0.25807255186046901</v>
      </c>
      <c r="AQ170" s="164">
        <v>0.25717668335128702</v>
      </c>
      <c r="AR170" s="164">
        <v>0.25624031687862497</v>
      </c>
      <c r="AS170" s="164">
        <v>0.25623512787474001</v>
      </c>
      <c r="AT170" s="164">
        <v>0.25630841293874002</v>
      </c>
      <c r="AU170" s="164">
        <v>0.25650405190169501</v>
      </c>
      <c r="AV170" s="164">
        <v>0.25633321531598602</v>
      </c>
      <c r="AW170" s="164">
        <v>0.256670608103928</v>
      </c>
      <c r="AX170" s="164">
        <v>0.25720328419077298</v>
      </c>
      <c r="AY170" s="164">
        <v>0.25945290254464898</v>
      </c>
      <c r="AZ170" s="164">
        <v>0.260149684241682</v>
      </c>
      <c r="BA170" s="164">
        <v>0.260149684241682</v>
      </c>
    </row>
    <row r="171" spans="1:53" x14ac:dyDescent="0.2">
      <c r="A171" s="106" t="s">
        <v>1742</v>
      </c>
    </row>
    <row r="172" spans="1:53" x14ac:dyDescent="0.2">
      <c r="A172" s="106" t="s">
        <v>1743</v>
      </c>
    </row>
    <row r="173" spans="1:53" x14ac:dyDescent="0.2">
      <c r="A173" s="106" t="s">
        <v>1744</v>
      </c>
    </row>
    <row r="174" spans="1:53" x14ac:dyDescent="0.2">
      <c r="A174" s="106" t="s">
        <v>1745</v>
      </c>
    </row>
    <row r="175" spans="1:53" x14ac:dyDescent="0.2">
      <c r="A175" s="106" t="s">
        <v>1746</v>
      </c>
      <c r="B175" s="105">
        <v>0</v>
      </c>
      <c r="C175" s="105">
        <v>0</v>
      </c>
      <c r="D175" s="105">
        <v>0</v>
      </c>
      <c r="E175" s="105">
        <v>0</v>
      </c>
      <c r="F175" s="105">
        <v>0</v>
      </c>
      <c r="G175" s="105">
        <v>0</v>
      </c>
      <c r="H175" s="105">
        <v>0</v>
      </c>
      <c r="I175" s="105">
        <v>0</v>
      </c>
      <c r="J175" s="105">
        <v>0</v>
      </c>
      <c r="K175" s="105">
        <v>0</v>
      </c>
      <c r="L175" s="105">
        <v>0</v>
      </c>
      <c r="M175" s="105">
        <v>0</v>
      </c>
      <c r="N175" s="105">
        <v>0</v>
      </c>
      <c r="O175" s="105">
        <v>0</v>
      </c>
      <c r="P175" s="105">
        <v>0</v>
      </c>
      <c r="Q175" s="105">
        <v>0</v>
      </c>
      <c r="R175" s="105">
        <v>0</v>
      </c>
      <c r="S175" s="105">
        <v>0</v>
      </c>
      <c r="T175" s="105">
        <v>0</v>
      </c>
      <c r="U175" s="105">
        <v>0</v>
      </c>
      <c r="V175" s="105">
        <v>0</v>
      </c>
      <c r="W175" s="105">
        <v>0</v>
      </c>
      <c r="X175" s="105">
        <v>0</v>
      </c>
      <c r="Y175" s="105">
        <v>0</v>
      </c>
      <c r="Z175" s="105">
        <v>0</v>
      </c>
      <c r="AA175" s="105">
        <v>0</v>
      </c>
      <c r="AB175" s="105">
        <v>0</v>
      </c>
      <c r="AC175" s="105">
        <v>0</v>
      </c>
      <c r="AD175" s="105">
        <v>0</v>
      </c>
      <c r="AE175" s="105">
        <v>0</v>
      </c>
      <c r="AF175" s="105">
        <v>0</v>
      </c>
      <c r="AG175" s="105">
        <v>0</v>
      </c>
      <c r="AH175" s="105">
        <v>0</v>
      </c>
      <c r="AI175" s="105">
        <v>0</v>
      </c>
      <c r="AJ175" s="105">
        <v>0</v>
      </c>
      <c r="AK175" s="105">
        <v>0</v>
      </c>
      <c r="AL175" s="105">
        <v>0</v>
      </c>
      <c r="AM175" s="105">
        <v>0</v>
      </c>
      <c r="AN175" s="105">
        <v>0</v>
      </c>
      <c r="AO175" s="105">
        <v>0</v>
      </c>
      <c r="AP175" s="105">
        <v>0</v>
      </c>
      <c r="AQ175" s="105">
        <v>0</v>
      </c>
      <c r="AR175" s="105">
        <v>0</v>
      </c>
      <c r="AS175" s="105">
        <v>0</v>
      </c>
      <c r="AT175" s="105">
        <v>0</v>
      </c>
      <c r="AU175" s="105">
        <v>0</v>
      </c>
      <c r="AV175" s="105">
        <v>0</v>
      </c>
      <c r="AW175" s="105">
        <v>0</v>
      </c>
      <c r="AX175" s="105">
        <v>0</v>
      </c>
      <c r="AY175" s="105">
        <v>0</v>
      </c>
      <c r="AZ175" s="105">
        <v>0</v>
      </c>
      <c r="BA175" s="105">
        <v>0</v>
      </c>
    </row>
    <row r="176" spans="1:53" x14ac:dyDescent="0.2">
      <c r="A176" s="106" t="s">
        <v>1747</v>
      </c>
    </row>
    <row r="177" spans="1:53" x14ac:dyDescent="0.2">
      <c r="A177" s="106" t="s">
        <v>1748</v>
      </c>
    </row>
    <row r="178" spans="1:53" x14ac:dyDescent="0.2">
      <c r="A178" s="106" t="s">
        <v>1749</v>
      </c>
    </row>
    <row r="179" spans="1:53" x14ac:dyDescent="0.2">
      <c r="A179" s="106" t="s">
        <v>1750</v>
      </c>
    </row>
    <row r="180" spans="1:53" x14ac:dyDescent="0.2">
      <c r="A180" s="106" t="s">
        <v>1751</v>
      </c>
      <c r="B180" s="105">
        <v>0</v>
      </c>
      <c r="C180" s="105">
        <v>0</v>
      </c>
      <c r="D180" s="105">
        <v>0</v>
      </c>
      <c r="E180" s="105">
        <v>0</v>
      </c>
      <c r="F180" s="105">
        <v>0</v>
      </c>
      <c r="G180" s="105">
        <v>0</v>
      </c>
      <c r="H180" s="105">
        <v>0</v>
      </c>
      <c r="I180" s="105">
        <v>0</v>
      </c>
      <c r="J180" s="105">
        <v>0</v>
      </c>
      <c r="K180" s="105">
        <v>0</v>
      </c>
      <c r="L180" s="105">
        <v>0</v>
      </c>
      <c r="M180" s="105">
        <v>0</v>
      </c>
      <c r="N180" s="105">
        <v>0</v>
      </c>
      <c r="O180" s="105">
        <v>0</v>
      </c>
      <c r="P180" s="105">
        <v>0</v>
      </c>
      <c r="Q180" s="105">
        <v>0</v>
      </c>
      <c r="R180" s="105">
        <v>0</v>
      </c>
      <c r="S180" s="105">
        <v>0</v>
      </c>
      <c r="T180" s="105">
        <v>0</v>
      </c>
      <c r="U180" s="105">
        <v>0</v>
      </c>
      <c r="V180" s="105">
        <v>0</v>
      </c>
      <c r="W180" s="105">
        <v>0</v>
      </c>
      <c r="X180" s="105">
        <v>0</v>
      </c>
      <c r="Y180" s="105">
        <v>0</v>
      </c>
      <c r="Z180" s="105">
        <v>0</v>
      </c>
      <c r="AA180" s="105">
        <v>0</v>
      </c>
      <c r="AB180" s="105">
        <v>0</v>
      </c>
      <c r="AC180" s="105">
        <v>0</v>
      </c>
      <c r="AD180" s="105">
        <v>0</v>
      </c>
      <c r="AE180" s="105">
        <v>0</v>
      </c>
      <c r="AF180" s="105">
        <v>0</v>
      </c>
      <c r="AG180" s="105">
        <v>0</v>
      </c>
      <c r="AH180" s="105">
        <v>0</v>
      </c>
      <c r="AI180" s="105">
        <v>0</v>
      </c>
      <c r="AJ180" s="105">
        <v>0</v>
      </c>
      <c r="AK180" s="105">
        <v>0</v>
      </c>
      <c r="AL180" s="105">
        <v>0</v>
      </c>
      <c r="AM180" s="105">
        <v>0</v>
      </c>
      <c r="AN180" s="105">
        <v>0</v>
      </c>
      <c r="AO180" s="105">
        <v>0</v>
      </c>
      <c r="AP180" s="105">
        <v>0</v>
      </c>
      <c r="AQ180" s="105">
        <v>0</v>
      </c>
      <c r="AR180" s="105">
        <v>0</v>
      </c>
      <c r="AS180" s="105">
        <v>0</v>
      </c>
      <c r="AT180" s="105">
        <v>0</v>
      </c>
      <c r="AU180" s="105">
        <v>0</v>
      </c>
      <c r="AV180" s="105">
        <v>0</v>
      </c>
      <c r="AW180" s="105">
        <v>0</v>
      </c>
      <c r="AX180" s="105">
        <v>0</v>
      </c>
      <c r="AY180" s="105">
        <v>0</v>
      </c>
      <c r="AZ180" s="105">
        <v>0</v>
      </c>
      <c r="BA180" s="105">
        <v>0</v>
      </c>
    </row>
    <row r="181" spans="1:53" x14ac:dyDescent="0.2">
      <c r="A181" s="106" t="s">
        <v>1752</v>
      </c>
    </row>
    <row r="182" spans="1:53" x14ac:dyDescent="0.2">
      <c r="A182" s="106" t="s">
        <v>1753</v>
      </c>
    </row>
    <row r="183" spans="1:53" x14ac:dyDescent="0.2">
      <c r="A183" s="106" t="s">
        <v>1754</v>
      </c>
    </row>
    <row r="184" spans="1:53" x14ac:dyDescent="0.2">
      <c r="A184" s="106" t="s">
        <v>1755</v>
      </c>
    </row>
    <row r="185" spans="1:53" x14ac:dyDescent="0.2">
      <c r="A185" s="106" t="s">
        <v>1756</v>
      </c>
    </row>
    <row r="186" spans="1:53" x14ac:dyDescent="0.2">
      <c r="A186" s="106" t="s">
        <v>1757</v>
      </c>
    </row>
    <row r="187" spans="1:53" x14ac:dyDescent="0.2">
      <c r="A187" s="106" t="s">
        <v>1758</v>
      </c>
      <c r="B187" s="105">
        <v>0</v>
      </c>
      <c r="C187" s="105">
        <v>0</v>
      </c>
      <c r="D187" s="105">
        <v>0</v>
      </c>
      <c r="E187" s="105">
        <v>0</v>
      </c>
      <c r="F187" s="105">
        <v>0</v>
      </c>
      <c r="G187" s="105">
        <v>0</v>
      </c>
      <c r="H187" s="105">
        <v>0</v>
      </c>
      <c r="I187" s="105">
        <v>0</v>
      </c>
      <c r="J187" s="105">
        <v>0</v>
      </c>
      <c r="K187" s="105">
        <v>0</v>
      </c>
      <c r="L187" s="105">
        <v>0</v>
      </c>
      <c r="M187" s="105">
        <v>0</v>
      </c>
      <c r="N187" s="105">
        <v>0</v>
      </c>
      <c r="O187" s="105">
        <v>0</v>
      </c>
      <c r="P187" s="105">
        <v>0</v>
      </c>
      <c r="Q187" s="105">
        <v>0</v>
      </c>
      <c r="R187" s="105">
        <v>0</v>
      </c>
      <c r="S187" s="105">
        <v>0</v>
      </c>
      <c r="T187" s="105">
        <v>0</v>
      </c>
      <c r="U187" s="105">
        <v>0</v>
      </c>
      <c r="V187" s="105">
        <v>0</v>
      </c>
      <c r="W187" s="105">
        <v>0</v>
      </c>
      <c r="X187" s="105">
        <v>0</v>
      </c>
      <c r="Y187" s="105">
        <v>0</v>
      </c>
      <c r="Z187" s="105">
        <v>0</v>
      </c>
      <c r="AA187" s="105">
        <v>0</v>
      </c>
      <c r="AB187" s="105">
        <v>0</v>
      </c>
      <c r="AC187" s="105">
        <v>0</v>
      </c>
      <c r="AD187" s="105">
        <v>0</v>
      </c>
      <c r="AE187" s="105">
        <v>0</v>
      </c>
      <c r="AF187" s="105">
        <v>0</v>
      </c>
      <c r="AG187" s="105">
        <v>0</v>
      </c>
      <c r="AH187" s="105">
        <v>0</v>
      </c>
      <c r="AI187" s="105">
        <v>0</v>
      </c>
      <c r="AJ187" s="105">
        <v>0</v>
      </c>
      <c r="AK187" s="105">
        <v>0</v>
      </c>
      <c r="AL187" s="105">
        <v>0</v>
      </c>
      <c r="AM187" s="105">
        <v>0</v>
      </c>
      <c r="AN187" s="105">
        <v>0</v>
      </c>
      <c r="AO187" s="105">
        <v>0</v>
      </c>
      <c r="AP187" s="105">
        <v>0</v>
      </c>
      <c r="AQ187" s="105">
        <v>0</v>
      </c>
      <c r="AR187" s="105">
        <v>0</v>
      </c>
      <c r="AS187" s="105">
        <v>0</v>
      </c>
      <c r="AT187" s="105">
        <v>0</v>
      </c>
      <c r="AU187" s="105">
        <v>0</v>
      </c>
      <c r="AV187" s="105">
        <v>0</v>
      </c>
      <c r="AW187" s="105">
        <v>0</v>
      </c>
      <c r="AX187" s="105">
        <v>0</v>
      </c>
      <c r="AY187" s="105">
        <v>0</v>
      </c>
      <c r="AZ187" s="105">
        <v>0</v>
      </c>
      <c r="BA187" s="105">
        <v>0</v>
      </c>
    </row>
    <row r="188" spans="1:53" x14ac:dyDescent="0.2">
      <c r="A188" s="106" t="s">
        <v>1759</v>
      </c>
    </row>
    <row r="189" spans="1:53" x14ac:dyDescent="0.2">
      <c r="A189" s="106" t="s">
        <v>1760</v>
      </c>
    </row>
    <row r="190" spans="1:53" ht="10.8" thickBot="1" x14ac:dyDescent="0.25">
      <c r="A190" s="162" t="s">
        <v>1761</v>
      </c>
      <c r="B190" s="105">
        <v>0</v>
      </c>
      <c r="C190" s="105">
        <v>0</v>
      </c>
      <c r="D190" s="105">
        <v>0</v>
      </c>
      <c r="E190" s="105">
        <v>0</v>
      </c>
      <c r="F190" s="105">
        <v>0</v>
      </c>
      <c r="G190" s="105">
        <v>0</v>
      </c>
      <c r="H190" s="105">
        <v>0</v>
      </c>
      <c r="I190" s="105">
        <v>0</v>
      </c>
      <c r="J190" s="105">
        <v>0</v>
      </c>
      <c r="K190" s="105">
        <v>0</v>
      </c>
      <c r="L190" s="105">
        <v>0</v>
      </c>
      <c r="M190" s="105">
        <v>0</v>
      </c>
      <c r="N190" s="105">
        <v>0</v>
      </c>
      <c r="O190" s="105">
        <v>0</v>
      </c>
      <c r="P190" s="105">
        <v>0</v>
      </c>
      <c r="Q190" s="105">
        <v>0</v>
      </c>
      <c r="R190" s="105">
        <v>0</v>
      </c>
      <c r="S190" s="105">
        <v>0</v>
      </c>
      <c r="T190" s="105">
        <v>0</v>
      </c>
      <c r="U190" s="105">
        <v>0</v>
      </c>
      <c r="V190" s="105">
        <v>0</v>
      </c>
      <c r="W190" s="105">
        <v>0</v>
      </c>
      <c r="X190" s="105">
        <v>0</v>
      </c>
      <c r="Y190" s="105">
        <v>0</v>
      </c>
      <c r="Z190" s="105">
        <v>0</v>
      </c>
      <c r="AA190" s="105">
        <v>0</v>
      </c>
      <c r="AB190" s="105">
        <v>0</v>
      </c>
      <c r="AC190" s="105">
        <v>0</v>
      </c>
      <c r="AD190" s="105">
        <v>0</v>
      </c>
      <c r="AE190" s="105">
        <v>0</v>
      </c>
      <c r="AF190" s="105">
        <v>0</v>
      </c>
      <c r="AG190" s="105">
        <v>0</v>
      </c>
      <c r="AH190" s="105">
        <v>0</v>
      </c>
      <c r="AI190" s="105">
        <v>0</v>
      </c>
      <c r="AJ190" s="105">
        <v>0</v>
      </c>
      <c r="AK190" s="105">
        <v>0</v>
      </c>
      <c r="AL190" s="105">
        <v>0</v>
      </c>
      <c r="AM190" s="105">
        <v>0</v>
      </c>
      <c r="AN190" s="105">
        <v>0</v>
      </c>
      <c r="AO190" s="105">
        <v>0</v>
      </c>
      <c r="AP190" s="105">
        <v>0</v>
      </c>
      <c r="AQ190" s="105">
        <v>0</v>
      </c>
      <c r="AR190" s="105">
        <v>0</v>
      </c>
      <c r="AS190" s="105">
        <v>0</v>
      </c>
      <c r="AT190" s="105">
        <v>0</v>
      </c>
      <c r="AU190" s="105">
        <v>0</v>
      </c>
      <c r="AV190" s="105">
        <v>0</v>
      </c>
      <c r="AW190" s="105">
        <v>0</v>
      </c>
      <c r="AX190" s="105">
        <v>0</v>
      </c>
      <c r="AY190" s="105">
        <v>0</v>
      </c>
      <c r="AZ190" s="105">
        <v>0</v>
      </c>
      <c r="BA190" s="105">
        <v>0</v>
      </c>
    </row>
    <row r="191" spans="1:53" x14ac:dyDescent="0.2">
      <c r="A191" s="106" t="s">
        <v>1762</v>
      </c>
    </row>
    <row r="192" spans="1:53" x14ac:dyDescent="0.2">
      <c r="A192" s="106" t="s">
        <v>1763</v>
      </c>
    </row>
    <row r="193" spans="1:1" x14ac:dyDescent="0.2">
      <c r="A193" s="106" t="s">
        <v>1764</v>
      </c>
    </row>
    <row r="194" spans="1:1" x14ac:dyDescent="0.2">
      <c r="A194" s="106" t="s">
        <v>1765</v>
      </c>
    </row>
    <row r="195" spans="1:1" x14ac:dyDescent="0.2">
      <c r="A195" s="106" t="s">
        <v>1766</v>
      </c>
    </row>
    <row r="196" spans="1:1" x14ac:dyDescent="0.2">
      <c r="A196" s="106" t="s">
        <v>1767</v>
      </c>
    </row>
    <row r="197" spans="1:1" x14ac:dyDescent="0.2">
      <c r="A197" s="106" t="s">
        <v>1768</v>
      </c>
    </row>
    <row r="198" spans="1:1" x14ac:dyDescent="0.2">
      <c r="A198" s="106" t="s">
        <v>1769</v>
      </c>
    </row>
    <row r="199" spans="1:1" x14ac:dyDescent="0.2">
      <c r="A199" s="106" t="s">
        <v>1770</v>
      </c>
    </row>
    <row r="200" spans="1:1" x14ac:dyDescent="0.2">
      <c r="A200" s="106" t="s">
        <v>1771</v>
      </c>
    </row>
    <row r="201" spans="1:1" x14ac:dyDescent="0.2">
      <c r="A201" s="106" t="s">
        <v>1772</v>
      </c>
    </row>
    <row r="202" spans="1:1" x14ac:dyDescent="0.2">
      <c r="A202" s="106" t="s">
        <v>1773</v>
      </c>
    </row>
    <row r="203" spans="1:1" x14ac:dyDescent="0.2">
      <c r="A203" s="106" t="s">
        <v>1774</v>
      </c>
    </row>
    <row r="204" spans="1:1" x14ac:dyDescent="0.2">
      <c r="A204" s="106" t="s">
        <v>1775</v>
      </c>
    </row>
    <row r="205" spans="1:1" ht="10.8" thickBot="1" x14ac:dyDescent="0.25">
      <c r="A205" s="169" t="s">
        <v>1776</v>
      </c>
    </row>
    <row r="206" spans="1:1" x14ac:dyDescent="0.2">
      <c r="A206" s="106" t="s">
        <v>1777</v>
      </c>
    </row>
    <row r="207" spans="1:1" x14ac:dyDescent="0.2">
      <c r="A207" s="106" t="s">
        <v>1778</v>
      </c>
    </row>
    <row r="208" spans="1:1" x14ac:dyDescent="0.2">
      <c r="A208" s="106" t="s">
        <v>1779</v>
      </c>
    </row>
    <row r="209" spans="1:53" x14ac:dyDescent="0.2">
      <c r="A209" s="106" t="s">
        <v>1780</v>
      </c>
    </row>
    <row r="210" spans="1:53" x14ac:dyDescent="0.2">
      <c r="A210" s="106" t="s">
        <v>1781</v>
      </c>
    </row>
    <row r="211" spans="1:53" x14ac:dyDescent="0.2">
      <c r="A211" s="106" t="s">
        <v>1782</v>
      </c>
    </row>
    <row r="212" spans="1:53" x14ac:dyDescent="0.2">
      <c r="A212" s="170" t="s">
        <v>1783</v>
      </c>
    </row>
    <row r="213" spans="1:53" x14ac:dyDescent="0.2">
      <c r="A213" s="106" t="s">
        <v>1784</v>
      </c>
    </row>
    <row r="214" spans="1:53" x14ac:dyDescent="0.2">
      <c r="A214" s="106" t="s">
        <v>1785</v>
      </c>
    </row>
    <row r="215" spans="1:53" x14ac:dyDescent="0.2">
      <c r="A215" s="106" t="s">
        <v>1786</v>
      </c>
    </row>
    <row r="216" spans="1:53" x14ac:dyDescent="0.2">
      <c r="A216" s="106" t="s">
        <v>1787</v>
      </c>
    </row>
    <row r="217" spans="1:53" x14ac:dyDescent="0.2">
      <c r="A217" s="106" t="s">
        <v>1788</v>
      </c>
    </row>
    <row r="218" spans="1:53" x14ac:dyDescent="0.2">
      <c r="A218" s="106" t="s">
        <v>1789</v>
      </c>
    </row>
    <row r="219" spans="1:53" x14ac:dyDescent="0.2">
      <c r="A219" s="106" t="s">
        <v>1790</v>
      </c>
    </row>
    <row r="220" spans="1:53" ht="10.8" thickBot="1" x14ac:dyDescent="0.25">
      <c r="A220" s="166" t="s">
        <v>1791</v>
      </c>
    </row>
    <row r="221" spans="1:53" x14ac:dyDescent="0.2">
      <c r="A221" s="106" t="s">
        <v>1792</v>
      </c>
      <c r="B221" s="105">
        <v>-7383645560.2879295</v>
      </c>
      <c r="C221" s="105">
        <v>-7415017299.8806496</v>
      </c>
      <c r="D221" s="105">
        <v>-7437739128.0104399</v>
      </c>
      <c r="E221" s="105">
        <v>-7380781004.9681597</v>
      </c>
      <c r="F221" s="105">
        <v>-7326161043.9577999</v>
      </c>
      <c r="G221" s="105">
        <v>-7273148425.8873997</v>
      </c>
      <c r="H221" s="105">
        <v>-7219678234.3705902</v>
      </c>
      <c r="I221" s="105">
        <v>-7161452287.7830801</v>
      </c>
      <c r="J221" s="105">
        <v>-7108978797.9461803</v>
      </c>
      <c r="K221" s="105">
        <v>-7054743783.4148598</v>
      </c>
      <c r="L221" s="105">
        <v>-6999980684.3050804</v>
      </c>
      <c r="M221" s="105">
        <v>-6944799476.8813496</v>
      </c>
      <c r="N221" s="105">
        <v>-6944799476.8813496</v>
      </c>
      <c r="O221" s="105">
        <v>-6814176430.8073196</v>
      </c>
      <c r="P221" s="105">
        <v>-6706747450.1520004</v>
      </c>
      <c r="Q221" s="105">
        <v>-6603194783.7467899</v>
      </c>
      <c r="R221" s="105">
        <v>-6532193789.9756203</v>
      </c>
      <c r="S221" s="105">
        <v>-6448427280.3039398</v>
      </c>
      <c r="T221" s="105">
        <v>-6358362665.0778799</v>
      </c>
      <c r="U221" s="105">
        <v>-6265095710.49928</v>
      </c>
      <c r="V221" s="105">
        <v>-6148582642.2028799</v>
      </c>
      <c r="W221" s="105">
        <v>-6062613535.97505</v>
      </c>
      <c r="X221" s="105">
        <v>-5984518549.6432896</v>
      </c>
      <c r="Y221" s="105">
        <v>-5923550936.3614101</v>
      </c>
      <c r="Z221" s="105">
        <v>-5857885689.9406204</v>
      </c>
      <c r="AA221" s="105">
        <v>-5857885689.9406204</v>
      </c>
      <c r="AB221" s="105">
        <v>-5853415141.2737303</v>
      </c>
      <c r="AC221" s="105">
        <v>-5851777135.8984499</v>
      </c>
      <c r="AD221" s="105">
        <v>-5847743818.0028095</v>
      </c>
      <c r="AE221" s="105">
        <v>-5843389610.4538498</v>
      </c>
      <c r="AF221" s="105">
        <v>-5838848573.7390804</v>
      </c>
      <c r="AG221" s="105">
        <v>-5837401939.12749</v>
      </c>
      <c r="AH221" s="105">
        <v>-5835631862.0347795</v>
      </c>
      <c r="AI221" s="105">
        <v>-5832571039.2000399</v>
      </c>
      <c r="AJ221" s="105">
        <v>-5831158873.3968296</v>
      </c>
      <c r="AK221" s="105">
        <v>-5830993945.8290796</v>
      </c>
      <c r="AL221" s="105">
        <v>-5829118380.8324299</v>
      </c>
      <c r="AM221" s="105">
        <v>-5828177592.1456604</v>
      </c>
      <c r="AN221" s="105">
        <v>-5828177592.1456604</v>
      </c>
      <c r="AO221" s="105">
        <v>-5827173197.1582203</v>
      </c>
      <c r="AP221" s="105">
        <v>-5826701680.7093801</v>
      </c>
      <c r="AQ221" s="105">
        <v>-5824840105.6613302</v>
      </c>
      <c r="AR221" s="105">
        <v>-5822940252.6189699</v>
      </c>
      <c r="AS221" s="105">
        <v>-5822303844.3092299</v>
      </c>
      <c r="AT221" s="105">
        <v>-5821059670.3932104</v>
      </c>
      <c r="AU221" s="105">
        <v>-5820087083.5799904</v>
      </c>
      <c r="AV221" s="105">
        <v>-5818587392.2259998</v>
      </c>
      <c r="AW221" s="105">
        <v>-5818366991.5363197</v>
      </c>
      <c r="AX221" s="105">
        <v>-5818187547.90938</v>
      </c>
      <c r="AY221" s="105">
        <v>-5818444552.4497995</v>
      </c>
      <c r="AZ221" s="105">
        <v>-5819015738.6743698</v>
      </c>
      <c r="BA221" s="105">
        <v>-5819015738.6743698</v>
      </c>
    </row>
    <row r="222" spans="1:53" x14ac:dyDescent="0.2">
      <c r="A222" s="106" t="s">
        <v>1793</v>
      </c>
      <c r="B222" s="105">
        <v>-7383645560.2879295</v>
      </c>
      <c r="C222" s="105">
        <v>-7415017299.8806601</v>
      </c>
      <c r="D222" s="105">
        <v>-7437739128.0104399</v>
      </c>
      <c r="E222" s="105">
        <v>-7380781004.9681597</v>
      </c>
      <c r="F222" s="105">
        <v>-7326161043.9577999</v>
      </c>
      <c r="G222" s="105">
        <v>-7273148425.8873997</v>
      </c>
      <c r="H222" s="105">
        <v>-7219678234.3705902</v>
      </c>
      <c r="I222" s="105">
        <v>-7161452287.7830801</v>
      </c>
      <c r="J222" s="105">
        <v>-7108978797.9461803</v>
      </c>
      <c r="K222" s="105">
        <v>-7054743783.4148598</v>
      </c>
      <c r="L222" s="105">
        <v>-6999980684.3050804</v>
      </c>
      <c r="M222" s="105">
        <v>-6944799476.8813496</v>
      </c>
      <c r="N222" s="105">
        <v>-6944799476.8813496</v>
      </c>
      <c r="O222" s="105">
        <v>-6814176430.8073196</v>
      </c>
      <c r="P222" s="105">
        <v>-6706747450.1520004</v>
      </c>
      <c r="Q222" s="105">
        <v>-6603194783.7467899</v>
      </c>
      <c r="R222" s="105">
        <v>-6532193789.9756203</v>
      </c>
      <c r="S222" s="105">
        <v>-6448427280.3039398</v>
      </c>
      <c r="T222" s="105">
        <v>-6358362665.0778799</v>
      </c>
      <c r="U222" s="105">
        <v>-6265095710.49928</v>
      </c>
      <c r="V222" s="105">
        <v>-6148582642.2028799</v>
      </c>
      <c r="W222" s="105">
        <v>-6062613535.97505</v>
      </c>
      <c r="X222" s="105">
        <v>-5984518549.6432896</v>
      </c>
      <c r="Y222" s="105">
        <v>-5923550936.3614101</v>
      </c>
      <c r="Z222" s="105">
        <v>-5857885689.9406204</v>
      </c>
      <c r="AA222" s="105">
        <v>-5857885689.9406204</v>
      </c>
      <c r="AB222" s="105">
        <v>-5853415141.2737303</v>
      </c>
      <c r="AC222" s="105">
        <v>-5851777135.8984499</v>
      </c>
      <c r="AD222" s="105">
        <v>-5847743818.0028095</v>
      </c>
      <c r="AE222" s="105">
        <v>-5843389610.4538498</v>
      </c>
      <c r="AF222" s="105">
        <v>-5838848573.7390804</v>
      </c>
      <c r="AG222" s="105">
        <v>-5837401939.12749</v>
      </c>
      <c r="AH222" s="105">
        <v>-5835631862.0347795</v>
      </c>
      <c r="AI222" s="105">
        <v>-5832571039.2000399</v>
      </c>
      <c r="AJ222" s="105">
        <v>-5831158873.3968296</v>
      </c>
      <c r="AK222" s="105">
        <v>-5830993945.8290796</v>
      </c>
      <c r="AL222" s="105">
        <v>-5829118380.8324299</v>
      </c>
      <c r="AM222" s="105">
        <v>-5828177592.1456604</v>
      </c>
      <c r="AN222" s="105">
        <v>-5828177592.1456604</v>
      </c>
      <c r="AO222" s="105">
        <v>-5827173197.1582203</v>
      </c>
      <c r="AP222" s="105">
        <v>-5826701680.7093801</v>
      </c>
      <c r="AQ222" s="105">
        <v>-5824840105.6613302</v>
      </c>
      <c r="AR222" s="105">
        <v>-5822940252.6189699</v>
      </c>
      <c r="AS222" s="105">
        <v>-5822303844.3092299</v>
      </c>
      <c r="AT222" s="105">
        <v>-5821059670.3932104</v>
      </c>
      <c r="AU222" s="105">
        <v>-5820087083.5799904</v>
      </c>
      <c r="AV222" s="105">
        <v>-5818587392.2259998</v>
      </c>
      <c r="AW222" s="105">
        <v>-5818366991.5363197</v>
      </c>
      <c r="AX222" s="105">
        <v>-5818187547.90938</v>
      </c>
      <c r="AY222" s="105">
        <v>-5818444552.4497995</v>
      </c>
      <c r="AZ222" s="105">
        <v>-5819015738.6743698</v>
      </c>
      <c r="BA222" s="105">
        <v>-5819015738.6743698</v>
      </c>
    </row>
    <row r="223" spans="1:53" x14ac:dyDescent="0.2">
      <c r="A223" s="106" t="s">
        <v>1794</v>
      </c>
      <c r="B223" s="105">
        <v>0</v>
      </c>
      <c r="C223" s="105">
        <v>9.3132257461547799E-7</v>
      </c>
      <c r="D223" s="105">
        <v>0</v>
      </c>
      <c r="E223" s="105">
        <v>0</v>
      </c>
      <c r="F223" s="105">
        <v>0</v>
      </c>
      <c r="G223" s="105">
        <v>0</v>
      </c>
      <c r="H223" s="105">
        <v>0</v>
      </c>
      <c r="I223" s="105">
        <v>9.3132257461547799E-7</v>
      </c>
      <c r="J223" s="105">
        <v>0</v>
      </c>
      <c r="K223" s="105">
        <v>0</v>
      </c>
      <c r="L223" s="105">
        <v>-9.3132257461547799E-7</v>
      </c>
      <c r="M223" s="105">
        <v>0</v>
      </c>
      <c r="N223" s="105">
        <v>0</v>
      </c>
      <c r="O223" s="105">
        <v>0</v>
      </c>
      <c r="P223" s="105">
        <v>-1.86264514923095E-6</v>
      </c>
      <c r="Q223" s="105">
        <v>-1.86264514923095E-6</v>
      </c>
      <c r="R223" s="105">
        <v>0</v>
      </c>
      <c r="S223" s="105">
        <v>-9.3132257461547799E-7</v>
      </c>
      <c r="T223" s="105">
        <v>0</v>
      </c>
      <c r="U223" s="105">
        <v>0</v>
      </c>
      <c r="V223" s="105">
        <v>0</v>
      </c>
      <c r="W223" s="105">
        <v>-9.3132257461547799E-7</v>
      </c>
      <c r="X223" s="105">
        <v>0</v>
      </c>
      <c r="Y223" s="105">
        <v>0</v>
      </c>
      <c r="Z223" s="105">
        <v>0</v>
      </c>
      <c r="AA223" s="105">
        <v>0</v>
      </c>
      <c r="AB223" s="105">
        <v>9.3132257461547799E-7</v>
      </c>
      <c r="AC223" s="105">
        <v>0</v>
      </c>
      <c r="AD223" s="105">
        <v>0</v>
      </c>
      <c r="AE223" s="105">
        <v>0</v>
      </c>
      <c r="AF223" s="105">
        <v>0</v>
      </c>
      <c r="AG223" s="105">
        <v>0</v>
      </c>
      <c r="AH223" s="105">
        <v>9.3132257461547799E-7</v>
      </c>
      <c r="AI223" s="105">
        <v>-9.3132257461547799E-7</v>
      </c>
      <c r="AJ223" s="105">
        <v>0</v>
      </c>
      <c r="AK223" s="105">
        <v>-9.3132257461547799E-7</v>
      </c>
      <c r="AL223" s="105">
        <v>-9.3132257461547799E-7</v>
      </c>
      <c r="AM223" s="105">
        <v>-9.3132257461547799E-7</v>
      </c>
      <c r="AN223" s="105">
        <v>-9.3132257461547799E-7</v>
      </c>
      <c r="AO223" s="105">
        <v>-1.86264514923095E-6</v>
      </c>
      <c r="AP223" s="105">
        <v>-1.86264514923095E-6</v>
      </c>
      <c r="AQ223" s="105">
        <v>-2.79396772384643E-6</v>
      </c>
      <c r="AR223" s="105">
        <v>-1.86264514923095E-6</v>
      </c>
      <c r="AS223" s="105">
        <v>-9.3132257461547799E-7</v>
      </c>
      <c r="AT223" s="105">
        <v>0</v>
      </c>
      <c r="AU223" s="105">
        <v>0</v>
      </c>
      <c r="AV223" s="105">
        <v>0</v>
      </c>
      <c r="AW223" s="105">
        <v>0</v>
      </c>
      <c r="AX223" s="105">
        <v>-9.3132257461547799E-7</v>
      </c>
      <c r="AY223" s="105">
        <v>0</v>
      </c>
      <c r="AZ223" s="105">
        <v>0</v>
      </c>
      <c r="BA223" s="105">
        <v>0</v>
      </c>
    </row>
    <row r="224" spans="1:53" x14ac:dyDescent="0.2">
      <c r="A224" s="106" t="s">
        <v>1795</v>
      </c>
    </row>
    <row r="225" spans="1:53" x14ac:dyDescent="0.2">
      <c r="A225" s="106" t="s">
        <v>1796</v>
      </c>
      <c r="B225" s="105">
        <v>3318080569.15728</v>
      </c>
      <c r="C225" s="105">
        <v>3300964324.5980301</v>
      </c>
      <c r="D225" s="105">
        <v>3277782757.5359602</v>
      </c>
      <c r="E225" s="105">
        <v>3252911056.0081</v>
      </c>
      <c r="F225" s="105">
        <v>3225905938.7732902</v>
      </c>
      <c r="G225" s="105">
        <v>3198671171.05655</v>
      </c>
      <c r="H225" s="105">
        <v>3170011167.5096002</v>
      </c>
      <c r="I225" s="105">
        <v>3133910403.13938</v>
      </c>
      <c r="J225" s="105">
        <v>3107319935.7069802</v>
      </c>
      <c r="K225" s="105">
        <v>3082588879.5026398</v>
      </c>
      <c r="L225" s="105">
        <v>3061305267.2540598</v>
      </c>
      <c r="M225" s="105">
        <v>3038666111.71451</v>
      </c>
      <c r="N225" s="105">
        <v>3038666111.71451</v>
      </c>
      <c r="O225" s="105">
        <v>2938738707.7486</v>
      </c>
      <c r="P225" s="105">
        <v>2870191425.3635101</v>
      </c>
      <c r="Q225" s="105">
        <v>2801349339.2708502</v>
      </c>
      <c r="R225" s="105">
        <v>2725171085.7607999</v>
      </c>
      <c r="S225" s="105">
        <v>2634566595.0427699</v>
      </c>
      <c r="T225" s="105">
        <v>2537665713.4103599</v>
      </c>
      <c r="U225" s="105">
        <v>2436298601.1188002</v>
      </c>
      <c r="V225" s="105">
        <v>2310994784.7147198</v>
      </c>
      <c r="W225" s="105">
        <v>2217498954.8027101</v>
      </c>
      <c r="X225" s="105">
        <v>2134530657.1585</v>
      </c>
      <c r="Y225" s="105">
        <v>2068928764.42048</v>
      </c>
      <c r="Z225" s="105">
        <v>1998111902.31392</v>
      </c>
      <c r="AA225" s="105">
        <v>1998111902.31392</v>
      </c>
      <c r="AB225" s="105">
        <v>1983291468.9995201</v>
      </c>
      <c r="AC225" s="105">
        <v>1974274297.20805</v>
      </c>
      <c r="AD225" s="105">
        <v>1963677943.5539</v>
      </c>
      <c r="AE225" s="105">
        <v>1952128031.00231</v>
      </c>
      <c r="AF225" s="105">
        <v>1938551716.44017</v>
      </c>
      <c r="AG225" s="105">
        <v>1925071224.93701</v>
      </c>
      <c r="AH225" s="105">
        <v>1910807328.2802401</v>
      </c>
      <c r="AI225" s="105">
        <v>1893043060.7576301</v>
      </c>
      <c r="AJ225" s="105">
        <v>1879762595.58304</v>
      </c>
      <c r="AK225" s="105">
        <v>1868723883.7987001</v>
      </c>
      <c r="AL225" s="105">
        <v>1859102556.2970901</v>
      </c>
      <c r="AM225" s="105">
        <v>1849239722.53233</v>
      </c>
      <c r="AN225" s="105">
        <v>1849239722.53233</v>
      </c>
      <c r="AO225" s="105">
        <v>1839373987.29667</v>
      </c>
      <c r="AP225" s="105">
        <v>1833042652.03721</v>
      </c>
      <c r="AQ225" s="105">
        <v>1825860863.0156</v>
      </c>
      <c r="AR225" s="105">
        <v>1818071504.8243001</v>
      </c>
      <c r="AS225" s="105">
        <v>1809270245.25406</v>
      </c>
      <c r="AT225" s="105">
        <v>1800083578.52946</v>
      </c>
      <c r="AU225" s="105">
        <v>1790532994.2860701</v>
      </c>
      <c r="AV225" s="105">
        <v>1778677489.38433</v>
      </c>
      <c r="AW225" s="105">
        <v>1770126704.1206501</v>
      </c>
      <c r="AX225" s="105">
        <v>1762745815.6121299</v>
      </c>
      <c r="AY225" s="105">
        <v>1756980680.3232901</v>
      </c>
      <c r="AZ225" s="105">
        <v>1750949217.3986499</v>
      </c>
      <c r="BA225" s="105">
        <v>1750949217.3986499</v>
      </c>
    </row>
    <row r="226" spans="1:53" x14ac:dyDescent="0.2">
      <c r="A226" s="106" t="s">
        <v>1797</v>
      </c>
      <c r="B226" s="105">
        <v>3318080569.15728</v>
      </c>
      <c r="C226" s="105">
        <v>3300964324.5980301</v>
      </c>
      <c r="D226" s="105">
        <v>3277782757.5359602</v>
      </c>
      <c r="E226" s="105">
        <v>3252911056.0081</v>
      </c>
      <c r="F226" s="105">
        <v>3225905938.7732902</v>
      </c>
      <c r="G226" s="105">
        <v>3198671171.05655</v>
      </c>
      <c r="H226" s="105">
        <v>3170011167.5096002</v>
      </c>
      <c r="I226" s="105">
        <v>3133910403.13938</v>
      </c>
      <c r="J226" s="105">
        <v>3107319935.7069802</v>
      </c>
      <c r="K226" s="105">
        <v>3082588879.5026398</v>
      </c>
      <c r="L226" s="105">
        <v>3061305267.2540598</v>
      </c>
      <c r="M226" s="105">
        <v>3038666111.71451</v>
      </c>
      <c r="N226" s="105">
        <v>3038666111.71451</v>
      </c>
      <c r="O226" s="105">
        <v>2938738707.7486</v>
      </c>
      <c r="P226" s="105">
        <v>2870191425.3635101</v>
      </c>
      <c r="Q226" s="105">
        <v>2801349339.2708502</v>
      </c>
      <c r="R226" s="105">
        <v>2725171085.7607999</v>
      </c>
      <c r="S226" s="105">
        <v>2634566595.0427699</v>
      </c>
      <c r="T226" s="105">
        <v>2537665713.4103599</v>
      </c>
      <c r="U226" s="105">
        <v>2436298601.1188002</v>
      </c>
      <c r="V226" s="105">
        <v>2310994784.7147198</v>
      </c>
      <c r="W226" s="105">
        <v>2217498954.8027101</v>
      </c>
      <c r="X226" s="105">
        <v>2134530657.1585</v>
      </c>
      <c r="Y226" s="105">
        <v>2068928764.42048</v>
      </c>
      <c r="Z226" s="105">
        <v>1998111902.31392</v>
      </c>
      <c r="AA226" s="105">
        <v>1998111902.31392</v>
      </c>
      <c r="AB226" s="105">
        <v>1983291468.9995201</v>
      </c>
      <c r="AC226" s="105">
        <v>1974274297.20805</v>
      </c>
      <c r="AD226" s="105">
        <v>1963677943.5539</v>
      </c>
      <c r="AE226" s="105">
        <v>1952128031.00231</v>
      </c>
      <c r="AF226" s="105">
        <v>1938551716.44017</v>
      </c>
      <c r="AG226" s="105">
        <v>1925071224.93701</v>
      </c>
      <c r="AH226" s="105">
        <v>1910807328.2802401</v>
      </c>
      <c r="AI226" s="105">
        <v>1893043060.7576301</v>
      </c>
      <c r="AJ226" s="105">
        <v>1879762595.58304</v>
      </c>
      <c r="AK226" s="105">
        <v>1868723883.7987001</v>
      </c>
      <c r="AL226" s="105">
        <v>1859102556.2970901</v>
      </c>
      <c r="AM226" s="105">
        <v>1849239722.53233</v>
      </c>
      <c r="AN226" s="105">
        <v>1849239722.53233</v>
      </c>
      <c r="AO226" s="105">
        <v>1839373987.29667</v>
      </c>
      <c r="AP226" s="105">
        <v>1833042652.03721</v>
      </c>
      <c r="AQ226" s="105">
        <v>1825860863.0156</v>
      </c>
      <c r="AR226" s="105">
        <v>1818071504.8243001</v>
      </c>
      <c r="AS226" s="105">
        <v>1809270245.25406</v>
      </c>
      <c r="AT226" s="105">
        <v>1800083578.52946</v>
      </c>
      <c r="AU226" s="105">
        <v>1790532994.2860701</v>
      </c>
      <c r="AV226" s="105">
        <v>1778677489.38433</v>
      </c>
      <c r="AW226" s="105">
        <v>1770126704.1206501</v>
      </c>
      <c r="AX226" s="105">
        <v>1762745815.6121299</v>
      </c>
      <c r="AY226" s="105">
        <v>1756980680.3232999</v>
      </c>
      <c r="AZ226" s="105">
        <v>1750949217.3986499</v>
      </c>
      <c r="BA226" s="105">
        <v>1750949217.3986499</v>
      </c>
    </row>
    <row r="227" spans="1:53" x14ac:dyDescent="0.2">
      <c r="A227" s="106" t="s">
        <v>1798</v>
      </c>
      <c r="B227" s="105">
        <v>-4.6566128730773899E-7</v>
      </c>
      <c r="C227" s="105">
        <v>-4.6566128730773899E-7</v>
      </c>
      <c r="D227" s="105">
        <v>-9.3132257461547799E-7</v>
      </c>
      <c r="E227" s="105">
        <v>-4.6566128730773899E-7</v>
      </c>
      <c r="F227" s="105">
        <v>0</v>
      </c>
      <c r="G227" s="105">
        <v>0</v>
      </c>
      <c r="H227" s="105">
        <v>0</v>
      </c>
      <c r="I227" s="105">
        <v>0</v>
      </c>
      <c r="J227" s="105">
        <v>4.6566128730773899E-7</v>
      </c>
      <c r="K227" s="105">
        <v>4.6566128730773899E-7</v>
      </c>
      <c r="L227" s="105">
        <v>4.6566128730773899E-7</v>
      </c>
      <c r="M227" s="105">
        <v>0</v>
      </c>
      <c r="N227" s="105">
        <v>0</v>
      </c>
      <c r="O227" s="105">
        <v>0</v>
      </c>
      <c r="P227" s="105">
        <v>4.6566128730773899E-7</v>
      </c>
      <c r="Q227" s="105">
        <v>0</v>
      </c>
      <c r="R227" s="105">
        <v>0</v>
      </c>
      <c r="S227" s="105">
        <v>-4.6566128730773899E-7</v>
      </c>
      <c r="T227" s="105">
        <v>-4.6566128730773899E-7</v>
      </c>
      <c r="U227" s="105">
        <v>4.6566128730773899E-7</v>
      </c>
      <c r="V227" s="105">
        <v>0</v>
      </c>
      <c r="W227" s="105">
        <v>0</v>
      </c>
      <c r="X227" s="105">
        <v>4.6566128730773899E-7</v>
      </c>
      <c r="Y227" s="105">
        <v>0</v>
      </c>
      <c r="Z227" s="105">
        <v>0</v>
      </c>
      <c r="AA227" s="105">
        <v>0</v>
      </c>
      <c r="AB227" s="105">
        <v>0</v>
      </c>
      <c r="AC227" s="105">
        <v>0</v>
      </c>
      <c r="AD227" s="105">
        <v>0</v>
      </c>
      <c r="AE227" s="105">
        <v>2.3283064365386899E-7</v>
      </c>
      <c r="AF227" s="105">
        <v>2.3283064365386899E-7</v>
      </c>
      <c r="AG227" s="105">
        <v>0</v>
      </c>
      <c r="AH227" s="105">
        <v>0</v>
      </c>
      <c r="AI227" s="105">
        <v>0</v>
      </c>
      <c r="AJ227" s="105">
        <v>0</v>
      </c>
      <c r="AK227" s="105">
        <v>0</v>
      </c>
      <c r="AL227" s="105">
        <v>0</v>
      </c>
      <c r="AM227" s="105">
        <v>0</v>
      </c>
      <c r="AN227" s="105">
        <v>0</v>
      </c>
      <c r="AO227" s="105">
        <v>0</v>
      </c>
      <c r="AP227" s="105">
        <v>0</v>
      </c>
      <c r="AQ227" s="105">
        <v>0</v>
      </c>
      <c r="AR227" s="105">
        <v>0</v>
      </c>
      <c r="AS227" s="105">
        <v>0</v>
      </c>
      <c r="AT227" s="105">
        <v>0</v>
      </c>
      <c r="AU227" s="105">
        <v>0</v>
      </c>
      <c r="AV227" s="105">
        <v>0</v>
      </c>
      <c r="AW227" s="105">
        <v>0</v>
      </c>
      <c r="AX227" s="105">
        <v>0</v>
      </c>
      <c r="AY227" s="105">
        <v>-4.6566128730773899E-7</v>
      </c>
      <c r="AZ227" s="105">
        <v>0</v>
      </c>
      <c r="BA227" s="105">
        <v>0</v>
      </c>
    </row>
    <row r="228" spans="1:53" x14ac:dyDescent="0.2">
      <c r="A228" s="106" t="s">
        <v>1799</v>
      </c>
    </row>
    <row r="229" spans="1:53" x14ac:dyDescent="0.2">
      <c r="A229" s="106" t="s">
        <v>1800</v>
      </c>
      <c r="B229" s="105">
        <v>1192455255.69116</v>
      </c>
      <c r="C229" s="105">
        <v>1239242624.98491</v>
      </c>
      <c r="D229" s="105">
        <v>1283971811.42803</v>
      </c>
      <c r="E229" s="105">
        <v>1244557195.06091</v>
      </c>
      <c r="F229" s="105">
        <v>1208572087.0270901</v>
      </c>
      <c r="G229" s="105">
        <v>1166788009.0439401</v>
      </c>
      <c r="H229" s="105">
        <v>1126598257.8538799</v>
      </c>
      <c r="I229" s="105">
        <v>1084642110.5850201</v>
      </c>
      <c r="J229" s="105">
        <v>1043967274.71626</v>
      </c>
      <c r="K229" s="105">
        <v>1001106613.36185</v>
      </c>
      <c r="L229" s="105">
        <v>955492035.385934</v>
      </c>
      <c r="M229" s="105">
        <v>907648615.27639198</v>
      </c>
      <c r="N229" s="105">
        <v>907648615.27639198</v>
      </c>
      <c r="O229" s="105">
        <v>874677459.46349704</v>
      </c>
      <c r="P229" s="105">
        <v>839205012.34192705</v>
      </c>
      <c r="Q229" s="105">
        <v>797550696.83470297</v>
      </c>
      <c r="R229" s="105">
        <v>796425798.58043206</v>
      </c>
      <c r="S229" s="105">
        <v>797996895.78910899</v>
      </c>
      <c r="T229" s="105">
        <v>803119821.03903997</v>
      </c>
      <c r="U229" s="105">
        <v>806480881.91322303</v>
      </c>
      <c r="V229" s="105">
        <v>811867005.95681703</v>
      </c>
      <c r="W229" s="105">
        <v>815461258.37742305</v>
      </c>
      <c r="X229" s="105">
        <v>817702902.65223706</v>
      </c>
      <c r="Y229" s="105">
        <v>822822556.46834695</v>
      </c>
      <c r="Z229" s="105">
        <v>829004927.29576898</v>
      </c>
      <c r="AA229" s="105">
        <v>829004927.29576898</v>
      </c>
      <c r="AB229" s="105">
        <v>831231763.17301404</v>
      </c>
      <c r="AC229" s="105">
        <v>833400740.90873897</v>
      </c>
      <c r="AD229" s="105">
        <v>835532202.62766099</v>
      </c>
      <c r="AE229" s="105">
        <v>837681733.61315203</v>
      </c>
      <c r="AF229" s="105">
        <v>839874729.87410998</v>
      </c>
      <c r="AG229" s="105">
        <v>842146085.844944</v>
      </c>
      <c r="AH229" s="105">
        <v>844427794.31769395</v>
      </c>
      <c r="AI229" s="105">
        <v>846756784.74700999</v>
      </c>
      <c r="AJ229" s="105">
        <v>849024793.84870505</v>
      </c>
      <c r="AK229" s="105">
        <v>851282713.12133801</v>
      </c>
      <c r="AL229" s="105">
        <v>853447328.62119496</v>
      </c>
      <c r="AM229" s="105">
        <v>855647843.25874496</v>
      </c>
      <c r="AN229" s="105">
        <v>855647843.25874496</v>
      </c>
      <c r="AO229" s="105">
        <v>862915801.67719996</v>
      </c>
      <c r="AP229" s="105">
        <v>865878278.02727997</v>
      </c>
      <c r="AQ229" s="105">
        <v>868854191.16522801</v>
      </c>
      <c r="AR229" s="105">
        <v>871875316.99904704</v>
      </c>
      <c r="AS229" s="105">
        <v>875053656.83683395</v>
      </c>
      <c r="AT229" s="105">
        <v>878320717.68685699</v>
      </c>
      <c r="AU229" s="105">
        <v>881632814.07662702</v>
      </c>
      <c r="AV229" s="105">
        <v>885124711.77927399</v>
      </c>
      <c r="AW229" s="105">
        <v>888395253.46647203</v>
      </c>
      <c r="AX229" s="105">
        <v>891557407.351789</v>
      </c>
      <c r="AY229" s="105">
        <v>894592813.33201098</v>
      </c>
      <c r="AZ229" s="105">
        <v>897676254.91407704</v>
      </c>
      <c r="BA229" s="105">
        <v>897676254.91407704</v>
      </c>
    </row>
    <row r="230" spans="1:53" x14ac:dyDescent="0.2">
      <c r="A230" s="106" t="s">
        <v>1801</v>
      </c>
      <c r="B230" s="105">
        <v>1192455255.3794999</v>
      </c>
      <c r="C230" s="105">
        <v>1239242624.3615799</v>
      </c>
      <c r="D230" s="105">
        <v>1283971810.4930401</v>
      </c>
      <c r="E230" s="105">
        <v>1244557193.81425</v>
      </c>
      <c r="F230" s="105">
        <v>1208572143.3087599</v>
      </c>
      <c r="G230" s="105">
        <v>1166788008.86394</v>
      </c>
      <c r="H230" s="105">
        <v>1126598257.36221</v>
      </c>
      <c r="I230" s="105">
        <v>1084642109.7816899</v>
      </c>
      <c r="J230" s="105">
        <v>1043967273.6012599</v>
      </c>
      <c r="K230" s="105">
        <v>1001106612.04518</v>
      </c>
      <c r="L230" s="105">
        <v>955492093.42760003</v>
      </c>
      <c r="M230" s="105">
        <v>907648615.27639103</v>
      </c>
      <c r="N230" s="105">
        <v>907648615.27639103</v>
      </c>
      <c r="O230" s="105">
        <v>874677459.46349704</v>
      </c>
      <c r="P230" s="105">
        <v>839205012.34192705</v>
      </c>
      <c r="Q230" s="105">
        <v>797550696.83470297</v>
      </c>
      <c r="R230" s="105">
        <v>796425798.58043206</v>
      </c>
      <c r="S230" s="105">
        <v>797996895.78910899</v>
      </c>
      <c r="T230" s="105">
        <v>803119821.03903997</v>
      </c>
      <c r="U230" s="105">
        <v>806480881.91322303</v>
      </c>
      <c r="V230" s="105">
        <v>811867005.95681703</v>
      </c>
      <c r="W230" s="105">
        <v>815461258.37742305</v>
      </c>
      <c r="X230" s="105">
        <v>817702902.65223706</v>
      </c>
      <c r="Y230" s="105">
        <v>822822556.46834695</v>
      </c>
      <c r="Z230" s="105">
        <v>829004927.29576802</v>
      </c>
      <c r="AA230" s="105">
        <v>829004927.29576802</v>
      </c>
      <c r="AB230" s="105">
        <v>831231763.17301404</v>
      </c>
      <c r="AC230" s="105">
        <v>833400740.90873897</v>
      </c>
      <c r="AD230" s="105">
        <v>835532202.62766099</v>
      </c>
      <c r="AE230" s="105">
        <v>837681733.61315203</v>
      </c>
      <c r="AF230" s="105">
        <v>839874729.87410903</v>
      </c>
      <c r="AG230" s="105">
        <v>842146085.844944</v>
      </c>
      <c r="AH230" s="105">
        <v>844427794.31769395</v>
      </c>
      <c r="AI230" s="105">
        <v>846756784.74700999</v>
      </c>
      <c r="AJ230" s="105">
        <v>849024793.84870505</v>
      </c>
      <c r="AK230" s="105">
        <v>851282713.12133801</v>
      </c>
      <c r="AL230" s="105">
        <v>853447328.62119496</v>
      </c>
      <c r="AM230" s="105">
        <v>855647843.25874496</v>
      </c>
      <c r="AN230" s="105">
        <v>855647843.25874496</v>
      </c>
      <c r="AO230" s="105">
        <v>862915801.67719996</v>
      </c>
      <c r="AP230" s="105">
        <v>865878278.02727997</v>
      </c>
      <c r="AQ230" s="105">
        <v>868854191.16522801</v>
      </c>
      <c r="AR230" s="105">
        <v>871875316.99904704</v>
      </c>
      <c r="AS230" s="105">
        <v>875053656.83683395</v>
      </c>
      <c r="AT230" s="105">
        <v>878320717.68685699</v>
      </c>
      <c r="AU230" s="105">
        <v>881632814.07662594</v>
      </c>
      <c r="AV230" s="105">
        <v>885124711.77927399</v>
      </c>
      <c r="AW230" s="105">
        <v>888395253.46647203</v>
      </c>
      <c r="AX230" s="105">
        <v>891557407.35178804</v>
      </c>
      <c r="AY230" s="105">
        <v>894592813.33201098</v>
      </c>
      <c r="AZ230" s="105">
        <v>897676254.91407704</v>
      </c>
      <c r="BA230" s="105">
        <v>897676254.91407704</v>
      </c>
    </row>
    <row r="231" spans="1:53" x14ac:dyDescent="0.2">
      <c r="A231" s="106" t="s">
        <v>1802</v>
      </c>
      <c r="B231" s="105">
        <v>0.31166570261120702</v>
      </c>
      <c r="C231" s="105">
        <v>0.62333233654498998</v>
      </c>
      <c r="D231" s="105">
        <v>0.93499920330941599</v>
      </c>
      <c r="E231" s="105">
        <v>1.24666583724319</v>
      </c>
      <c r="F231" s="105">
        <v>-56.281667435541699</v>
      </c>
      <c r="G231" s="105">
        <v>0.17999974079430101</v>
      </c>
      <c r="H231" s="105">
        <v>0.49166660755872699</v>
      </c>
      <c r="I231" s="105">
        <v>0.80333324149250895</v>
      </c>
      <c r="J231" s="105">
        <v>1.11499999184161</v>
      </c>
      <c r="K231" s="105">
        <v>1.31666660308837</v>
      </c>
      <c r="L231" s="105">
        <v>-58.041666750796097</v>
      </c>
      <c r="M231" s="105">
        <v>1.1641532182693399E-7</v>
      </c>
      <c r="N231" s="105">
        <v>1.1641532182693399E-7</v>
      </c>
      <c r="O231" s="105">
        <v>0</v>
      </c>
      <c r="P231" s="105">
        <v>1.1641532182693399E-7</v>
      </c>
      <c r="Q231" s="105">
        <v>1.1641532182693399E-7</v>
      </c>
      <c r="R231" s="105">
        <v>1.1641532182693399E-7</v>
      </c>
      <c r="S231" s="105">
        <v>1.1641532182693399E-7</v>
      </c>
      <c r="T231" s="105">
        <v>1.1641532182693399E-7</v>
      </c>
      <c r="U231" s="105">
        <v>1.1641532182693399E-7</v>
      </c>
      <c r="V231" s="105">
        <v>1.1641532182693399E-7</v>
      </c>
      <c r="W231" s="105">
        <v>1.1641532182693399E-7</v>
      </c>
      <c r="X231" s="105">
        <v>2.3283064365386899E-7</v>
      </c>
      <c r="Y231" s="105">
        <v>2.3283064365386899E-7</v>
      </c>
      <c r="Z231" s="105">
        <v>2.3283064365386899E-7</v>
      </c>
      <c r="AA231" s="105">
        <v>2.3283064365386899E-7</v>
      </c>
      <c r="AB231" s="105">
        <v>1.1641532182693399E-7</v>
      </c>
      <c r="AC231" s="105">
        <v>1.1641532182693399E-7</v>
      </c>
      <c r="AD231" s="105">
        <v>3.4924596548080402E-7</v>
      </c>
      <c r="AE231" s="105">
        <v>4.6566128730773899E-7</v>
      </c>
      <c r="AF231" s="105">
        <v>3.4924596548080402E-7</v>
      </c>
      <c r="AG231" s="105">
        <v>3.4924596548080402E-7</v>
      </c>
      <c r="AH231" s="105">
        <v>2.3283064365386899E-7</v>
      </c>
      <c r="AI231" s="105">
        <v>4.6566128730773899E-7</v>
      </c>
      <c r="AJ231" s="105">
        <v>3.4924596548080402E-7</v>
      </c>
      <c r="AK231" s="105">
        <v>3.4924596548080402E-7</v>
      </c>
      <c r="AL231" s="105">
        <v>1.1641532182693399E-7</v>
      </c>
      <c r="AM231" s="105">
        <v>1.1641532182693399E-7</v>
      </c>
      <c r="AN231" s="105">
        <v>1.1641532182693399E-7</v>
      </c>
      <c r="AO231" s="105">
        <v>1.1641532182693399E-7</v>
      </c>
      <c r="AP231" s="105">
        <v>2.3283064365386899E-7</v>
      </c>
      <c r="AQ231" s="105">
        <v>2.3283064365386899E-7</v>
      </c>
      <c r="AR231" s="105">
        <v>3.4924596548080402E-7</v>
      </c>
      <c r="AS231" s="105">
        <v>2.3283064365386899E-7</v>
      </c>
      <c r="AT231" s="105">
        <v>3.4924596548080402E-7</v>
      </c>
      <c r="AU231" s="105">
        <v>2.3283064365386899E-7</v>
      </c>
      <c r="AV231" s="105">
        <v>5.8207660913467397E-7</v>
      </c>
      <c r="AW231" s="105">
        <v>3.4924596548080402E-7</v>
      </c>
      <c r="AX231" s="105">
        <v>3.4924596548080402E-7</v>
      </c>
      <c r="AY231" s="105">
        <v>3.4924596548080402E-7</v>
      </c>
      <c r="AZ231" s="105">
        <v>4.6566128730773899E-7</v>
      </c>
      <c r="BA231" s="105">
        <v>4.6566128730773899E-7</v>
      </c>
    </row>
    <row r="232" spans="1:53" x14ac:dyDescent="0.2">
      <c r="A232" s="106" t="s">
        <v>1803</v>
      </c>
    </row>
    <row r="233" spans="1:53" x14ac:dyDescent="0.2">
      <c r="A233" s="106" t="s">
        <v>1804</v>
      </c>
      <c r="B233" s="105">
        <v>846393667.46567202</v>
      </c>
      <c r="C233" s="105">
        <v>858559891.76712406</v>
      </c>
      <c r="D233" s="105">
        <v>889339255.37439406</v>
      </c>
      <c r="E233" s="105">
        <v>886423404.10108304</v>
      </c>
      <c r="F233" s="105">
        <v>879183925.20975494</v>
      </c>
      <c r="G233" s="105">
        <v>897559560.42620504</v>
      </c>
      <c r="H233" s="105">
        <v>901380386.73865199</v>
      </c>
      <c r="I233" s="105">
        <v>896593492.96161699</v>
      </c>
      <c r="J233" s="105">
        <v>913594961.21727598</v>
      </c>
      <c r="K233" s="105">
        <v>903457912.93213904</v>
      </c>
      <c r="L233" s="105">
        <v>904635437.22245395</v>
      </c>
      <c r="M233" s="105">
        <v>924523872.36330497</v>
      </c>
      <c r="N233" s="105">
        <v>924523872.36330497</v>
      </c>
      <c r="O233" s="105">
        <v>934838104.34645104</v>
      </c>
      <c r="P233" s="105">
        <v>966264381.732054</v>
      </c>
      <c r="Q233" s="105">
        <v>999955443.26321197</v>
      </c>
      <c r="R233" s="105">
        <v>1015150657.12281</v>
      </c>
      <c r="S233" s="105">
        <v>1025623230.72491</v>
      </c>
      <c r="T233" s="105">
        <v>1040245569.8734</v>
      </c>
      <c r="U233" s="105">
        <v>1040834627.676</v>
      </c>
      <c r="V233" s="105">
        <v>1024760452.38737</v>
      </c>
      <c r="W233" s="105">
        <v>1040886064.34829</v>
      </c>
      <c r="X233" s="105">
        <v>1055723291.41319</v>
      </c>
      <c r="Y233" s="105">
        <v>1078351766.30849</v>
      </c>
      <c r="Z233" s="105">
        <v>1106043924.9932599</v>
      </c>
      <c r="AA233" s="105">
        <v>1106043924.9932599</v>
      </c>
      <c r="AB233" s="105">
        <v>1113507119.01724</v>
      </c>
      <c r="AC233" s="105">
        <v>1118770395.4061601</v>
      </c>
      <c r="AD233" s="105">
        <v>1125706310.70579</v>
      </c>
      <c r="AE233" s="105">
        <v>1132415497.5864999</v>
      </c>
      <c r="AF233" s="105">
        <v>1139411013.5285001</v>
      </c>
      <c r="AG233" s="105">
        <v>1147394042.42623</v>
      </c>
      <c r="AH233" s="105">
        <v>1155315434.17697</v>
      </c>
      <c r="AI233" s="105">
        <v>1162641660.50667</v>
      </c>
      <c r="AJ233" s="105">
        <v>1168448601.78866</v>
      </c>
      <c r="AK233" s="105">
        <v>1172456436.3129201</v>
      </c>
      <c r="AL233" s="105">
        <v>1175078585.7199299</v>
      </c>
      <c r="AM233" s="105">
        <v>1181428312.53194</v>
      </c>
      <c r="AN233" s="105">
        <v>1181428312.53194</v>
      </c>
      <c r="AO233" s="105">
        <v>1182233822.45193</v>
      </c>
      <c r="AP233" s="105">
        <v>1182846886.4631801</v>
      </c>
      <c r="AQ233" s="105">
        <v>1181777937.5799401</v>
      </c>
      <c r="AR233" s="105">
        <v>1181629661.0604401</v>
      </c>
      <c r="AS233" s="105">
        <v>1185827380.89276</v>
      </c>
      <c r="AT233" s="105">
        <v>1190600341.3264101</v>
      </c>
      <c r="AU233" s="105">
        <v>1196687897.63083</v>
      </c>
      <c r="AV233" s="105">
        <v>1203004100.3091099</v>
      </c>
      <c r="AW233" s="105">
        <v>1208218387.4172499</v>
      </c>
      <c r="AX233" s="105">
        <v>1214004858.81339</v>
      </c>
      <c r="AY233" s="105">
        <v>1225035706.98719</v>
      </c>
      <c r="AZ233" s="105">
        <v>1230163136.29493</v>
      </c>
      <c r="BA233" s="105">
        <v>1230163136.29493</v>
      </c>
    </row>
    <row r="234" spans="1:53" x14ac:dyDescent="0.2">
      <c r="A234" s="106" t="s">
        <v>1805</v>
      </c>
      <c r="B234" s="105">
        <v>846393667.46567202</v>
      </c>
      <c r="C234" s="105">
        <v>858559891.76712406</v>
      </c>
      <c r="D234" s="105">
        <v>889339255.37439501</v>
      </c>
      <c r="E234" s="105">
        <v>886423404.10108304</v>
      </c>
      <c r="F234" s="105">
        <v>879183925.20975494</v>
      </c>
      <c r="G234" s="105">
        <v>897559560.42620504</v>
      </c>
      <c r="H234" s="105">
        <v>901380386.73865294</v>
      </c>
      <c r="I234" s="105">
        <v>896593492.96161795</v>
      </c>
      <c r="J234" s="105">
        <v>913594961.21727598</v>
      </c>
      <c r="K234" s="105">
        <v>903457912.93213999</v>
      </c>
      <c r="L234" s="105">
        <v>904635437.22245395</v>
      </c>
      <c r="M234" s="105">
        <v>924523872.36330497</v>
      </c>
      <c r="N234" s="105">
        <v>924523872.36330497</v>
      </c>
      <c r="O234" s="105">
        <v>934838104.34645104</v>
      </c>
      <c r="P234" s="105">
        <v>966264381.732054</v>
      </c>
      <c r="Q234" s="105">
        <v>999955443.26321197</v>
      </c>
      <c r="R234" s="105">
        <v>1015150657.12281</v>
      </c>
      <c r="S234" s="105">
        <v>1025623230.72491</v>
      </c>
      <c r="T234" s="105">
        <v>1040245569.8734</v>
      </c>
      <c r="U234" s="105">
        <v>1040834627.676</v>
      </c>
      <c r="V234" s="105">
        <v>1024760452.38737</v>
      </c>
      <c r="W234" s="105">
        <v>1040886064.34829</v>
      </c>
      <c r="X234" s="105">
        <v>1055723291.41319</v>
      </c>
      <c r="Y234" s="105">
        <v>1078351766.30849</v>
      </c>
      <c r="Z234" s="105">
        <v>1106043924.9932599</v>
      </c>
      <c r="AA234" s="105">
        <v>1106043924.9932599</v>
      </c>
      <c r="AB234" s="105">
        <v>1113507119.01724</v>
      </c>
      <c r="AC234" s="105">
        <v>1118770395.4061601</v>
      </c>
      <c r="AD234" s="105">
        <v>1125706310.70579</v>
      </c>
      <c r="AE234" s="105">
        <v>1132415497.5864999</v>
      </c>
      <c r="AF234" s="105">
        <v>1139411013.5285001</v>
      </c>
      <c r="AG234" s="105">
        <v>1147394042.42623</v>
      </c>
      <c r="AH234" s="105">
        <v>1155315434.17697</v>
      </c>
      <c r="AI234" s="105">
        <v>1162641660.50667</v>
      </c>
      <c r="AJ234" s="105">
        <v>1168448601.78866</v>
      </c>
      <c r="AK234" s="105">
        <v>1172456436.3129201</v>
      </c>
      <c r="AL234" s="105">
        <v>1175078585.7199299</v>
      </c>
      <c r="AM234" s="105">
        <v>1181428312.53194</v>
      </c>
      <c r="AN234" s="105">
        <v>1181428312.53194</v>
      </c>
      <c r="AO234" s="105">
        <v>1182233822.45193</v>
      </c>
      <c r="AP234" s="105">
        <v>1182846886.4631801</v>
      </c>
      <c r="AQ234" s="105">
        <v>1181777937.5799401</v>
      </c>
      <c r="AR234" s="105">
        <v>1181629661.0604401</v>
      </c>
      <c r="AS234" s="105">
        <v>1185827380.89276</v>
      </c>
      <c r="AT234" s="105">
        <v>1190600341.3264101</v>
      </c>
      <c r="AU234" s="105">
        <v>1196687897.63083</v>
      </c>
      <c r="AV234" s="105">
        <v>1203004100.3091099</v>
      </c>
      <c r="AW234" s="105">
        <v>1208218387.4172499</v>
      </c>
      <c r="AX234" s="105">
        <v>1214004858.81339</v>
      </c>
      <c r="AY234" s="105">
        <v>1225035706.98719</v>
      </c>
      <c r="AZ234" s="105">
        <v>1230163136.29493</v>
      </c>
      <c r="BA234" s="105">
        <v>1230163136.29493</v>
      </c>
    </row>
    <row r="235" spans="1:53" x14ac:dyDescent="0.2">
      <c r="A235" s="106" t="s">
        <v>1806</v>
      </c>
      <c r="B235" s="105">
        <v>0</v>
      </c>
      <c r="C235" s="105">
        <v>0</v>
      </c>
      <c r="D235" s="105">
        <v>0</v>
      </c>
      <c r="E235" s="105">
        <v>0</v>
      </c>
      <c r="F235" s="105">
        <v>0</v>
      </c>
      <c r="G235" s="105">
        <v>0</v>
      </c>
      <c r="H235" s="105">
        <v>0</v>
      </c>
      <c r="I235" s="105">
        <v>0</v>
      </c>
      <c r="J235" s="105">
        <v>0</v>
      </c>
      <c r="K235" s="105">
        <v>0</v>
      </c>
      <c r="L235" s="105">
        <v>0</v>
      </c>
      <c r="M235" s="105">
        <v>0</v>
      </c>
      <c r="N235" s="105">
        <v>0</v>
      </c>
      <c r="O235" s="105">
        <v>0</v>
      </c>
      <c r="P235" s="105">
        <v>0</v>
      </c>
      <c r="Q235" s="105">
        <v>0</v>
      </c>
      <c r="R235" s="105">
        <v>0</v>
      </c>
      <c r="S235" s="105">
        <v>0</v>
      </c>
      <c r="T235" s="105">
        <v>0</v>
      </c>
      <c r="U235" s="105">
        <v>0</v>
      </c>
      <c r="V235" s="105">
        <v>0</v>
      </c>
      <c r="W235" s="105">
        <v>0</v>
      </c>
      <c r="X235" s="105">
        <v>0</v>
      </c>
      <c r="Y235" s="105">
        <v>0</v>
      </c>
      <c r="Z235" s="105">
        <v>0</v>
      </c>
      <c r="AA235" s="105">
        <v>0</v>
      </c>
      <c r="AB235" s="105">
        <v>0</v>
      </c>
      <c r="AC235" s="105">
        <v>0</v>
      </c>
      <c r="AD235" s="105">
        <v>0</v>
      </c>
      <c r="AE235" s="105">
        <v>0</v>
      </c>
      <c r="AF235" s="105">
        <v>0</v>
      </c>
      <c r="AG235" s="105">
        <v>0</v>
      </c>
      <c r="AH235" s="105">
        <v>0</v>
      </c>
      <c r="AI235" s="105">
        <v>0</v>
      </c>
      <c r="AJ235" s="105">
        <v>0</v>
      </c>
      <c r="AK235" s="105">
        <v>0</v>
      </c>
      <c r="AL235" s="105">
        <v>0</v>
      </c>
      <c r="AM235" s="105">
        <v>0</v>
      </c>
      <c r="AN235" s="105">
        <v>0</v>
      </c>
      <c r="AO235" s="105">
        <v>0</v>
      </c>
      <c r="AP235" s="105">
        <v>0</v>
      </c>
      <c r="AQ235" s="105">
        <v>0</v>
      </c>
      <c r="AR235" s="105">
        <v>0</v>
      </c>
      <c r="AS235" s="105">
        <v>0</v>
      </c>
      <c r="AT235" s="105">
        <v>0</v>
      </c>
      <c r="AU235" s="105">
        <v>0</v>
      </c>
      <c r="AV235" s="105">
        <v>0</v>
      </c>
      <c r="AW235" s="105">
        <v>0</v>
      </c>
      <c r="AX235" s="105">
        <v>0</v>
      </c>
      <c r="AY235" s="105">
        <v>0</v>
      </c>
      <c r="AZ235" s="105">
        <v>0</v>
      </c>
      <c r="BA235" s="105">
        <v>0</v>
      </c>
    </row>
    <row r="236" spans="1:53" x14ac:dyDescent="0.2">
      <c r="A236" s="106" t="s">
        <v>1807</v>
      </c>
      <c r="B236" s="105">
        <v>-2.3283064365386899E-7</v>
      </c>
      <c r="C236" s="105">
        <v>0</v>
      </c>
      <c r="D236" s="105">
        <v>-3.4924596548080402E-7</v>
      </c>
      <c r="E236" s="105">
        <v>-2.3283064365386899E-7</v>
      </c>
      <c r="F236" s="105">
        <v>-4.6566128730773899E-7</v>
      </c>
      <c r="G236" s="105">
        <v>-1.1641532182693399E-7</v>
      </c>
      <c r="H236" s="105">
        <v>-5.8207660913467397E-7</v>
      </c>
      <c r="I236" s="105">
        <v>-1.1641532182693399E-7</v>
      </c>
      <c r="J236" s="105">
        <v>1.1641532182693399E-7</v>
      </c>
      <c r="K236" s="105">
        <v>-2.3283064365386899E-7</v>
      </c>
      <c r="L236" s="105">
        <v>-2.3283064365386899E-7</v>
      </c>
      <c r="M236" s="105">
        <v>-1.1641532182693399E-7</v>
      </c>
      <c r="N236" s="105">
        <v>-1.1641532182693399E-7</v>
      </c>
      <c r="O236" s="105">
        <v>2.3283064365386899E-7</v>
      </c>
      <c r="P236" s="105">
        <v>1.1641532182693399E-7</v>
      </c>
      <c r="Q236" s="105">
        <v>0</v>
      </c>
      <c r="R236" s="105">
        <v>1.1641532182693399E-7</v>
      </c>
      <c r="S236" s="105">
        <v>5.8207660913467397E-7</v>
      </c>
      <c r="T236" s="105">
        <v>0</v>
      </c>
      <c r="U236" s="105">
        <v>0</v>
      </c>
      <c r="V236" s="105">
        <v>2.3283064365386899E-7</v>
      </c>
      <c r="W236" s="105">
        <v>1.1641532182693399E-7</v>
      </c>
      <c r="X236" s="105">
        <v>2.3283064365386899E-7</v>
      </c>
      <c r="Y236" s="105">
        <v>0</v>
      </c>
      <c r="Z236" s="105">
        <v>0</v>
      </c>
      <c r="AA236" s="105">
        <v>0</v>
      </c>
      <c r="AB236" s="105">
        <v>0</v>
      </c>
      <c r="AC236" s="105">
        <v>0</v>
      </c>
      <c r="AD236" s="105">
        <v>-2.3283064365386899E-7</v>
      </c>
      <c r="AE236" s="105">
        <v>4.6566128730773899E-7</v>
      </c>
      <c r="AF236" s="105">
        <v>0</v>
      </c>
      <c r="AG236" s="105">
        <v>4.6566128730773899E-7</v>
      </c>
      <c r="AH236" s="105">
        <v>2.3283064365386899E-7</v>
      </c>
      <c r="AI236" s="105">
        <v>0</v>
      </c>
      <c r="AJ236" s="105">
        <v>0</v>
      </c>
      <c r="AK236" s="105">
        <v>0</v>
      </c>
      <c r="AL236" s="105">
        <v>-2.3283064365386899E-7</v>
      </c>
      <c r="AM236" s="105">
        <v>0</v>
      </c>
      <c r="AN236" s="105">
        <v>0</v>
      </c>
      <c r="AO236" s="105">
        <v>0</v>
      </c>
      <c r="AP236" s="105">
        <v>2.3283064365386899E-7</v>
      </c>
      <c r="AQ236" s="105">
        <v>0</v>
      </c>
      <c r="AR236" s="105">
        <v>2.3283064365386899E-7</v>
      </c>
      <c r="AS236" s="105">
        <v>-2.3283064365386899E-7</v>
      </c>
      <c r="AT236" s="105">
        <v>6.9849193096160804E-7</v>
      </c>
      <c r="AU236" s="105">
        <v>2.3283064365386899E-7</v>
      </c>
      <c r="AV236" s="105">
        <v>2.3283064365386899E-7</v>
      </c>
      <c r="AW236" s="105">
        <v>9.3132257461547799E-7</v>
      </c>
      <c r="AX236" s="105">
        <v>6.9849193096160804E-7</v>
      </c>
      <c r="AY236" s="105">
        <v>2.3283064365386899E-7</v>
      </c>
      <c r="AZ236" s="105">
        <v>0</v>
      </c>
      <c r="BA236" s="105">
        <v>0</v>
      </c>
    </row>
    <row r="237" spans="1:53" x14ac:dyDescent="0.2">
      <c r="A237" s="106" t="s">
        <v>1808</v>
      </c>
    </row>
    <row r="238" spans="1:53" x14ac:dyDescent="0.2">
      <c r="A238" s="106" t="s">
        <v>1809</v>
      </c>
      <c r="B238" s="105">
        <v>537707365.03306305</v>
      </c>
      <c r="C238" s="105">
        <v>540811400.21445596</v>
      </c>
      <c r="D238" s="105">
        <v>543510487.09163499</v>
      </c>
      <c r="E238" s="105">
        <v>542158005.61702895</v>
      </c>
      <c r="F238" s="105">
        <v>541103865.30356205</v>
      </c>
      <c r="G238" s="105">
        <v>539726877.15801704</v>
      </c>
      <c r="H238" s="105">
        <v>538505296.05376005</v>
      </c>
      <c r="I238" s="105">
        <v>537053223.56248999</v>
      </c>
      <c r="J238" s="105">
        <v>535873996.62885302</v>
      </c>
      <c r="K238" s="105">
        <v>534606030.70742601</v>
      </c>
      <c r="L238" s="105">
        <v>533479262.71877199</v>
      </c>
      <c r="M238" s="105">
        <v>532026201.96195501</v>
      </c>
      <c r="N238" s="105">
        <v>532026201.96195501</v>
      </c>
      <c r="O238" s="105">
        <v>527099828.20907199</v>
      </c>
      <c r="P238" s="105">
        <v>523309114.413082</v>
      </c>
      <c r="Q238" s="105">
        <v>519725169.00606698</v>
      </c>
      <c r="R238" s="105">
        <v>517795891.25873101</v>
      </c>
      <c r="S238" s="105">
        <v>515064594.786129</v>
      </c>
      <c r="T238" s="105">
        <v>512168963.525648</v>
      </c>
      <c r="U238" s="105">
        <v>509187970.88353699</v>
      </c>
      <c r="V238" s="105">
        <v>505053823.18908203</v>
      </c>
      <c r="W238" s="105">
        <v>502433659.82836097</v>
      </c>
      <c r="X238" s="105">
        <v>500223114.42019302</v>
      </c>
      <c r="Y238" s="105">
        <v>498649329.625907</v>
      </c>
      <c r="Z238" s="105">
        <v>497023284.61687797</v>
      </c>
      <c r="AA238" s="105">
        <v>497023284.61687797</v>
      </c>
      <c r="AB238" s="105">
        <v>498689058.13763303</v>
      </c>
      <c r="AC238" s="105">
        <v>500513507.50556898</v>
      </c>
      <c r="AD238" s="105">
        <v>502227328.815799</v>
      </c>
      <c r="AE238" s="105">
        <v>503923444.866822</v>
      </c>
      <c r="AF238" s="105">
        <v>505597404.07481903</v>
      </c>
      <c r="AG238" s="105">
        <v>507385091.56135601</v>
      </c>
      <c r="AH238" s="105">
        <v>509155286.84389597</v>
      </c>
      <c r="AI238" s="105">
        <v>510857085.24484003</v>
      </c>
      <c r="AJ238" s="105">
        <v>512646177.562249</v>
      </c>
      <c r="AK238" s="105">
        <v>514507149.66165602</v>
      </c>
      <c r="AL238" s="105">
        <v>516287986.315054</v>
      </c>
      <c r="AM238" s="105">
        <v>518110229.40593398</v>
      </c>
      <c r="AN238" s="105">
        <v>518110229.40593398</v>
      </c>
      <c r="AO238" s="105">
        <v>519247913.971861</v>
      </c>
      <c r="AP238" s="105">
        <v>520427823.590729</v>
      </c>
      <c r="AQ238" s="105">
        <v>521555371.55064601</v>
      </c>
      <c r="AR238" s="105">
        <v>522670495.259175</v>
      </c>
      <c r="AS238" s="105">
        <v>523843404.32439101</v>
      </c>
      <c r="AT238" s="105">
        <v>525082316.542216</v>
      </c>
      <c r="AU238" s="105">
        <v>526334173.86786699</v>
      </c>
      <c r="AV238" s="105">
        <v>527558040.59027302</v>
      </c>
      <c r="AW238" s="105">
        <v>528846283.86685902</v>
      </c>
      <c r="AX238" s="105">
        <v>530137037.563088</v>
      </c>
      <c r="AY238" s="105">
        <v>531450455.981529</v>
      </c>
      <c r="AZ238" s="105">
        <v>532791461.02164</v>
      </c>
      <c r="BA238" s="105">
        <v>532791461.02164</v>
      </c>
    </row>
    <row r="239" spans="1:53" x14ac:dyDescent="0.2">
      <c r="A239" s="106" t="s">
        <v>1810</v>
      </c>
      <c r="B239" s="105">
        <v>537707365.03306305</v>
      </c>
      <c r="C239" s="105">
        <v>540811400.21445596</v>
      </c>
      <c r="D239" s="105">
        <v>543510487.09163499</v>
      </c>
      <c r="E239" s="105">
        <v>542158005.61702895</v>
      </c>
      <c r="F239" s="105">
        <v>541103865.30356205</v>
      </c>
      <c r="G239" s="105">
        <v>539726877.15801704</v>
      </c>
      <c r="H239" s="105">
        <v>538505296.05376005</v>
      </c>
      <c r="I239" s="105">
        <v>537053223.56248999</v>
      </c>
      <c r="J239" s="105">
        <v>535873996.62885302</v>
      </c>
      <c r="K239" s="105">
        <v>534606030.70742601</v>
      </c>
      <c r="L239" s="105">
        <v>533479262.71877199</v>
      </c>
      <c r="M239" s="105">
        <v>532026201.961954</v>
      </c>
      <c r="N239" s="105">
        <v>532026201.961954</v>
      </c>
      <c r="O239" s="105">
        <v>527099828.20907199</v>
      </c>
      <c r="P239" s="105">
        <v>523309114.413082</v>
      </c>
      <c r="Q239" s="105">
        <v>519725169.00606698</v>
      </c>
      <c r="R239" s="105">
        <v>517795891.25873101</v>
      </c>
      <c r="S239" s="105">
        <v>515064594.786129</v>
      </c>
      <c r="T239" s="105">
        <v>512168963.52564901</v>
      </c>
      <c r="U239" s="105">
        <v>509187970.88353699</v>
      </c>
      <c r="V239" s="105">
        <v>505053823.18908203</v>
      </c>
      <c r="W239" s="105">
        <v>502433659.82836199</v>
      </c>
      <c r="X239" s="105">
        <v>500223114.42019302</v>
      </c>
      <c r="Y239" s="105">
        <v>498649329.625907</v>
      </c>
      <c r="Z239" s="105">
        <v>497023284.61687797</v>
      </c>
      <c r="AA239" s="105">
        <v>497023284.61687797</v>
      </c>
      <c r="AB239" s="105">
        <v>498689058.13763303</v>
      </c>
      <c r="AC239" s="105">
        <v>500513507.50556898</v>
      </c>
      <c r="AD239" s="105">
        <v>502227328.815799</v>
      </c>
      <c r="AE239" s="105">
        <v>503923444.866822</v>
      </c>
      <c r="AF239" s="105">
        <v>505597404.07481903</v>
      </c>
      <c r="AG239" s="105">
        <v>507385091.56135601</v>
      </c>
      <c r="AH239" s="105">
        <v>509155286.84389597</v>
      </c>
      <c r="AI239" s="105">
        <v>510857085.24484003</v>
      </c>
      <c r="AJ239" s="105">
        <v>512646177.562249</v>
      </c>
      <c r="AK239" s="105">
        <v>514507149.66165602</v>
      </c>
      <c r="AL239" s="105">
        <v>516287986.315054</v>
      </c>
      <c r="AM239" s="105">
        <v>518110229.40593398</v>
      </c>
      <c r="AN239" s="105">
        <v>518110229.40593398</v>
      </c>
      <c r="AO239" s="105">
        <v>519247913.971861</v>
      </c>
      <c r="AP239" s="105">
        <v>520427823.590729</v>
      </c>
      <c r="AQ239" s="105">
        <v>521555371.55064601</v>
      </c>
      <c r="AR239" s="105">
        <v>522670495.259175</v>
      </c>
      <c r="AS239" s="105">
        <v>523843404.32439101</v>
      </c>
      <c r="AT239" s="105">
        <v>525082316.54221702</v>
      </c>
      <c r="AU239" s="105">
        <v>526334173.86786699</v>
      </c>
      <c r="AV239" s="105">
        <v>527558040.59027398</v>
      </c>
      <c r="AW239" s="105">
        <v>528846283.86685902</v>
      </c>
      <c r="AX239" s="105">
        <v>530137037.563088</v>
      </c>
      <c r="AY239" s="105">
        <v>531450455.981529</v>
      </c>
      <c r="AZ239" s="105">
        <v>532791461.02164</v>
      </c>
      <c r="BA239" s="105">
        <v>532791461.02164</v>
      </c>
    </row>
    <row r="240" spans="1:53" x14ac:dyDescent="0.2">
      <c r="A240" s="106" t="s">
        <v>1811</v>
      </c>
      <c r="B240" s="105">
        <v>1.1641532182693399E-7</v>
      </c>
      <c r="C240" s="105">
        <v>0</v>
      </c>
      <c r="D240" s="105">
        <v>1.1641532182693399E-7</v>
      </c>
      <c r="E240" s="105">
        <v>0</v>
      </c>
      <c r="F240" s="105">
        <v>0</v>
      </c>
      <c r="G240" s="105">
        <v>0</v>
      </c>
      <c r="H240" s="105">
        <v>1.1641532182693399E-7</v>
      </c>
      <c r="I240" s="105">
        <v>0</v>
      </c>
      <c r="J240" s="105">
        <v>-1.1641532182693399E-7</v>
      </c>
      <c r="K240" s="105">
        <v>0</v>
      </c>
      <c r="L240" s="105">
        <v>0</v>
      </c>
      <c r="M240" s="105">
        <v>1.1641532182693399E-7</v>
      </c>
      <c r="N240" s="105">
        <v>1.1641532182693399E-7</v>
      </c>
      <c r="O240" s="105">
        <v>0</v>
      </c>
      <c r="P240" s="105">
        <v>-5.8207660913467401E-8</v>
      </c>
      <c r="Q240" s="105">
        <v>-5.8207660913467401E-8</v>
      </c>
      <c r="R240" s="105">
        <v>1.1641532182693399E-7</v>
      </c>
      <c r="S240" s="105">
        <v>-1.1641532182693399E-7</v>
      </c>
      <c r="T240" s="105">
        <v>-5.8207660913467401E-8</v>
      </c>
      <c r="U240" s="105">
        <v>0</v>
      </c>
      <c r="V240" s="105">
        <v>0</v>
      </c>
      <c r="W240" s="105">
        <v>-5.8207660913467401E-8</v>
      </c>
      <c r="X240" s="105">
        <v>0</v>
      </c>
      <c r="Y240" s="105">
        <v>-5.8207660913467401E-8</v>
      </c>
      <c r="Z240" s="105">
        <v>0</v>
      </c>
      <c r="AA240" s="105">
        <v>0</v>
      </c>
      <c r="AB240" s="105">
        <v>-1.1641532182693399E-7</v>
      </c>
      <c r="AC240" s="105">
        <v>5.8207660913467401E-8</v>
      </c>
      <c r="AD240" s="105">
        <v>0</v>
      </c>
      <c r="AE240" s="105">
        <v>0</v>
      </c>
      <c r="AF240" s="105">
        <v>-5.8207660913467401E-8</v>
      </c>
      <c r="AG240" s="105">
        <v>-1.1641532182693399E-7</v>
      </c>
      <c r="AH240" s="105">
        <v>-5.8207660913467401E-8</v>
      </c>
      <c r="AI240" s="105">
        <v>-5.8207660913467401E-8</v>
      </c>
      <c r="AJ240" s="105">
        <v>0</v>
      </c>
      <c r="AK240" s="105">
        <v>-5.8207660913467401E-8</v>
      </c>
      <c r="AL240" s="105">
        <v>-5.8207660913467401E-8</v>
      </c>
      <c r="AM240" s="105">
        <v>-5.8207660913467401E-8</v>
      </c>
      <c r="AN240" s="105">
        <v>-5.8207660913467401E-8</v>
      </c>
      <c r="AO240" s="105">
        <v>-5.8207660913467401E-8</v>
      </c>
      <c r="AP240" s="105">
        <v>0</v>
      </c>
      <c r="AQ240" s="105">
        <v>-5.8207660913467401E-8</v>
      </c>
      <c r="AR240" s="105">
        <v>-1.1641532182693399E-7</v>
      </c>
      <c r="AS240" s="105">
        <v>5.8207660913467401E-8</v>
      </c>
      <c r="AT240" s="105">
        <v>-1.1641532182693399E-7</v>
      </c>
      <c r="AU240" s="105">
        <v>-1.1641532182693399E-7</v>
      </c>
      <c r="AV240" s="105">
        <v>-1.1641532182693399E-7</v>
      </c>
      <c r="AW240" s="105">
        <v>-1.1641532182693399E-7</v>
      </c>
      <c r="AX240" s="105">
        <v>-1.1641532182693399E-7</v>
      </c>
      <c r="AY240" s="105">
        <v>-1.1641532182693399E-7</v>
      </c>
      <c r="AZ240" s="105">
        <v>-2.3283064365386899E-7</v>
      </c>
      <c r="BA240" s="105">
        <v>-2.3283064365386899E-7</v>
      </c>
    </row>
    <row r="241" spans="1:53" x14ac:dyDescent="0.2">
      <c r="A241" s="106" t="s">
        <v>1812</v>
      </c>
    </row>
    <row r="242" spans="1:53" x14ac:dyDescent="0.2">
      <c r="A242" s="106" t="s">
        <v>1813</v>
      </c>
      <c r="B242" s="105">
        <v>413201516.640221</v>
      </c>
      <c r="C242" s="105">
        <v>424831747.01196098</v>
      </c>
      <c r="D242" s="105">
        <v>426857565.12118298</v>
      </c>
      <c r="E242" s="105">
        <v>417243999.520118</v>
      </c>
      <c r="F242" s="105">
        <v>409117427.68982399</v>
      </c>
      <c r="G242" s="105">
        <v>393165678.93557298</v>
      </c>
      <c r="H242" s="105">
        <v>389259635.70266598</v>
      </c>
      <c r="I242" s="105">
        <v>383063785.08413303</v>
      </c>
      <c r="J242" s="105">
        <v>365842665.59220898</v>
      </c>
      <c r="K242" s="105">
        <v>358446695.62465602</v>
      </c>
      <c r="L242" s="105">
        <v>352845446.05974197</v>
      </c>
      <c r="M242" s="105">
        <v>327437599.30755597</v>
      </c>
      <c r="N242" s="105">
        <v>327437599.30755597</v>
      </c>
      <c r="O242" s="105">
        <v>299967327.30392897</v>
      </c>
      <c r="P242" s="105">
        <v>277635407.83569002</v>
      </c>
      <c r="Q242" s="105">
        <v>249238130.40354601</v>
      </c>
      <c r="R242" s="105">
        <v>232174262.55388701</v>
      </c>
      <c r="S242" s="105">
        <v>214567082.429712</v>
      </c>
      <c r="T242" s="105">
        <v>186281739.23199901</v>
      </c>
      <c r="U242" s="105">
        <v>165542052.002487</v>
      </c>
      <c r="V242" s="105">
        <v>140348971.566522</v>
      </c>
      <c r="W242" s="105">
        <v>118074743.530654</v>
      </c>
      <c r="X242" s="105">
        <v>101183802.07323501</v>
      </c>
      <c r="Y242" s="105">
        <v>86316421.016953096</v>
      </c>
      <c r="Z242" s="105">
        <v>72733698.265388206</v>
      </c>
      <c r="AA242" s="105">
        <v>72733698.265388206</v>
      </c>
      <c r="AB242" s="105">
        <v>71274310.267704397</v>
      </c>
      <c r="AC242" s="105">
        <v>69241841.368853301</v>
      </c>
      <c r="AD242" s="105">
        <v>67622920.029542103</v>
      </c>
      <c r="AE242" s="105">
        <v>9478925.3909368496</v>
      </c>
      <c r="AF242" s="105">
        <v>8128947.1980998898</v>
      </c>
      <c r="AG242" s="105">
        <v>-49212544.803265601</v>
      </c>
      <c r="AH242" s="105">
        <v>-50161892.690895602</v>
      </c>
      <c r="AI242" s="105">
        <v>-51306776.561701402</v>
      </c>
      <c r="AJ242" s="105">
        <v>38463385.679136597</v>
      </c>
      <c r="AK242" s="105">
        <v>36301056.578347199</v>
      </c>
      <c r="AL242" s="105">
        <v>33439688.8290819</v>
      </c>
      <c r="AM242" s="105">
        <v>61080252.517074198</v>
      </c>
      <c r="AN242" s="105">
        <v>61080252.517074198</v>
      </c>
      <c r="AO242" s="105">
        <v>59191401.912156902</v>
      </c>
      <c r="AP242" s="105">
        <v>58098840.498514198</v>
      </c>
      <c r="AQ242" s="105">
        <v>61281737.165863603</v>
      </c>
      <c r="AR242" s="105">
        <v>59651400.752696097</v>
      </c>
      <c r="AS242" s="105">
        <v>59407623.032605</v>
      </c>
      <c r="AT242" s="105">
        <v>58953011.714255601</v>
      </c>
      <c r="AU242" s="105">
        <v>58810137.0780138</v>
      </c>
      <c r="AV242" s="105">
        <v>58797965.231765397</v>
      </c>
      <c r="AW242" s="105">
        <v>-89476462.741692707</v>
      </c>
      <c r="AX242" s="105">
        <v>-89729130.168467805</v>
      </c>
      <c r="AY242" s="105">
        <v>-88811844.004563898</v>
      </c>
      <c r="AZ242" s="105">
        <v>-38839621.6511788</v>
      </c>
      <c r="BA242" s="105">
        <v>-38839621.6511788</v>
      </c>
    </row>
    <row r="243" spans="1:53" x14ac:dyDescent="0.2">
      <c r="A243" s="106" t="s">
        <v>1814</v>
      </c>
      <c r="B243" s="105">
        <v>413201516.640221</v>
      </c>
      <c r="C243" s="105">
        <v>424831747.01196098</v>
      </c>
      <c r="D243" s="105">
        <v>426857565.12118298</v>
      </c>
      <c r="E243" s="105">
        <v>417243999.520118</v>
      </c>
      <c r="F243" s="105">
        <v>409117427.68982399</v>
      </c>
      <c r="G243" s="105">
        <v>393165678.93557298</v>
      </c>
      <c r="H243" s="105">
        <v>389259635.70266598</v>
      </c>
      <c r="I243" s="105">
        <v>383063785.08413303</v>
      </c>
      <c r="J243" s="105">
        <v>365842665.59220898</v>
      </c>
      <c r="K243" s="105">
        <v>358446695.62465602</v>
      </c>
      <c r="L243" s="105">
        <v>352845446.05974197</v>
      </c>
      <c r="M243" s="105">
        <v>327437599.30755597</v>
      </c>
      <c r="N243" s="105">
        <v>327437599.30755597</v>
      </c>
      <c r="O243" s="105">
        <v>299967327.30392897</v>
      </c>
      <c r="P243" s="105">
        <v>277635407.83569002</v>
      </c>
      <c r="Q243" s="105">
        <v>249238130.40354601</v>
      </c>
      <c r="R243" s="105">
        <v>232174262.55388701</v>
      </c>
      <c r="S243" s="105">
        <v>214567082.429712</v>
      </c>
      <c r="T243" s="105">
        <v>186281739.23199901</v>
      </c>
      <c r="U243" s="105">
        <v>165542052.002487</v>
      </c>
      <c r="V243" s="105">
        <v>140348971.566522</v>
      </c>
      <c r="W243" s="105">
        <v>118074743.530654</v>
      </c>
      <c r="X243" s="105">
        <v>101183802.07323501</v>
      </c>
      <c r="Y243" s="105">
        <v>86316421.016953096</v>
      </c>
      <c r="Z243" s="105">
        <v>72733698.265388206</v>
      </c>
      <c r="AA243" s="105">
        <v>72733698.265388206</v>
      </c>
      <c r="AB243" s="105">
        <v>71274310.267704397</v>
      </c>
      <c r="AC243" s="105">
        <v>69241841.368853301</v>
      </c>
      <c r="AD243" s="105">
        <v>67622920.029542103</v>
      </c>
      <c r="AE243" s="105">
        <v>9478925.3909368496</v>
      </c>
      <c r="AF243" s="105">
        <v>8128947.1980998898</v>
      </c>
      <c r="AG243" s="105">
        <v>-49212544.803265601</v>
      </c>
      <c r="AH243" s="105">
        <v>-50161892.690895602</v>
      </c>
      <c r="AI243" s="105">
        <v>-51306776.561701402</v>
      </c>
      <c r="AJ243" s="105">
        <v>38463385.679136597</v>
      </c>
      <c r="AK243" s="105">
        <v>36301056.578347199</v>
      </c>
      <c r="AL243" s="105">
        <v>33439688.8290819</v>
      </c>
      <c r="AM243" s="105">
        <v>61080252.517074198</v>
      </c>
      <c r="AN243" s="105">
        <v>61080252.517074198</v>
      </c>
      <c r="AO243" s="105">
        <v>59191401.912156902</v>
      </c>
      <c r="AP243" s="105">
        <v>58098840.498514198</v>
      </c>
      <c r="AQ243" s="105">
        <v>61281737.165863603</v>
      </c>
      <c r="AR243" s="105">
        <v>59651400.752696097</v>
      </c>
      <c r="AS243" s="105">
        <v>59407623.032605</v>
      </c>
      <c r="AT243" s="105">
        <v>58953011.714255601</v>
      </c>
      <c r="AU243" s="105">
        <v>58810137.0780138</v>
      </c>
      <c r="AV243" s="105">
        <v>58797965.231765397</v>
      </c>
      <c r="AW243" s="105">
        <v>-89476462.741692707</v>
      </c>
      <c r="AX243" s="105">
        <v>-89729130.168467805</v>
      </c>
      <c r="AY243" s="105">
        <v>-88811844.004563898</v>
      </c>
      <c r="AZ243" s="105">
        <v>-38839621.6511788</v>
      </c>
      <c r="BA243" s="105">
        <v>-38839621.6511788</v>
      </c>
    </row>
    <row r="244" spans="1:53" x14ac:dyDescent="0.2">
      <c r="A244" s="106" t="s">
        <v>1815</v>
      </c>
      <c r="B244" s="105">
        <v>0</v>
      </c>
      <c r="C244" s="105">
        <v>0</v>
      </c>
      <c r="D244" s="105">
        <v>0</v>
      </c>
      <c r="E244" s="105">
        <v>0</v>
      </c>
      <c r="F244" s="105">
        <v>0</v>
      </c>
      <c r="G244" s="105">
        <v>0</v>
      </c>
      <c r="H244" s="105">
        <v>0</v>
      </c>
      <c r="I244" s="105">
        <v>0</v>
      </c>
      <c r="J244" s="105">
        <v>0</v>
      </c>
      <c r="K244" s="105">
        <v>0</v>
      </c>
      <c r="L244" s="105">
        <v>0</v>
      </c>
      <c r="M244" s="105">
        <v>0</v>
      </c>
      <c r="N244" s="105">
        <v>0</v>
      </c>
      <c r="O244" s="105">
        <v>0</v>
      </c>
      <c r="P244" s="105">
        <v>0</v>
      </c>
      <c r="Q244" s="105">
        <v>0</v>
      </c>
      <c r="R244" s="105">
        <v>0</v>
      </c>
      <c r="S244" s="105">
        <v>0</v>
      </c>
      <c r="T244" s="105">
        <v>0</v>
      </c>
      <c r="U244" s="105">
        <v>0</v>
      </c>
      <c r="V244" s="105">
        <v>0</v>
      </c>
      <c r="W244" s="105">
        <v>0</v>
      </c>
      <c r="X244" s="105">
        <v>0</v>
      </c>
      <c r="Y244" s="105">
        <v>0</v>
      </c>
      <c r="Z244" s="105">
        <v>0</v>
      </c>
      <c r="AA244" s="105">
        <v>0</v>
      </c>
      <c r="AB244" s="105">
        <v>0</v>
      </c>
      <c r="AC244" s="105">
        <v>0</v>
      </c>
      <c r="AD244" s="105">
        <v>0</v>
      </c>
      <c r="AE244" s="105">
        <v>0</v>
      </c>
      <c r="AF244" s="105">
        <v>0</v>
      </c>
      <c r="AG244" s="105">
        <v>0</v>
      </c>
      <c r="AH244" s="105">
        <v>0</v>
      </c>
      <c r="AI244" s="105">
        <v>0</v>
      </c>
      <c r="AJ244" s="105">
        <v>0</v>
      </c>
      <c r="AK244" s="105">
        <v>0</v>
      </c>
      <c r="AL244" s="105">
        <v>0</v>
      </c>
      <c r="AM244" s="105">
        <v>0</v>
      </c>
      <c r="AN244" s="105">
        <v>0</v>
      </c>
      <c r="AO244" s="105">
        <v>0</v>
      </c>
      <c r="AP244" s="105">
        <v>0</v>
      </c>
      <c r="AQ244" s="105">
        <v>0</v>
      </c>
      <c r="AR244" s="105">
        <v>0</v>
      </c>
      <c r="AS244" s="105">
        <v>0</v>
      </c>
      <c r="AT244" s="105">
        <v>0</v>
      </c>
      <c r="AU244" s="105">
        <v>0</v>
      </c>
      <c r="AV244" s="105">
        <v>0</v>
      </c>
      <c r="AW244" s="105">
        <v>0</v>
      </c>
      <c r="AX244" s="105">
        <v>0</v>
      </c>
      <c r="AY244" s="105">
        <v>0</v>
      </c>
      <c r="AZ244" s="105">
        <v>0</v>
      </c>
      <c r="BA244" s="105">
        <v>0</v>
      </c>
    </row>
    <row r="245" spans="1:53" x14ac:dyDescent="0.2">
      <c r="A245" s="106" t="s">
        <v>1816</v>
      </c>
    </row>
    <row r="246" spans="1:53" x14ac:dyDescent="0.2">
      <c r="A246" s="106" t="s">
        <v>1817</v>
      </c>
    </row>
    <row r="247" spans="1:53" x14ac:dyDescent="0.2">
      <c r="A247" s="106" t="s">
        <v>1818</v>
      </c>
      <c r="B247" s="105">
        <v>-204239758.168679</v>
      </c>
      <c r="C247" s="105">
        <v>-217738725.05908501</v>
      </c>
      <c r="D247" s="105">
        <v>-224151066.19758001</v>
      </c>
      <c r="E247" s="105">
        <v>-213416731.884626</v>
      </c>
      <c r="F247" s="105">
        <v>-203861911.00755599</v>
      </c>
      <c r="G247" s="105">
        <v>-191020726.77538601</v>
      </c>
      <c r="H247" s="105">
        <v>-183729860.268659</v>
      </c>
      <c r="I247" s="105">
        <v>-173900743.93744001</v>
      </c>
      <c r="J247" s="105">
        <v>-152886010.518125</v>
      </c>
      <c r="K247" s="105">
        <v>-142956369.648579</v>
      </c>
      <c r="L247" s="105">
        <v>-135581230.73949099</v>
      </c>
      <c r="M247" s="105">
        <v>-118910735.804839</v>
      </c>
      <c r="N247" s="105">
        <v>-118910735.804839</v>
      </c>
      <c r="O247" s="105">
        <v>-94052088.830794394</v>
      </c>
      <c r="P247" s="105">
        <v>-74606576.337795004</v>
      </c>
      <c r="Q247" s="105">
        <v>-49741381.2193636</v>
      </c>
      <c r="R247" s="105">
        <v>-34224302.821718298</v>
      </c>
      <c r="S247" s="105">
        <v>-19016981.967943002</v>
      </c>
      <c r="T247" s="105">
        <v>2588726.4288883102</v>
      </c>
      <c r="U247" s="105">
        <v>20090743.263241298</v>
      </c>
      <c r="V247" s="105">
        <v>41842779.5319134</v>
      </c>
      <c r="W247" s="105">
        <v>58155722.556797698</v>
      </c>
      <c r="X247" s="105">
        <v>72001654.155473098</v>
      </c>
      <c r="Y247" s="105">
        <v>83668653.7671794</v>
      </c>
      <c r="Z247" s="105">
        <v>91051929.817387894</v>
      </c>
      <c r="AA247" s="105">
        <v>91051929.817387894</v>
      </c>
      <c r="AB247" s="105">
        <v>88758353.216293693</v>
      </c>
      <c r="AC247" s="105">
        <v>87040283.984225705</v>
      </c>
      <c r="AD247" s="105">
        <v>84674675.149725795</v>
      </c>
      <c r="AE247" s="105">
        <v>139019202.444511</v>
      </c>
      <c r="AF247" s="105">
        <v>136732540.63529801</v>
      </c>
      <c r="AG247" s="105">
        <v>191018546.011646</v>
      </c>
      <c r="AH247" s="105">
        <v>188842952.84123901</v>
      </c>
      <c r="AI247" s="105">
        <v>186840708.525024</v>
      </c>
      <c r="AJ247" s="105">
        <v>93810420.545896307</v>
      </c>
      <c r="AK247" s="105">
        <v>92659351.004155397</v>
      </c>
      <c r="AL247" s="105">
        <v>91906977.509125397</v>
      </c>
      <c r="AM247" s="105">
        <v>61010965.049295001</v>
      </c>
      <c r="AN247" s="105">
        <v>61010965.049295001</v>
      </c>
      <c r="AO247" s="105">
        <v>59462384.126682699</v>
      </c>
      <c r="AP247" s="105">
        <v>58032680.362983704</v>
      </c>
      <c r="AQ247" s="105">
        <v>52083695.903246596</v>
      </c>
      <c r="AR247" s="105">
        <v>50811541.837043799</v>
      </c>
      <c r="AS247" s="105">
        <v>48430390.3817387</v>
      </c>
      <c r="AT247" s="105">
        <v>45827397.647716098</v>
      </c>
      <c r="AU247" s="105">
        <v>42906586.536547303</v>
      </c>
      <c r="AV247" s="105">
        <v>39877931.797970302</v>
      </c>
      <c r="AW247" s="105">
        <v>185373077.62281099</v>
      </c>
      <c r="AX247" s="105">
        <v>182606183.20299199</v>
      </c>
      <c r="AY247" s="105">
        <v>178545405.24000201</v>
      </c>
      <c r="AZ247" s="105">
        <v>125686048.223065</v>
      </c>
      <c r="BA247" s="105">
        <v>125686048.223065</v>
      </c>
    </row>
    <row r="248" spans="1:53" x14ac:dyDescent="0.2">
      <c r="A248" s="106" t="s">
        <v>1819</v>
      </c>
      <c r="B248" s="105">
        <v>-204239758.168679</v>
      </c>
      <c r="C248" s="105">
        <v>-217738725.05908501</v>
      </c>
      <c r="D248" s="105">
        <v>-224151066.19758001</v>
      </c>
      <c r="E248" s="105">
        <v>-213416731.884626</v>
      </c>
      <c r="F248" s="105">
        <v>-203861911.00755599</v>
      </c>
      <c r="G248" s="105">
        <v>-191020726.77538601</v>
      </c>
      <c r="H248" s="105">
        <v>-183729860.268659</v>
      </c>
      <c r="I248" s="105">
        <v>-173900743.93744001</v>
      </c>
      <c r="J248" s="105">
        <v>-152886010.518125</v>
      </c>
      <c r="K248" s="105">
        <v>-142956369.648579</v>
      </c>
      <c r="L248" s="105">
        <v>-135581230.73949099</v>
      </c>
      <c r="M248" s="105">
        <v>-118910735.804839</v>
      </c>
      <c r="N248" s="105">
        <v>-118910735.804839</v>
      </c>
      <c r="O248" s="105">
        <v>-94052088.830794394</v>
      </c>
      <c r="P248" s="105">
        <v>-74606576.337795004</v>
      </c>
      <c r="Q248" s="105">
        <v>-49741381.2193636</v>
      </c>
      <c r="R248" s="105">
        <v>-34224302.821718298</v>
      </c>
      <c r="S248" s="105">
        <v>-19016981.967943002</v>
      </c>
      <c r="T248" s="105">
        <v>2588726.4288883102</v>
      </c>
      <c r="U248" s="105">
        <v>20090743.263241298</v>
      </c>
      <c r="V248" s="105">
        <v>41842779.5319134</v>
      </c>
      <c r="W248" s="105">
        <v>58155722.556797698</v>
      </c>
      <c r="X248" s="105">
        <v>72001654.155473098</v>
      </c>
      <c r="Y248" s="105">
        <v>83668653.7671794</v>
      </c>
      <c r="Z248" s="105">
        <v>91051929.817387894</v>
      </c>
      <c r="AA248" s="105">
        <v>91051929.817387894</v>
      </c>
      <c r="AB248" s="105">
        <v>88758353.216293693</v>
      </c>
      <c r="AC248" s="105">
        <v>87040283.984225705</v>
      </c>
      <c r="AD248" s="105">
        <v>84674675.149725795</v>
      </c>
      <c r="AE248" s="105">
        <v>139019202.444511</v>
      </c>
      <c r="AF248" s="105">
        <v>136732540.63529801</v>
      </c>
      <c r="AG248" s="105">
        <v>191018546.011646</v>
      </c>
      <c r="AH248" s="105">
        <v>188842952.84123901</v>
      </c>
      <c r="AI248" s="105">
        <v>186840708.525024</v>
      </c>
      <c r="AJ248" s="105">
        <v>93810420.545896307</v>
      </c>
      <c r="AK248" s="105">
        <v>92659351.004155397</v>
      </c>
      <c r="AL248" s="105">
        <v>91906977.509125397</v>
      </c>
      <c r="AM248" s="105">
        <v>61010965.049295001</v>
      </c>
      <c r="AN248" s="105">
        <v>61010965.049295001</v>
      </c>
      <c r="AO248" s="105">
        <v>59462384.126682699</v>
      </c>
      <c r="AP248" s="105">
        <v>58032680.362983704</v>
      </c>
      <c r="AQ248" s="105">
        <v>52083695.903246596</v>
      </c>
      <c r="AR248" s="105">
        <v>50811541.837043799</v>
      </c>
      <c r="AS248" s="105">
        <v>48430390.3817387</v>
      </c>
      <c r="AT248" s="105">
        <v>45827397.647716098</v>
      </c>
      <c r="AU248" s="105">
        <v>42906586.536547303</v>
      </c>
      <c r="AV248" s="105">
        <v>39877931.797970302</v>
      </c>
      <c r="AW248" s="105">
        <v>185373077.62281099</v>
      </c>
      <c r="AX248" s="105">
        <v>182606183.20299199</v>
      </c>
      <c r="AY248" s="105">
        <v>178545405.24000201</v>
      </c>
      <c r="AZ248" s="105">
        <v>125686048.223065</v>
      </c>
      <c r="BA248" s="105">
        <v>125686048.223065</v>
      </c>
    </row>
    <row r="249" spans="1:53" x14ac:dyDescent="0.2">
      <c r="A249" s="106" t="s">
        <v>1820</v>
      </c>
      <c r="B249" s="105">
        <v>0</v>
      </c>
      <c r="C249" s="105">
        <v>0</v>
      </c>
      <c r="D249" s="105">
        <v>0</v>
      </c>
      <c r="E249" s="105">
        <v>0</v>
      </c>
      <c r="F249" s="105">
        <v>0</v>
      </c>
      <c r="G249" s="105">
        <v>0</v>
      </c>
      <c r="H249" s="105">
        <v>0</v>
      </c>
      <c r="I249" s="105">
        <v>0</v>
      </c>
      <c r="J249" s="105">
        <v>0</v>
      </c>
      <c r="K249" s="105">
        <v>0</v>
      </c>
      <c r="L249" s="105">
        <v>0</v>
      </c>
      <c r="M249" s="105">
        <v>0</v>
      </c>
      <c r="N249" s="105">
        <v>0</v>
      </c>
      <c r="O249" s="105">
        <v>0</v>
      </c>
      <c r="P249" s="105">
        <v>0</v>
      </c>
      <c r="Q249" s="105">
        <v>0</v>
      </c>
      <c r="R249" s="105">
        <v>0</v>
      </c>
      <c r="S249" s="105">
        <v>0</v>
      </c>
      <c r="T249" s="105">
        <v>0</v>
      </c>
      <c r="U249" s="105">
        <v>0</v>
      </c>
      <c r="V249" s="105">
        <v>0</v>
      </c>
      <c r="W249" s="105">
        <v>0</v>
      </c>
      <c r="X249" s="105">
        <v>0</v>
      </c>
      <c r="Y249" s="105">
        <v>0</v>
      </c>
      <c r="Z249" s="105">
        <v>0</v>
      </c>
      <c r="AA249" s="105">
        <v>0</v>
      </c>
      <c r="AB249" s="105">
        <v>0</v>
      </c>
      <c r="AC249" s="105">
        <v>0</v>
      </c>
      <c r="AD249" s="105">
        <v>0</v>
      </c>
      <c r="AE249" s="105">
        <v>0</v>
      </c>
      <c r="AF249" s="105">
        <v>0</v>
      </c>
      <c r="AG249" s="105">
        <v>0</v>
      </c>
      <c r="AH249" s="105">
        <v>0</v>
      </c>
      <c r="AI249" s="105">
        <v>0</v>
      </c>
      <c r="AJ249" s="105">
        <v>0</v>
      </c>
      <c r="AK249" s="105">
        <v>0</v>
      </c>
      <c r="AL249" s="105">
        <v>0</v>
      </c>
      <c r="AM249" s="105">
        <v>0</v>
      </c>
      <c r="AN249" s="105">
        <v>0</v>
      </c>
      <c r="AO249" s="105">
        <v>0</v>
      </c>
      <c r="AP249" s="105">
        <v>0</v>
      </c>
      <c r="AQ249" s="105">
        <v>0</v>
      </c>
      <c r="AR249" s="105">
        <v>0</v>
      </c>
      <c r="AS249" s="105">
        <v>0</v>
      </c>
      <c r="AT249" s="105">
        <v>0</v>
      </c>
      <c r="AU249" s="105">
        <v>0</v>
      </c>
      <c r="AV249" s="105">
        <v>0</v>
      </c>
      <c r="AW249" s="105">
        <v>0</v>
      </c>
      <c r="AX249" s="105">
        <v>0</v>
      </c>
      <c r="AY249" s="105">
        <v>0</v>
      </c>
      <c r="AZ249" s="105">
        <v>0</v>
      </c>
      <c r="BA249" s="105">
        <v>0</v>
      </c>
    </row>
    <row r="250" spans="1:53" x14ac:dyDescent="0.2">
      <c r="A250" s="106" t="s">
        <v>1821</v>
      </c>
    </row>
    <row r="251" spans="1:53" x14ac:dyDescent="0.2">
      <c r="A251" s="106" t="s">
        <v>1822</v>
      </c>
    </row>
    <row r="252" spans="1:53" x14ac:dyDescent="0.2">
      <c r="A252" s="106" t="s">
        <v>1823</v>
      </c>
      <c r="B252" s="105">
        <v>-448107.99468421802</v>
      </c>
      <c r="C252" s="105">
        <v>-454920.98936843598</v>
      </c>
      <c r="D252" s="105">
        <v>-461733.98405265401</v>
      </c>
      <c r="E252" s="105">
        <v>-468546.97873687203</v>
      </c>
      <c r="F252" s="105">
        <v>-475359.97342108999</v>
      </c>
      <c r="G252" s="105">
        <v>-482172.96810530801</v>
      </c>
      <c r="H252" s="105">
        <v>-488985.96278952598</v>
      </c>
      <c r="I252" s="105">
        <v>-495798.957473744</v>
      </c>
      <c r="J252" s="105">
        <v>-502611.95215796202</v>
      </c>
      <c r="K252" s="105">
        <v>-509424.94684217998</v>
      </c>
      <c r="L252" s="105">
        <v>-516237.941526398</v>
      </c>
      <c r="M252" s="105">
        <v>-523050.93621061603</v>
      </c>
      <c r="N252" s="105">
        <v>-523050.93621061603</v>
      </c>
      <c r="O252" s="105">
        <v>-563785.07806033897</v>
      </c>
      <c r="P252" s="105">
        <v>-604519.21991006297</v>
      </c>
      <c r="Q252" s="105">
        <v>-645253.36175978603</v>
      </c>
      <c r="R252" s="105">
        <v>-685987.50360950897</v>
      </c>
      <c r="S252" s="105">
        <v>-726721.64545923297</v>
      </c>
      <c r="T252" s="105">
        <v>-767455.78730895603</v>
      </c>
      <c r="U252" s="105">
        <v>-808189.92915868002</v>
      </c>
      <c r="V252" s="105">
        <v>-848924.07100840297</v>
      </c>
      <c r="W252" s="105">
        <v>-889658.21285812603</v>
      </c>
      <c r="X252" s="105">
        <v>-930392.35470785003</v>
      </c>
      <c r="Y252" s="105">
        <v>-971126.49655757297</v>
      </c>
      <c r="Z252" s="105">
        <v>-1011860.63840729</v>
      </c>
      <c r="AA252" s="105">
        <v>-1011860.63840729</v>
      </c>
      <c r="AB252" s="105">
        <v>-1049064.3242261901</v>
      </c>
      <c r="AC252" s="105">
        <v>-1086268.0100451</v>
      </c>
      <c r="AD252" s="105">
        <v>-1123471.6958639999</v>
      </c>
      <c r="AE252" s="105">
        <v>-1160675.3816829</v>
      </c>
      <c r="AF252" s="105">
        <v>-1197879.0675018099</v>
      </c>
      <c r="AG252" s="105">
        <v>-1235082.75332071</v>
      </c>
      <c r="AH252" s="105">
        <v>-1272286.4391396099</v>
      </c>
      <c r="AI252" s="105">
        <v>-1309490.12495851</v>
      </c>
      <c r="AJ252" s="105">
        <v>-1346693.8107774199</v>
      </c>
      <c r="AK252" s="105">
        <v>-1383897.4965963201</v>
      </c>
      <c r="AL252" s="105">
        <v>-1421101.18241522</v>
      </c>
      <c r="AM252" s="105">
        <v>-1458304.8682341201</v>
      </c>
      <c r="AN252" s="105">
        <v>-1458304.8682341201</v>
      </c>
      <c r="AO252" s="105">
        <v>-1544878.3693898199</v>
      </c>
      <c r="AP252" s="105">
        <v>-1631451.87054551</v>
      </c>
      <c r="AQ252" s="105">
        <v>-1718025.37170121</v>
      </c>
      <c r="AR252" s="105">
        <v>-1804598.8728569001</v>
      </c>
      <c r="AS252" s="105">
        <v>-1891172.3740125999</v>
      </c>
      <c r="AT252" s="105">
        <v>-1977745.8751683</v>
      </c>
      <c r="AU252" s="105">
        <v>-2064319.3763239901</v>
      </c>
      <c r="AV252" s="105">
        <v>-2150892.8774796901</v>
      </c>
      <c r="AW252" s="105">
        <v>-2237466.37863538</v>
      </c>
      <c r="AX252" s="105">
        <v>-2324039.87979108</v>
      </c>
      <c r="AY252" s="105">
        <v>-2410613.3809467698</v>
      </c>
      <c r="AZ252" s="105">
        <v>-2497186.8821024699</v>
      </c>
      <c r="BA252" s="105">
        <v>-2497186.8821024699</v>
      </c>
    </row>
    <row r="253" spans="1:53" x14ac:dyDescent="0.2">
      <c r="A253" s="106" t="s">
        <v>1824</v>
      </c>
      <c r="B253" s="105">
        <v>-448107.99468421802</v>
      </c>
      <c r="C253" s="105">
        <v>-454920.98936843598</v>
      </c>
      <c r="D253" s="105">
        <v>-461733.98405265401</v>
      </c>
      <c r="E253" s="105">
        <v>-468546.97873687203</v>
      </c>
      <c r="F253" s="105">
        <v>-475359.97342108999</v>
      </c>
      <c r="G253" s="105">
        <v>-482172.96810530801</v>
      </c>
      <c r="H253" s="105">
        <v>-488985.96278952598</v>
      </c>
      <c r="I253" s="105">
        <v>-495798.957473744</v>
      </c>
      <c r="J253" s="105">
        <v>-502611.95215796202</v>
      </c>
      <c r="K253" s="105">
        <v>-509424.94684217998</v>
      </c>
      <c r="L253" s="105">
        <v>-516237.941526398</v>
      </c>
      <c r="M253" s="105">
        <v>-523050.93621061603</v>
      </c>
      <c r="N253" s="105">
        <v>-523050.93621061603</v>
      </c>
      <c r="O253" s="105">
        <v>-563785.07806033897</v>
      </c>
      <c r="P253" s="105">
        <v>-604519.21991006297</v>
      </c>
      <c r="Q253" s="105">
        <v>-645253.36175978603</v>
      </c>
      <c r="R253" s="105">
        <v>-685987.50360950897</v>
      </c>
      <c r="S253" s="105">
        <v>-726721.64545923297</v>
      </c>
      <c r="T253" s="105">
        <v>-767455.78730895603</v>
      </c>
      <c r="U253" s="105">
        <v>-808189.92915868002</v>
      </c>
      <c r="V253" s="105">
        <v>-848924.07100840297</v>
      </c>
      <c r="W253" s="105">
        <v>-889658.21285812603</v>
      </c>
      <c r="X253" s="105">
        <v>-930392.35470785003</v>
      </c>
      <c r="Y253" s="105">
        <v>-971126.49655757297</v>
      </c>
      <c r="Z253" s="105">
        <v>-1011860.63840729</v>
      </c>
      <c r="AA253" s="105">
        <v>-1011860.63840729</v>
      </c>
      <c r="AB253" s="105">
        <v>-1049064.3242261901</v>
      </c>
      <c r="AC253" s="105">
        <v>-1086268.0100451</v>
      </c>
      <c r="AD253" s="105">
        <v>-1123471.6958639999</v>
      </c>
      <c r="AE253" s="105">
        <v>-1160675.3816829</v>
      </c>
      <c r="AF253" s="105">
        <v>-1197879.0675018099</v>
      </c>
      <c r="AG253" s="105">
        <v>-1235082.75332071</v>
      </c>
      <c r="AH253" s="105">
        <v>-1272286.4391396099</v>
      </c>
      <c r="AI253" s="105">
        <v>-1309490.12495851</v>
      </c>
      <c r="AJ253" s="105">
        <v>-1346693.8107774199</v>
      </c>
      <c r="AK253" s="105">
        <v>-1383897.4965963201</v>
      </c>
      <c r="AL253" s="105">
        <v>-1421101.18241522</v>
      </c>
      <c r="AM253" s="105">
        <v>-1458304.8682341201</v>
      </c>
      <c r="AN253" s="105">
        <v>-1458304.8682341201</v>
      </c>
      <c r="AO253" s="105">
        <v>-1544878.3693898199</v>
      </c>
      <c r="AP253" s="105">
        <v>-1631451.87054551</v>
      </c>
      <c r="AQ253" s="105">
        <v>-1718025.37170121</v>
      </c>
      <c r="AR253" s="105">
        <v>-1804598.8728569001</v>
      </c>
      <c r="AS253" s="105">
        <v>-1891172.3740125999</v>
      </c>
      <c r="AT253" s="105">
        <v>-1977745.8751683</v>
      </c>
      <c r="AU253" s="105">
        <v>-2064319.3763239901</v>
      </c>
      <c r="AV253" s="105">
        <v>-2150892.8774796901</v>
      </c>
      <c r="AW253" s="105">
        <v>-2237466.37863538</v>
      </c>
      <c r="AX253" s="105">
        <v>-2324039.87979108</v>
      </c>
      <c r="AY253" s="105">
        <v>-2410613.3809467698</v>
      </c>
      <c r="AZ253" s="105">
        <v>-2497186.8821024699</v>
      </c>
      <c r="BA253" s="105">
        <v>-2497186.8821024699</v>
      </c>
    </row>
    <row r="254" spans="1:53" x14ac:dyDescent="0.2">
      <c r="A254" s="106" t="s">
        <v>1825</v>
      </c>
      <c r="B254" s="105">
        <v>0</v>
      </c>
      <c r="C254" s="105">
        <v>0</v>
      </c>
      <c r="D254" s="105">
        <v>0</v>
      </c>
      <c r="E254" s="105">
        <v>0</v>
      </c>
      <c r="F254" s="105">
        <v>0</v>
      </c>
      <c r="G254" s="105">
        <v>0</v>
      </c>
      <c r="H254" s="105">
        <v>0</v>
      </c>
      <c r="I254" s="105">
        <v>0</v>
      </c>
      <c r="J254" s="105">
        <v>0</v>
      </c>
      <c r="K254" s="105">
        <v>0</v>
      </c>
      <c r="L254" s="105">
        <v>0</v>
      </c>
      <c r="M254" s="105">
        <v>0</v>
      </c>
      <c r="N254" s="105">
        <v>0</v>
      </c>
      <c r="O254" s="105">
        <v>0</v>
      </c>
      <c r="P254" s="105">
        <v>0</v>
      </c>
      <c r="Q254" s="105">
        <v>0</v>
      </c>
      <c r="R254" s="105">
        <v>0</v>
      </c>
      <c r="S254" s="105">
        <v>0</v>
      </c>
      <c r="T254" s="105">
        <v>0</v>
      </c>
      <c r="U254" s="105">
        <v>0</v>
      </c>
      <c r="V254" s="105">
        <v>0</v>
      </c>
      <c r="W254" s="105">
        <v>0</v>
      </c>
      <c r="X254" s="105">
        <v>0</v>
      </c>
      <c r="Y254" s="105">
        <v>0</v>
      </c>
      <c r="Z254" s="105">
        <v>0</v>
      </c>
      <c r="AA254" s="105">
        <v>0</v>
      </c>
      <c r="AB254" s="105">
        <v>0</v>
      </c>
      <c r="AC254" s="105">
        <v>0</v>
      </c>
      <c r="AD254" s="105">
        <v>0</v>
      </c>
      <c r="AE254" s="105">
        <v>0</v>
      </c>
      <c r="AF254" s="105">
        <v>0</v>
      </c>
      <c r="AG254" s="105">
        <v>0</v>
      </c>
      <c r="AH254" s="105">
        <v>0</v>
      </c>
      <c r="AI254" s="105">
        <v>0</v>
      </c>
      <c r="AJ254" s="105">
        <v>0</v>
      </c>
      <c r="AK254" s="105">
        <v>0</v>
      </c>
      <c r="AL254" s="105">
        <v>0</v>
      </c>
      <c r="AM254" s="105">
        <v>0</v>
      </c>
      <c r="AN254" s="105">
        <v>0</v>
      </c>
      <c r="AO254" s="105">
        <v>0</v>
      </c>
      <c r="AP254" s="105">
        <v>0</v>
      </c>
      <c r="AQ254" s="105">
        <v>0</v>
      </c>
      <c r="AR254" s="105">
        <v>0</v>
      </c>
      <c r="AS254" s="105">
        <v>0</v>
      </c>
      <c r="AT254" s="105">
        <v>0</v>
      </c>
      <c r="AU254" s="105">
        <v>0</v>
      </c>
      <c r="AV254" s="105">
        <v>0</v>
      </c>
      <c r="AW254" s="105">
        <v>0</v>
      </c>
      <c r="AX254" s="105">
        <v>0</v>
      </c>
      <c r="AY254" s="105">
        <v>0</v>
      </c>
      <c r="AZ254" s="105">
        <v>0</v>
      </c>
      <c r="BA254" s="105">
        <v>0</v>
      </c>
    </row>
    <row r="255" spans="1:53" x14ac:dyDescent="0.2">
      <c r="A255" s="106" t="s">
        <v>1826</v>
      </c>
    </row>
    <row r="256" spans="1:53" x14ac:dyDescent="0.2">
      <c r="A256" s="106" t="s">
        <v>1827</v>
      </c>
      <c r="B256" s="105">
        <v>1280495052.4638801</v>
      </c>
      <c r="C256" s="105">
        <v>1268800957.3526199</v>
      </c>
      <c r="D256" s="105">
        <v>1240890051.6408501</v>
      </c>
      <c r="E256" s="105">
        <v>1251372623.5242801</v>
      </c>
      <c r="F256" s="105">
        <v>1266615070.93524</v>
      </c>
      <c r="G256" s="105">
        <v>1268740029.0106001</v>
      </c>
      <c r="H256" s="105">
        <v>1278142336.74347</v>
      </c>
      <c r="I256" s="105">
        <v>1300585815.34534</v>
      </c>
      <c r="J256" s="105">
        <v>1295768586.5548699</v>
      </c>
      <c r="K256" s="105">
        <v>1318003445.8815601</v>
      </c>
      <c r="L256" s="105">
        <v>1328320704.34513</v>
      </c>
      <c r="M256" s="105">
        <v>1333930862.9986801</v>
      </c>
      <c r="N256" s="105">
        <v>1333930862.9986801</v>
      </c>
      <c r="O256" s="105">
        <v>1333470877.6446199</v>
      </c>
      <c r="P256" s="105">
        <v>1305353204.0234399</v>
      </c>
      <c r="Q256" s="105">
        <v>1285762639.54953</v>
      </c>
      <c r="R256" s="105">
        <v>1280386385.0242701</v>
      </c>
      <c r="S256" s="105">
        <v>1280352585.1447001</v>
      </c>
      <c r="T256" s="105">
        <v>1277059587.35584</v>
      </c>
      <c r="U256" s="105">
        <v>1287469023.5711401</v>
      </c>
      <c r="V256" s="105">
        <v>1314563748.9274499</v>
      </c>
      <c r="W256" s="105">
        <v>1310992790.74366</v>
      </c>
      <c r="X256" s="105">
        <v>1304083520.12515</v>
      </c>
      <c r="Y256" s="105">
        <v>1285784571.2505901</v>
      </c>
      <c r="Z256" s="105">
        <v>1264927883.2764299</v>
      </c>
      <c r="AA256" s="105">
        <v>1264927883.2764299</v>
      </c>
      <c r="AB256" s="105">
        <v>1267712132.78653</v>
      </c>
      <c r="AC256" s="105">
        <v>1269622337.52689</v>
      </c>
      <c r="AD256" s="105">
        <v>1269425908.8162501</v>
      </c>
      <c r="AE256" s="105">
        <v>1269903450.9312899</v>
      </c>
      <c r="AF256" s="105">
        <v>1271750101.0555699</v>
      </c>
      <c r="AG256" s="105">
        <v>1274834575.90288</v>
      </c>
      <c r="AH256" s="105">
        <v>1278517244.7047601</v>
      </c>
      <c r="AI256" s="105">
        <v>1285048006.10552</v>
      </c>
      <c r="AJ256" s="105">
        <v>1290349592.1998999</v>
      </c>
      <c r="AK256" s="105">
        <v>1296447252.8485401</v>
      </c>
      <c r="AL256" s="105">
        <v>1301276358.7233601</v>
      </c>
      <c r="AM256" s="105">
        <v>1303118571.71856</v>
      </c>
      <c r="AN256" s="105">
        <v>1303118571.71856</v>
      </c>
      <c r="AO256" s="105">
        <v>1306292764.09109</v>
      </c>
      <c r="AP256" s="105">
        <v>1310005971.6000199</v>
      </c>
      <c r="AQ256" s="105">
        <v>1315144334.6524999</v>
      </c>
      <c r="AR256" s="105">
        <v>1320034930.75912</v>
      </c>
      <c r="AS256" s="105">
        <v>1322362315.96085</v>
      </c>
      <c r="AT256" s="105">
        <v>1324170052.82145</v>
      </c>
      <c r="AU256" s="105">
        <v>1325246799.48034</v>
      </c>
      <c r="AV256" s="105">
        <v>1327698046.01074</v>
      </c>
      <c r="AW256" s="105">
        <v>1329121214.16259</v>
      </c>
      <c r="AX256" s="105">
        <v>1329189415.4142399</v>
      </c>
      <c r="AY256" s="105">
        <v>1323061947.9712801</v>
      </c>
      <c r="AZ256" s="105">
        <v>1323086429.3552799</v>
      </c>
      <c r="BA256" s="105">
        <v>1323086429.3552799</v>
      </c>
    </row>
    <row r="257" spans="1:53" x14ac:dyDescent="0.2">
      <c r="A257" s="106" t="s">
        <v>1828</v>
      </c>
      <c r="B257" s="105">
        <v>1280495052.7755401</v>
      </c>
      <c r="C257" s="105">
        <v>1268800957.97595</v>
      </c>
      <c r="D257" s="105">
        <v>1240890052.57585</v>
      </c>
      <c r="E257" s="105">
        <v>1251372624.7709401</v>
      </c>
      <c r="F257" s="105">
        <v>1266615014.6535699</v>
      </c>
      <c r="G257" s="105">
        <v>1268740029.1905999</v>
      </c>
      <c r="H257" s="105">
        <v>1278142337.2351401</v>
      </c>
      <c r="I257" s="105">
        <v>1300585816.14868</v>
      </c>
      <c r="J257" s="105">
        <v>1295768587.6698699</v>
      </c>
      <c r="K257" s="105">
        <v>1318003447.19823</v>
      </c>
      <c r="L257" s="105">
        <v>1328320646.3034599</v>
      </c>
      <c r="M257" s="105">
        <v>1333930862.9986801</v>
      </c>
      <c r="N257" s="105">
        <v>1333930862.9986801</v>
      </c>
      <c r="O257" s="105">
        <v>1333470877.6446199</v>
      </c>
      <c r="P257" s="105">
        <v>1305353204.0234399</v>
      </c>
      <c r="Q257" s="105">
        <v>1285762639.54953</v>
      </c>
      <c r="R257" s="105">
        <v>1280386385.0242701</v>
      </c>
      <c r="S257" s="105">
        <v>1280352585.1447001</v>
      </c>
      <c r="T257" s="105">
        <v>1277059587.35584</v>
      </c>
      <c r="U257" s="105">
        <v>1287469023.5711401</v>
      </c>
      <c r="V257" s="105">
        <v>1314563748.9274499</v>
      </c>
      <c r="W257" s="105">
        <v>1310992790.74365</v>
      </c>
      <c r="X257" s="105">
        <v>1304083520.12516</v>
      </c>
      <c r="Y257" s="105">
        <v>1285784571.2505901</v>
      </c>
      <c r="Z257" s="105">
        <v>1264927883.2764299</v>
      </c>
      <c r="AA257" s="105">
        <v>1264927883.2764299</v>
      </c>
      <c r="AB257" s="105">
        <v>1267712132.78653</v>
      </c>
      <c r="AC257" s="105">
        <v>1269622337.52689</v>
      </c>
      <c r="AD257" s="105">
        <v>1269425908.8162501</v>
      </c>
      <c r="AE257" s="105">
        <v>1269903450.9312899</v>
      </c>
      <c r="AF257" s="105">
        <v>1271750101.0555699</v>
      </c>
      <c r="AG257" s="105">
        <v>1274834575.90288</v>
      </c>
      <c r="AH257" s="105">
        <v>1278517244.7047601</v>
      </c>
      <c r="AI257" s="105">
        <v>1285048006.10552</v>
      </c>
      <c r="AJ257" s="105">
        <v>1290349592.1998999</v>
      </c>
      <c r="AK257" s="105">
        <v>1296447252.8485401</v>
      </c>
      <c r="AL257" s="105">
        <v>1301276358.7233601</v>
      </c>
      <c r="AM257" s="105">
        <v>1303118571.71856</v>
      </c>
      <c r="AN257" s="105">
        <v>1303118571.71856</v>
      </c>
      <c r="AO257" s="105">
        <v>1306292764.09109</v>
      </c>
      <c r="AP257" s="105">
        <v>1310005971.6000099</v>
      </c>
      <c r="AQ257" s="105">
        <v>1315144334.6524999</v>
      </c>
      <c r="AR257" s="105">
        <v>1320034930.75912</v>
      </c>
      <c r="AS257" s="105">
        <v>1322362315.96085</v>
      </c>
      <c r="AT257" s="105">
        <v>1324170052.82145</v>
      </c>
      <c r="AU257" s="105">
        <v>1325246799.48035</v>
      </c>
      <c r="AV257" s="105">
        <v>1327698046.01074</v>
      </c>
      <c r="AW257" s="105">
        <v>1329121214.16259</v>
      </c>
      <c r="AX257" s="105">
        <v>1329189415.4142399</v>
      </c>
      <c r="AY257" s="105">
        <v>1323061947.9712801</v>
      </c>
      <c r="AZ257" s="105">
        <v>1323086429.3552799</v>
      </c>
      <c r="BA257" s="105">
        <v>1323086429.3552799</v>
      </c>
    </row>
    <row r="258" spans="1:53" x14ac:dyDescent="0.2">
      <c r="A258" s="106" t="s">
        <v>1829</v>
      </c>
      <c r="B258" s="105">
        <v>-0.31166523694991999</v>
      </c>
      <c r="C258" s="105">
        <v>-0.62333280220627696</v>
      </c>
      <c r="D258" s="105">
        <v>-0.93499803915619795</v>
      </c>
      <c r="E258" s="105">
        <v>-1.2466649059206201</v>
      </c>
      <c r="F258" s="105">
        <v>56.281668134033602</v>
      </c>
      <c r="G258" s="105">
        <v>-0.17999950796365699</v>
      </c>
      <c r="H258" s="105">
        <v>-0.491666374728083</v>
      </c>
      <c r="I258" s="105">
        <v>-0.80333370715379704</v>
      </c>
      <c r="J258" s="105">
        <v>-1.11500034108757</v>
      </c>
      <c r="K258" s="105">
        <v>-1.31666660308837</v>
      </c>
      <c r="L258" s="105">
        <v>58.0416675657033</v>
      </c>
      <c r="M258" s="105">
        <v>0</v>
      </c>
      <c r="N258" s="105">
        <v>0</v>
      </c>
      <c r="O258" s="105">
        <v>-2.3283064365386899E-7</v>
      </c>
      <c r="P258" s="105">
        <v>9.3132257461547799E-7</v>
      </c>
      <c r="Q258" s="105">
        <v>1.62981450557708E-6</v>
      </c>
      <c r="R258" s="105">
        <v>-2.3283064365386899E-7</v>
      </c>
      <c r="S258" s="105">
        <v>9.3132257461547799E-7</v>
      </c>
      <c r="T258" s="105">
        <v>4.6566128730773899E-7</v>
      </c>
      <c r="U258" s="105">
        <v>-4.6566128730773899E-7</v>
      </c>
      <c r="V258" s="105">
        <v>-4.6566128730773899E-7</v>
      </c>
      <c r="W258" s="105">
        <v>9.3132257461547799E-7</v>
      </c>
      <c r="X258" s="105">
        <v>-6.9849193096160804E-7</v>
      </c>
      <c r="Y258" s="105">
        <v>-4.6566128730773899E-7</v>
      </c>
      <c r="Z258" s="105">
        <v>-4.6566128730773899E-7</v>
      </c>
      <c r="AA258" s="105">
        <v>-4.6566128730773899E-7</v>
      </c>
      <c r="AB258" s="105">
        <v>-9.3132257461547799E-7</v>
      </c>
      <c r="AC258" s="105">
        <v>-2.3283064365386899E-7</v>
      </c>
      <c r="AD258" s="105">
        <v>2.3283064365386899E-7</v>
      </c>
      <c r="AE258" s="105">
        <v>-9.3132257461547799E-7</v>
      </c>
      <c r="AF258" s="105">
        <v>2.3283064365386899E-7</v>
      </c>
      <c r="AG258" s="105">
        <v>-9.3132257461547799E-7</v>
      </c>
      <c r="AH258" s="105">
        <v>-1.3969838619232099E-6</v>
      </c>
      <c r="AI258" s="105">
        <v>4.6566128730773899E-7</v>
      </c>
      <c r="AJ258" s="105">
        <v>0</v>
      </c>
      <c r="AK258" s="105">
        <v>9.3132257461547799E-7</v>
      </c>
      <c r="AL258" s="105">
        <v>9.3132257461547799E-7</v>
      </c>
      <c r="AM258" s="105">
        <v>9.3132257461547799E-7</v>
      </c>
      <c r="AN258" s="105">
        <v>9.3132257461547799E-7</v>
      </c>
      <c r="AO258" s="105">
        <v>1.86264514923095E-6</v>
      </c>
      <c r="AP258" s="105">
        <v>1.1641532182693401E-6</v>
      </c>
      <c r="AQ258" s="105">
        <v>2.79396772384643E-6</v>
      </c>
      <c r="AR258" s="105">
        <v>1.3969838619232099E-6</v>
      </c>
      <c r="AS258" s="105">
        <v>1.1641532182693401E-6</v>
      </c>
      <c r="AT258" s="105">
        <v>-1.1641532182693401E-6</v>
      </c>
      <c r="AU258" s="105">
        <v>-6.9849193096160804E-7</v>
      </c>
      <c r="AV258" s="105">
        <v>-4.6566128730773899E-7</v>
      </c>
      <c r="AW258" s="105">
        <v>-1.3969838619232099E-6</v>
      </c>
      <c r="AX258" s="105">
        <v>2.3283064365386899E-7</v>
      </c>
      <c r="AY258" s="105">
        <v>0</v>
      </c>
      <c r="AZ258" s="105">
        <v>0</v>
      </c>
      <c r="BA258" s="105">
        <v>0</v>
      </c>
    </row>
    <row r="259" spans="1:53" x14ac:dyDescent="0.2">
      <c r="A259" s="106" t="s">
        <v>1830</v>
      </c>
    </row>
    <row r="260" spans="1:53" ht="10.8" thickBot="1" x14ac:dyDescent="0.25">
      <c r="A260" s="166" t="s">
        <v>1831</v>
      </c>
    </row>
    <row r="261" spans="1:53" x14ac:dyDescent="0.2">
      <c r="A261" s="106" t="s">
        <v>1832</v>
      </c>
    </row>
    <row r="262" spans="1:53" x14ac:dyDescent="0.2">
      <c r="A262" s="106" t="s">
        <v>1833</v>
      </c>
    </row>
    <row r="263" spans="1:53" x14ac:dyDescent="0.2">
      <c r="A263" s="106" t="s">
        <v>1834</v>
      </c>
    </row>
    <row r="264" spans="1:53" x14ac:dyDescent="0.2">
      <c r="A264" s="106" t="s">
        <v>1835</v>
      </c>
    </row>
    <row r="265" spans="1:53" x14ac:dyDescent="0.2">
      <c r="A265" s="106" t="s">
        <v>1836</v>
      </c>
    </row>
    <row r="266" spans="1:53" x14ac:dyDescent="0.2">
      <c r="A266" s="106" t="s">
        <v>1837</v>
      </c>
    </row>
    <row r="267" spans="1:53" x14ac:dyDescent="0.2">
      <c r="A267" s="106" t="s">
        <v>1838</v>
      </c>
    </row>
    <row r="268" spans="1:53" x14ac:dyDescent="0.2">
      <c r="A268" s="106" t="s">
        <v>1839</v>
      </c>
    </row>
    <row r="269" spans="1:53" x14ac:dyDescent="0.2">
      <c r="A269" s="106" t="s">
        <v>1840</v>
      </c>
    </row>
    <row r="270" spans="1:53" x14ac:dyDescent="0.2">
      <c r="A270" s="106" t="s">
        <v>1841</v>
      </c>
    </row>
    <row r="271" spans="1:53" x14ac:dyDescent="0.2">
      <c r="A271" s="106" t="s">
        <v>1842</v>
      </c>
    </row>
    <row r="272" spans="1:53" x14ac:dyDescent="0.2">
      <c r="A272" s="106" t="s">
        <v>1843</v>
      </c>
    </row>
    <row r="273" spans="1:53" x14ac:dyDescent="0.2">
      <c r="A273" s="106" t="s">
        <v>1844</v>
      </c>
    </row>
    <row r="274" spans="1:53" x14ac:dyDescent="0.2">
      <c r="A274" s="106" t="s">
        <v>1845</v>
      </c>
    </row>
    <row r="275" spans="1:53" x14ac:dyDescent="0.2">
      <c r="A275" s="106" t="s">
        <v>1846</v>
      </c>
    </row>
    <row r="276" spans="1:53" x14ac:dyDescent="0.2">
      <c r="A276" s="106" t="s">
        <v>1847</v>
      </c>
    </row>
    <row r="277" spans="1:53" x14ac:dyDescent="0.2">
      <c r="A277" s="106" t="s">
        <v>1848</v>
      </c>
    </row>
    <row r="278" spans="1:53" x14ac:dyDescent="0.2">
      <c r="A278" s="106" t="s">
        <v>1849</v>
      </c>
    </row>
    <row r="279" spans="1:53" x14ac:dyDescent="0.2">
      <c r="A279" s="106" t="s">
        <v>1850</v>
      </c>
    </row>
    <row r="280" spans="1:53" x14ac:dyDescent="0.2">
      <c r="A280" s="106" t="s">
        <v>1851</v>
      </c>
    </row>
    <row r="281" spans="1:53" x14ac:dyDescent="0.2">
      <c r="A281" s="106" t="s">
        <v>1852</v>
      </c>
    </row>
    <row r="282" spans="1:53" ht="10.8" thickBot="1" x14ac:dyDescent="0.25">
      <c r="A282" s="166" t="s">
        <v>1853</v>
      </c>
      <c r="B282" s="105">
        <v>0</v>
      </c>
      <c r="C282" s="105">
        <v>0</v>
      </c>
      <c r="D282" s="105">
        <v>0</v>
      </c>
      <c r="E282" s="105">
        <v>0</v>
      </c>
      <c r="F282" s="105">
        <v>0</v>
      </c>
      <c r="G282" s="105">
        <v>0</v>
      </c>
      <c r="H282" s="105">
        <v>0</v>
      </c>
      <c r="I282" s="105">
        <v>0</v>
      </c>
      <c r="J282" s="105">
        <v>0</v>
      </c>
      <c r="K282" s="105">
        <v>0</v>
      </c>
      <c r="L282" s="105">
        <v>0</v>
      </c>
      <c r="M282" s="105">
        <v>0</v>
      </c>
      <c r="N282" s="105">
        <v>0</v>
      </c>
      <c r="O282" s="105">
        <v>0</v>
      </c>
      <c r="P282" s="105">
        <v>0</v>
      </c>
      <c r="Q282" s="105">
        <v>0</v>
      </c>
      <c r="R282" s="105">
        <v>0</v>
      </c>
      <c r="S282" s="105">
        <v>0</v>
      </c>
      <c r="T282" s="105">
        <v>0</v>
      </c>
      <c r="U282" s="105">
        <v>0</v>
      </c>
      <c r="V282" s="105">
        <v>0</v>
      </c>
      <c r="W282" s="105">
        <v>0</v>
      </c>
      <c r="X282" s="105">
        <v>0</v>
      </c>
      <c r="Y282" s="105">
        <v>0</v>
      </c>
      <c r="Z282" s="105">
        <v>0</v>
      </c>
      <c r="AA282" s="105">
        <v>0</v>
      </c>
      <c r="AB282" s="105">
        <v>0</v>
      </c>
      <c r="AC282" s="105">
        <v>0</v>
      </c>
      <c r="AD282" s="105">
        <v>0</v>
      </c>
      <c r="AE282" s="105">
        <v>0</v>
      </c>
      <c r="AF282" s="105">
        <v>0</v>
      </c>
      <c r="AG282" s="105">
        <v>0</v>
      </c>
      <c r="AH282" s="105">
        <v>0</v>
      </c>
      <c r="AI282" s="105">
        <v>0</v>
      </c>
      <c r="AJ282" s="105">
        <v>0</v>
      </c>
      <c r="AK282" s="105">
        <v>0</v>
      </c>
      <c r="AL282" s="105">
        <v>0</v>
      </c>
      <c r="AM282" s="105">
        <v>0</v>
      </c>
      <c r="AN282" s="105">
        <v>0</v>
      </c>
      <c r="AO282" s="105">
        <v>0</v>
      </c>
      <c r="AP282" s="105">
        <v>0</v>
      </c>
      <c r="AQ282" s="105">
        <v>0</v>
      </c>
      <c r="AR282" s="105">
        <v>0</v>
      </c>
      <c r="AS282" s="105">
        <v>0</v>
      </c>
      <c r="AT282" s="105">
        <v>0</v>
      </c>
      <c r="AU282" s="105">
        <v>0</v>
      </c>
      <c r="AV282" s="105">
        <v>0</v>
      </c>
      <c r="AW282" s="105">
        <v>0</v>
      </c>
      <c r="AX282" s="105">
        <v>0</v>
      </c>
      <c r="AY282" s="105">
        <v>0</v>
      </c>
      <c r="AZ282" s="105">
        <v>0</v>
      </c>
      <c r="BA282" s="105">
        <v>0</v>
      </c>
    </row>
    <row r="283" spans="1:53" x14ac:dyDescent="0.2">
      <c r="A283" s="106" t="s">
        <v>1854</v>
      </c>
      <c r="B283" s="105">
        <v>0</v>
      </c>
      <c r="C283" s="105">
        <v>0</v>
      </c>
      <c r="D283" s="105">
        <v>0</v>
      </c>
      <c r="E283" s="105">
        <v>0</v>
      </c>
      <c r="F283" s="105">
        <v>0</v>
      </c>
      <c r="G283" s="105">
        <v>0</v>
      </c>
      <c r="H283" s="105">
        <v>0</v>
      </c>
      <c r="I283" s="105">
        <v>0</v>
      </c>
      <c r="J283" s="105">
        <v>0</v>
      </c>
      <c r="K283" s="105">
        <v>0</v>
      </c>
      <c r="L283" s="105">
        <v>0</v>
      </c>
      <c r="M283" s="105">
        <v>0</v>
      </c>
      <c r="N283" s="105">
        <v>0</v>
      </c>
      <c r="O283" s="105">
        <v>0</v>
      </c>
      <c r="P283" s="105">
        <v>0</v>
      </c>
      <c r="Q283" s="105">
        <v>0</v>
      </c>
      <c r="R283" s="105">
        <v>0</v>
      </c>
      <c r="S283" s="105">
        <v>0</v>
      </c>
      <c r="T283" s="105">
        <v>0</v>
      </c>
      <c r="U283" s="105">
        <v>0</v>
      </c>
      <c r="V283" s="105">
        <v>0</v>
      </c>
      <c r="W283" s="105">
        <v>0</v>
      </c>
      <c r="X283" s="105">
        <v>0</v>
      </c>
      <c r="Y283" s="105">
        <v>0</v>
      </c>
      <c r="Z283" s="105">
        <v>0</v>
      </c>
      <c r="AA283" s="105">
        <v>0</v>
      </c>
      <c r="AB283" s="105">
        <v>0</v>
      </c>
      <c r="AC283" s="105">
        <v>0</v>
      </c>
      <c r="AD283" s="105">
        <v>0</v>
      </c>
      <c r="AE283" s="105">
        <v>0</v>
      </c>
      <c r="AF283" s="105">
        <v>0</v>
      </c>
      <c r="AG283" s="105">
        <v>0</v>
      </c>
      <c r="AH283" s="105">
        <v>0</v>
      </c>
      <c r="AI283" s="105">
        <v>0</v>
      </c>
      <c r="AJ283" s="105">
        <v>0</v>
      </c>
      <c r="AK283" s="105">
        <v>0</v>
      </c>
      <c r="AL283" s="105">
        <v>0</v>
      </c>
      <c r="AM283" s="105">
        <v>0</v>
      </c>
      <c r="AN283" s="105">
        <v>0</v>
      </c>
      <c r="AO283" s="105">
        <v>0</v>
      </c>
      <c r="AP283" s="105">
        <v>0</v>
      </c>
      <c r="AQ283" s="105">
        <v>0</v>
      </c>
      <c r="AR283" s="105">
        <v>0</v>
      </c>
      <c r="AS283" s="105">
        <v>0</v>
      </c>
      <c r="AT283" s="105">
        <v>0</v>
      </c>
      <c r="AU283" s="105">
        <v>0</v>
      </c>
      <c r="AV283" s="105">
        <v>0</v>
      </c>
      <c r="AW283" s="105">
        <v>0</v>
      </c>
      <c r="AX283" s="105">
        <v>0</v>
      </c>
      <c r="AY283" s="105">
        <v>0</v>
      </c>
      <c r="AZ283" s="105">
        <v>0</v>
      </c>
      <c r="BA283" s="105">
        <v>0</v>
      </c>
    </row>
    <row r="284" spans="1:53" x14ac:dyDescent="0.2">
      <c r="A284" s="106" t="s">
        <v>1855</v>
      </c>
      <c r="B284" s="105">
        <v>0</v>
      </c>
      <c r="C284" s="105">
        <v>0</v>
      </c>
      <c r="D284" s="105">
        <v>0</v>
      </c>
      <c r="E284" s="105">
        <v>0</v>
      </c>
      <c r="F284" s="105">
        <v>0</v>
      </c>
      <c r="G284" s="105">
        <v>0</v>
      </c>
      <c r="H284" s="105">
        <v>0</v>
      </c>
      <c r="I284" s="105">
        <v>0</v>
      </c>
      <c r="J284" s="105">
        <v>0</v>
      </c>
      <c r="K284" s="105">
        <v>0</v>
      </c>
      <c r="L284" s="105">
        <v>0</v>
      </c>
      <c r="M284" s="105">
        <v>0</v>
      </c>
      <c r="N284" s="105">
        <v>0</v>
      </c>
      <c r="O284" s="105">
        <v>0</v>
      </c>
      <c r="P284" s="105">
        <v>0</v>
      </c>
      <c r="Q284" s="105">
        <v>0</v>
      </c>
      <c r="R284" s="105">
        <v>0</v>
      </c>
      <c r="S284" s="105">
        <v>0</v>
      </c>
      <c r="T284" s="105">
        <v>0</v>
      </c>
      <c r="U284" s="105">
        <v>0</v>
      </c>
      <c r="V284" s="105">
        <v>0</v>
      </c>
      <c r="W284" s="105">
        <v>0</v>
      </c>
      <c r="X284" s="105">
        <v>0</v>
      </c>
      <c r="Y284" s="105">
        <v>0</v>
      </c>
      <c r="Z284" s="105">
        <v>0</v>
      </c>
      <c r="AA284" s="105">
        <v>0</v>
      </c>
      <c r="AB284" s="105">
        <v>0</v>
      </c>
      <c r="AC284" s="105">
        <v>0</v>
      </c>
      <c r="AD284" s="105">
        <v>0</v>
      </c>
      <c r="AE284" s="105">
        <v>0</v>
      </c>
      <c r="AF284" s="105">
        <v>0</v>
      </c>
      <c r="AG284" s="105">
        <v>0</v>
      </c>
      <c r="AH284" s="105">
        <v>0</v>
      </c>
      <c r="AI284" s="105">
        <v>0</v>
      </c>
      <c r="AJ284" s="105">
        <v>0</v>
      </c>
      <c r="AK284" s="105">
        <v>0</v>
      </c>
      <c r="AL284" s="105">
        <v>0</v>
      </c>
      <c r="AM284" s="105">
        <v>0</v>
      </c>
      <c r="AN284" s="105">
        <v>0</v>
      </c>
      <c r="AO284" s="105">
        <v>0</v>
      </c>
      <c r="AP284" s="105">
        <v>0</v>
      </c>
      <c r="AQ284" s="105">
        <v>0</v>
      </c>
      <c r="AR284" s="105">
        <v>0</v>
      </c>
      <c r="AS284" s="105">
        <v>0</v>
      </c>
      <c r="AT284" s="105">
        <v>0</v>
      </c>
      <c r="AU284" s="105">
        <v>0</v>
      </c>
      <c r="AV284" s="105">
        <v>0</v>
      </c>
      <c r="AW284" s="105">
        <v>0</v>
      </c>
      <c r="AX284" s="105">
        <v>0</v>
      </c>
      <c r="AY284" s="105">
        <v>0</v>
      </c>
      <c r="AZ284" s="105">
        <v>0</v>
      </c>
      <c r="BA284" s="105">
        <v>0</v>
      </c>
    </row>
    <row r="285" spans="1:53" x14ac:dyDescent="0.2">
      <c r="A285" s="106" t="s">
        <v>1856</v>
      </c>
      <c r="B285" s="105">
        <v>0</v>
      </c>
      <c r="C285" s="105">
        <v>0</v>
      </c>
      <c r="D285" s="105">
        <v>0</v>
      </c>
      <c r="E285" s="105">
        <v>0</v>
      </c>
      <c r="F285" s="105">
        <v>0</v>
      </c>
      <c r="G285" s="105">
        <v>0</v>
      </c>
      <c r="H285" s="105">
        <v>0</v>
      </c>
      <c r="I285" s="105">
        <v>0</v>
      </c>
      <c r="J285" s="105">
        <v>0</v>
      </c>
      <c r="K285" s="105">
        <v>0</v>
      </c>
      <c r="L285" s="105">
        <v>0</v>
      </c>
      <c r="M285" s="105">
        <v>0</v>
      </c>
      <c r="N285" s="105">
        <v>0</v>
      </c>
      <c r="O285" s="105">
        <v>0</v>
      </c>
      <c r="P285" s="105">
        <v>0</v>
      </c>
      <c r="Q285" s="105">
        <v>0</v>
      </c>
      <c r="R285" s="105">
        <v>0</v>
      </c>
      <c r="S285" s="105">
        <v>0</v>
      </c>
      <c r="T285" s="105">
        <v>0</v>
      </c>
      <c r="U285" s="105">
        <v>0</v>
      </c>
      <c r="V285" s="105">
        <v>0</v>
      </c>
      <c r="W285" s="105">
        <v>0</v>
      </c>
      <c r="X285" s="105">
        <v>0</v>
      </c>
      <c r="Y285" s="105">
        <v>0</v>
      </c>
      <c r="Z285" s="105">
        <v>0</v>
      </c>
      <c r="AA285" s="105">
        <v>0</v>
      </c>
      <c r="AB285" s="105">
        <v>0</v>
      </c>
      <c r="AC285" s="105">
        <v>0</v>
      </c>
      <c r="AD285" s="105">
        <v>0</v>
      </c>
      <c r="AE285" s="105">
        <v>0</v>
      </c>
      <c r="AF285" s="105">
        <v>0</v>
      </c>
      <c r="AG285" s="105">
        <v>0</v>
      </c>
      <c r="AH285" s="105">
        <v>0</v>
      </c>
      <c r="AI285" s="105">
        <v>0</v>
      </c>
      <c r="AJ285" s="105">
        <v>0</v>
      </c>
      <c r="AK285" s="105">
        <v>0</v>
      </c>
      <c r="AL285" s="105">
        <v>0</v>
      </c>
      <c r="AM285" s="105">
        <v>0</v>
      </c>
      <c r="AN285" s="105">
        <v>0</v>
      </c>
      <c r="AO285" s="105">
        <v>0</v>
      </c>
      <c r="AP285" s="105">
        <v>0</v>
      </c>
      <c r="AQ285" s="105">
        <v>0</v>
      </c>
      <c r="AR285" s="105">
        <v>0</v>
      </c>
      <c r="AS285" s="105">
        <v>0</v>
      </c>
      <c r="AT285" s="105">
        <v>0</v>
      </c>
      <c r="AU285" s="105">
        <v>0</v>
      </c>
      <c r="AV285" s="105">
        <v>0</v>
      </c>
      <c r="AW285" s="105">
        <v>0</v>
      </c>
      <c r="AX285" s="105">
        <v>0</v>
      </c>
      <c r="AY285" s="105">
        <v>0</v>
      </c>
      <c r="AZ285" s="105">
        <v>0</v>
      </c>
      <c r="BA285" s="105">
        <v>0</v>
      </c>
    </row>
    <row r="286" spans="1:53" x14ac:dyDescent="0.2">
      <c r="A286" s="106" t="s">
        <v>1857</v>
      </c>
      <c r="B286" s="105">
        <v>0</v>
      </c>
      <c r="C286" s="105">
        <v>0</v>
      </c>
      <c r="D286" s="105">
        <v>0</v>
      </c>
      <c r="E286" s="105">
        <v>0</v>
      </c>
      <c r="F286" s="105">
        <v>0</v>
      </c>
      <c r="G286" s="105">
        <v>0</v>
      </c>
      <c r="H286" s="105">
        <v>0</v>
      </c>
      <c r="I286" s="105">
        <v>0</v>
      </c>
      <c r="J286" s="105">
        <v>0</v>
      </c>
      <c r="K286" s="105">
        <v>0</v>
      </c>
      <c r="L286" s="105">
        <v>0</v>
      </c>
      <c r="M286" s="105">
        <v>0</v>
      </c>
      <c r="N286" s="105">
        <v>0</v>
      </c>
      <c r="O286" s="105">
        <v>0</v>
      </c>
      <c r="P286" s="105">
        <v>0</v>
      </c>
      <c r="Q286" s="105">
        <v>0</v>
      </c>
      <c r="R286" s="105">
        <v>0</v>
      </c>
      <c r="S286" s="105">
        <v>0</v>
      </c>
      <c r="T286" s="105">
        <v>0</v>
      </c>
      <c r="U286" s="105">
        <v>0</v>
      </c>
      <c r="V286" s="105">
        <v>0</v>
      </c>
      <c r="W286" s="105">
        <v>0</v>
      </c>
      <c r="X286" s="105">
        <v>0</v>
      </c>
      <c r="Y286" s="105">
        <v>0</v>
      </c>
      <c r="Z286" s="105">
        <v>0</v>
      </c>
      <c r="AA286" s="105">
        <v>0</v>
      </c>
      <c r="AB286" s="105">
        <v>0</v>
      </c>
      <c r="AC286" s="105">
        <v>0</v>
      </c>
      <c r="AD286" s="105">
        <v>0</v>
      </c>
      <c r="AE286" s="105">
        <v>0</v>
      </c>
      <c r="AF286" s="105">
        <v>0</v>
      </c>
      <c r="AG286" s="105">
        <v>0</v>
      </c>
      <c r="AH286" s="105">
        <v>0</v>
      </c>
      <c r="AI286" s="105">
        <v>0</v>
      </c>
      <c r="AJ286" s="105">
        <v>0</v>
      </c>
      <c r="AK286" s="105">
        <v>0</v>
      </c>
      <c r="AL286" s="105">
        <v>0</v>
      </c>
      <c r="AM286" s="105">
        <v>0</v>
      </c>
      <c r="AN286" s="105">
        <v>0</v>
      </c>
      <c r="AO286" s="105">
        <v>0</v>
      </c>
      <c r="AP286" s="105">
        <v>0</v>
      </c>
      <c r="AQ286" s="105">
        <v>0</v>
      </c>
      <c r="AR286" s="105">
        <v>0</v>
      </c>
      <c r="AS286" s="105">
        <v>0</v>
      </c>
      <c r="AT286" s="105">
        <v>0</v>
      </c>
      <c r="AU286" s="105">
        <v>0</v>
      </c>
      <c r="AV286" s="105">
        <v>0</v>
      </c>
      <c r="AW286" s="105">
        <v>0</v>
      </c>
      <c r="AX286" s="105">
        <v>0</v>
      </c>
      <c r="AY286" s="105">
        <v>0</v>
      </c>
      <c r="AZ286" s="105">
        <v>0</v>
      </c>
      <c r="BA286" s="105">
        <v>0</v>
      </c>
    </row>
    <row r="287" spans="1:53" x14ac:dyDescent="0.2">
      <c r="A287" s="106" t="s">
        <v>1858</v>
      </c>
      <c r="B287" s="105">
        <v>0</v>
      </c>
      <c r="C287" s="105">
        <v>0</v>
      </c>
      <c r="D287" s="105">
        <v>0</v>
      </c>
      <c r="E287" s="105">
        <v>0</v>
      </c>
      <c r="F287" s="105">
        <v>0</v>
      </c>
      <c r="G287" s="105">
        <v>0</v>
      </c>
      <c r="H287" s="105">
        <v>0</v>
      </c>
      <c r="I287" s="105">
        <v>0</v>
      </c>
      <c r="J287" s="105">
        <v>0</v>
      </c>
      <c r="K287" s="105">
        <v>0</v>
      </c>
      <c r="L287" s="105">
        <v>0</v>
      </c>
      <c r="M287" s="105">
        <v>0</v>
      </c>
      <c r="N287" s="105">
        <v>0</v>
      </c>
      <c r="O287" s="105">
        <v>0</v>
      </c>
      <c r="P287" s="105">
        <v>0</v>
      </c>
      <c r="Q287" s="105">
        <v>0</v>
      </c>
      <c r="R287" s="105">
        <v>0</v>
      </c>
      <c r="S287" s="105">
        <v>0</v>
      </c>
      <c r="T287" s="105">
        <v>0</v>
      </c>
      <c r="U287" s="105">
        <v>0</v>
      </c>
      <c r="V287" s="105">
        <v>0</v>
      </c>
      <c r="W287" s="105">
        <v>0</v>
      </c>
      <c r="X287" s="105">
        <v>0</v>
      </c>
      <c r="Y287" s="105">
        <v>0</v>
      </c>
      <c r="Z287" s="105">
        <v>0</v>
      </c>
      <c r="AA287" s="105">
        <v>0</v>
      </c>
      <c r="AB287" s="105">
        <v>0</v>
      </c>
      <c r="AC287" s="105">
        <v>0</v>
      </c>
      <c r="AD287" s="105">
        <v>0</v>
      </c>
      <c r="AE287" s="105">
        <v>0</v>
      </c>
      <c r="AF287" s="105">
        <v>0</v>
      </c>
      <c r="AG287" s="105">
        <v>0</v>
      </c>
      <c r="AH287" s="105">
        <v>0</v>
      </c>
      <c r="AI287" s="105">
        <v>0</v>
      </c>
      <c r="AJ287" s="105">
        <v>0</v>
      </c>
      <c r="AK287" s="105">
        <v>0</v>
      </c>
      <c r="AL287" s="105">
        <v>0</v>
      </c>
      <c r="AM287" s="105">
        <v>0</v>
      </c>
      <c r="AN287" s="105">
        <v>0</v>
      </c>
      <c r="AO287" s="105">
        <v>0</v>
      </c>
      <c r="AP287" s="105">
        <v>0</v>
      </c>
      <c r="AQ287" s="105">
        <v>0</v>
      </c>
      <c r="AR287" s="105">
        <v>0</v>
      </c>
      <c r="AS287" s="105">
        <v>0</v>
      </c>
      <c r="AT287" s="105">
        <v>0</v>
      </c>
      <c r="AU287" s="105">
        <v>0</v>
      </c>
      <c r="AV287" s="105">
        <v>0</v>
      </c>
      <c r="AW287" s="105">
        <v>0</v>
      </c>
      <c r="AX287" s="105">
        <v>0</v>
      </c>
      <c r="AY287" s="105">
        <v>0</v>
      </c>
      <c r="AZ287" s="105">
        <v>0</v>
      </c>
      <c r="BA287" s="105">
        <v>0</v>
      </c>
    </row>
    <row r="288" spans="1:53" x14ac:dyDescent="0.2">
      <c r="A288" s="106" t="s">
        <v>1859</v>
      </c>
      <c r="B288" s="105">
        <v>0</v>
      </c>
      <c r="C288" s="105">
        <v>0</v>
      </c>
      <c r="D288" s="105">
        <v>0</v>
      </c>
      <c r="E288" s="105">
        <v>0</v>
      </c>
      <c r="F288" s="105">
        <v>0</v>
      </c>
      <c r="G288" s="105">
        <v>0</v>
      </c>
      <c r="H288" s="105">
        <v>0</v>
      </c>
      <c r="I288" s="105">
        <v>0</v>
      </c>
      <c r="J288" s="105">
        <v>0</v>
      </c>
      <c r="K288" s="105">
        <v>0</v>
      </c>
      <c r="L288" s="105">
        <v>0</v>
      </c>
      <c r="M288" s="105">
        <v>0</v>
      </c>
      <c r="N288" s="105">
        <v>0</v>
      </c>
      <c r="O288" s="105">
        <v>0</v>
      </c>
      <c r="P288" s="105">
        <v>0</v>
      </c>
      <c r="Q288" s="105">
        <v>0</v>
      </c>
      <c r="R288" s="105">
        <v>0</v>
      </c>
      <c r="S288" s="105">
        <v>0</v>
      </c>
      <c r="T288" s="105">
        <v>0</v>
      </c>
      <c r="U288" s="105">
        <v>0</v>
      </c>
      <c r="V288" s="105">
        <v>0</v>
      </c>
      <c r="W288" s="105">
        <v>0</v>
      </c>
      <c r="X288" s="105">
        <v>0</v>
      </c>
      <c r="Y288" s="105">
        <v>0</v>
      </c>
      <c r="Z288" s="105">
        <v>0</v>
      </c>
      <c r="AA288" s="105">
        <v>0</v>
      </c>
      <c r="AB288" s="105">
        <v>0</v>
      </c>
      <c r="AC288" s="105">
        <v>0</v>
      </c>
      <c r="AD288" s="105">
        <v>0</v>
      </c>
      <c r="AE288" s="105">
        <v>0</v>
      </c>
      <c r="AF288" s="105">
        <v>0</v>
      </c>
      <c r="AG288" s="105">
        <v>0</v>
      </c>
      <c r="AH288" s="105">
        <v>0</v>
      </c>
      <c r="AI288" s="105">
        <v>0</v>
      </c>
      <c r="AJ288" s="105">
        <v>0</v>
      </c>
      <c r="AK288" s="105">
        <v>0</v>
      </c>
      <c r="AL288" s="105">
        <v>0</v>
      </c>
      <c r="AM288" s="105">
        <v>0</v>
      </c>
      <c r="AN288" s="105">
        <v>0</v>
      </c>
      <c r="AO288" s="105">
        <v>0</v>
      </c>
      <c r="AP288" s="105">
        <v>0</v>
      </c>
      <c r="AQ288" s="105">
        <v>0</v>
      </c>
      <c r="AR288" s="105">
        <v>0</v>
      </c>
      <c r="AS288" s="105">
        <v>0</v>
      </c>
      <c r="AT288" s="105">
        <v>0</v>
      </c>
      <c r="AU288" s="105">
        <v>0</v>
      </c>
      <c r="AV288" s="105">
        <v>0</v>
      </c>
      <c r="AW288" s="105">
        <v>0</v>
      </c>
      <c r="AX288" s="105">
        <v>0</v>
      </c>
      <c r="AY288" s="105">
        <v>0</v>
      </c>
      <c r="AZ288" s="105">
        <v>0</v>
      </c>
      <c r="BA288" s="105">
        <v>0</v>
      </c>
    </row>
    <row r="289" spans="1:53" x14ac:dyDescent="0.2">
      <c r="A289" s="106" t="s">
        <v>1860</v>
      </c>
      <c r="B289" s="105">
        <v>0</v>
      </c>
      <c r="C289" s="105">
        <v>0</v>
      </c>
      <c r="D289" s="105">
        <v>0</v>
      </c>
      <c r="E289" s="105">
        <v>0</v>
      </c>
      <c r="F289" s="105">
        <v>0</v>
      </c>
      <c r="G289" s="105">
        <v>0</v>
      </c>
      <c r="H289" s="105">
        <v>0</v>
      </c>
      <c r="I289" s="105">
        <v>0</v>
      </c>
      <c r="J289" s="105">
        <v>0</v>
      </c>
      <c r="K289" s="105">
        <v>0</v>
      </c>
      <c r="L289" s="105">
        <v>0</v>
      </c>
      <c r="M289" s="105">
        <v>0</v>
      </c>
      <c r="N289" s="105">
        <v>0</v>
      </c>
      <c r="O289" s="105">
        <v>0</v>
      </c>
      <c r="P289" s="105">
        <v>0</v>
      </c>
      <c r="Q289" s="105">
        <v>0</v>
      </c>
      <c r="R289" s="105">
        <v>0</v>
      </c>
      <c r="S289" s="105">
        <v>0</v>
      </c>
      <c r="T289" s="105">
        <v>0</v>
      </c>
      <c r="U289" s="105">
        <v>0</v>
      </c>
      <c r="V289" s="105">
        <v>0</v>
      </c>
      <c r="W289" s="105">
        <v>0</v>
      </c>
      <c r="X289" s="105">
        <v>0</v>
      </c>
      <c r="Y289" s="105">
        <v>0</v>
      </c>
      <c r="Z289" s="105">
        <v>0</v>
      </c>
      <c r="AA289" s="105">
        <v>0</v>
      </c>
      <c r="AB289" s="105">
        <v>0</v>
      </c>
      <c r="AC289" s="105">
        <v>0</v>
      </c>
      <c r="AD289" s="105">
        <v>0</v>
      </c>
      <c r="AE289" s="105">
        <v>0</v>
      </c>
      <c r="AF289" s="105">
        <v>0</v>
      </c>
      <c r="AG289" s="105">
        <v>0</v>
      </c>
      <c r="AH289" s="105">
        <v>0</v>
      </c>
      <c r="AI289" s="105">
        <v>0</v>
      </c>
      <c r="AJ289" s="105">
        <v>0</v>
      </c>
      <c r="AK289" s="105">
        <v>0</v>
      </c>
      <c r="AL289" s="105">
        <v>0</v>
      </c>
      <c r="AM289" s="105">
        <v>0</v>
      </c>
      <c r="AN289" s="105">
        <v>0</v>
      </c>
      <c r="AO289" s="105">
        <v>0</v>
      </c>
      <c r="AP289" s="105">
        <v>0</v>
      </c>
      <c r="AQ289" s="105">
        <v>0</v>
      </c>
      <c r="AR289" s="105">
        <v>0</v>
      </c>
      <c r="AS289" s="105">
        <v>0</v>
      </c>
      <c r="AT289" s="105">
        <v>0</v>
      </c>
      <c r="AU289" s="105">
        <v>0</v>
      </c>
      <c r="AV289" s="105">
        <v>0</v>
      </c>
      <c r="AW289" s="105">
        <v>0</v>
      </c>
      <c r="AX289" s="105">
        <v>0</v>
      </c>
      <c r="AY289" s="105">
        <v>0</v>
      </c>
      <c r="AZ289" s="105">
        <v>0</v>
      </c>
      <c r="BA289" s="105">
        <v>0</v>
      </c>
    </row>
    <row r="290" spans="1:53" x14ac:dyDescent="0.2">
      <c r="A290" s="106" t="s">
        <v>1861</v>
      </c>
      <c r="B290" s="105">
        <v>0</v>
      </c>
      <c r="C290" s="105">
        <v>0</v>
      </c>
      <c r="D290" s="105">
        <v>0</v>
      </c>
      <c r="E290" s="105">
        <v>0</v>
      </c>
      <c r="F290" s="105">
        <v>0</v>
      </c>
      <c r="G290" s="105">
        <v>0</v>
      </c>
      <c r="H290" s="105">
        <v>0</v>
      </c>
      <c r="I290" s="105">
        <v>0</v>
      </c>
      <c r="J290" s="105">
        <v>0</v>
      </c>
      <c r="K290" s="105">
        <v>0</v>
      </c>
      <c r="L290" s="105">
        <v>0</v>
      </c>
      <c r="M290" s="105">
        <v>0</v>
      </c>
      <c r="N290" s="105">
        <v>0</v>
      </c>
      <c r="O290" s="105">
        <v>0</v>
      </c>
      <c r="P290" s="105">
        <v>0</v>
      </c>
      <c r="Q290" s="105">
        <v>0</v>
      </c>
      <c r="R290" s="105">
        <v>0</v>
      </c>
      <c r="S290" s="105">
        <v>0</v>
      </c>
      <c r="T290" s="105">
        <v>0</v>
      </c>
      <c r="U290" s="105">
        <v>0</v>
      </c>
      <c r="V290" s="105">
        <v>0</v>
      </c>
      <c r="W290" s="105">
        <v>0</v>
      </c>
      <c r="X290" s="105">
        <v>0</v>
      </c>
      <c r="Y290" s="105">
        <v>0</v>
      </c>
      <c r="Z290" s="105">
        <v>0</v>
      </c>
      <c r="AA290" s="105">
        <v>0</v>
      </c>
      <c r="AB290" s="105">
        <v>0</v>
      </c>
      <c r="AC290" s="105">
        <v>0</v>
      </c>
      <c r="AD290" s="105">
        <v>0</v>
      </c>
      <c r="AE290" s="105">
        <v>0</v>
      </c>
      <c r="AF290" s="105">
        <v>0</v>
      </c>
      <c r="AG290" s="105">
        <v>0</v>
      </c>
      <c r="AH290" s="105">
        <v>0</v>
      </c>
      <c r="AI290" s="105">
        <v>0</v>
      </c>
      <c r="AJ290" s="105">
        <v>0</v>
      </c>
      <c r="AK290" s="105">
        <v>0</v>
      </c>
      <c r="AL290" s="105">
        <v>0</v>
      </c>
      <c r="AM290" s="105">
        <v>0</v>
      </c>
      <c r="AN290" s="105">
        <v>0</v>
      </c>
      <c r="AO290" s="105">
        <v>0</v>
      </c>
      <c r="AP290" s="105">
        <v>0</v>
      </c>
      <c r="AQ290" s="105">
        <v>0</v>
      </c>
      <c r="AR290" s="105">
        <v>0</v>
      </c>
      <c r="AS290" s="105">
        <v>0</v>
      </c>
      <c r="AT290" s="105">
        <v>0</v>
      </c>
      <c r="AU290" s="105">
        <v>0</v>
      </c>
      <c r="AV290" s="105">
        <v>0</v>
      </c>
      <c r="AW290" s="105">
        <v>0</v>
      </c>
      <c r="AX290" s="105">
        <v>0</v>
      </c>
      <c r="AY290" s="105">
        <v>0</v>
      </c>
      <c r="AZ290" s="105">
        <v>0</v>
      </c>
      <c r="BA290" s="105">
        <v>0</v>
      </c>
    </row>
    <row r="291" spans="1:53" x14ac:dyDescent="0.2">
      <c r="A291" s="106" t="s">
        <v>1862</v>
      </c>
      <c r="B291" s="105">
        <v>0</v>
      </c>
      <c r="C291" s="105">
        <v>0</v>
      </c>
      <c r="D291" s="105">
        <v>0</v>
      </c>
      <c r="E291" s="105">
        <v>0</v>
      </c>
      <c r="F291" s="105">
        <v>0</v>
      </c>
      <c r="G291" s="105">
        <v>0</v>
      </c>
      <c r="H291" s="105">
        <v>0</v>
      </c>
      <c r="I291" s="105">
        <v>0</v>
      </c>
      <c r="J291" s="105">
        <v>0</v>
      </c>
      <c r="K291" s="105">
        <v>0</v>
      </c>
      <c r="L291" s="105">
        <v>0</v>
      </c>
      <c r="M291" s="105">
        <v>0</v>
      </c>
      <c r="N291" s="105">
        <v>0</v>
      </c>
      <c r="O291" s="105">
        <v>0</v>
      </c>
      <c r="P291" s="105">
        <v>0</v>
      </c>
      <c r="Q291" s="105">
        <v>0</v>
      </c>
      <c r="R291" s="105">
        <v>0</v>
      </c>
      <c r="S291" s="105">
        <v>0</v>
      </c>
      <c r="T291" s="105">
        <v>0</v>
      </c>
      <c r="U291" s="105">
        <v>0</v>
      </c>
      <c r="V291" s="105">
        <v>0</v>
      </c>
      <c r="W291" s="105">
        <v>0</v>
      </c>
      <c r="X291" s="105">
        <v>0</v>
      </c>
      <c r="Y291" s="105">
        <v>0</v>
      </c>
      <c r="Z291" s="105">
        <v>0</v>
      </c>
      <c r="AA291" s="105">
        <v>0</v>
      </c>
      <c r="AB291" s="105">
        <v>0</v>
      </c>
      <c r="AC291" s="105">
        <v>0</v>
      </c>
      <c r="AD291" s="105">
        <v>0</v>
      </c>
      <c r="AE291" s="105">
        <v>0</v>
      </c>
      <c r="AF291" s="105">
        <v>0</v>
      </c>
      <c r="AG291" s="105">
        <v>0</v>
      </c>
      <c r="AH291" s="105">
        <v>0</v>
      </c>
      <c r="AI291" s="105">
        <v>0</v>
      </c>
      <c r="AJ291" s="105">
        <v>0</v>
      </c>
      <c r="AK291" s="105">
        <v>0</v>
      </c>
      <c r="AL291" s="105">
        <v>0</v>
      </c>
      <c r="AM291" s="105">
        <v>0</v>
      </c>
      <c r="AN291" s="105">
        <v>0</v>
      </c>
      <c r="AO291" s="105">
        <v>0</v>
      </c>
      <c r="AP291" s="105">
        <v>0</v>
      </c>
      <c r="AQ291" s="105">
        <v>0</v>
      </c>
      <c r="AR291" s="105">
        <v>0</v>
      </c>
      <c r="AS291" s="105">
        <v>0</v>
      </c>
      <c r="AT291" s="105">
        <v>0</v>
      </c>
      <c r="AU291" s="105">
        <v>0</v>
      </c>
      <c r="AV291" s="105">
        <v>0</v>
      </c>
      <c r="AW291" s="105">
        <v>0</v>
      </c>
      <c r="AX291" s="105">
        <v>0</v>
      </c>
      <c r="AY291" s="105">
        <v>0</v>
      </c>
      <c r="AZ291" s="105">
        <v>0</v>
      </c>
      <c r="BA291" s="105">
        <v>0</v>
      </c>
    </row>
    <row r="292" spans="1:53" x14ac:dyDescent="0.2">
      <c r="A292" s="106" t="s">
        <v>1863</v>
      </c>
      <c r="B292" s="105">
        <v>0</v>
      </c>
      <c r="C292" s="105">
        <v>0</v>
      </c>
      <c r="D292" s="105">
        <v>0</v>
      </c>
      <c r="E292" s="105">
        <v>0</v>
      </c>
      <c r="F292" s="105">
        <v>0</v>
      </c>
      <c r="G292" s="105">
        <v>0</v>
      </c>
      <c r="H292" s="105">
        <v>0</v>
      </c>
      <c r="I292" s="105">
        <v>0</v>
      </c>
      <c r="J292" s="105">
        <v>0</v>
      </c>
      <c r="K292" s="105">
        <v>0</v>
      </c>
      <c r="L292" s="105">
        <v>0</v>
      </c>
      <c r="M292" s="105">
        <v>0</v>
      </c>
      <c r="N292" s="105">
        <v>0</v>
      </c>
      <c r="O292" s="105">
        <v>0</v>
      </c>
      <c r="P292" s="105">
        <v>0</v>
      </c>
      <c r="Q292" s="105">
        <v>0</v>
      </c>
      <c r="R292" s="105">
        <v>0</v>
      </c>
      <c r="S292" s="105">
        <v>0</v>
      </c>
      <c r="T292" s="105">
        <v>0</v>
      </c>
      <c r="U292" s="105">
        <v>0</v>
      </c>
      <c r="V292" s="105">
        <v>0</v>
      </c>
      <c r="W292" s="105">
        <v>0</v>
      </c>
      <c r="X292" s="105">
        <v>0</v>
      </c>
      <c r="Y292" s="105">
        <v>0</v>
      </c>
      <c r="Z292" s="105">
        <v>0</v>
      </c>
      <c r="AA292" s="105">
        <v>0</v>
      </c>
      <c r="AB292" s="105">
        <v>0</v>
      </c>
      <c r="AC292" s="105">
        <v>0</v>
      </c>
      <c r="AD292" s="105">
        <v>0</v>
      </c>
      <c r="AE292" s="105">
        <v>0</v>
      </c>
      <c r="AF292" s="105">
        <v>0</v>
      </c>
      <c r="AG292" s="105">
        <v>0</v>
      </c>
      <c r="AH292" s="105">
        <v>0</v>
      </c>
      <c r="AI292" s="105">
        <v>0</v>
      </c>
      <c r="AJ292" s="105">
        <v>0</v>
      </c>
      <c r="AK292" s="105">
        <v>0</v>
      </c>
      <c r="AL292" s="105">
        <v>0</v>
      </c>
      <c r="AM292" s="105">
        <v>0</v>
      </c>
      <c r="AN292" s="105">
        <v>0</v>
      </c>
      <c r="AO292" s="105">
        <v>0</v>
      </c>
      <c r="AP292" s="105">
        <v>0</v>
      </c>
      <c r="AQ292" s="105">
        <v>0</v>
      </c>
      <c r="AR292" s="105">
        <v>0</v>
      </c>
      <c r="AS292" s="105">
        <v>0</v>
      </c>
      <c r="AT292" s="105">
        <v>0</v>
      </c>
      <c r="AU292" s="105">
        <v>0</v>
      </c>
      <c r="AV292" s="105">
        <v>0</v>
      </c>
      <c r="AW292" s="105">
        <v>0</v>
      </c>
      <c r="AX292" s="105">
        <v>0</v>
      </c>
      <c r="AY292" s="105">
        <v>0</v>
      </c>
      <c r="AZ292" s="105">
        <v>0</v>
      </c>
      <c r="BA292" s="105">
        <v>0</v>
      </c>
    </row>
    <row r="293" spans="1:53" x14ac:dyDescent="0.2">
      <c r="A293" s="106" t="s">
        <v>1864</v>
      </c>
      <c r="B293" s="105">
        <v>0</v>
      </c>
      <c r="C293" s="105">
        <v>0</v>
      </c>
      <c r="D293" s="105">
        <v>0</v>
      </c>
      <c r="E293" s="105">
        <v>0</v>
      </c>
      <c r="F293" s="105">
        <v>0</v>
      </c>
      <c r="G293" s="105">
        <v>0</v>
      </c>
      <c r="H293" s="105">
        <v>0</v>
      </c>
      <c r="I293" s="105">
        <v>0</v>
      </c>
      <c r="J293" s="105">
        <v>0</v>
      </c>
      <c r="K293" s="105">
        <v>0</v>
      </c>
      <c r="L293" s="105">
        <v>0</v>
      </c>
      <c r="M293" s="105">
        <v>0</v>
      </c>
      <c r="N293" s="105">
        <v>0</v>
      </c>
      <c r="O293" s="105">
        <v>0</v>
      </c>
      <c r="P293" s="105">
        <v>0</v>
      </c>
      <c r="Q293" s="105">
        <v>0</v>
      </c>
      <c r="R293" s="105">
        <v>0</v>
      </c>
      <c r="S293" s="105">
        <v>0</v>
      </c>
      <c r="T293" s="105">
        <v>0</v>
      </c>
      <c r="U293" s="105">
        <v>0</v>
      </c>
      <c r="V293" s="105">
        <v>0</v>
      </c>
      <c r="W293" s="105">
        <v>0</v>
      </c>
      <c r="X293" s="105">
        <v>0</v>
      </c>
      <c r="Y293" s="105">
        <v>0</v>
      </c>
      <c r="Z293" s="105">
        <v>0</v>
      </c>
      <c r="AA293" s="105">
        <v>0</v>
      </c>
      <c r="AB293" s="105">
        <v>0</v>
      </c>
      <c r="AC293" s="105">
        <v>0</v>
      </c>
      <c r="AD293" s="105">
        <v>0</v>
      </c>
      <c r="AE293" s="105">
        <v>0</v>
      </c>
      <c r="AF293" s="105">
        <v>0</v>
      </c>
      <c r="AG293" s="105">
        <v>0</v>
      </c>
      <c r="AH293" s="105">
        <v>0</v>
      </c>
      <c r="AI293" s="105">
        <v>0</v>
      </c>
      <c r="AJ293" s="105">
        <v>0</v>
      </c>
      <c r="AK293" s="105">
        <v>0</v>
      </c>
      <c r="AL293" s="105">
        <v>0</v>
      </c>
      <c r="AM293" s="105">
        <v>0</v>
      </c>
      <c r="AN293" s="105">
        <v>0</v>
      </c>
      <c r="AO293" s="105">
        <v>0</v>
      </c>
      <c r="AP293" s="105">
        <v>0</v>
      </c>
      <c r="AQ293" s="105">
        <v>0</v>
      </c>
      <c r="AR293" s="105">
        <v>0</v>
      </c>
      <c r="AS293" s="105">
        <v>0</v>
      </c>
      <c r="AT293" s="105">
        <v>0</v>
      </c>
      <c r="AU293" s="105">
        <v>0</v>
      </c>
      <c r="AV293" s="105">
        <v>0</v>
      </c>
      <c r="AW293" s="105">
        <v>0</v>
      </c>
      <c r="AX293" s="105">
        <v>0</v>
      </c>
      <c r="AY293" s="105">
        <v>0</v>
      </c>
      <c r="AZ293" s="105">
        <v>0</v>
      </c>
      <c r="BA293" s="105">
        <v>0</v>
      </c>
    </row>
    <row r="294" spans="1:53" x14ac:dyDescent="0.2">
      <c r="A294" s="106" t="s">
        <v>1865</v>
      </c>
      <c r="B294" s="105">
        <v>0</v>
      </c>
      <c r="C294" s="105">
        <v>0</v>
      </c>
      <c r="D294" s="105">
        <v>0</v>
      </c>
      <c r="E294" s="105">
        <v>0</v>
      </c>
      <c r="F294" s="105">
        <v>0</v>
      </c>
      <c r="G294" s="105">
        <v>0</v>
      </c>
      <c r="H294" s="105">
        <v>0</v>
      </c>
      <c r="I294" s="105">
        <v>0</v>
      </c>
      <c r="J294" s="105">
        <v>0</v>
      </c>
      <c r="K294" s="105">
        <v>0</v>
      </c>
      <c r="L294" s="105">
        <v>0</v>
      </c>
      <c r="M294" s="105">
        <v>0</v>
      </c>
      <c r="N294" s="105">
        <v>0</v>
      </c>
      <c r="O294" s="105">
        <v>0</v>
      </c>
      <c r="P294" s="105">
        <v>0</v>
      </c>
      <c r="Q294" s="105">
        <v>0</v>
      </c>
      <c r="R294" s="105">
        <v>0</v>
      </c>
      <c r="S294" s="105">
        <v>0</v>
      </c>
      <c r="T294" s="105">
        <v>0</v>
      </c>
      <c r="U294" s="105">
        <v>0</v>
      </c>
      <c r="V294" s="105">
        <v>0</v>
      </c>
      <c r="W294" s="105">
        <v>0</v>
      </c>
      <c r="X294" s="105">
        <v>0</v>
      </c>
      <c r="Y294" s="105">
        <v>0</v>
      </c>
      <c r="Z294" s="105">
        <v>0</v>
      </c>
      <c r="AA294" s="105">
        <v>0</v>
      </c>
      <c r="AB294" s="105">
        <v>0</v>
      </c>
      <c r="AC294" s="105">
        <v>0</v>
      </c>
      <c r="AD294" s="105">
        <v>0</v>
      </c>
      <c r="AE294" s="105">
        <v>0</v>
      </c>
      <c r="AF294" s="105">
        <v>0</v>
      </c>
      <c r="AG294" s="105">
        <v>0</v>
      </c>
      <c r="AH294" s="105">
        <v>0</v>
      </c>
      <c r="AI294" s="105">
        <v>0</v>
      </c>
      <c r="AJ294" s="105">
        <v>0</v>
      </c>
      <c r="AK294" s="105">
        <v>0</v>
      </c>
      <c r="AL294" s="105">
        <v>0</v>
      </c>
      <c r="AM294" s="105">
        <v>0</v>
      </c>
      <c r="AN294" s="105">
        <v>0</v>
      </c>
      <c r="AO294" s="105">
        <v>0</v>
      </c>
      <c r="AP294" s="105">
        <v>0</v>
      </c>
      <c r="AQ294" s="105">
        <v>0</v>
      </c>
      <c r="AR294" s="105">
        <v>0</v>
      </c>
      <c r="AS294" s="105">
        <v>0</v>
      </c>
      <c r="AT294" s="105">
        <v>0</v>
      </c>
      <c r="AU294" s="105">
        <v>0</v>
      </c>
      <c r="AV294" s="105">
        <v>0</v>
      </c>
      <c r="AW294" s="105">
        <v>0</v>
      </c>
      <c r="AX294" s="105">
        <v>0</v>
      </c>
      <c r="AY294" s="105">
        <v>0</v>
      </c>
      <c r="AZ294" s="105">
        <v>0</v>
      </c>
      <c r="BA294" s="105">
        <v>0</v>
      </c>
    </row>
    <row r="295" spans="1:53" x14ac:dyDescent="0.2">
      <c r="A295" s="106" t="s">
        <v>1866</v>
      </c>
      <c r="B295" s="105">
        <v>0</v>
      </c>
      <c r="C295" s="105">
        <v>0</v>
      </c>
      <c r="D295" s="105">
        <v>0</v>
      </c>
      <c r="E295" s="105">
        <v>0</v>
      </c>
      <c r="F295" s="105">
        <v>0</v>
      </c>
      <c r="G295" s="105">
        <v>0</v>
      </c>
      <c r="H295" s="105">
        <v>0</v>
      </c>
      <c r="I295" s="105">
        <v>0</v>
      </c>
      <c r="J295" s="105">
        <v>0</v>
      </c>
      <c r="K295" s="105">
        <v>0</v>
      </c>
      <c r="L295" s="105">
        <v>0</v>
      </c>
      <c r="M295" s="105">
        <v>0</v>
      </c>
      <c r="N295" s="105">
        <v>0</v>
      </c>
      <c r="O295" s="105">
        <v>0</v>
      </c>
      <c r="P295" s="105">
        <v>0</v>
      </c>
      <c r="Q295" s="105">
        <v>0</v>
      </c>
      <c r="R295" s="105">
        <v>0</v>
      </c>
      <c r="S295" s="105">
        <v>0</v>
      </c>
      <c r="T295" s="105">
        <v>0</v>
      </c>
      <c r="U295" s="105">
        <v>0</v>
      </c>
      <c r="V295" s="105">
        <v>0</v>
      </c>
      <c r="W295" s="105">
        <v>0</v>
      </c>
      <c r="X295" s="105">
        <v>0</v>
      </c>
      <c r="Y295" s="105">
        <v>0</v>
      </c>
      <c r="Z295" s="105">
        <v>0</v>
      </c>
      <c r="AA295" s="105">
        <v>0</v>
      </c>
      <c r="AB295" s="105">
        <v>0</v>
      </c>
      <c r="AC295" s="105">
        <v>0</v>
      </c>
      <c r="AD295" s="105">
        <v>0</v>
      </c>
      <c r="AE295" s="105">
        <v>0</v>
      </c>
      <c r="AF295" s="105">
        <v>0</v>
      </c>
      <c r="AG295" s="105">
        <v>0</v>
      </c>
      <c r="AH295" s="105">
        <v>0</v>
      </c>
      <c r="AI295" s="105">
        <v>0</v>
      </c>
      <c r="AJ295" s="105">
        <v>0</v>
      </c>
      <c r="AK295" s="105">
        <v>0</v>
      </c>
      <c r="AL295" s="105">
        <v>0</v>
      </c>
      <c r="AM295" s="105">
        <v>0</v>
      </c>
      <c r="AN295" s="105">
        <v>0</v>
      </c>
      <c r="AO295" s="105">
        <v>0</v>
      </c>
      <c r="AP295" s="105">
        <v>0</v>
      </c>
      <c r="AQ295" s="105">
        <v>0</v>
      </c>
      <c r="AR295" s="105">
        <v>0</v>
      </c>
      <c r="AS295" s="105">
        <v>0</v>
      </c>
      <c r="AT295" s="105">
        <v>0</v>
      </c>
      <c r="AU295" s="105">
        <v>0</v>
      </c>
      <c r="AV295" s="105">
        <v>0</v>
      </c>
      <c r="AW295" s="105">
        <v>0</v>
      </c>
      <c r="AX295" s="105">
        <v>0</v>
      </c>
      <c r="AY295" s="105">
        <v>0</v>
      </c>
      <c r="AZ295" s="105">
        <v>0</v>
      </c>
      <c r="BA295" s="105">
        <v>0</v>
      </c>
    </row>
    <row r="296" spans="1:53" x14ac:dyDescent="0.2">
      <c r="A296" s="106" t="s">
        <v>1867</v>
      </c>
      <c r="B296" s="105">
        <v>0</v>
      </c>
      <c r="C296" s="105">
        <v>0</v>
      </c>
      <c r="D296" s="105">
        <v>0</v>
      </c>
      <c r="E296" s="105">
        <v>0</v>
      </c>
      <c r="F296" s="105">
        <v>0</v>
      </c>
      <c r="G296" s="105">
        <v>0</v>
      </c>
      <c r="H296" s="105">
        <v>0</v>
      </c>
      <c r="I296" s="105">
        <v>0</v>
      </c>
      <c r="J296" s="105">
        <v>0</v>
      </c>
      <c r="K296" s="105">
        <v>0</v>
      </c>
      <c r="L296" s="105">
        <v>0</v>
      </c>
      <c r="M296" s="105">
        <v>0</v>
      </c>
      <c r="N296" s="105">
        <v>0</v>
      </c>
      <c r="O296" s="105">
        <v>0</v>
      </c>
      <c r="P296" s="105">
        <v>0</v>
      </c>
      <c r="Q296" s="105">
        <v>0</v>
      </c>
      <c r="R296" s="105">
        <v>0</v>
      </c>
      <c r="S296" s="105">
        <v>0</v>
      </c>
      <c r="T296" s="105">
        <v>0</v>
      </c>
      <c r="U296" s="105">
        <v>0</v>
      </c>
      <c r="V296" s="105">
        <v>0</v>
      </c>
      <c r="W296" s="105">
        <v>0</v>
      </c>
      <c r="X296" s="105">
        <v>0</v>
      </c>
      <c r="Y296" s="105">
        <v>0</v>
      </c>
      <c r="Z296" s="105">
        <v>0</v>
      </c>
      <c r="AA296" s="105">
        <v>0</v>
      </c>
      <c r="AB296" s="105">
        <v>0</v>
      </c>
      <c r="AC296" s="105">
        <v>0</v>
      </c>
      <c r="AD296" s="105">
        <v>0</v>
      </c>
      <c r="AE296" s="105">
        <v>0</v>
      </c>
      <c r="AF296" s="105">
        <v>0</v>
      </c>
      <c r="AG296" s="105">
        <v>0</v>
      </c>
      <c r="AH296" s="105">
        <v>0</v>
      </c>
      <c r="AI296" s="105">
        <v>0</v>
      </c>
      <c r="AJ296" s="105">
        <v>0</v>
      </c>
      <c r="AK296" s="105">
        <v>0</v>
      </c>
      <c r="AL296" s="105">
        <v>0</v>
      </c>
      <c r="AM296" s="105">
        <v>0</v>
      </c>
      <c r="AN296" s="105">
        <v>0</v>
      </c>
      <c r="AO296" s="105">
        <v>0</v>
      </c>
      <c r="AP296" s="105">
        <v>0</v>
      </c>
      <c r="AQ296" s="105">
        <v>0</v>
      </c>
      <c r="AR296" s="105">
        <v>0</v>
      </c>
      <c r="AS296" s="105">
        <v>0</v>
      </c>
      <c r="AT296" s="105">
        <v>0</v>
      </c>
      <c r="AU296" s="105">
        <v>0</v>
      </c>
      <c r="AV296" s="105">
        <v>0</v>
      </c>
      <c r="AW296" s="105">
        <v>0</v>
      </c>
      <c r="AX296" s="105">
        <v>0</v>
      </c>
      <c r="AY296" s="105">
        <v>0</v>
      </c>
      <c r="AZ296" s="105">
        <v>0</v>
      </c>
      <c r="BA296" s="105">
        <v>0</v>
      </c>
    </row>
    <row r="297" spans="1:53" x14ac:dyDescent="0.2">
      <c r="A297" s="106" t="s">
        <v>1868</v>
      </c>
      <c r="B297" s="105">
        <v>0</v>
      </c>
      <c r="C297" s="105">
        <v>0</v>
      </c>
      <c r="D297" s="105">
        <v>0</v>
      </c>
      <c r="E297" s="105">
        <v>0</v>
      </c>
      <c r="F297" s="105">
        <v>0</v>
      </c>
      <c r="G297" s="105">
        <v>0</v>
      </c>
      <c r="H297" s="105">
        <v>0</v>
      </c>
      <c r="I297" s="105">
        <v>0</v>
      </c>
      <c r="J297" s="105">
        <v>0</v>
      </c>
      <c r="K297" s="105">
        <v>0</v>
      </c>
      <c r="L297" s="105">
        <v>0</v>
      </c>
      <c r="M297" s="105">
        <v>0</v>
      </c>
      <c r="N297" s="105">
        <v>0</v>
      </c>
      <c r="O297" s="105">
        <v>0</v>
      </c>
      <c r="P297" s="105">
        <v>0</v>
      </c>
      <c r="Q297" s="105">
        <v>0</v>
      </c>
      <c r="R297" s="105">
        <v>0</v>
      </c>
      <c r="S297" s="105">
        <v>0</v>
      </c>
      <c r="T297" s="105">
        <v>0</v>
      </c>
      <c r="U297" s="105">
        <v>0</v>
      </c>
      <c r="V297" s="105">
        <v>0</v>
      </c>
      <c r="W297" s="105">
        <v>0</v>
      </c>
      <c r="X297" s="105">
        <v>0</v>
      </c>
      <c r="Y297" s="105">
        <v>0</v>
      </c>
      <c r="Z297" s="105">
        <v>0</v>
      </c>
      <c r="AA297" s="105">
        <v>0</v>
      </c>
      <c r="AB297" s="105">
        <v>0</v>
      </c>
      <c r="AC297" s="105">
        <v>0</v>
      </c>
      <c r="AD297" s="105">
        <v>0</v>
      </c>
      <c r="AE297" s="105">
        <v>0</v>
      </c>
      <c r="AF297" s="105">
        <v>0</v>
      </c>
      <c r="AG297" s="105">
        <v>0</v>
      </c>
      <c r="AH297" s="105">
        <v>0</v>
      </c>
      <c r="AI297" s="105">
        <v>0</v>
      </c>
      <c r="AJ297" s="105">
        <v>0</v>
      </c>
      <c r="AK297" s="105">
        <v>0</v>
      </c>
      <c r="AL297" s="105">
        <v>0</v>
      </c>
      <c r="AM297" s="105">
        <v>0</v>
      </c>
      <c r="AN297" s="105">
        <v>0</v>
      </c>
      <c r="AO297" s="105">
        <v>0</v>
      </c>
      <c r="AP297" s="105">
        <v>0</v>
      </c>
      <c r="AQ297" s="105">
        <v>0</v>
      </c>
      <c r="AR297" s="105">
        <v>0</v>
      </c>
      <c r="AS297" s="105">
        <v>0</v>
      </c>
      <c r="AT297" s="105">
        <v>0</v>
      </c>
      <c r="AU297" s="105">
        <v>0</v>
      </c>
      <c r="AV297" s="105">
        <v>0</v>
      </c>
      <c r="AW297" s="105">
        <v>0</v>
      </c>
      <c r="AX297" s="105">
        <v>0</v>
      </c>
      <c r="AY297" s="105">
        <v>0</v>
      </c>
      <c r="AZ297" s="105">
        <v>0</v>
      </c>
      <c r="BA297" s="105">
        <v>0</v>
      </c>
    </row>
    <row r="298" spans="1:53" x14ac:dyDescent="0.2">
      <c r="A298" s="106" t="s">
        <v>1869</v>
      </c>
      <c r="B298" s="105">
        <v>0</v>
      </c>
      <c r="C298" s="105">
        <v>0</v>
      </c>
      <c r="D298" s="105">
        <v>0</v>
      </c>
      <c r="E298" s="105">
        <v>0</v>
      </c>
      <c r="F298" s="105">
        <v>0</v>
      </c>
      <c r="G298" s="105">
        <v>0</v>
      </c>
      <c r="H298" s="105">
        <v>0</v>
      </c>
      <c r="I298" s="105">
        <v>0</v>
      </c>
      <c r="J298" s="105">
        <v>0</v>
      </c>
      <c r="K298" s="105">
        <v>0</v>
      </c>
      <c r="L298" s="105">
        <v>0</v>
      </c>
      <c r="M298" s="105">
        <v>0</v>
      </c>
      <c r="N298" s="105">
        <v>0</v>
      </c>
      <c r="O298" s="105">
        <v>0</v>
      </c>
      <c r="P298" s="105">
        <v>0</v>
      </c>
      <c r="Q298" s="105">
        <v>0</v>
      </c>
      <c r="R298" s="105">
        <v>0</v>
      </c>
      <c r="S298" s="105">
        <v>0</v>
      </c>
      <c r="T298" s="105">
        <v>0</v>
      </c>
      <c r="U298" s="105">
        <v>0</v>
      </c>
      <c r="V298" s="105">
        <v>0</v>
      </c>
      <c r="W298" s="105">
        <v>0</v>
      </c>
      <c r="X298" s="105">
        <v>0</v>
      </c>
      <c r="Y298" s="105">
        <v>0</v>
      </c>
      <c r="Z298" s="105">
        <v>0</v>
      </c>
      <c r="AA298" s="105">
        <v>0</v>
      </c>
      <c r="AB298" s="105">
        <v>0</v>
      </c>
      <c r="AC298" s="105">
        <v>0</v>
      </c>
      <c r="AD298" s="105">
        <v>0</v>
      </c>
      <c r="AE298" s="105">
        <v>0</v>
      </c>
      <c r="AF298" s="105">
        <v>0</v>
      </c>
      <c r="AG298" s="105">
        <v>0</v>
      </c>
      <c r="AH298" s="105">
        <v>0</v>
      </c>
      <c r="AI298" s="105">
        <v>0</v>
      </c>
      <c r="AJ298" s="105">
        <v>0</v>
      </c>
      <c r="AK298" s="105">
        <v>0</v>
      </c>
      <c r="AL298" s="105">
        <v>0</v>
      </c>
      <c r="AM298" s="105">
        <v>0</v>
      </c>
      <c r="AN298" s="105">
        <v>0</v>
      </c>
      <c r="AO298" s="105">
        <v>0</v>
      </c>
      <c r="AP298" s="105">
        <v>0</v>
      </c>
      <c r="AQ298" s="105">
        <v>0</v>
      </c>
      <c r="AR298" s="105">
        <v>0</v>
      </c>
      <c r="AS298" s="105">
        <v>0</v>
      </c>
      <c r="AT298" s="105">
        <v>0</v>
      </c>
      <c r="AU298" s="105">
        <v>0</v>
      </c>
      <c r="AV298" s="105">
        <v>0</v>
      </c>
      <c r="AW298" s="105">
        <v>0</v>
      </c>
      <c r="AX298" s="105">
        <v>0</v>
      </c>
      <c r="AY298" s="105">
        <v>0</v>
      </c>
      <c r="AZ298" s="105">
        <v>0</v>
      </c>
      <c r="BA298" s="105">
        <v>0</v>
      </c>
    </row>
    <row r="299" spans="1:53" x14ac:dyDescent="0.2">
      <c r="A299" s="106" t="s">
        <v>1870</v>
      </c>
      <c r="B299" s="105">
        <v>0</v>
      </c>
      <c r="C299" s="105">
        <v>0</v>
      </c>
      <c r="D299" s="105">
        <v>0</v>
      </c>
      <c r="E299" s="105">
        <v>0</v>
      </c>
      <c r="F299" s="105">
        <v>0</v>
      </c>
      <c r="G299" s="105">
        <v>0</v>
      </c>
      <c r="H299" s="105">
        <v>0</v>
      </c>
      <c r="I299" s="105">
        <v>0</v>
      </c>
      <c r="J299" s="105">
        <v>0</v>
      </c>
      <c r="K299" s="105">
        <v>0</v>
      </c>
      <c r="L299" s="105">
        <v>0</v>
      </c>
      <c r="M299" s="105">
        <v>0</v>
      </c>
      <c r="N299" s="105">
        <v>0</v>
      </c>
      <c r="O299" s="105">
        <v>0</v>
      </c>
      <c r="P299" s="105">
        <v>0</v>
      </c>
      <c r="Q299" s="105">
        <v>0</v>
      </c>
      <c r="R299" s="105">
        <v>0</v>
      </c>
      <c r="S299" s="105">
        <v>0</v>
      </c>
      <c r="T299" s="105">
        <v>0</v>
      </c>
      <c r="U299" s="105">
        <v>0</v>
      </c>
      <c r="V299" s="105">
        <v>0</v>
      </c>
      <c r="W299" s="105">
        <v>0</v>
      </c>
      <c r="X299" s="105">
        <v>0</v>
      </c>
      <c r="Y299" s="105">
        <v>0</v>
      </c>
      <c r="Z299" s="105">
        <v>0</v>
      </c>
      <c r="AA299" s="105">
        <v>0</v>
      </c>
      <c r="AB299" s="105">
        <v>0</v>
      </c>
      <c r="AC299" s="105">
        <v>0</v>
      </c>
      <c r="AD299" s="105">
        <v>0</v>
      </c>
      <c r="AE299" s="105">
        <v>0</v>
      </c>
      <c r="AF299" s="105">
        <v>0</v>
      </c>
      <c r="AG299" s="105">
        <v>0</v>
      </c>
      <c r="AH299" s="105">
        <v>0</v>
      </c>
      <c r="AI299" s="105">
        <v>0</v>
      </c>
      <c r="AJ299" s="105">
        <v>0</v>
      </c>
      <c r="AK299" s="105">
        <v>0</v>
      </c>
      <c r="AL299" s="105">
        <v>0</v>
      </c>
      <c r="AM299" s="105">
        <v>0</v>
      </c>
      <c r="AN299" s="105">
        <v>0</v>
      </c>
      <c r="AO299" s="105">
        <v>0</v>
      </c>
      <c r="AP299" s="105">
        <v>0</v>
      </c>
      <c r="AQ299" s="105">
        <v>0</v>
      </c>
      <c r="AR299" s="105">
        <v>0</v>
      </c>
      <c r="AS299" s="105">
        <v>0</v>
      </c>
      <c r="AT299" s="105">
        <v>0</v>
      </c>
      <c r="AU299" s="105">
        <v>0</v>
      </c>
      <c r="AV299" s="105">
        <v>0</v>
      </c>
      <c r="AW299" s="105">
        <v>0</v>
      </c>
      <c r="AX299" s="105">
        <v>0</v>
      </c>
      <c r="AY299" s="105">
        <v>0</v>
      </c>
      <c r="AZ299" s="105">
        <v>0</v>
      </c>
      <c r="BA299" s="105">
        <v>0</v>
      </c>
    </row>
    <row r="300" spans="1:53" x14ac:dyDescent="0.2">
      <c r="A300" s="106" t="s">
        <v>1871</v>
      </c>
      <c r="B300" s="105">
        <v>0</v>
      </c>
      <c r="C300" s="105">
        <v>0</v>
      </c>
      <c r="D300" s="105">
        <v>0</v>
      </c>
      <c r="E300" s="105">
        <v>0</v>
      </c>
      <c r="F300" s="105">
        <v>0</v>
      </c>
      <c r="G300" s="105">
        <v>0</v>
      </c>
      <c r="H300" s="105">
        <v>0</v>
      </c>
      <c r="I300" s="105">
        <v>0</v>
      </c>
      <c r="J300" s="105">
        <v>0</v>
      </c>
      <c r="K300" s="105">
        <v>0</v>
      </c>
      <c r="L300" s="105">
        <v>0</v>
      </c>
      <c r="M300" s="105">
        <v>0</v>
      </c>
      <c r="N300" s="105">
        <v>0</v>
      </c>
      <c r="O300" s="105">
        <v>0</v>
      </c>
      <c r="P300" s="105">
        <v>0</v>
      </c>
      <c r="Q300" s="105">
        <v>0</v>
      </c>
      <c r="R300" s="105">
        <v>0</v>
      </c>
      <c r="S300" s="105">
        <v>0</v>
      </c>
      <c r="T300" s="105">
        <v>0</v>
      </c>
      <c r="U300" s="105">
        <v>0</v>
      </c>
      <c r="V300" s="105">
        <v>0</v>
      </c>
      <c r="W300" s="105">
        <v>0</v>
      </c>
      <c r="X300" s="105">
        <v>0</v>
      </c>
      <c r="Y300" s="105">
        <v>0</v>
      </c>
      <c r="Z300" s="105">
        <v>0</v>
      </c>
      <c r="AA300" s="105">
        <v>0</v>
      </c>
      <c r="AB300" s="105">
        <v>0</v>
      </c>
      <c r="AC300" s="105">
        <v>0</v>
      </c>
      <c r="AD300" s="105">
        <v>0</v>
      </c>
      <c r="AE300" s="105">
        <v>0</v>
      </c>
      <c r="AF300" s="105">
        <v>0</v>
      </c>
      <c r="AG300" s="105">
        <v>0</v>
      </c>
      <c r="AH300" s="105">
        <v>0</v>
      </c>
      <c r="AI300" s="105">
        <v>0</v>
      </c>
      <c r="AJ300" s="105">
        <v>0</v>
      </c>
      <c r="AK300" s="105">
        <v>0</v>
      </c>
      <c r="AL300" s="105">
        <v>0</v>
      </c>
      <c r="AM300" s="105">
        <v>0</v>
      </c>
      <c r="AN300" s="105">
        <v>0</v>
      </c>
      <c r="AO300" s="105">
        <v>0</v>
      </c>
      <c r="AP300" s="105">
        <v>0</v>
      </c>
      <c r="AQ300" s="105">
        <v>0</v>
      </c>
      <c r="AR300" s="105">
        <v>0</v>
      </c>
      <c r="AS300" s="105">
        <v>0</v>
      </c>
      <c r="AT300" s="105">
        <v>0</v>
      </c>
      <c r="AU300" s="105">
        <v>0</v>
      </c>
      <c r="AV300" s="105">
        <v>0</v>
      </c>
      <c r="AW300" s="105">
        <v>0</v>
      </c>
      <c r="AX300" s="105">
        <v>0</v>
      </c>
      <c r="AY300" s="105">
        <v>0</v>
      </c>
      <c r="AZ300" s="105">
        <v>0</v>
      </c>
      <c r="BA300" s="105">
        <v>0</v>
      </c>
    </row>
    <row r="301" spans="1:53" x14ac:dyDescent="0.2">
      <c r="A301" s="106" t="s">
        <v>1872</v>
      </c>
      <c r="B301" s="105">
        <v>0</v>
      </c>
      <c r="C301" s="105">
        <v>0</v>
      </c>
      <c r="D301" s="105">
        <v>0</v>
      </c>
      <c r="E301" s="105">
        <v>0</v>
      </c>
      <c r="F301" s="105">
        <v>0</v>
      </c>
      <c r="G301" s="105">
        <v>0</v>
      </c>
      <c r="H301" s="105">
        <v>0</v>
      </c>
      <c r="I301" s="105">
        <v>0</v>
      </c>
      <c r="J301" s="105">
        <v>0</v>
      </c>
      <c r="K301" s="105">
        <v>0</v>
      </c>
      <c r="L301" s="105">
        <v>0</v>
      </c>
      <c r="M301" s="105">
        <v>0</v>
      </c>
      <c r="N301" s="105">
        <v>0</v>
      </c>
      <c r="O301" s="105">
        <v>0</v>
      </c>
      <c r="P301" s="105">
        <v>0</v>
      </c>
      <c r="Q301" s="105">
        <v>0</v>
      </c>
      <c r="R301" s="105">
        <v>0</v>
      </c>
      <c r="S301" s="105">
        <v>0</v>
      </c>
      <c r="T301" s="105">
        <v>0</v>
      </c>
      <c r="U301" s="105">
        <v>0</v>
      </c>
      <c r="V301" s="105">
        <v>0</v>
      </c>
      <c r="W301" s="105">
        <v>0</v>
      </c>
      <c r="X301" s="105">
        <v>0</v>
      </c>
      <c r="Y301" s="105">
        <v>0</v>
      </c>
      <c r="Z301" s="105">
        <v>0</v>
      </c>
      <c r="AA301" s="105">
        <v>0</v>
      </c>
      <c r="AB301" s="105">
        <v>0</v>
      </c>
      <c r="AC301" s="105">
        <v>0</v>
      </c>
      <c r="AD301" s="105">
        <v>0</v>
      </c>
      <c r="AE301" s="105">
        <v>0</v>
      </c>
      <c r="AF301" s="105">
        <v>0</v>
      </c>
      <c r="AG301" s="105">
        <v>0</v>
      </c>
      <c r="AH301" s="105">
        <v>0</v>
      </c>
      <c r="AI301" s="105">
        <v>0</v>
      </c>
      <c r="AJ301" s="105">
        <v>0</v>
      </c>
      <c r="AK301" s="105">
        <v>0</v>
      </c>
      <c r="AL301" s="105">
        <v>0</v>
      </c>
      <c r="AM301" s="105">
        <v>0</v>
      </c>
      <c r="AN301" s="105">
        <v>0</v>
      </c>
      <c r="AO301" s="105">
        <v>0</v>
      </c>
      <c r="AP301" s="105">
        <v>0</v>
      </c>
      <c r="AQ301" s="105">
        <v>0</v>
      </c>
      <c r="AR301" s="105">
        <v>0</v>
      </c>
      <c r="AS301" s="105">
        <v>0</v>
      </c>
      <c r="AT301" s="105">
        <v>0</v>
      </c>
      <c r="AU301" s="105">
        <v>0</v>
      </c>
      <c r="AV301" s="105">
        <v>0</v>
      </c>
      <c r="AW301" s="105">
        <v>0</v>
      </c>
      <c r="AX301" s="105">
        <v>0</v>
      </c>
      <c r="AY301" s="105">
        <v>0</v>
      </c>
      <c r="AZ301" s="105">
        <v>0</v>
      </c>
      <c r="BA301" s="105">
        <v>0</v>
      </c>
    </row>
    <row r="302" spans="1:53" x14ac:dyDescent="0.2">
      <c r="A302" s="106" t="s">
        <v>1873</v>
      </c>
      <c r="B302" s="105">
        <v>0</v>
      </c>
      <c r="C302" s="105">
        <v>0</v>
      </c>
      <c r="D302" s="105">
        <v>0</v>
      </c>
      <c r="E302" s="105">
        <v>0</v>
      </c>
      <c r="F302" s="105">
        <v>0</v>
      </c>
      <c r="G302" s="105">
        <v>0</v>
      </c>
      <c r="H302" s="105">
        <v>0</v>
      </c>
      <c r="I302" s="105">
        <v>0</v>
      </c>
      <c r="J302" s="105">
        <v>0</v>
      </c>
      <c r="K302" s="105">
        <v>0</v>
      </c>
      <c r="L302" s="105">
        <v>0</v>
      </c>
      <c r="M302" s="105">
        <v>0</v>
      </c>
      <c r="N302" s="105">
        <v>0</v>
      </c>
      <c r="O302" s="105">
        <v>0</v>
      </c>
      <c r="P302" s="105">
        <v>0</v>
      </c>
      <c r="Q302" s="105">
        <v>0</v>
      </c>
      <c r="R302" s="105">
        <v>0</v>
      </c>
      <c r="S302" s="105">
        <v>0</v>
      </c>
      <c r="T302" s="105">
        <v>0</v>
      </c>
      <c r="U302" s="105">
        <v>0</v>
      </c>
      <c r="V302" s="105">
        <v>0</v>
      </c>
      <c r="W302" s="105">
        <v>0</v>
      </c>
      <c r="X302" s="105">
        <v>0</v>
      </c>
      <c r="Y302" s="105">
        <v>0</v>
      </c>
      <c r="Z302" s="105">
        <v>0</v>
      </c>
      <c r="AA302" s="105">
        <v>0</v>
      </c>
      <c r="AB302" s="105">
        <v>0</v>
      </c>
      <c r="AC302" s="105">
        <v>0</v>
      </c>
      <c r="AD302" s="105">
        <v>0</v>
      </c>
      <c r="AE302" s="105">
        <v>0</v>
      </c>
      <c r="AF302" s="105">
        <v>0</v>
      </c>
      <c r="AG302" s="105">
        <v>0</v>
      </c>
      <c r="AH302" s="105">
        <v>0</v>
      </c>
      <c r="AI302" s="105">
        <v>0</v>
      </c>
      <c r="AJ302" s="105">
        <v>0</v>
      </c>
      <c r="AK302" s="105">
        <v>0</v>
      </c>
      <c r="AL302" s="105">
        <v>0</v>
      </c>
      <c r="AM302" s="105">
        <v>0</v>
      </c>
      <c r="AN302" s="105">
        <v>0</v>
      </c>
      <c r="AO302" s="105">
        <v>0</v>
      </c>
      <c r="AP302" s="105">
        <v>0</v>
      </c>
      <c r="AQ302" s="105">
        <v>0</v>
      </c>
      <c r="AR302" s="105">
        <v>0</v>
      </c>
      <c r="AS302" s="105">
        <v>0</v>
      </c>
      <c r="AT302" s="105">
        <v>0</v>
      </c>
      <c r="AU302" s="105">
        <v>0</v>
      </c>
      <c r="AV302" s="105">
        <v>0</v>
      </c>
      <c r="AW302" s="105">
        <v>0</v>
      </c>
      <c r="AX302" s="105">
        <v>0</v>
      </c>
      <c r="AY302" s="105">
        <v>0</v>
      </c>
      <c r="AZ302" s="105">
        <v>0</v>
      </c>
      <c r="BA302" s="105">
        <v>0</v>
      </c>
    </row>
    <row r="303" spans="1:53" x14ac:dyDescent="0.2">
      <c r="A303" s="106" t="s">
        <v>1874</v>
      </c>
      <c r="B303" s="105">
        <v>0</v>
      </c>
      <c r="C303" s="105">
        <v>0</v>
      </c>
      <c r="D303" s="105">
        <v>0</v>
      </c>
      <c r="E303" s="105">
        <v>0</v>
      </c>
      <c r="F303" s="105">
        <v>0</v>
      </c>
      <c r="G303" s="105">
        <v>0</v>
      </c>
      <c r="H303" s="105">
        <v>0</v>
      </c>
      <c r="I303" s="105">
        <v>0</v>
      </c>
      <c r="J303" s="105">
        <v>0</v>
      </c>
      <c r="K303" s="105">
        <v>0</v>
      </c>
      <c r="L303" s="105">
        <v>0</v>
      </c>
      <c r="M303" s="105">
        <v>0</v>
      </c>
      <c r="N303" s="105">
        <v>0</v>
      </c>
      <c r="O303" s="105">
        <v>0</v>
      </c>
      <c r="P303" s="105">
        <v>0</v>
      </c>
      <c r="Q303" s="105">
        <v>0</v>
      </c>
      <c r="R303" s="105">
        <v>0</v>
      </c>
      <c r="S303" s="105">
        <v>0</v>
      </c>
      <c r="T303" s="105">
        <v>0</v>
      </c>
      <c r="U303" s="105">
        <v>0</v>
      </c>
      <c r="V303" s="105">
        <v>0</v>
      </c>
      <c r="W303" s="105">
        <v>0</v>
      </c>
      <c r="X303" s="105">
        <v>0</v>
      </c>
      <c r="Y303" s="105">
        <v>0</v>
      </c>
      <c r="Z303" s="105">
        <v>0</v>
      </c>
      <c r="AA303" s="105">
        <v>0</v>
      </c>
      <c r="AB303" s="105">
        <v>0</v>
      </c>
      <c r="AC303" s="105">
        <v>0</v>
      </c>
      <c r="AD303" s="105">
        <v>0</v>
      </c>
      <c r="AE303" s="105">
        <v>0</v>
      </c>
      <c r="AF303" s="105">
        <v>0</v>
      </c>
      <c r="AG303" s="105">
        <v>0</v>
      </c>
      <c r="AH303" s="105">
        <v>0</v>
      </c>
      <c r="AI303" s="105">
        <v>0</v>
      </c>
      <c r="AJ303" s="105">
        <v>0</v>
      </c>
      <c r="AK303" s="105">
        <v>0</v>
      </c>
      <c r="AL303" s="105">
        <v>0</v>
      </c>
      <c r="AM303" s="105">
        <v>0</v>
      </c>
      <c r="AN303" s="105">
        <v>0</v>
      </c>
      <c r="AO303" s="105">
        <v>0</v>
      </c>
      <c r="AP303" s="105">
        <v>0</v>
      </c>
      <c r="AQ303" s="105">
        <v>0</v>
      </c>
      <c r="AR303" s="105">
        <v>0</v>
      </c>
      <c r="AS303" s="105">
        <v>0</v>
      </c>
      <c r="AT303" s="105">
        <v>0</v>
      </c>
      <c r="AU303" s="105">
        <v>0</v>
      </c>
      <c r="AV303" s="105">
        <v>0</v>
      </c>
      <c r="AW303" s="105">
        <v>0</v>
      </c>
      <c r="AX303" s="105">
        <v>0</v>
      </c>
      <c r="AY303" s="105">
        <v>0</v>
      </c>
      <c r="AZ303" s="105">
        <v>0</v>
      </c>
      <c r="BA303" s="105">
        <v>0</v>
      </c>
    </row>
    <row r="304" spans="1:53" x14ac:dyDescent="0.2">
      <c r="A304" s="106" t="s">
        <v>1875</v>
      </c>
      <c r="B304" s="105">
        <v>0</v>
      </c>
      <c r="C304" s="105">
        <v>0</v>
      </c>
      <c r="D304" s="105">
        <v>0</v>
      </c>
      <c r="E304" s="105">
        <v>0</v>
      </c>
      <c r="F304" s="105">
        <v>0</v>
      </c>
      <c r="G304" s="105">
        <v>0</v>
      </c>
      <c r="H304" s="105">
        <v>0</v>
      </c>
      <c r="I304" s="105">
        <v>0</v>
      </c>
      <c r="J304" s="105">
        <v>0</v>
      </c>
      <c r="K304" s="105">
        <v>0</v>
      </c>
      <c r="L304" s="105">
        <v>0</v>
      </c>
      <c r="M304" s="105">
        <v>0</v>
      </c>
      <c r="N304" s="105">
        <v>0</v>
      </c>
      <c r="O304" s="105">
        <v>0</v>
      </c>
      <c r="P304" s="105">
        <v>0</v>
      </c>
      <c r="Q304" s="105">
        <v>0</v>
      </c>
      <c r="R304" s="105">
        <v>0</v>
      </c>
      <c r="S304" s="105">
        <v>0</v>
      </c>
      <c r="T304" s="105">
        <v>0</v>
      </c>
      <c r="U304" s="105">
        <v>0</v>
      </c>
      <c r="V304" s="105">
        <v>0</v>
      </c>
      <c r="W304" s="105">
        <v>0</v>
      </c>
      <c r="X304" s="105">
        <v>0</v>
      </c>
      <c r="Y304" s="105">
        <v>0</v>
      </c>
      <c r="Z304" s="105">
        <v>0</v>
      </c>
      <c r="AA304" s="105">
        <v>0</v>
      </c>
      <c r="AB304" s="105">
        <v>0</v>
      </c>
      <c r="AC304" s="105">
        <v>0</v>
      </c>
      <c r="AD304" s="105">
        <v>0</v>
      </c>
      <c r="AE304" s="105">
        <v>0</v>
      </c>
      <c r="AF304" s="105">
        <v>0</v>
      </c>
      <c r="AG304" s="105">
        <v>0</v>
      </c>
      <c r="AH304" s="105">
        <v>0</v>
      </c>
      <c r="AI304" s="105">
        <v>0</v>
      </c>
      <c r="AJ304" s="105">
        <v>0</v>
      </c>
      <c r="AK304" s="105">
        <v>0</v>
      </c>
      <c r="AL304" s="105">
        <v>0</v>
      </c>
      <c r="AM304" s="105">
        <v>0</v>
      </c>
      <c r="AN304" s="105">
        <v>0</v>
      </c>
      <c r="AO304" s="105">
        <v>0</v>
      </c>
      <c r="AP304" s="105">
        <v>0</v>
      </c>
      <c r="AQ304" s="105">
        <v>0</v>
      </c>
      <c r="AR304" s="105">
        <v>0</v>
      </c>
      <c r="AS304" s="105">
        <v>0</v>
      </c>
      <c r="AT304" s="105">
        <v>0</v>
      </c>
      <c r="AU304" s="105">
        <v>0</v>
      </c>
      <c r="AV304" s="105">
        <v>0</v>
      </c>
      <c r="AW304" s="105">
        <v>0</v>
      </c>
      <c r="AX304" s="105">
        <v>0</v>
      </c>
      <c r="AY304" s="105">
        <v>0</v>
      </c>
      <c r="AZ304" s="105">
        <v>0</v>
      </c>
      <c r="BA304" s="105">
        <v>0</v>
      </c>
    </row>
    <row r="305" spans="1:53" x14ac:dyDescent="0.2">
      <c r="A305" s="106" t="s">
        <v>1876</v>
      </c>
      <c r="B305" s="105">
        <v>0</v>
      </c>
      <c r="C305" s="105">
        <v>0</v>
      </c>
      <c r="D305" s="105">
        <v>0</v>
      </c>
      <c r="E305" s="105">
        <v>0</v>
      </c>
      <c r="F305" s="105">
        <v>0</v>
      </c>
      <c r="G305" s="105">
        <v>0</v>
      </c>
      <c r="H305" s="105">
        <v>0</v>
      </c>
      <c r="I305" s="105">
        <v>0</v>
      </c>
      <c r="J305" s="105">
        <v>0</v>
      </c>
      <c r="K305" s="105">
        <v>0</v>
      </c>
      <c r="L305" s="105">
        <v>0</v>
      </c>
      <c r="M305" s="105">
        <v>0</v>
      </c>
      <c r="N305" s="105">
        <v>0</v>
      </c>
      <c r="O305" s="105">
        <v>0</v>
      </c>
      <c r="P305" s="105">
        <v>0</v>
      </c>
      <c r="Q305" s="105">
        <v>0</v>
      </c>
      <c r="R305" s="105">
        <v>0</v>
      </c>
      <c r="S305" s="105">
        <v>0</v>
      </c>
      <c r="T305" s="105">
        <v>0</v>
      </c>
      <c r="U305" s="105">
        <v>0</v>
      </c>
      <c r="V305" s="105">
        <v>0</v>
      </c>
      <c r="W305" s="105">
        <v>0</v>
      </c>
      <c r="X305" s="105">
        <v>0</v>
      </c>
      <c r="Y305" s="105">
        <v>0</v>
      </c>
      <c r="Z305" s="105">
        <v>0</v>
      </c>
      <c r="AA305" s="105">
        <v>0</v>
      </c>
      <c r="AB305" s="105">
        <v>0</v>
      </c>
      <c r="AC305" s="105">
        <v>0</v>
      </c>
      <c r="AD305" s="105">
        <v>0</v>
      </c>
      <c r="AE305" s="105">
        <v>0</v>
      </c>
      <c r="AF305" s="105">
        <v>0</v>
      </c>
      <c r="AG305" s="105">
        <v>0</v>
      </c>
      <c r="AH305" s="105">
        <v>0</v>
      </c>
      <c r="AI305" s="105">
        <v>0</v>
      </c>
      <c r="AJ305" s="105">
        <v>0</v>
      </c>
      <c r="AK305" s="105">
        <v>0</v>
      </c>
      <c r="AL305" s="105">
        <v>0</v>
      </c>
      <c r="AM305" s="105">
        <v>0</v>
      </c>
      <c r="AN305" s="105">
        <v>0</v>
      </c>
      <c r="AO305" s="105">
        <v>0</v>
      </c>
      <c r="AP305" s="105">
        <v>0</v>
      </c>
      <c r="AQ305" s="105">
        <v>0</v>
      </c>
      <c r="AR305" s="105">
        <v>0</v>
      </c>
      <c r="AS305" s="105">
        <v>0</v>
      </c>
      <c r="AT305" s="105">
        <v>0</v>
      </c>
      <c r="AU305" s="105">
        <v>0</v>
      </c>
      <c r="AV305" s="105">
        <v>0</v>
      </c>
      <c r="AW305" s="105">
        <v>0</v>
      </c>
      <c r="AX305" s="105">
        <v>0</v>
      </c>
      <c r="AY305" s="105">
        <v>0</v>
      </c>
      <c r="AZ305" s="105">
        <v>0</v>
      </c>
      <c r="BA305" s="105">
        <v>0</v>
      </c>
    </row>
    <row r="306" spans="1:53" x14ac:dyDescent="0.2">
      <c r="A306" s="106" t="s">
        <v>1877</v>
      </c>
      <c r="B306" s="105">
        <v>0</v>
      </c>
      <c r="C306" s="105">
        <v>0</v>
      </c>
      <c r="D306" s="105">
        <v>0</v>
      </c>
      <c r="E306" s="105">
        <v>0</v>
      </c>
      <c r="F306" s="105">
        <v>0</v>
      </c>
      <c r="G306" s="105">
        <v>0</v>
      </c>
      <c r="H306" s="105">
        <v>0</v>
      </c>
      <c r="I306" s="105">
        <v>0</v>
      </c>
      <c r="J306" s="105">
        <v>0</v>
      </c>
      <c r="K306" s="105">
        <v>0</v>
      </c>
      <c r="L306" s="105">
        <v>0</v>
      </c>
      <c r="M306" s="105">
        <v>0</v>
      </c>
      <c r="N306" s="105">
        <v>0</v>
      </c>
      <c r="O306" s="105">
        <v>0</v>
      </c>
      <c r="P306" s="105">
        <v>0</v>
      </c>
      <c r="Q306" s="105">
        <v>0</v>
      </c>
      <c r="R306" s="105">
        <v>0</v>
      </c>
      <c r="S306" s="105">
        <v>0</v>
      </c>
      <c r="T306" s="105">
        <v>0</v>
      </c>
      <c r="U306" s="105">
        <v>0</v>
      </c>
      <c r="V306" s="105">
        <v>0</v>
      </c>
      <c r="W306" s="105">
        <v>0</v>
      </c>
      <c r="X306" s="105">
        <v>0</v>
      </c>
      <c r="Y306" s="105">
        <v>0</v>
      </c>
      <c r="Z306" s="105">
        <v>0</v>
      </c>
      <c r="AA306" s="105">
        <v>0</v>
      </c>
      <c r="AB306" s="105">
        <v>0</v>
      </c>
      <c r="AC306" s="105">
        <v>0</v>
      </c>
      <c r="AD306" s="105">
        <v>0</v>
      </c>
      <c r="AE306" s="105">
        <v>0</v>
      </c>
      <c r="AF306" s="105">
        <v>0</v>
      </c>
      <c r="AG306" s="105">
        <v>0</v>
      </c>
      <c r="AH306" s="105">
        <v>0</v>
      </c>
      <c r="AI306" s="105">
        <v>0</v>
      </c>
      <c r="AJ306" s="105">
        <v>0</v>
      </c>
      <c r="AK306" s="105">
        <v>0</v>
      </c>
      <c r="AL306" s="105">
        <v>0</v>
      </c>
      <c r="AM306" s="105">
        <v>0</v>
      </c>
      <c r="AN306" s="105">
        <v>0</v>
      </c>
      <c r="AO306" s="105">
        <v>0</v>
      </c>
      <c r="AP306" s="105">
        <v>0</v>
      </c>
      <c r="AQ306" s="105">
        <v>0</v>
      </c>
      <c r="AR306" s="105">
        <v>0</v>
      </c>
      <c r="AS306" s="105">
        <v>0</v>
      </c>
      <c r="AT306" s="105">
        <v>0</v>
      </c>
      <c r="AU306" s="105">
        <v>0</v>
      </c>
      <c r="AV306" s="105">
        <v>0</v>
      </c>
      <c r="AW306" s="105">
        <v>0</v>
      </c>
      <c r="AX306" s="105">
        <v>0</v>
      </c>
      <c r="AY306" s="105">
        <v>0</v>
      </c>
      <c r="AZ306" s="105">
        <v>0</v>
      </c>
      <c r="BA306" s="105">
        <v>0</v>
      </c>
    </row>
    <row r="307" spans="1:53" x14ac:dyDescent="0.2">
      <c r="A307" s="106" t="s">
        <v>1878</v>
      </c>
    </row>
    <row r="308" spans="1:53" x14ac:dyDescent="0.2">
      <c r="A308" s="106" t="s">
        <v>1879</v>
      </c>
    </row>
    <row r="309" spans="1:53" x14ac:dyDescent="0.2">
      <c r="A309" s="106" t="s">
        <v>1880</v>
      </c>
    </row>
    <row r="310" spans="1:53" x14ac:dyDescent="0.2">
      <c r="A310" s="106" t="s">
        <v>672</v>
      </c>
    </row>
    <row r="311" spans="1:53" x14ac:dyDescent="0.2">
      <c r="A311" s="106" t="s">
        <v>1881</v>
      </c>
    </row>
  </sheetData>
  <pageMargins left="0.7" right="0.7" top="0.75" bottom="0.75" header="0.3" footer="0.3"/>
  <pageSetup orientation="portrait" r:id="rId1"/>
  <headerFooter>
    <oddHeader>&amp;RDEF’s Response to OPC POD 1 (1-26)
Q7
Page &amp;P of &amp;N</oddHeader>
    <oddFooter>&amp;R20240025-OPCPOD1-00004212</oddFooter>
  </headerFooter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28A1A-0E96-4C7F-99BE-C7966CA7F765}">
  <sheetPr codeName="Sheet13"/>
  <dimension ref="A1:BA411"/>
  <sheetViews>
    <sheetView tabSelected="1" workbookViewId="0">
      <selection activeCell="H19" sqref="H19"/>
    </sheetView>
  </sheetViews>
  <sheetFormatPr defaultColWidth="9.109375" defaultRowHeight="10.199999999999999" x14ac:dyDescent="0.2"/>
  <cols>
    <col min="1" max="1" width="30.6640625" style="106" customWidth="1"/>
    <col min="2" max="52" width="10.6640625" style="105" customWidth="1"/>
    <col min="53" max="53" width="11.77734375" style="105" bestFit="1" customWidth="1"/>
    <col min="54" max="16384" width="9.109375" style="105"/>
  </cols>
  <sheetData>
    <row r="1" spans="1:53" s="104" customFormat="1" x14ac:dyDescent="0.2">
      <c r="A1" s="146"/>
    </row>
    <row r="2" spans="1:53" s="104" customFormat="1" ht="20.399999999999999" x14ac:dyDescent="0.2">
      <c r="A2" s="146" t="s">
        <v>365</v>
      </c>
      <c r="B2" s="104" t="s">
        <v>332</v>
      </c>
      <c r="C2" s="104" t="s">
        <v>333</v>
      </c>
      <c r="D2" s="104" t="s">
        <v>334</v>
      </c>
      <c r="E2" s="104" t="s">
        <v>335</v>
      </c>
      <c r="F2" s="104" t="s">
        <v>336</v>
      </c>
      <c r="G2" s="104" t="s">
        <v>337</v>
      </c>
      <c r="H2" s="104" t="s">
        <v>338</v>
      </c>
      <c r="I2" s="104" t="s">
        <v>339</v>
      </c>
      <c r="J2" s="104" t="s">
        <v>340</v>
      </c>
      <c r="K2" s="104" t="s">
        <v>341</v>
      </c>
      <c r="L2" s="104" t="s">
        <v>342</v>
      </c>
      <c r="M2" s="104" t="s">
        <v>319</v>
      </c>
      <c r="N2" s="104" t="s">
        <v>17</v>
      </c>
      <c r="O2" s="104" t="s">
        <v>320</v>
      </c>
      <c r="P2" s="104" t="s">
        <v>321</v>
      </c>
      <c r="Q2" s="104" t="s">
        <v>322</v>
      </c>
      <c r="R2" s="104" t="s">
        <v>323</v>
      </c>
      <c r="S2" s="104" t="s">
        <v>324</v>
      </c>
      <c r="T2" s="104" t="s">
        <v>325</v>
      </c>
      <c r="U2" s="104" t="s">
        <v>326</v>
      </c>
      <c r="V2" s="104" t="s">
        <v>327</v>
      </c>
      <c r="W2" s="104" t="s">
        <v>328</v>
      </c>
      <c r="X2" s="104" t="s">
        <v>329</v>
      </c>
      <c r="Y2" s="104" t="s">
        <v>330</v>
      </c>
      <c r="Z2" s="104" t="s">
        <v>307</v>
      </c>
      <c r="AA2" s="104" t="s">
        <v>14</v>
      </c>
      <c r="AB2" s="104" t="s">
        <v>308</v>
      </c>
      <c r="AC2" s="104" t="s">
        <v>309</v>
      </c>
      <c r="AD2" s="104" t="s">
        <v>310</v>
      </c>
      <c r="AE2" s="104" t="s">
        <v>311</v>
      </c>
      <c r="AF2" s="104" t="s">
        <v>312</v>
      </c>
      <c r="AG2" s="104" t="s">
        <v>313</v>
      </c>
      <c r="AH2" s="104" t="s">
        <v>314</v>
      </c>
      <c r="AI2" s="104" t="s">
        <v>315</v>
      </c>
      <c r="AJ2" s="104" t="s">
        <v>316</v>
      </c>
      <c r="AK2" s="104" t="s">
        <v>317</v>
      </c>
      <c r="AL2" s="104" t="s">
        <v>318</v>
      </c>
      <c r="AM2" s="104" t="s">
        <v>211</v>
      </c>
      <c r="AN2" s="104" t="s">
        <v>11</v>
      </c>
      <c r="AO2" s="104" t="s">
        <v>212</v>
      </c>
      <c r="AP2" s="104" t="s">
        <v>213</v>
      </c>
      <c r="AQ2" s="104" t="s">
        <v>214</v>
      </c>
      <c r="AR2" s="104" t="s">
        <v>215</v>
      </c>
      <c r="AS2" s="104" t="s">
        <v>216</v>
      </c>
      <c r="AT2" s="104" t="s">
        <v>217</v>
      </c>
      <c r="AU2" s="104" t="s">
        <v>218</v>
      </c>
      <c r="AV2" s="104" t="s">
        <v>219</v>
      </c>
      <c r="AW2" s="104" t="s">
        <v>220</v>
      </c>
      <c r="AX2" s="104" t="s">
        <v>221</v>
      </c>
      <c r="AY2" s="104" t="s">
        <v>222</v>
      </c>
      <c r="AZ2" s="104" t="s">
        <v>96</v>
      </c>
      <c r="BA2" s="104" t="s">
        <v>8</v>
      </c>
    </row>
    <row r="3" spans="1:53" s="104" customFormat="1" x14ac:dyDescent="0.2">
      <c r="A3" s="146"/>
    </row>
    <row r="4" spans="1:53" x14ac:dyDescent="0.2">
      <c r="A4" s="158" t="s">
        <v>366</v>
      </c>
    </row>
    <row r="5" spans="1:53" x14ac:dyDescent="0.2">
      <c r="A5" s="106" t="s">
        <v>367</v>
      </c>
    </row>
    <row r="6" spans="1:53" x14ac:dyDescent="0.2">
      <c r="A6" s="106" t="s">
        <v>368</v>
      </c>
    </row>
    <row r="7" spans="1:53" x14ac:dyDescent="0.2">
      <c r="A7" s="234" t="s">
        <v>369</v>
      </c>
    </row>
    <row r="8" spans="1:53" x14ac:dyDescent="0.2">
      <c r="A8" s="106" t="s">
        <v>370</v>
      </c>
    </row>
    <row r="9" spans="1:53" x14ac:dyDescent="0.2">
      <c r="A9" s="106" t="s">
        <v>1882</v>
      </c>
      <c r="B9" s="105">
        <v>1493412000</v>
      </c>
      <c r="C9" s="105">
        <v>1493412000</v>
      </c>
      <c r="D9" s="105">
        <v>1493412000</v>
      </c>
      <c r="E9" s="105">
        <v>1493412000</v>
      </c>
      <c r="F9" s="105">
        <v>1493412000</v>
      </c>
      <c r="G9" s="105">
        <v>1493412000</v>
      </c>
      <c r="H9" s="105">
        <v>1493412000</v>
      </c>
      <c r="I9" s="105">
        <v>1493412000</v>
      </c>
      <c r="J9" s="105">
        <v>1493412000</v>
      </c>
      <c r="K9" s="105">
        <v>1493412000</v>
      </c>
      <c r="L9" s="105">
        <v>1493412000</v>
      </c>
      <c r="M9" s="105">
        <v>1493412000</v>
      </c>
      <c r="N9" s="105">
        <v>1493412000</v>
      </c>
      <c r="O9" s="105">
        <v>1493412000</v>
      </c>
      <c r="P9" s="105">
        <v>1493412000</v>
      </c>
      <c r="Q9" s="105">
        <v>1493412000</v>
      </c>
      <c r="R9" s="105">
        <v>1493412000</v>
      </c>
      <c r="S9" s="105">
        <v>1493412000</v>
      </c>
      <c r="T9" s="105">
        <v>1493412000</v>
      </c>
      <c r="U9" s="105">
        <v>1493412000</v>
      </c>
      <c r="V9" s="105">
        <v>1493412000</v>
      </c>
      <c r="W9" s="105">
        <v>1493412000</v>
      </c>
      <c r="X9" s="105">
        <v>1493412000</v>
      </c>
      <c r="Y9" s="105">
        <v>1493412000</v>
      </c>
      <c r="Z9" s="105">
        <v>1493412000</v>
      </c>
      <c r="AA9" s="105">
        <v>1493412000</v>
      </c>
      <c r="AB9" s="105">
        <v>1493412000</v>
      </c>
      <c r="AC9" s="105">
        <v>1493412000</v>
      </c>
      <c r="AD9" s="105">
        <v>1493412000</v>
      </c>
      <c r="AE9" s="105">
        <v>1493412000</v>
      </c>
      <c r="AF9" s="105">
        <v>1493412000</v>
      </c>
      <c r="AG9" s="105">
        <v>1493412000</v>
      </c>
      <c r="AH9" s="105">
        <v>1493412000</v>
      </c>
      <c r="AI9" s="105">
        <v>1493412000</v>
      </c>
      <c r="AJ9" s="105">
        <v>1493412000</v>
      </c>
      <c r="AK9" s="105">
        <v>1493412000</v>
      </c>
      <c r="AL9" s="105">
        <v>1493412000</v>
      </c>
      <c r="AM9" s="105">
        <v>1493412000</v>
      </c>
      <c r="AN9" s="105">
        <v>1493412000</v>
      </c>
      <c r="AO9" s="105">
        <v>1493412000</v>
      </c>
      <c r="AP9" s="105">
        <v>1493412000</v>
      </c>
      <c r="AQ9" s="105">
        <v>1493412000</v>
      </c>
      <c r="AR9" s="105">
        <v>1493412000</v>
      </c>
      <c r="AS9" s="105">
        <v>1493412000</v>
      </c>
      <c r="AT9" s="105">
        <v>1493412000</v>
      </c>
      <c r="AU9" s="105">
        <v>1493412000</v>
      </c>
      <c r="AV9" s="105">
        <v>1493412000</v>
      </c>
      <c r="AW9" s="105">
        <v>1493412000</v>
      </c>
      <c r="AX9" s="105">
        <v>1493412000</v>
      </c>
      <c r="AY9" s="105">
        <v>1493412000</v>
      </c>
      <c r="AZ9" s="105">
        <v>1493412000</v>
      </c>
      <c r="BA9" s="105">
        <v>1493412000</v>
      </c>
    </row>
    <row r="10" spans="1:53" x14ac:dyDescent="0.2">
      <c r="A10" s="106" t="s">
        <v>1883</v>
      </c>
      <c r="B10" s="105">
        <v>1493412000</v>
      </c>
      <c r="C10" s="105">
        <v>1493412000</v>
      </c>
      <c r="D10" s="105">
        <v>1493412000</v>
      </c>
      <c r="E10" s="105">
        <v>1493412000</v>
      </c>
      <c r="F10" s="105">
        <v>1493412000</v>
      </c>
      <c r="G10" s="105">
        <v>1493412000</v>
      </c>
      <c r="H10" s="105">
        <v>1493412000</v>
      </c>
      <c r="I10" s="105">
        <v>1493412000</v>
      </c>
      <c r="J10" s="105">
        <v>1493412000</v>
      </c>
      <c r="K10" s="105">
        <v>1493412000</v>
      </c>
      <c r="L10" s="105">
        <v>1493412000</v>
      </c>
      <c r="M10" s="105">
        <v>1493412000</v>
      </c>
      <c r="N10" s="105">
        <v>1493412000</v>
      </c>
      <c r="O10" s="105">
        <v>1493412000</v>
      </c>
      <c r="P10" s="105">
        <v>1493412000</v>
      </c>
      <c r="Q10" s="105">
        <v>1493412000</v>
      </c>
      <c r="R10" s="105">
        <v>1493412000</v>
      </c>
      <c r="S10" s="105">
        <v>1493412000</v>
      </c>
      <c r="T10" s="105">
        <v>1493412000</v>
      </c>
      <c r="U10" s="105">
        <v>1493412000</v>
      </c>
      <c r="V10" s="105">
        <v>1493412000</v>
      </c>
      <c r="W10" s="105">
        <v>1493412000</v>
      </c>
      <c r="X10" s="105">
        <v>1493412000</v>
      </c>
      <c r="Y10" s="105">
        <v>1493412000</v>
      </c>
      <c r="Z10" s="105">
        <v>1493412000</v>
      </c>
      <c r="AA10" s="105">
        <v>1493412000</v>
      </c>
      <c r="AB10" s="105">
        <v>1493412000</v>
      </c>
      <c r="AC10" s="105">
        <v>1493412000</v>
      </c>
      <c r="AD10" s="105">
        <v>1493412000</v>
      </c>
      <c r="AE10" s="105">
        <v>1493412000</v>
      </c>
      <c r="AF10" s="105">
        <v>1493412000</v>
      </c>
      <c r="AG10" s="105">
        <v>1493412000</v>
      </c>
      <c r="AH10" s="105">
        <v>1493412000</v>
      </c>
      <c r="AI10" s="105">
        <v>1493412000</v>
      </c>
      <c r="AJ10" s="105">
        <v>1493412000</v>
      </c>
      <c r="AK10" s="105">
        <v>1493412000</v>
      </c>
      <c r="AL10" s="105">
        <v>1493412000</v>
      </c>
      <c r="AM10" s="105">
        <v>1493412000</v>
      </c>
      <c r="AN10" s="105">
        <v>1493412000</v>
      </c>
      <c r="AO10" s="105">
        <v>1493412000</v>
      </c>
      <c r="AP10" s="105">
        <v>1493412000</v>
      </c>
      <c r="AQ10" s="105">
        <v>1493412000</v>
      </c>
      <c r="AR10" s="105">
        <v>1493412000</v>
      </c>
      <c r="AS10" s="105">
        <v>1493412000</v>
      </c>
      <c r="AT10" s="105">
        <v>1493412000</v>
      </c>
      <c r="AU10" s="105">
        <v>1493412000</v>
      </c>
      <c r="AV10" s="105">
        <v>1493412000</v>
      </c>
      <c r="AW10" s="105">
        <v>1493412000</v>
      </c>
      <c r="AX10" s="105">
        <v>1493412000</v>
      </c>
      <c r="AY10" s="105">
        <v>1493412000</v>
      </c>
      <c r="AZ10" s="105">
        <v>1493412000</v>
      </c>
      <c r="BA10" s="105">
        <v>1493412000</v>
      </c>
    </row>
    <row r="11" spans="1:53" x14ac:dyDescent="0.2">
      <c r="A11" s="106" t="s">
        <v>1884</v>
      </c>
      <c r="B11" s="105">
        <v>1000</v>
      </c>
      <c r="C11" s="105">
        <v>1000</v>
      </c>
      <c r="D11" s="105">
        <v>1000</v>
      </c>
      <c r="E11" s="105">
        <v>1000</v>
      </c>
      <c r="F11" s="105">
        <v>1000</v>
      </c>
      <c r="G11" s="105">
        <v>1000</v>
      </c>
      <c r="H11" s="105">
        <v>1000</v>
      </c>
      <c r="I11" s="105">
        <v>1000</v>
      </c>
      <c r="J11" s="105">
        <v>1000</v>
      </c>
      <c r="K11" s="105">
        <v>1000</v>
      </c>
      <c r="L11" s="105">
        <v>1000</v>
      </c>
      <c r="M11" s="105">
        <v>1000</v>
      </c>
      <c r="N11" s="105">
        <v>1000</v>
      </c>
      <c r="O11" s="105">
        <v>1000</v>
      </c>
      <c r="P11" s="105">
        <v>1000</v>
      </c>
      <c r="Q11" s="105">
        <v>1000</v>
      </c>
      <c r="R11" s="105">
        <v>1000</v>
      </c>
      <c r="S11" s="105">
        <v>1000</v>
      </c>
      <c r="T11" s="105">
        <v>1000</v>
      </c>
      <c r="U11" s="105">
        <v>1000</v>
      </c>
      <c r="V11" s="105">
        <v>1000</v>
      </c>
      <c r="W11" s="105">
        <v>1000</v>
      </c>
      <c r="X11" s="105">
        <v>1000</v>
      </c>
      <c r="Y11" s="105">
        <v>1000</v>
      </c>
      <c r="Z11" s="105">
        <v>1000</v>
      </c>
      <c r="AA11" s="105">
        <v>1000</v>
      </c>
      <c r="AB11" s="105">
        <v>1000</v>
      </c>
      <c r="AC11" s="105">
        <v>1000</v>
      </c>
      <c r="AD11" s="105">
        <v>1000</v>
      </c>
      <c r="AE11" s="105">
        <v>1000</v>
      </c>
      <c r="AF11" s="105">
        <v>1000</v>
      </c>
      <c r="AG11" s="105">
        <v>1000</v>
      </c>
      <c r="AH11" s="105">
        <v>1000</v>
      </c>
      <c r="AI11" s="105">
        <v>1000</v>
      </c>
      <c r="AJ11" s="105">
        <v>1000</v>
      </c>
      <c r="AK11" s="105">
        <v>1000</v>
      </c>
      <c r="AL11" s="105">
        <v>1000</v>
      </c>
      <c r="AM11" s="105">
        <v>1000</v>
      </c>
      <c r="AN11" s="105">
        <v>1000</v>
      </c>
      <c r="AO11" s="105">
        <v>1000</v>
      </c>
      <c r="AP11" s="105">
        <v>1000</v>
      </c>
      <c r="AQ11" s="105">
        <v>1000</v>
      </c>
      <c r="AR11" s="105">
        <v>1000</v>
      </c>
      <c r="AS11" s="105">
        <v>1000</v>
      </c>
      <c r="AT11" s="105">
        <v>1000</v>
      </c>
      <c r="AU11" s="105">
        <v>1000</v>
      </c>
      <c r="AV11" s="105">
        <v>1000</v>
      </c>
      <c r="AW11" s="105">
        <v>1000</v>
      </c>
      <c r="AX11" s="105">
        <v>1000</v>
      </c>
      <c r="AY11" s="105">
        <v>1000</v>
      </c>
      <c r="AZ11" s="105">
        <v>1000</v>
      </c>
      <c r="BA11" s="105">
        <v>1000</v>
      </c>
    </row>
    <row r="12" spans="1:53" x14ac:dyDescent="0.2">
      <c r="A12" s="106" t="s">
        <v>1885</v>
      </c>
    </row>
    <row r="13" spans="1:53" x14ac:dyDescent="0.2">
      <c r="A13" s="106" t="s">
        <v>1886</v>
      </c>
      <c r="B13" s="105">
        <v>0</v>
      </c>
      <c r="C13" s="105">
        <v>0</v>
      </c>
      <c r="D13" s="105">
        <v>0</v>
      </c>
      <c r="E13" s="105">
        <v>0</v>
      </c>
      <c r="F13" s="105">
        <v>0</v>
      </c>
      <c r="G13" s="105">
        <v>0</v>
      </c>
      <c r="H13" s="105">
        <v>0</v>
      </c>
      <c r="I13" s="105">
        <v>0</v>
      </c>
      <c r="J13" s="105">
        <v>0</v>
      </c>
      <c r="K13" s="105">
        <v>0</v>
      </c>
      <c r="L13" s="105">
        <v>0</v>
      </c>
      <c r="M13" s="105">
        <v>0</v>
      </c>
      <c r="N13" s="105">
        <v>0</v>
      </c>
      <c r="O13" s="105">
        <v>0</v>
      </c>
      <c r="P13" s="105">
        <v>0</v>
      </c>
      <c r="Q13" s="105">
        <v>0</v>
      </c>
      <c r="R13" s="105">
        <v>0</v>
      </c>
      <c r="S13" s="105">
        <v>0</v>
      </c>
      <c r="T13" s="105">
        <v>0</v>
      </c>
      <c r="U13" s="105">
        <v>0</v>
      </c>
      <c r="V13" s="105">
        <v>0</v>
      </c>
      <c r="W13" s="105">
        <v>0</v>
      </c>
      <c r="X13" s="105">
        <v>0</v>
      </c>
      <c r="Y13" s="105">
        <v>0</v>
      </c>
      <c r="Z13" s="105">
        <v>0</v>
      </c>
      <c r="AA13" s="105">
        <v>0</v>
      </c>
      <c r="AB13" s="105">
        <v>0</v>
      </c>
      <c r="AC13" s="105">
        <v>0</v>
      </c>
      <c r="AD13" s="105">
        <v>0</v>
      </c>
      <c r="AE13" s="105">
        <v>0</v>
      </c>
      <c r="AF13" s="105">
        <v>0</v>
      </c>
      <c r="AG13" s="105">
        <v>0</v>
      </c>
      <c r="AH13" s="105">
        <v>0</v>
      </c>
      <c r="AI13" s="105">
        <v>0</v>
      </c>
      <c r="AJ13" s="105">
        <v>0</v>
      </c>
      <c r="AK13" s="105">
        <v>0</v>
      </c>
      <c r="AL13" s="105">
        <v>0</v>
      </c>
      <c r="AM13" s="105">
        <v>0</v>
      </c>
      <c r="AN13" s="105">
        <v>0</v>
      </c>
      <c r="AO13" s="105">
        <v>0</v>
      </c>
      <c r="AP13" s="105">
        <v>0</v>
      </c>
      <c r="AQ13" s="105">
        <v>0</v>
      </c>
      <c r="AR13" s="105">
        <v>0</v>
      </c>
      <c r="AS13" s="105">
        <v>0</v>
      </c>
      <c r="AT13" s="105">
        <v>0</v>
      </c>
      <c r="AU13" s="105">
        <v>0</v>
      </c>
      <c r="AV13" s="105">
        <v>0</v>
      </c>
      <c r="AW13" s="105">
        <v>0</v>
      </c>
      <c r="AX13" s="105">
        <v>0</v>
      </c>
      <c r="AY13" s="105">
        <v>0</v>
      </c>
      <c r="AZ13" s="105">
        <v>0</v>
      </c>
      <c r="BA13" s="105">
        <v>0</v>
      </c>
    </row>
    <row r="14" spans="1:53" x14ac:dyDescent="0.2">
      <c r="A14" s="106" t="s">
        <v>1887</v>
      </c>
      <c r="B14" s="105">
        <v>0</v>
      </c>
      <c r="C14" s="105">
        <v>0</v>
      </c>
      <c r="D14" s="105">
        <v>0</v>
      </c>
      <c r="E14" s="105">
        <v>0</v>
      </c>
      <c r="F14" s="105">
        <v>0</v>
      </c>
      <c r="G14" s="105">
        <v>0</v>
      </c>
      <c r="H14" s="105">
        <v>0</v>
      </c>
      <c r="I14" s="105">
        <v>0</v>
      </c>
      <c r="J14" s="105">
        <v>0</v>
      </c>
      <c r="K14" s="105">
        <v>0</v>
      </c>
      <c r="L14" s="105">
        <v>0</v>
      </c>
      <c r="M14" s="105">
        <v>0</v>
      </c>
      <c r="N14" s="105">
        <v>0</v>
      </c>
      <c r="O14" s="105">
        <v>0</v>
      </c>
      <c r="P14" s="105">
        <v>0</v>
      </c>
      <c r="Q14" s="105">
        <v>0</v>
      </c>
      <c r="R14" s="105">
        <v>0</v>
      </c>
      <c r="S14" s="105">
        <v>0</v>
      </c>
      <c r="T14" s="105">
        <v>0</v>
      </c>
      <c r="U14" s="105">
        <v>0</v>
      </c>
      <c r="V14" s="105">
        <v>0</v>
      </c>
      <c r="W14" s="105">
        <v>0</v>
      </c>
      <c r="X14" s="105">
        <v>0</v>
      </c>
      <c r="Y14" s="105">
        <v>0</v>
      </c>
      <c r="Z14" s="105">
        <v>0</v>
      </c>
      <c r="AA14" s="105">
        <v>0</v>
      </c>
      <c r="AB14" s="105">
        <v>0</v>
      </c>
      <c r="AC14" s="105">
        <v>0</v>
      </c>
      <c r="AD14" s="105">
        <v>0</v>
      </c>
      <c r="AE14" s="105">
        <v>0</v>
      </c>
      <c r="AF14" s="105">
        <v>0</v>
      </c>
      <c r="AG14" s="105">
        <v>0</v>
      </c>
      <c r="AH14" s="105">
        <v>0</v>
      </c>
      <c r="AI14" s="105">
        <v>0</v>
      </c>
      <c r="AJ14" s="105">
        <v>0</v>
      </c>
      <c r="AK14" s="105">
        <v>0</v>
      </c>
      <c r="AL14" s="105">
        <v>0</v>
      </c>
      <c r="AM14" s="105">
        <v>0</v>
      </c>
      <c r="AN14" s="105">
        <v>0</v>
      </c>
      <c r="AO14" s="105">
        <v>0</v>
      </c>
      <c r="AP14" s="105">
        <v>0</v>
      </c>
      <c r="AQ14" s="105">
        <v>0</v>
      </c>
      <c r="AR14" s="105">
        <v>0</v>
      </c>
      <c r="AS14" s="105">
        <v>0</v>
      </c>
      <c r="AT14" s="105">
        <v>0</v>
      </c>
      <c r="AU14" s="105">
        <v>0</v>
      </c>
      <c r="AV14" s="105">
        <v>0</v>
      </c>
      <c r="AW14" s="105">
        <v>0</v>
      </c>
      <c r="AX14" s="105">
        <v>0</v>
      </c>
      <c r="AY14" s="105">
        <v>0</v>
      </c>
      <c r="AZ14" s="105">
        <v>0</v>
      </c>
      <c r="BA14" s="105">
        <v>0</v>
      </c>
    </row>
    <row r="15" spans="1:53" x14ac:dyDescent="0.2">
      <c r="A15" s="106" t="s">
        <v>1888</v>
      </c>
    </row>
    <row r="16" spans="1:53" x14ac:dyDescent="0.2">
      <c r="A16" s="106" t="s">
        <v>1889</v>
      </c>
    </row>
    <row r="17" spans="1:53" x14ac:dyDescent="0.2">
      <c r="A17" s="106" t="s">
        <v>1890</v>
      </c>
      <c r="B17" s="105">
        <v>0</v>
      </c>
      <c r="C17" s="105">
        <v>0</v>
      </c>
      <c r="D17" s="105">
        <v>0</v>
      </c>
      <c r="E17" s="105">
        <v>0</v>
      </c>
      <c r="F17" s="105">
        <v>0</v>
      </c>
      <c r="G17" s="105">
        <v>0</v>
      </c>
      <c r="H17" s="105">
        <v>0</v>
      </c>
      <c r="I17" s="105">
        <v>0</v>
      </c>
      <c r="J17" s="105">
        <v>0</v>
      </c>
      <c r="K17" s="105">
        <v>0</v>
      </c>
      <c r="L17" s="105">
        <v>0</v>
      </c>
      <c r="M17" s="105">
        <v>0</v>
      </c>
      <c r="N17" s="105">
        <v>0</v>
      </c>
      <c r="O17" s="105">
        <v>0</v>
      </c>
      <c r="P17" s="105">
        <v>0</v>
      </c>
      <c r="Q17" s="105">
        <v>0</v>
      </c>
      <c r="R17" s="105">
        <v>0</v>
      </c>
      <c r="S17" s="105">
        <v>0</v>
      </c>
      <c r="T17" s="105">
        <v>0</v>
      </c>
      <c r="U17" s="105">
        <v>0</v>
      </c>
      <c r="V17" s="105">
        <v>0</v>
      </c>
      <c r="W17" s="105">
        <v>0</v>
      </c>
      <c r="X17" s="105">
        <v>0</v>
      </c>
      <c r="Y17" s="105">
        <v>0</v>
      </c>
      <c r="Z17" s="105">
        <v>0</v>
      </c>
      <c r="AA17" s="105">
        <v>0</v>
      </c>
      <c r="AB17" s="105">
        <v>0</v>
      </c>
      <c r="AC17" s="105">
        <v>0</v>
      </c>
      <c r="AD17" s="105">
        <v>0</v>
      </c>
      <c r="AE17" s="105">
        <v>0</v>
      </c>
      <c r="AF17" s="105">
        <v>0</v>
      </c>
      <c r="AG17" s="105">
        <v>0</v>
      </c>
      <c r="AH17" s="105">
        <v>0</v>
      </c>
      <c r="AI17" s="105">
        <v>0</v>
      </c>
      <c r="AJ17" s="105">
        <v>0</v>
      </c>
      <c r="AK17" s="105">
        <v>0</v>
      </c>
      <c r="AL17" s="105">
        <v>0</v>
      </c>
      <c r="AM17" s="105">
        <v>0</v>
      </c>
      <c r="AN17" s="105">
        <v>0</v>
      </c>
      <c r="AO17" s="105">
        <v>0</v>
      </c>
      <c r="AP17" s="105">
        <v>0</v>
      </c>
      <c r="AQ17" s="105">
        <v>0</v>
      </c>
      <c r="AR17" s="105">
        <v>0</v>
      </c>
      <c r="AS17" s="105">
        <v>0</v>
      </c>
      <c r="AT17" s="105">
        <v>0</v>
      </c>
      <c r="AU17" s="105">
        <v>0</v>
      </c>
      <c r="AV17" s="105">
        <v>0</v>
      </c>
      <c r="AW17" s="105">
        <v>0</v>
      </c>
      <c r="AX17" s="105">
        <v>0</v>
      </c>
      <c r="AY17" s="105">
        <v>0</v>
      </c>
      <c r="AZ17" s="105">
        <v>0</v>
      </c>
      <c r="BA17" s="105">
        <v>0</v>
      </c>
    </row>
    <row r="18" spans="1:53" x14ac:dyDescent="0.2">
      <c r="A18" s="233" t="s">
        <v>1891</v>
      </c>
    </row>
    <row r="19" spans="1:53" x14ac:dyDescent="0.2">
      <c r="A19" s="158" t="s">
        <v>1892</v>
      </c>
    </row>
    <row r="20" spans="1:53" s="160" customFormat="1" x14ac:dyDescent="0.2">
      <c r="A20" s="165" t="s">
        <v>1893</v>
      </c>
      <c r="B20" s="160">
        <v>-9.9999999999999898E-3</v>
      </c>
      <c r="C20" s="160">
        <v>-9.9999999999999898E-3</v>
      </c>
      <c r="D20" s="160">
        <v>-9.9999999999999898E-3</v>
      </c>
      <c r="E20" s="160">
        <v>-9.9999999999999898E-3</v>
      </c>
      <c r="F20" s="160">
        <v>-9.9999999999999898E-3</v>
      </c>
      <c r="G20" s="160">
        <v>-9.9999999999999898E-3</v>
      </c>
      <c r="H20" s="160">
        <v>-9.9999999999999898E-3</v>
      </c>
      <c r="I20" s="160">
        <v>-9.9999999999999898E-3</v>
      </c>
      <c r="J20" s="160">
        <v>-9.9999999999999898E-3</v>
      </c>
      <c r="K20" s="160">
        <v>-9.9999999999999898E-3</v>
      </c>
      <c r="L20" s="160">
        <v>-9.9999999999999898E-3</v>
      </c>
      <c r="M20" s="160">
        <v>-9.9999999999999898E-3</v>
      </c>
      <c r="N20" s="160">
        <v>-9.9999999999999898E-3</v>
      </c>
      <c r="O20" s="160">
        <v>-9.9999999999999898E-3</v>
      </c>
      <c r="P20" s="160">
        <v>-9.9999999999999898E-3</v>
      </c>
      <c r="Q20" s="160">
        <v>-9.9999999999999898E-3</v>
      </c>
      <c r="R20" s="160">
        <v>-9.9999999999999898E-3</v>
      </c>
      <c r="S20" s="160">
        <v>-9.9999999999999898E-3</v>
      </c>
      <c r="T20" s="160">
        <v>-9.9999999999999898E-3</v>
      </c>
      <c r="U20" s="160">
        <v>-9.9999999999999898E-3</v>
      </c>
      <c r="V20" s="160">
        <v>-9.9999999999999898E-3</v>
      </c>
      <c r="W20" s="160">
        <v>-9.9999999999999898E-3</v>
      </c>
      <c r="X20" s="160">
        <v>-9.9999999999999898E-3</v>
      </c>
      <c r="Y20" s="160">
        <v>-9.9999999999999898E-3</v>
      </c>
      <c r="Z20" s="160">
        <v>-9.9999999999999898E-3</v>
      </c>
      <c r="AA20" s="160">
        <v>-9.9999999999999898E-3</v>
      </c>
      <c r="AB20" s="160">
        <v>-9.9999999999999898E-3</v>
      </c>
      <c r="AC20" s="160">
        <v>-9.9999999999999898E-3</v>
      </c>
      <c r="AD20" s="160">
        <v>-9.9999999999999898E-3</v>
      </c>
      <c r="AE20" s="160">
        <v>-9.9999999999999898E-3</v>
      </c>
      <c r="AF20" s="160">
        <v>-9.9999999999999898E-3</v>
      </c>
      <c r="AG20" s="160">
        <v>-9.9999999999999898E-3</v>
      </c>
      <c r="AH20" s="160">
        <v>-9.9999999999999898E-3</v>
      </c>
      <c r="AI20" s="160">
        <v>-9.9999999999999898E-3</v>
      </c>
      <c r="AJ20" s="160">
        <v>-9.9999999999999898E-3</v>
      </c>
      <c r="AK20" s="160">
        <v>-9.9999999999999898E-3</v>
      </c>
      <c r="AL20" s="160">
        <v>-9.9999999999999898E-3</v>
      </c>
      <c r="AM20" s="160">
        <v>-9.9999999999999898E-3</v>
      </c>
      <c r="AN20" s="160">
        <v>-9.9999999999999898E-3</v>
      </c>
      <c r="AO20" s="160">
        <v>-9.9999999999999898E-3</v>
      </c>
      <c r="AP20" s="160">
        <v>-9.9999999999999898E-3</v>
      </c>
      <c r="AQ20" s="160">
        <v>-9.9999999999999898E-3</v>
      </c>
      <c r="AR20" s="160">
        <v>-9.9999999999999898E-3</v>
      </c>
      <c r="AS20" s="160">
        <v>-9.9999999999999898E-3</v>
      </c>
      <c r="AT20" s="160">
        <v>-9.9999999999999898E-3</v>
      </c>
      <c r="AU20" s="160">
        <v>-9.9999999999999898E-3</v>
      </c>
      <c r="AV20" s="160">
        <v>-9.9999999999999898E-3</v>
      </c>
      <c r="AW20" s="160">
        <v>-9.9999999999999898E-3</v>
      </c>
      <c r="AX20" s="160">
        <v>-9.9999999999999898E-3</v>
      </c>
      <c r="AY20" s="160">
        <v>-9.9999999999999898E-3</v>
      </c>
      <c r="AZ20" s="160">
        <v>-9.9999999999999898E-3</v>
      </c>
      <c r="BA20" s="160">
        <v>-9.9999999999999898E-3</v>
      </c>
    </row>
    <row r="21" spans="1:53" s="160" customFormat="1" x14ac:dyDescent="0.2">
      <c r="A21" s="165" t="s">
        <v>1894</v>
      </c>
      <c r="B21" s="160">
        <v>9.9999999999999898E-3</v>
      </c>
      <c r="C21" s="160">
        <v>9.9999999999999898E-3</v>
      </c>
      <c r="D21" s="160">
        <v>9.9999999999999898E-3</v>
      </c>
      <c r="E21" s="160">
        <v>9.9999999999999898E-3</v>
      </c>
      <c r="F21" s="160">
        <v>9.9999999999999898E-3</v>
      </c>
      <c r="G21" s="160">
        <v>9.9999999999999898E-3</v>
      </c>
      <c r="H21" s="160">
        <v>9.9999999999999898E-3</v>
      </c>
      <c r="I21" s="160">
        <v>9.9999999999999898E-3</v>
      </c>
      <c r="J21" s="160">
        <v>9.9999999999999898E-3</v>
      </c>
      <c r="K21" s="160">
        <v>9.9999999999999898E-3</v>
      </c>
      <c r="L21" s="160">
        <v>9.9999999999999898E-3</v>
      </c>
      <c r="M21" s="160">
        <v>9.9999999999999898E-3</v>
      </c>
      <c r="N21" s="160">
        <v>9.9999999999999898E-3</v>
      </c>
      <c r="O21" s="160">
        <v>9.9999999999999898E-3</v>
      </c>
      <c r="P21" s="160">
        <v>9.9999999999999898E-3</v>
      </c>
      <c r="Q21" s="160">
        <v>9.9999999999999898E-3</v>
      </c>
      <c r="R21" s="160">
        <v>9.9999999999999898E-3</v>
      </c>
      <c r="S21" s="160">
        <v>9.9999999999999898E-3</v>
      </c>
      <c r="T21" s="160">
        <v>9.9999999999999898E-3</v>
      </c>
      <c r="U21" s="160">
        <v>9.9999999999999898E-3</v>
      </c>
      <c r="V21" s="160">
        <v>9.9999999999999898E-3</v>
      </c>
      <c r="W21" s="160">
        <v>9.9999999999999898E-3</v>
      </c>
      <c r="X21" s="160">
        <v>9.9999999999999898E-3</v>
      </c>
      <c r="Y21" s="160">
        <v>9.9999999999999898E-3</v>
      </c>
      <c r="Z21" s="160">
        <v>9.9999999999999898E-3</v>
      </c>
      <c r="AA21" s="160">
        <v>9.9999999999999898E-3</v>
      </c>
      <c r="AB21" s="160">
        <v>9.9999999999999898E-3</v>
      </c>
      <c r="AC21" s="160">
        <v>9.9999999999999898E-3</v>
      </c>
      <c r="AD21" s="160">
        <v>9.9999999999999898E-3</v>
      </c>
      <c r="AE21" s="160">
        <v>9.9999999999999898E-3</v>
      </c>
      <c r="AF21" s="160">
        <v>9.9999999999999898E-3</v>
      </c>
      <c r="AG21" s="160">
        <v>9.9999999999999898E-3</v>
      </c>
      <c r="AH21" s="160">
        <v>9.9999999999999898E-3</v>
      </c>
      <c r="AI21" s="160">
        <v>9.9999999999999898E-3</v>
      </c>
      <c r="AJ21" s="160">
        <v>9.9999999999999898E-3</v>
      </c>
      <c r="AK21" s="160">
        <v>9.9999999999999898E-3</v>
      </c>
      <c r="AL21" s="160">
        <v>9.9999999999999898E-3</v>
      </c>
      <c r="AM21" s="160">
        <v>9.9999999999999898E-3</v>
      </c>
      <c r="AN21" s="160">
        <v>9.9999999999999898E-3</v>
      </c>
      <c r="AO21" s="160">
        <v>9.9999999999999898E-3</v>
      </c>
      <c r="AP21" s="160">
        <v>9.9999999999999898E-3</v>
      </c>
      <c r="AQ21" s="160">
        <v>9.9999999999999898E-3</v>
      </c>
      <c r="AR21" s="160">
        <v>9.9999999999999898E-3</v>
      </c>
      <c r="AS21" s="160">
        <v>9.9999999999999898E-3</v>
      </c>
      <c r="AT21" s="160">
        <v>9.9999999999999898E-3</v>
      </c>
      <c r="AU21" s="160">
        <v>9.9999999999999898E-3</v>
      </c>
      <c r="AV21" s="160">
        <v>9.9999999999999898E-3</v>
      </c>
      <c r="AW21" s="160">
        <v>9.9999999999999898E-3</v>
      </c>
      <c r="AX21" s="160">
        <v>9.9999999999999898E-3</v>
      </c>
      <c r="AY21" s="160">
        <v>9.9999999999999898E-3</v>
      </c>
      <c r="AZ21" s="160">
        <v>9.9999999999999898E-3</v>
      </c>
      <c r="BA21" s="160">
        <v>9.9999999999999898E-3</v>
      </c>
    </row>
    <row r="22" spans="1:53" s="160" customFormat="1" x14ac:dyDescent="0.2">
      <c r="A22" s="165" t="s">
        <v>1895</v>
      </c>
      <c r="B22" s="160">
        <v>0.10099999999999899</v>
      </c>
      <c r="C22" s="160">
        <v>0.10099999999999899</v>
      </c>
      <c r="D22" s="160">
        <v>0.10099999999999899</v>
      </c>
      <c r="E22" s="160">
        <v>0.10099999999999899</v>
      </c>
      <c r="F22" s="160">
        <v>0.10099999999999899</v>
      </c>
      <c r="G22" s="160">
        <v>0.10099999999999899</v>
      </c>
      <c r="H22" s="160">
        <v>0.10099999999999899</v>
      </c>
      <c r="I22" s="160">
        <v>0.10099999999999899</v>
      </c>
      <c r="J22" s="160">
        <v>0.10099999999999899</v>
      </c>
      <c r="K22" s="160">
        <v>0.10099999999999899</v>
      </c>
      <c r="L22" s="160">
        <v>0.10099999999999899</v>
      </c>
      <c r="M22" s="160">
        <v>0.10099999999999899</v>
      </c>
      <c r="N22" s="160">
        <v>0.10099999999999899</v>
      </c>
      <c r="O22" s="160">
        <v>0.1115</v>
      </c>
      <c r="P22" s="160">
        <v>0.1115</v>
      </c>
      <c r="Q22" s="160">
        <v>0.1115</v>
      </c>
      <c r="R22" s="160">
        <v>0.1115</v>
      </c>
      <c r="S22" s="160">
        <v>0.1115</v>
      </c>
      <c r="T22" s="160">
        <v>0.1115</v>
      </c>
      <c r="U22" s="160">
        <v>0.1115</v>
      </c>
      <c r="V22" s="160">
        <v>0.1115</v>
      </c>
      <c r="W22" s="160">
        <v>0.1115</v>
      </c>
      <c r="X22" s="160">
        <v>0.1115</v>
      </c>
      <c r="Y22" s="160">
        <v>0.1115</v>
      </c>
      <c r="Z22" s="160">
        <v>0.1115</v>
      </c>
      <c r="AA22" s="160">
        <v>0.1115</v>
      </c>
      <c r="AB22" s="160">
        <v>0.1115</v>
      </c>
      <c r="AC22" s="160">
        <v>0.1115</v>
      </c>
      <c r="AD22" s="160">
        <v>0.1115</v>
      </c>
      <c r="AE22" s="160">
        <v>0.1115</v>
      </c>
      <c r="AF22" s="160">
        <v>0.1115</v>
      </c>
      <c r="AG22" s="160">
        <v>0.1115</v>
      </c>
      <c r="AH22" s="160">
        <v>0.1115</v>
      </c>
      <c r="AI22" s="160">
        <v>0.1115</v>
      </c>
      <c r="AJ22" s="160">
        <v>0.1115</v>
      </c>
      <c r="AK22" s="160">
        <v>0.1115</v>
      </c>
      <c r="AL22" s="160">
        <v>0.1115</v>
      </c>
      <c r="AM22" s="160">
        <v>0.1115</v>
      </c>
      <c r="AN22" s="160">
        <v>0.1115</v>
      </c>
      <c r="AO22" s="160">
        <v>0.1115</v>
      </c>
      <c r="AP22" s="160">
        <v>0.1115</v>
      </c>
      <c r="AQ22" s="160">
        <v>0.1115</v>
      </c>
      <c r="AR22" s="160">
        <v>0.1115</v>
      </c>
      <c r="AS22" s="160">
        <v>0.1115</v>
      </c>
      <c r="AT22" s="160">
        <v>0.1115</v>
      </c>
      <c r="AU22" s="160">
        <v>0.1115</v>
      </c>
      <c r="AV22" s="160">
        <v>0.1115</v>
      </c>
      <c r="AW22" s="160">
        <v>0.1115</v>
      </c>
      <c r="AX22" s="160">
        <v>0.1115</v>
      </c>
      <c r="AY22" s="160">
        <v>0.1115</v>
      </c>
      <c r="AZ22" s="160">
        <v>0.1115</v>
      </c>
      <c r="BA22" s="160">
        <v>0.1115</v>
      </c>
    </row>
    <row r="23" spans="1:53" s="160" customFormat="1" x14ac:dyDescent="0.2">
      <c r="A23" s="165" t="s">
        <v>1896</v>
      </c>
      <c r="B23" s="160">
        <v>9.0999999999999998E-2</v>
      </c>
      <c r="C23" s="160">
        <v>9.0999999999999998E-2</v>
      </c>
      <c r="D23" s="160">
        <v>9.0999999999999998E-2</v>
      </c>
      <c r="E23" s="160">
        <v>9.0999999999999998E-2</v>
      </c>
      <c r="F23" s="160">
        <v>9.0999999999999998E-2</v>
      </c>
      <c r="G23" s="160">
        <v>9.0999999999999998E-2</v>
      </c>
      <c r="H23" s="160">
        <v>9.0999999999999998E-2</v>
      </c>
      <c r="I23" s="160">
        <v>9.0999999999999998E-2</v>
      </c>
      <c r="J23" s="160">
        <v>9.0999999999999998E-2</v>
      </c>
      <c r="K23" s="160">
        <v>9.0999999999999998E-2</v>
      </c>
      <c r="L23" s="160">
        <v>9.0999999999999998E-2</v>
      </c>
      <c r="M23" s="160">
        <v>9.0999999999999998E-2</v>
      </c>
      <c r="N23" s="160">
        <v>9.0999999999999998E-2</v>
      </c>
      <c r="O23" s="160">
        <v>0.10150000000000001</v>
      </c>
      <c r="P23" s="160">
        <v>0.10150000000000001</v>
      </c>
      <c r="Q23" s="160">
        <v>0.10150000000000001</v>
      </c>
      <c r="R23" s="160">
        <v>0.10150000000000001</v>
      </c>
      <c r="S23" s="160">
        <v>0.10150000000000001</v>
      </c>
      <c r="T23" s="160">
        <v>0.10150000000000001</v>
      </c>
      <c r="U23" s="160">
        <v>0.10150000000000001</v>
      </c>
      <c r="V23" s="160">
        <v>0.10150000000000001</v>
      </c>
      <c r="W23" s="160">
        <v>0.10150000000000001</v>
      </c>
      <c r="X23" s="160">
        <v>0.10150000000000001</v>
      </c>
      <c r="Y23" s="160">
        <v>0.10150000000000001</v>
      </c>
      <c r="Z23" s="160">
        <v>0.10150000000000001</v>
      </c>
      <c r="AA23" s="160">
        <v>0.10150000000000001</v>
      </c>
      <c r="AB23" s="160">
        <v>0.10150000000000001</v>
      </c>
      <c r="AC23" s="160">
        <v>0.10150000000000001</v>
      </c>
      <c r="AD23" s="160">
        <v>0.10150000000000001</v>
      </c>
      <c r="AE23" s="160">
        <v>0.10150000000000001</v>
      </c>
      <c r="AF23" s="160">
        <v>0.10150000000000001</v>
      </c>
      <c r="AG23" s="160">
        <v>0.10150000000000001</v>
      </c>
      <c r="AH23" s="160">
        <v>0.10150000000000001</v>
      </c>
      <c r="AI23" s="160">
        <v>0.10150000000000001</v>
      </c>
      <c r="AJ23" s="160">
        <v>0.10150000000000001</v>
      </c>
      <c r="AK23" s="160">
        <v>0.10150000000000001</v>
      </c>
      <c r="AL23" s="160">
        <v>0.10150000000000001</v>
      </c>
      <c r="AM23" s="160">
        <v>0.10150000000000001</v>
      </c>
      <c r="AN23" s="160">
        <v>0.10150000000000001</v>
      </c>
      <c r="AO23" s="160">
        <v>0.10150000000000001</v>
      </c>
      <c r="AP23" s="160">
        <v>0.10150000000000001</v>
      </c>
      <c r="AQ23" s="160">
        <v>0.10150000000000001</v>
      </c>
      <c r="AR23" s="160">
        <v>0.10150000000000001</v>
      </c>
      <c r="AS23" s="160">
        <v>0.10150000000000001</v>
      </c>
      <c r="AT23" s="160">
        <v>0.10150000000000001</v>
      </c>
      <c r="AU23" s="160">
        <v>0.10150000000000001</v>
      </c>
      <c r="AV23" s="160">
        <v>0.10150000000000001</v>
      </c>
      <c r="AW23" s="160">
        <v>0.10150000000000001</v>
      </c>
      <c r="AX23" s="160">
        <v>0.10150000000000001</v>
      </c>
      <c r="AY23" s="160">
        <v>0.10150000000000001</v>
      </c>
      <c r="AZ23" s="160">
        <v>0.10150000000000001</v>
      </c>
      <c r="BA23" s="160">
        <v>0.10150000000000001</v>
      </c>
    </row>
    <row r="24" spans="1:53" s="160" customFormat="1" x14ac:dyDescent="0.2">
      <c r="A24" s="165" t="s">
        <v>1897</v>
      </c>
      <c r="B24" s="160">
        <v>0.110999999999999</v>
      </c>
      <c r="C24" s="160">
        <v>0.110999999999999</v>
      </c>
      <c r="D24" s="160">
        <v>0.110999999999999</v>
      </c>
      <c r="E24" s="160">
        <v>0.110999999999999</v>
      </c>
      <c r="F24" s="160">
        <v>0.110999999999999</v>
      </c>
      <c r="G24" s="160">
        <v>0.110999999999999</v>
      </c>
      <c r="H24" s="160">
        <v>0.110999999999999</v>
      </c>
      <c r="I24" s="160">
        <v>0.110999999999999</v>
      </c>
      <c r="J24" s="160">
        <v>0.110999999999999</v>
      </c>
      <c r="K24" s="160">
        <v>0.110999999999999</v>
      </c>
      <c r="L24" s="160">
        <v>0.110999999999999</v>
      </c>
      <c r="M24" s="160">
        <v>0.110999999999999</v>
      </c>
      <c r="N24" s="160">
        <v>0.110999999999999</v>
      </c>
      <c r="O24" s="160">
        <v>0.1215</v>
      </c>
      <c r="P24" s="160">
        <v>0.1215</v>
      </c>
      <c r="Q24" s="160">
        <v>0.1215</v>
      </c>
      <c r="R24" s="160">
        <v>0.1215</v>
      </c>
      <c r="S24" s="160">
        <v>0.1215</v>
      </c>
      <c r="T24" s="160">
        <v>0.1215</v>
      </c>
      <c r="U24" s="160">
        <v>0.1215</v>
      </c>
      <c r="V24" s="160">
        <v>0.1215</v>
      </c>
      <c r="W24" s="160">
        <v>0.1215</v>
      </c>
      <c r="X24" s="160">
        <v>0.1215</v>
      </c>
      <c r="Y24" s="160">
        <v>0.1215</v>
      </c>
      <c r="Z24" s="160">
        <v>0.1215</v>
      </c>
      <c r="AA24" s="160">
        <v>0.1215</v>
      </c>
      <c r="AB24" s="160">
        <v>0.1215</v>
      </c>
      <c r="AC24" s="160">
        <v>0.1215</v>
      </c>
      <c r="AD24" s="160">
        <v>0.1215</v>
      </c>
      <c r="AE24" s="160">
        <v>0.1215</v>
      </c>
      <c r="AF24" s="160">
        <v>0.1215</v>
      </c>
      <c r="AG24" s="160">
        <v>0.1215</v>
      </c>
      <c r="AH24" s="160">
        <v>0.1215</v>
      </c>
      <c r="AI24" s="160">
        <v>0.1215</v>
      </c>
      <c r="AJ24" s="160">
        <v>0.1215</v>
      </c>
      <c r="AK24" s="160">
        <v>0.1215</v>
      </c>
      <c r="AL24" s="160">
        <v>0.1215</v>
      </c>
      <c r="AM24" s="160">
        <v>0.1215</v>
      </c>
      <c r="AN24" s="160">
        <v>0.1215</v>
      </c>
      <c r="AO24" s="160">
        <v>0.1215</v>
      </c>
      <c r="AP24" s="160">
        <v>0.1215</v>
      </c>
      <c r="AQ24" s="160">
        <v>0.1215</v>
      </c>
      <c r="AR24" s="160">
        <v>0.1215</v>
      </c>
      <c r="AS24" s="160">
        <v>0.1215</v>
      </c>
      <c r="AT24" s="160">
        <v>0.1215</v>
      </c>
      <c r="AU24" s="160">
        <v>0.1215</v>
      </c>
      <c r="AV24" s="160">
        <v>0.1215</v>
      </c>
      <c r="AW24" s="160">
        <v>0.1215</v>
      </c>
      <c r="AX24" s="160">
        <v>0.1215</v>
      </c>
      <c r="AY24" s="160">
        <v>0.1215</v>
      </c>
      <c r="AZ24" s="160">
        <v>0.1215</v>
      </c>
      <c r="BA24" s="160">
        <v>0.1215</v>
      </c>
    </row>
    <row r="25" spans="1:53" x14ac:dyDescent="0.2">
      <c r="A25" s="106" t="s">
        <v>1898</v>
      </c>
    </row>
    <row r="26" spans="1:53" x14ac:dyDescent="0.2">
      <c r="A26" s="106" t="s">
        <v>1899</v>
      </c>
    </row>
    <row r="27" spans="1:53" x14ac:dyDescent="0.2">
      <c r="A27" s="106" t="s">
        <v>1900</v>
      </c>
    </row>
    <row r="28" spans="1:53" x14ac:dyDescent="0.2">
      <c r="A28" s="106" t="s">
        <v>1901</v>
      </c>
    </row>
    <row r="29" spans="1:53" x14ac:dyDescent="0.2">
      <c r="A29" s="158" t="s">
        <v>1902</v>
      </c>
    </row>
    <row r="30" spans="1:53" x14ac:dyDescent="0.2">
      <c r="A30" s="233" t="s">
        <v>1903</v>
      </c>
    </row>
    <row r="31" spans="1:53" x14ac:dyDescent="0.2">
      <c r="A31" s="233" t="s">
        <v>1904</v>
      </c>
    </row>
    <row r="32" spans="1:53" x14ac:dyDescent="0.2">
      <c r="A32" s="106" t="s">
        <v>1610</v>
      </c>
    </row>
    <row r="33" spans="1:53" x14ac:dyDescent="0.2">
      <c r="A33" s="106" t="s">
        <v>1905</v>
      </c>
    </row>
    <row r="34" spans="1:53" x14ac:dyDescent="0.2">
      <c r="A34" s="106" t="s">
        <v>1906</v>
      </c>
      <c r="B34" s="105">
        <v>0</v>
      </c>
      <c r="C34" s="105">
        <v>0</v>
      </c>
      <c r="D34" s="105">
        <v>0</v>
      </c>
      <c r="E34" s="105">
        <v>0</v>
      </c>
      <c r="F34" s="105">
        <v>0</v>
      </c>
      <c r="G34" s="105">
        <v>0</v>
      </c>
      <c r="H34" s="105">
        <v>0</v>
      </c>
      <c r="I34" s="105">
        <v>0</v>
      </c>
      <c r="J34" s="105">
        <v>0</v>
      </c>
      <c r="K34" s="105">
        <v>0</v>
      </c>
      <c r="L34" s="105">
        <v>0</v>
      </c>
      <c r="M34" s="105">
        <v>0</v>
      </c>
      <c r="N34" s="105">
        <v>0</v>
      </c>
      <c r="O34" s="105">
        <v>0</v>
      </c>
      <c r="P34" s="105">
        <v>0</v>
      </c>
      <c r="Q34" s="105">
        <v>0</v>
      </c>
      <c r="R34" s="105">
        <v>0</v>
      </c>
      <c r="S34" s="105">
        <v>0</v>
      </c>
      <c r="T34" s="105">
        <v>0</v>
      </c>
      <c r="U34" s="105">
        <v>0</v>
      </c>
      <c r="V34" s="105">
        <v>0</v>
      </c>
      <c r="W34" s="105">
        <v>0</v>
      </c>
      <c r="X34" s="105">
        <v>0</v>
      </c>
      <c r="Y34" s="105">
        <v>0</v>
      </c>
      <c r="Z34" s="105">
        <v>0</v>
      </c>
      <c r="AA34" s="105">
        <v>0</v>
      </c>
      <c r="AB34" s="105">
        <v>0</v>
      </c>
      <c r="AC34" s="105">
        <v>0</v>
      </c>
      <c r="AD34" s="105">
        <v>0</v>
      </c>
      <c r="AE34" s="105">
        <v>0</v>
      </c>
      <c r="AF34" s="105">
        <v>0</v>
      </c>
      <c r="AG34" s="105">
        <v>0</v>
      </c>
      <c r="AH34" s="105">
        <v>0</v>
      </c>
      <c r="AI34" s="105">
        <v>0</v>
      </c>
      <c r="AJ34" s="105">
        <v>0</v>
      </c>
      <c r="AK34" s="105">
        <v>0</v>
      </c>
      <c r="AL34" s="105">
        <v>0</v>
      </c>
      <c r="AM34" s="105">
        <v>0</v>
      </c>
      <c r="AN34" s="105">
        <v>0</v>
      </c>
      <c r="AO34" s="105">
        <v>0</v>
      </c>
      <c r="AP34" s="105">
        <v>0</v>
      </c>
      <c r="AQ34" s="105">
        <v>0</v>
      </c>
      <c r="AR34" s="105">
        <v>0</v>
      </c>
      <c r="AS34" s="105">
        <v>0</v>
      </c>
      <c r="AT34" s="105">
        <v>0</v>
      </c>
      <c r="AU34" s="105">
        <v>0</v>
      </c>
      <c r="AV34" s="105">
        <v>0</v>
      </c>
      <c r="AW34" s="105">
        <v>0</v>
      </c>
      <c r="AX34" s="105">
        <v>0</v>
      </c>
      <c r="AY34" s="105">
        <v>0</v>
      </c>
      <c r="AZ34" s="105">
        <v>0</v>
      </c>
      <c r="BA34" s="105">
        <v>0</v>
      </c>
    </row>
    <row r="35" spans="1:53" x14ac:dyDescent="0.2">
      <c r="A35" s="106" t="s">
        <v>1907</v>
      </c>
      <c r="B35" s="105">
        <v>0</v>
      </c>
      <c r="C35" s="105">
        <v>0</v>
      </c>
      <c r="D35" s="105">
        <v>0</v>
      </c>
      <c r="E35" s="105">
        <v>0</v>
      </c>
      <c r="F35" s="105">
        <v>0</v>
      </c>
      <c r="G35" s="105">
        <v>0</v>
      </c>
      <c r="H35" s="105">
        <v>0</v>
      </c>
      <c r="I35" s="105">
        <v>0</v>
      </c>
      <c r="J35" s="105">
        <v>0</v>
      </c>
      <c r="K35" s="105">
        <v>0</v>
      </c>
      <c r="L35" s="105">
        <v>0</v>
      </c>
      <c r="M35" s="105">
        <v>0</v>
      </c>
      <c r="N35" s="105">
        <v>0</v>
      </c>
      <c r="O35" s="105">
        <v>0</v>
      </c>
      <c r="P35" s="105">
        <v>0</v>
      </c>
      <c r="Q35" s="105">
        <v>0</v>
      </c>
      <c r="R35" s="105">
        <v>0</v>
      </c>
      <c r="S35" s="105">
        <v>0</v>
      </c>
      <c r="T35" s="105">
        <v>0</v>
      </c>
      <c r="U35" s="105">
        <v>0</v>
      </c>
      <c r="V35" s="105">
        <v>0</v>
      </c>
      <c r="W35" s="105">
        <v>0</v>
      </c>
      <c r="X35" s="105">
        <v>0</v>
      </c>
      <c r="Y35" s="105">
        <v>0</v>
      </c>
      <c r="Z35" s="105">
        <v>0</v>
      </c>
      <c r="AA35" s="105">
        <v>0</v>
      </c>
      <c r="AB35" s="105">
        <v>0</v>
      </c>
      <c r="AC35" s="105">
        <v>0</v>
      </c>
      <c r="AD35" s="105">
        <v>0</v>
      </c>
      <c r="AE35" s="105">
        <v>0</v>
      </c>
      <c r="AF35" s="105">
        <v>0</v>
      </c>
      <c r="AG35" s="105">
        <v>0</v>
      </c>
      <c r="AH35" s="105">
        <v>0</v>
      </c>
      <c r="AI35" s="105">
        <v>0</v>
      </c>
      <c r="AJ35" s="105">
        <v>0</v>
      </c>
      <c r="AK35" s="105">
        <v>0</v>
      </c>
      <c r="AL35" s="105">
        <v>0</v>
      </c>
      <c r="AM35" s="105">
        <v>0</v>
      </c>
      <c r="AN35" s="105">
        <v>0</v>
      </c>
      <c r="AO35" s="105">
        <v>0</v>
      </c>
      <c r="AP35" s="105">
        <v>0</v>
      </c>
      <c r="AQ35" s="105">
        <v>0</v>
      </c>
      <c r="AR35" s="105">
        <v>0</v>
      </c>
      <c r="AS35" s="105">
        <v>0</v>
      </c>
      <c r="AT35" s="105">
        <v>0</v>
      </c>
      <c r="AU35" s="105">
        <v>0</v>
      </c>
      <c r="AV35" s="105">
        <v>0</v>
      </c>
      <c r="AW35" s="105">
        <v>0</v>
      </c>
      <c r="AX35" s="105">
        <v>0</v>
      </c>
      <c r="AY35" s="105">
        <v>0</v>
      </c>
      <c r="AZ35" s="105">
        <v>0</v>
      </c>
      <c r="BA35" s="105">
        <v>0</v>
      </c>
    </row>
    <row r="36" spans="1:53" x14ac:dyDescent="0.2">
      <c r="A36" s="106" t="s">
        <v>1908</v>
      </c>
      <c r="B36" s="105">
        <v>1591035360.75</v>
      </c>
      <c r="C36" s="105">
        <v>1591035360.75</v>
      </c>
      <c r="D36" s="105">
        <v>1591035360.75</v>
      </c>
      <c r="E36" s="105">
        <v>1591035360.75</v>
      </c>
      <c r="F36" s="105">
        <v>1591035360.75</v>
      </c>
      <c r="G36" s="105">
        <v>1591035360.75</v>
      </c>
      <c r="H36" s="105">
        <v>1591035360.75</v>
      </c>
      <c r="I36" s="105">
        <v>1591035360.75</v>
      </c>
      <c r="J36" s="105">
        <v>1591035360.75</v>
      </c>
      <c r="K36" s="105">
        <v>1591035360.75</v>
      </c>
      <c r="L36" s="105">
        <v>1591035360.75</v>
      </c>
      <c r="M36" s="105">
        <v>1591035360.75</v>
      </c>
      <c r="N36" s="105">
        <v>1591035360.75</v>
      </c>
      <c r="O36" s="105">
        <v>1591035360.75</v>
      </c>
      <c r="P36" s="105">
        <v>1591035360.75</v>
      </c>
      <c r="Q36" s="105">
        <v>1591035360.75</v>
      </c>
      <c r="R36" s="105">
        <v>1591035360.75</v>
      </c>
      <c r="S36" s="105">
        <v>1591035360.75</v>
      </c>
      <c r="T36" s="105">
        <v>1591035360.75</v>
      </c>
      <c r="U36" s="105">
        <v>1591035360.75</v>
      </c>
      <c r="V36" s="105">
        <v>1591035360.75</v>
      </c>
      <c r="W36" s="105">
        <v>1591035360.75</v>
      </c>
      <c r="X36" s="105">
        <v>1591035360.75</v>
      </c>
      <c r="Y36" s="105">
        <v>1591035360.75</v>
      </c>
      <c r="Z36" s="105">
        <v>1591035360.75</v>
      </c>
      <c r="AA36" s="105">
        <v>1591035360.75</v>
      </c>
      <c r="AB36" s="105">
        <v>1591035360.75</v>
      </c>
      <c r="AC36" s="105">
        <v>1591035360.75</v>
      </c>
      <c r="AD36" s="105">
        <v>1591035360.75</v>
      </c>
      <c r="AE36" s="105">
        <v>1591035360.75</v>
      </c>
      <c r="AF36" s="105">
        <v>1591035360.75</v>
      </c>
      <c r="AG36" s="105">
        <v>1591035360.75</v>
      </c>
      <c r="AH36" s="105">
        <v>1591035360.75</v>
      </c>
      <c r="AI36" s="105">
        <v>1591035360.75</v>
      </c>
      <c r="AJ36" s="105">
        <v>1591035360.75</v>
      </c>
      <c r="AK36" s="105">
        <v>1591035360.75</v>
      </c>
      <c r="AL36" s="105">
        <v>1591035360.75</v>
      </c>
      <c r="AM36" s="105">
        <v>1591035360.75</v>
      </c>
      <c r="AN36" s="105">
        <v>1591035360.75</v>
      </c>
      <c r="AO36" s="105">
        <v>1591035360.75</v>
      </c>
      <c r="AP36" s="105">
        <v>1591035360.75</v>
      </c>
      <c r="AQ36" s="105">
        <v>1591035360.75</v>
      </c>
      <c r="AR36" s="105">
        <v>1591035360.75</v>
      </c>
      <c r="AS36" s="105">
        <v>1591035360.75</v>
      </c>
      <c r="AT36" s="105">
        <v>1591035360.75</v>
      </c>
      <c r="AU36" s="105">
        <v>1591035360.75</v>
      </c>
      <c r="AV36" s="105">
        <v>1591035360.75</v>
      </c>
      <c r="AW36" s="105">
        <v>1591035360.75</v>
      </c>
      <c r="AX36" s="105">
        <v>1591035360.75</v>
      </c>
      <c r="AY36" s="105">
        <v>1591035360.75</v>
      </c>
      <c r="AZ36" s="105">
        <v>1591035360.75</v>
      </c>
      <c r="BA36" s="105">
        <v>1591035360.75</v>
      </c>
    </row>
    <row r="37" spans="1:53" x14ac:dyDescent="0.2">
      <c r="A37" s="106" t="s">
        <v>1909</v>
      </c>
      <c r="B37" s="105">
        <v>8007177244.9633398</v>
      </c>
      <c r="C37" s="105">
        <v>8084527071.7190704</v>
      </c>
      <c r="D37" s="105">
        <v>8161002738.6851196</v>
      </c>
      <c r="E37" s="105">
        <v>8236445191.7976599</v>
      </c>
      <c r="F37" s="105">
        <v>8314416766.6165705</v>
      </c>
      <c r="G37" s="105">
        <v>8394884527.6690502</v>
      </c>
      <c r="H37" s="105">
        <v>8475197062.7913303</v>
      </c>
      <c r="I37" s="105">
        <v>8560125315.1664305</v>
      </c>
      <c r="J37" s="105">
        <v>8641459053.5094891</v>
      </c>
      <c r="K37" s="105">
        <v>8719973101.8551197</v>
      </c>
      <c r="L37" s="105">
        <v>8796754016.6966209</v>
      </c>
      <c r="M37" s="105">
        <v>8876419064.5907402</v>
      </c>
      <c r="N37" s="105">
        <v>8876419064.5907402</v>
      </c>
      <c r="O37" s="105">
        <v>8959987655.8980293</v>
      </c>
      <c r="P37" s="105">
        <v>9037294617.8208199</v>
      </c>
      <c r="Q37" s="105">
        <v>9113006023.9210606</v>
      </c>
      <c r="R37" s="105">
        <v>9188799645.1072197</v>
      </c>
      <c r="S37" s="105">
        <v>9266319514.0031509</v>
      </c>
      <c r="T37" s="105">
        <v>9344609476.2354202</v>
      </c>
      <c r="U37" s="105">
        <v>9422327443.9874897</v>
      </c>
      <c r="V37" s="105">
        <v>9503299628.2585793</v>
      </c>
      <c r="W37" s="105">
        <v>9578603683.7248306</v>
      </c>
      <c r="X37" s="105">
        <v>9651346615.1640892</v>
      </c>
      <c r="Y37" s="105">
        <v>9720888318.19384</v>
      </c>
      <c r="Z37" s="105">
        <v>9791676540.5269909</v>
      </c>
      <c r="AA37" s="105">
        <v>9791676540.5269909</v>
      </c>
      <c r="AB37" s="105">
        <v>9866160387.0908909</v>
      </c>
      <c r="AC37" s="105">
        <v>9934756589.1132908</v>
      </c>
      <c r="AD37" s="105">
        <v>10002430709.6141</v>
      </c>
      <c r="AE37" s="105">
        <v>10071036971.415001</v>
      </c>
      <c r="AF37" s="105">
        <v>10141771568.696699</v>
      </c>
      <c r="AG37" s="105">
        <v>10210017274.291599</v>
      </c>
      <c r="AH37" s="105">
        <v>10279096751.2838</v>
      </c>
      <c r="AI37" s="105">
        <v>10351981209.4732</v>
      </c>
      <c r="AJ37" s="105">
        <v>10419764236.4326</v>
      </c>
      <c r="AK37" s="105">
        <v>10486167102.448</v>
      </c>
      <c r="AL37" s="105">
        <v>10549917345.959101</v>
      </c>
      <c r="AM37" s="105">
        <v>10615805609.648899</v>
      </c>
      <c r="AN37" s="105">
        <v>10615805609.648899</v>
      </c>
      <c r="AO37" s="105">
        <v>10686284058.5252</v>
      </c>
      <c r="AP37" s="105">
        <v>10750949260.9625</v>
      </c>
      <c r="AQ37" s="105">
        <v>10814678235.128799</v>
      </c>
      <c r="AR37" s="105">
        <v>10879344870.1635</v>
      </c>
      <c r="AS37" s="105">
        <v>10946163771.775101</v>
      </c>
      <c r="AT37" s="105">
        <v>11004599854.264999</v>
      </c>
      <c r="AU37" s="105">
        <v>11067446670.0347</v>
      </c>
      <c r="AV37" s="105">
        <v>11133848701.595501</v>
      </c>
      <c r="AW37" s="105">
        <v>11194972807.799601</v>
      </c>
      <c r="AX37" s="105">
        <v>11254527747.5828</v>
      </c>
      <c r="AY37" s="105">
        <v>11311227161.7654</v>
      </c>
      <c r="AZ37" s="105">
        <v>11370007085.1415</v>
      </c>
      <c r="BA37" s="105">
        <v>11370007085.1415</v>
      </c>
    </row>
    <row r="38" spans="1:53" x14ac:dyDescent="0.2">
      <c r="A38" s="106" t="s">
        <v>1910</v>
      </c>
      <c r="B38" s="105">
        <v>0</v>
      </c>
      <c r="C38" s="105">
        <v>0</v>
      </c>
      <c r="D38" s="105">
        <v>0</v>
      </c>
      <c r="E38" s="105">
        <v>0</v>
      </c>
      <c r="F38" s="105">
        <v>0</v>
      </c>
      <c r="G38" s="105">
        <v>0</v>
      </c>
      <c r="H38" s="105">
        <v>0</v>
      </c>
      <c r="I38" s="105">
        <v>0</v>
      </c>
      <c r="J38" s="105">
        <v>0</v>
      </c>
      <c r="K38" s="105">
        <v>0</v>
      </c>
      <c r="L38" s="105">
        <v>0</v>
      </c>
      <c r="M38" s="105">
        <v>0</v>
      </c>
      <c r="N38" s="105">
        <v>0</v>
      </c>
      <c r="O38" s="105">
        <v>0</v>
      </c>
      <c r="P38" s="105">
        <v>0</v>
      </c>
      <c r="Q38" s="105">
        <v>0</v>
      </c>
      <c r="R38" s="105">
        <v>0</v>
      </c>
      <c r="S38" s="105">
        <v>0</v>
      </c>
      <c r="T38" s="105">
        <v>0</v>
      </c>
      <c r="U38" s="105">
        <v>0</v>
      </c>
      <c r="V38" s="105">
        <v>0</v>
      </c>
      <c r="W38" s="105">
        <v>0</v>
      </c>
      <c r="X38" s="105">
        <v>0</v>
      </c>
      <c r="Y38" s="105">
        <v>0</v>
      </c>
      <c r="Z38" s="105">
        <v>0</v>
      </c>
      <c r="AA38" s="105">
        <v>0</v>
      </c>
      <c r="AB38" s="105">
        <v>0</v>
      </c>
      <c r="AC38" s="105">
        <v>0</v>
      </c>
      <c r="AD38" s="105">
        <v>0</v>
      </c>
      <c r="AE38" s="105">
        <v>0</v>
      </c>
      <c r="AF38" s="105">
        <v>0</v>
      </c>
      <c r="AG38" s="105">
        <v>0</v>
      </c>
      <c r="AH38" s="105">
        <v>0</v>
      </c>
      <c r="AI38" s="105">
        <v>0</v>
      </c>
      <c r="AJ38" s="105">
        <v>0</v>
      </c>
      <c r="AK38" s="105">
        <v>0</v>
      </c>
      <c r="AL38" s="105">
        <v>0</v>
      </c>
      <c r="AM38" s="105">
        <v>0</v>
      </c>
      <c r="AN38" s="105">
        <v>0</v>
      </c>
      <c r="AO38" s="105">
        <v>0</v>
      </c>
      <c r="AP38" s="105">
        <v>0</v>
      </c>
      <c r="AQ38" s="105">
        <v>0</v>
      </c>
      <c r="AR38" s="105">
        <v>0</v>
      </c>
      <c r="AS38" s="105">
        <v>0</v>
      </c>
      <c r="AT38" s="105">
        <v>0</v>
      </c>
      <c r="AU38" s="105">
        <v>0</v>
      </c>
      <c r="AV38" s="105">
        <v>0</v>
      </c>
      <c r="AW38" s="105">
        <v>0</v>
      </c>
      <c r="AX38" s="105">
        <v>0</v>
      </c>
      <c r="AY38" s="105">
        <v>0</v>
      </c>
      <c r="AZ38" s="105">
        <v>0</v>
      </c>
      <c r="BA38" s="105">
        <v>0</v>
      </c>
    </row>
    <row r="39" spans="1:53" x14ac:dyDescent="0.2">
      <c r="A39" s="106" t="s">
        <v>1911</v>
      </c>
      <c r="B39" s="105">
        <v>0</v>
      </c>
      <c r="C39" s="105">
        <v>0</v>
      </c>
      <c r="D39" s="105">
        <v>0</v>
      </c>
      <c r="E39" s="105">
        <v>0</v>
      </c>
      <c r="F39" s="105">
        <v>0</v>
      </c>
      <c r="G39" s="105">
        <v>0</v>
      </c>
      <c r="H39" s="105">
        <v>0</v>
      </c>
      <c r="I39" s="105">
        <v>0</v>
      </c>
      <c r="J39" s="105">
        <v>0</v>
      </c>
      <c r="K39" s="105">
        <v>0</v>
      </c>
      <c r="L39" s="105">
        <v>0</v>
      </c>
      <c r="M39" s="105">
        <v>0</v>
      </c>
      <c r="N39" s="105">
        <v>0</v>
      </c>
      <c r="O39" s="105">
        <v>0</v>
      </c>
      <c r="P39" s="105">
        <v>0</v>
      </c>
      <c r="Q39" s="105">
        <v>0</v>
      </c>
      <c r="R39" s="105">
        <v>0</v>
      </c>
      <c r="S39" s="105">
        <v>0</v>
      </c>
      <c r="T39" s="105">
        <v>0</v>
      </c>
      <c r="U39" s="105">
        <v>0</v>
      </c>
      <c r="V39" s="105">
        <v>0</v>
      </c>
      <c r="W39" s="105">
        <v>0</v>
      </c>
      <c r="X39" s="105">
        <v>0</v>
      </c>
      <c r="Y39" s="105">
        <v>0</v>
      </c>
      <c r="Z39" s="105">
        <v>0</v>
      </c>
      <c r="AA39" s="105">
        <v>0</v>
      </c>
      <c r="AB39" s="105">
        <v>0</v>
      </c>
      <c r="AC39" s="105">
        <v>0</v>
      </c>
      <c r="AD39" s="105">
        <v>0</v>
      </c>
      <c r="AE39" s="105">
        <v>0</v>
      </c>
      <c r="AF39" s="105">
        <v>0</v>
      </c>
      <c r="AG39" s="105">
        <v>0</v>
      </c>
      <c r="AH39" s="105">
        <v>0</v>
      </c>
      <c r="AI39" s="105">
        <v>0</v>
      </c>
      <c r="AJ39" s="105">
        <v>0</v>
      </c>
      <c r="AK39" s="105">
        <v>0</v>
      </c>
      <c r="AL39" s="105">
        <v>0</v>
      </c>
      <c r="AM39" s="105">
        <v>0</v>
      </c>
      <c r="AN39" s="105">
        <v>0</v>
      </c>
      <c r="AO39" s="105">
        <v>0</v>
      </c>
      <c r="AP39" s="105">
        <v>0</v>
      </c>
      <c r="AQ39" s="105">
        <v>0</v>
      </c>
      <c r="AR39" s="105">
        <v>0</v>
      </c>
      <c r="AS39" s="105">
        <v>0</v>
      </c>
      <c r="AT39" s="105">
        <v>0</v>
      </c>
      <c r="AU39" s="105">
        <v>0</v>
      </c>
      <c r="AV39" s="105">
        <v>0</v>
      </c>
      <c r="AW39" s="105">
        <v>0</v>
      </c>
      <c r="AX39" s="105">
        <v>0</v>
      </c>
      <c r="AY39" s="105">
        <v>0</v>
      </c>
      <c r="AZ39" s="105">
        <v>0</v>
      </c>
      <c r="BA39" s="105">
        <v>0</v>
      </c>
    </row>
    <row r="40" spans="1:53" x14ac:dyDescent="0.2">
      <c r="A40" s="106" t="s">
        <v>1912</v>
      </c>
      <c r="B40" s="105">
        <v>0</v>
      </c>
      <c r="C40" s="105">
        <v>0</v>
      </c>
      <c r="D40" s="105">
        <v>0</v>
      </c>
      <c r="E40" s="105">
        <v>0</v>
      </c>
      <c r="F40" s="105">
        <v>0</v>
      </c>
      <c r="G40" s="105">
        <v>0</v>
      </c>
      <c r="H40" s="105">
        <v>0</v>
      </c>
      <c r="I40" s="105">
        <v>0</v>
      </c>
      <c r="J40" s="105">
        <v>0</v>
      </c>
      <c r="K40" s="105">
        <v>0</v>
      </c>
      <c r="L40" s="105">
        <v>0</v>
      </c>
      <c r="M40" s="105">
        <v>0</v>
      </c>
      <c r="N40" s="105">
        <v>0</v>
      </c>
      <c r="O40" s="105">
        <v>0</v>
      </c>
      <c r="P40" s="105">
        <v>0</v>
      </c>
      <c r="Q40" s="105">
        <v>0</v>
      </c>
      <c r="R40" s="105">
        <v>0</v>
      </c>
      <c r="S40" s="105">
        <v>0</v>
      </c>
      <c r="T40" s="105">
        <v>0</v>
      </c>
      <c r="U40" s="105">
        <v>0</v>
      </c>
      <c r="V40" s="105">
        <v>0</v>
      </c>
      <c r="W40" s="105">
        <v>0</v>
      </c>
      <c r="X40" s="105">
        <v>0</v>
      </c>
      <c r="Y40" s="105">
        <v>0</v>
      </c>
      <c r="Z40" s="105">
        <v>0</v>
      </c>
      <c r="AA40" s="105">
        <v>0</v>
      </c>
      <c r="AB40" s="105">
        <v>0</v>
      </c>
      <c r="AC40" s="105">
        <v>0</v>
      </c>
      <c r="AD40" s="105">
        <v>0</v>
      </c>
      <c r="AE40" s="105">
        <v>0</v>
      </c>
      <c r="AF40" s="105">
        <v>0</v>
      </c>
      <c r="AG40" s="105">
        <v>0</v>
      </c>
      <c r="AH40" s="105">
        <v>0</v>
      </c>
      <c r="AI40" s="105">
        <v>0</v>
      </c>
      <c r="AJ40" s="105">
        <v>0</v>
      </c>
      <c r="AK40" s="105">
        <v>0</v>
      </c>
      <c r="AL40" s="105">
        <v>0</v>
      </c>
      <c r="AM40" s="105">
        <v>0</v>
      </c>
      <c r="AN40" s="105">
        <v>0</v>
      </c>
      <c r="AO40" s="105">
        <v>0</v>
      </c>
      <c r="AP40" s="105">
        <v>0</v>
      </c>
      <c r="AQ40" s="105">
        <v>0</v>
      </c>
      <c r="AR40" s="105">
        <v>0</v>
      </c>
      <c r="AS40" s="105">
        <v>0</v>
      </c>
      <c r="AT40" s="105">
        <v>0</v>
      </c>
      <c r="AU40" s="105">
        <v>0</v>
      </c>
      <c r="AV40" s="105">
        <v>0</v>
      </c>
      <c r="AW40" s="105">
        <v>0</v>
      </c>
      <c r="AX40" s="105">
        <v>0</v>
      </c>
      <c r="AY40" s="105">
        <v>0</v>
      </c>
      <c r="AZ40" s="105">
        <v>0</v>
      </c>
      <c r="BA40" s="105">
        <v>0</v>
      </c>
    </row>
    <row r="41" spans="1:53" x14ac:dyDescent="0.2">
      <c r="A41" s="106" t="s">
        <v>1913</v>
      </c>
      <c r="B41" s="105">
        <v>0</v>
      </c>
      <c r="C41" s="105">
        <v>0</v>
      </c>
      <c r="D41" s="105">
        <v>0</v>
      </c>
      <c r="E41" s="105">
        <v>0</v>
      </c>
      <c r="F41" s="105">
        <v>0</v>
      </c>
      <c r="G41" s="105">
        <v>0</v>
      </c>
      <c r="H41" s="105">
        <v>0</v>
      </c>
      <c r="I41" s="105">
        <v>0</v>
      </c>
      <c r="J41" s="105">
        <v>0</v>
      </c>
      <c r="K41" s="105">
        <v>0</v>
      </c>
      <c r="L41" s="105">
        <v>0</v>
      </c>
      <c r="M41" s="105">
        <v>0</v>
      </c>
      <c r="N41" s="105">
        <v>0</v>
      </c>
      <c r="O41" s="105">
        <v>0</v>
      </c>
      <c r="P41" s="105">
        <v>0</v>
      </c>
      <c r="Q41" s="105">
        <v>0</v>
      </c>
      <c r="R41" s="105">
        <v>0</v>
      </c>
      <c r="S41" s="105">
        <v>0</v>
      </c>
      <c r="T41" s="105">
        <v>0</v>
      </c>
      <c r="U41" s="105">
        <v>0</v>
      </c>
      <c r="V41" s="105">
        <v>0</v>
      </c>
      <c r="W41" s="105">
        <v>0</v>
      </c>
      <c r="X41" s="105">
        <v>0</v>
      </c>
      <c r="Y41" s="105">
        <v>0</v>
      </c>
      <c r="Z41" s="105">
        <v>0</v>
      </c>
      <c r="AA41" s="105">
        <v>0</v>
      </c>
      <c r="AB41" s="105">
        <v>0</v>
      </c>
      <c r="AC41" s="105">
        <v>0</v>
      </c>
      <c r="AD41" s="105">
        <v>0</v>
      </c>
      <c r="AE41" s="105">
        <v>0</v>
      </c>
      <c r="AF41" s="105">
        <v>0</v>
      </c>
      <c r="AG41" s="105">
        <v>0</v>
      </c>
      <c r="AH41" s="105">
        <v>0</v>
      </c>
      <c r="AI41" s="105">
        <v>0</v>
      </c>
      <c r="AJ41" s="105">
        <v>0</v>
      </c>
      <c r="AK41" s="105">
        <v>0</v>
      </c>
      <c r="AL41" s="105">
        <v>0</v>
      </c>
      <c r="AM41" s="105">
        <v>0</v>
      </c>
      <c r="AN41" s="105">
        <v>0</v>
      </c>
      <c r="AO41" s="105">
        <v>0</v>
      </c>
      <c r="AP41" s="105">
        <v>0</v>
      </c>
      <c r="AQ41" s="105">
        <v>0</v>
      </c>
      <c r="AR41" s="105">
        <v>0</v>
      </c>
      <c r="AS41" s="105">
        <v>0</v>
      </c>
      <c r="AT41" s="105">
        <v>0</v>
      </c>
      <c r="AU41" s="105">
        <v>0</v>
      </c>
      <c r="AV41" s="105">
        <v>0</v>
      </c>
      <c r="AW41" s="105">
        <v>0</v>
      </c>
      <c r="AX41" s="105">
        <v>0</v>
      </c>
      <c r="AY41" s="105">
        <v>0</v>
      </c>
      <c r="AZ41" s="105">
        <v>0</v>
      </c>
      <c r="BA41" s="105">
        <v>0</v>
      </c>
    </row>
    <row r="42" spans="1:53" x14ac:dyDescent="0.2">
      <c r="A42" s="106" t="s">
        <v>1914</v>
      </c>
      <c r="B42" s="105">
        <v>0</v>
      </c>
      <c r="C42" s="105">
        <v>0</v>
      </c>
      <c r="D42" s="105">
        <v>0</v>
      </c>
      <c r="E42" s="105">
        <v>0</v>
      </c>
      <c r="F42" s="105">
        <v>0</v>
      </c>
      <c r="G42" s="105">
        <v>0</v>
      </c>
      <c r="H42" s="105">
        <v>0</v>
      </c>
      <c r="I42" s="105">
        <v>0</v>
      </c>
      <c r="J42" s="105">
        <v>0</v>
      </c>
      <c r="K42" s="105">
        <v>0</v>
      </c>
      <c r="L42" s="105">
        <v>0</v>
      </c>
      <c r="M42" s="105">
        <v>0</v>
      </c>
      <c r="N42" s="105">
        <v>0</v>
      </c>
      <c r="O42" s="105">
        <v>0</v>
      </c>
      <c r="P42" s="105">
        <v>0</v>
      </c>
      <c r="Q42" s="105">
        <v>0</v>
      </c>
      <c r="R42" s="105">
        <v>0</v>
      </c>
      <c r="S42" s="105">
        <v>0</v>
      </c>
      <c r="T42" s="105">
        <v>0</v>
      </c>
      <c r="U42" s="105">
        <v>0</v>
      </c>
      <c r="V42" s="105">
        <v>0</v>
      </c>
      <c r="W42" s="105">
        <v>0</v>
      </c>
      <c r="X42" s="105">
        <v>0</v>
      </c>
      <c r="Y42" s="105">
        <v>0</v>
      </c>
      <c r="Z42" s="105">
        <v>0</v>
      </c>
      <c r="AA42" s="105">
        <v>0</v>
      </c>
      <c r="AB42" s="105">
        <v>0</v>
      </c>
      <c r="AC42" s="105">
        <v>0</v>
      </c>
      <c r="AD42" s="105">
        <v>0</v>
      </c>
      <c r="AE42" s="105">
        <v>0</v>
      </c>
      <c r="AF42" s="105">
        <v>0</v>
      </c>
      <c r="AG42" s="105">
        <v>0</v>
      </c>
      <c r="AH42" s="105">
        <v>0</v>
      </c>
      <c r="AI42" s="105">
        <v>0</v>
      </c>
      <c r="AJ42" s="105">
        <v>0</v>
      </c>
      <c r="AK42" s="105">
        <v>0</v>
      </c>
      <c r="AL42" s="105">
        <v>0</v>
      </c>
      <c r="AM42" s="105">
        <v>0</v>
      </c>
      <c r="AN42" s="105">
        <v>0</v>
      </c>
      <c r="AO42" s="105">
        <v>0</v>
      </c>
      <c r="AP42" s="105">
        <v>0</v>
      </c>
      <c r="AQ42" s="105">
        <v>0</v>
      </c>
      <c r="AR42" s="105">
        <v>0</v>
      </c>
      <c r="AS42" s="105">
        <v>0</v>
      </c>
      <c r="AT42" s="105">
        <v>0</v>
      </c>
      <c r="AU42" s="105">
        <v>0</v>
      </c>
      <c r="AV42" s="105">
        <v>0</v>
      </c>
      <c r="AW42" s="105">
        <v>0</v>
      </c>
      <c r="AX42" s="105">
        <v>0</v>
      </c>
      <c r="AY42" s="105">
        <v>0</v>
      </c>
      <c r="AZ42" s="105">
        <v>0</v>
      </c>
      <c r="BA42" s="105">
        <v>0</v>
      </c>
    </row>
    <row r="43" spans="1:53" x14ac:dyDescent="0.2">
      <c r="A43" s="106" t="s">
        <v>1915</v>
      </c>
      <c r="B43" s="105">
        <v>0</v>
      </c>
      <c r="C43" s="105">
        <v>0</v>
      </c>
      <c r="D43" s="105">
        <v>0</v>
      </c>
      <c r="E43" s="105">
        <v>0</v>
      </c>
      <c r="F43" s="105">
        <v>0</v>
      </c>
      <c r="G43" s="105">
        <v>0</v>
      </c>
      <c r="H43" s="105">
        <v>0</v>
      </c>
      <c r="I43" s="105">
        <v>0</v>
      </c>
      <c r="J43" s="105">
        <v>0</v>
      </c>
      <c r="K43" s="105">
        <v>0</v>
      </c>
      <c r="L43" s="105">
        <v>0</v>
      </c>
      <c r="M43" s="105">
        <v>0</v>
      </c>
      <c r="N43" s="105">
        <v>0</v>
      </c>
      <c r="O43" s="105">
        <v>0</v>
      </c>
      <c r="P43" s="105">
        <v>0</v>
      </c>
      <c r="Q43" s="105">
        <v>0</v>
      </c>
      <c r="R43" s="105">
        <v>0</v>
      </c>
      <c r="S43" s="105">
        <v>0</v>
      </c>
      <c r="T43" s="105">
        <v>0</v>
      </c>
      <c r="U43" s="105">
        <v>0</v>
      </c>
      <c r="V43" s="105">
        <v>0</v>
      </c>
      <c r="W43" s="105">
        <v>0</v>
      </c>
      <c r="X43" s="105">
        <v>0</v>
      </c>
      <c r="Y43" s="105">
        <v>0</v>
      </c>
      <c r="Z43" s="105">
        <v>0</v>
      </c>
      <c r="AA43" s="105">
        <v>0</v>
      </c>
      <c r="AB43" s="105">
        <v>0</v>
      </c>
      <c r="AC43" s="105">
        <v>0</v>
      </c>
      <c r="AD43" s="105">
        <v>0</v>
      </c>
      <c r="AE43" s="105">
        <v>0</v>
      </c>
      <c r="AF43" s="105">
        <v>0</v>
      </c>
      <c r="AG43" s="105">
        <v>0</v>
      </c>
      <c r="AH43" s="105">
        <v>0</v>
      </c>
      <c r="AI43" s="105">
        <v>0</v>
      </c>
      <c r="AJ43" s="105">
        <v>0</v>
      </c>
      <c r="AK43" s="105">
        <v>0</v>
      </c>
      <c r="AL43" s="105">
        <v>0</v>
      </c>
      <c r="AM43" s="105">
        <v>0</v>
      </c>
      <c r="AN43" s="105">
        <v>0</v>
      </c>
      <c r="AO43" s="105">
        <v>0</v>
      </c>
      <c r="AP43" s="105">
        <v>0</v>
      </c>
      <c r="AQ43" s="105">
        <v>0</v>
      </c>
      <c r="AR43" s="105">
        <v>0</v>
      </c>
      <c r="AS43" s="105">
        <v>0</v>
      </c>
      <c r="AT43" s="105">
        <v>0</v>
      </c>
      <c r="AU43" s="105">
        <v>0</v>
      </c>
      <c r="AV43" s="105">
        <v>0</v>
      </c>
      <c r="AW43" s="105">
        <v>0</v>
      </c>
      <c r="AX43" s="105">
        <v>0</v>
      </c>
      <c r="AY43" s="105">
        <v>0</v>
      </c>
      <c r="AZ43" s="105">
        <v>0</v>
      </c>
      <c r="BA43" s="105">
        <v>0</v>
      </c>
    </row>
    <row r="44" spans="1:53" x14ac:dyDescent="0.2">
      <c r="A44" s="106" t="s">
        <v>1916</v>
      </c>
      <c r="B44" s="105">
        <v>0</v>
      </c>
      <c r="C44" s="105">
        <v>0</v>
      </c>
      <c r="D44" s="105">
        <v>0</v>
      </c>
      <c r="E44" s="105">
        <v>0</v>
      </c>
      <c r="F44" s="105">
        <v>0</v>
      </c>
      <c r="G44" s="105">
        <v>0</v>
      </c>
      <c r="H44" s="105">
        <v>0</v>
      </c>
      <c r="I44" s="105">
        <v>0</v>
      </c>
      <c r="J44" s="105">
        <v>0</v>
      </c>
      <c r="K44" s="105">
        <v>0</v>
      </c>
      <c r="L44" s="105">
        <v>0</v>
      </c>
      <c r="M44" s="105">
        <v>0</v>
      </c>
      <c r="N44" s="105">
        <v>0</v>
      </c>
      <c r="O44" s="105">
        <v>0</v>
      </c>
      <c r="P44" s="105">
        <v>0</v>
      </c>
      <c r="Q44" s="105">
        <v>0</v>
      </c>
      <c r="R44" s="105">
        <v>0</v>
      </c>
      <c r="S44" s="105">
        <v>0</v>
      </c>
      <c r="T44" s="105">
        <v>0</v>
      </c>
      <c r="U44" s="105">
        <v>0</v>
      </c>
      <c r="V44" s="105">
        <v>0</v>
      </c>
      <c r="W44" s="105">
        <v>0</v>
      </c>
      <c r="X44" s="105">
        <v>0</v>
      </c>
      <c r="Y44" s="105">
        <v>0</v>
      </c>
      <c r="Z44" s="105">
        <v>0</v>
      </c>
      <c r="AA44" s="105">
        <v>0</v>
      </c>
      <c r="AB44" s="105">
        <v>0</v>
      </c>
      <c r="AC44" s="105">
        <v>0</v>
      </c>
      <c r="AD44" s="105">
        <v>0</v>
      </c>
      <c r="AE44" s="105">
        <v>0</v>
      </c>
      <c r="AF44" s="105">
        <v>0</v>
      </c>
      <c r="AG44" s="105">
        <v>0</v>
      </c>
      <c r="AH44" s="105">
        <v>0</v>
      </c>
      <c r="AI44" s="105">
        <v>0</v>
      </c>
      <c r="AJ44" s="105">
        <v>0</v>
      </c>
      <c r="AK44" s="105">
        <v>0</v>
      </c>
      <c r="AL44" s="105">
        <v>0</v>
      </c>
      <c r="AM44" s="105">
        <v>0</v>
      </c>
      <c r="AN44" s="105">
        <v>0</v>
      </c>
      <c r="AO44" s="105">
        <v>0</v>
      </c>
      <c r="AP44" s="105">
        <v>0</v>
      </c>
      <c r="AQ44" s="105">
        <v>0</v>
      </c>
      <c r="AR44" s="105">
        <v>0</v>
      </c>
      <c r="AS44" s="105">
        <v>0</v>
      </c>
      <c r="AT44" s="105">
        <v>0</v>
      </c>
      <c r="AU44" s="105">
        <v>0</v>
      </c>
      <c r="AV44" s="105">
        <v>0</v>
      </c>
      <c r="AW44" s="105">
        <v>0</v>
      </c>
      <c r="AX44" s="105">
        <v>0</v>
      </c>
      <c r="AY44" s="105">
        <v>0</v>
      </c>
      <c r="AZ44" s="105">
        <v>0</v>
      </c>
      <c r="BA44" s="105">
        <v>0</v>
      </c>
    </row>
    <row r="45" spans="1:53" x14ac:dyDescent="0.2">
      <c r="A45" s="106" t="s">
        <v>1917</v>
      </c>
      <c r="B45" s="105">
        <v>641602</v>
      </c>
      <c r="C45" s="105">
        <v>641602</v>
      </c>
      <c r="D45" s="105">
        <v>641602</v>
      </c>
      <c r="E45" s="105">
        <v>641602</v>
      </c>
      <c r="F45" s="105">
        <v>641602</v>
      </c>
      <c r="G45" s="105">
        <v>641602</v>
      </c>
      <c r="H45" s="105">
        <v>641602</v>
      </c>
      <c r="I45" s="105">
        <v>641602</v>
      </c>
      <c r="J45" s="105">
        <v>641602</v>
      </c>
      <c r="K45" s="105">
        <v>641602</v>
      </c>
      <c r="L45" s="105">
        <v>641602</v>
      </c>
      <c r="M45" s="105">
        <v>641602</v>
      </c>
      <c r="N45" s="105">
        <v>641602</v>
      </c>
      <c r="O45" s="105">
        <v>641602</v>
      </c>
      <c r="P45" s="105">
        <v>641602</v>
      </c>
      <c r="Q45" s="105">
        <v>641602</v>
      </c>
      <c r="R45" s="105">
        <v>641602</v>
      </c>
      <c r="S45" s="105">
        <v>641602</v>
      </c>
      <c r="T45" s="105">
        <v>641602</v>
      </c>
      <c r="U45" s="105">
        <v>641602</v>
      </c>
      <c r="V45" s="105">
        <v>641602</v>
      </c>
      <c r="W45" s="105">
        <v>641602</v>
      </c>
      <c r="X45" s="105">
        <v>641602</v>
      </c>
      <c r="Y45" s="105">
        <v>641602</v>
      </c>
      <c r="Z45" s="105">
        <v>641602</v>
      </c>
      <c r="AA45" s="105">
        <v>641602</v>
      </c>
      <c r="AB45" s="105">
        <v>641602</v>
      </c>
      <c r="AC45" s="105">
        <v>641602</v>
      </c>
      <c r="AD45" s="105">
        <v>641602</v>
      </c>
      <c r="AE45" s="105">
        <v>641602</v>
      </c>
      <c r="AF45" s="105">
        <v>641602</v>
      </c>
      <c r="AG45" s="105">
        <v>641602</v>
      </c>
      <c r="AH45" s="105">
        <v>641602</v>
      </c>
      <c r="AI45" s="105">
        <v>641602</v>
      </c>
      <c r="AJ45" s="105">
        <v>641602</v>
      </c>
      <c r="AK45" s="105">
        <v>641602</v>
      </c>
      <c r="AL45" s="105">
        <v>641602</v>
      </c>
      <c r="AM45" s="105">
        <v>641602</v>
      </c>
      <c r="AN45" s="105">
        <v>641602</v>
      </c>
      <c r="AO45" s="105">
        <v>641602</v>
      </c>
      <c r="AP45" s="105">
        <v>641602</v>
      </c>
      <c r="AQ45" s="105">
        <v>641602</v>
      </c>
      <c r="AR45" s="105">
        <v>641602</v>
      </c>
      <c r="AS45" s="105">
        <v>641602</v>
      </c>
      <c r="AT45" s="105">
        <v>641602</v>
      </c>
      <c r="AU45" s="105">
        <v>641602</v>
      </c>
      <c r="AV45" s="105">
        <v>641602</v>
      </c>
      <c r="AW45" s="105">
        <v>641602</v>
      </c>
      <c r="AX45" s="105">
        <v>641602</v>
      </c>
      <c r="AY45" s="105">
        <v>641602</v>
      </c>
      <c r="AZ45" s="105">
        <v>641602</v>
      </c>
      <c r="BA45" s="105">
        <v>641602</v>
      </c>
    </row>
    <row r="46" spans="1:53" x14ac:dyDescent="0.2">
      <c r="A46" s="106" t="s">
        <v>1918</v>
      </c>
      <c r="B46" s="105">
        <v>0</v>
      </c>
      <c r="C46" s="105">
        <v>0</v>
      </c>
      <c r="D46" s="105">
        <v>0</v>
      </c>
      <c r="E46" s="105">
        <v>0</v>
      </c>
      <c r="F46" s="105">
        <v>0</v>
      </c>
      <c r="G46" s="105">
        <v>0</v>
      </c>
      <c r="H46" s="105">
        <v>0</v>
      </c>
      <c r="I46" s="105">
        <v>0</v>
      </c>
      <c r="J46" s="105">
        <v>0</v>
      </c>
      <c r="K46" s="105">
        <v>0</v>
      </c>
      <c r="L46" s="105">
        <v>0</v>
      </c>
      <c r="M46" s="105">
        <v>0</v>
      </c>
      <c r="N46" s="105">
        <v>0</v>
      </c>
      <c r="O46" s="105">
        <v>0</v>
      </c>
      <c r="P46" s="105">
        <v>0</v>
      </c>
      <c r="Q46" s="105">
        <v>0</v>
      </c>
      <c r="R46" s="105">
        <v>0</v>
      </c>
      <c r="S46" s="105">
        <v>0</v>
      </c>
      <c r="T46" s="105">
        <v>0</v>
      </c>
      <c r="U46" s="105">
        <v>0</v>
      </c>
      <c r="V46" s="105">
        <v>0</v>
      </c>
      <c r="W46" s="105">
        <v>0</v>
      </c>
      <c r="X46" s="105">
        <v>0</v>
      </c>
      <c r="Y46" s="105">
        <v>0</v>
      </c>
      <c r="Z46" s="105">
        <v>0</v>
      </c>
      <c r="AA46" s="105">
        <v>0</v>
      </c>
      <c r="AB46" s="105">
        <v>0</v>
      </c>
      <c r="AC46" s="105">
        <v>0</v>
      </c>
      <c r="AD46" s="105">
        <v>0</v>
      </c>
      <c r="AE46" s="105">
        <v>0</v>
      </c>
      <c r="AF46" s="105">
        <v>0</v>
      </c>
      <c r="AG46" s="105">
        <v>0</v>
      </c>
      <c r="AH46" s="105">
        <v>0</v>
      </c>
      <c r="AI46" s="105">
        <v>0</v>
      </c>
      <c r="AJ46" s="105">
        <v>0</v>
      </c>
      <c r="AK46" s="105">
        <v>0</v>
      </c>
      <c r="AL46" s="105">
        <v>0</v>
      </c>
      <c r="AM46" s="105">
        <v>0</v>
      </c>
      <c r="AN46" s="105">
        <v>0</v>
      </c>
      <c r="AO46" s="105">
        <v>0</v>
      </c>
      <c r="AP46" s="105">
        <v>0</v>
      </c>
      <c r="AQ46" s="105">
        <v>0</v>
      </c>
      <c r="AR46" s="105">
        <v>0</v>
      </c>
      <c r="AS46" s="105">
        <v>0</v>
      </c>
      <c r="AT46" s="105">
        <v>0</v>
      </c>
      <c r="AU46" s="105">
        <v>0</v>
      </c>
      <c r="AV46" s="105">
        <v>0</v>
      </c>
      <c r="AW46" s="105">
        <v>0</v>
      </c>
      <c r="AX46" s="105">
        <v>0</v>
      </c>
      <c r="AY46" s="105">
        <v>0</v>
      </c>
      <c r="AZ46" s="105">
        <v>0</v>
      </c>
      <c r="BA46" s="105">
        <v>0</v>
      </c>
    </row>
    <row r="47" spans="1:53" x14ac:dyDescent="0.2">
      <c r="A47" s="106" t="s">
        <v>1919</v>
      </c>
      <c r="B47" s="105">
        <v>-2748575.8799999901</v>
      </c>
      <c r="C47" s="105">
        <v>-2748575.8799999901</v>
      </c>
      <c r="D47" s="105">
        <v>-2748575.8799999901</v>
      </c>
      <c r="E47" s="105">
        <v>-2748575.8799999901</v>
      </c>
      <c r="F47" s="105">
        <v>-2748575.8799999901</v>
      </c>
      <c r="G47" s="105">
        <v>-2748575.8799999901</v>
      </c>
      <c r="H47" s="105">
        <v>-2748575.8799999901</v>
      </c>
      <c r="I47" s="105">
        <v>-2748575.8799999901</v>
      </c>
      <c r="J47" s="105">
        <v>-2748575.8799999901</v>
      </c>
      <c r="K47" s="105">
        <v>-2748575.8799999901</v>
      </c>
      <c r="L47" s="105">
        <v>-2748575.8799999901</v>
      </c>
      <c r="M47" s="105">
        <v>-2748575.8799999901</v>
      </c>
      <c r="N47" s="105">
        <v>-2748575.8799999901</v>
      </c>
      <c r="O47" s="105">
        <v>-2748575.8799999901</v>
      </c>
      <c r="P47" s="105">
        <v>-2748575.8799999901</v>
      </c>
      <c r="Q47" s="105">
        <v>-2748575.8799999901</v>
      </c>
      <c r="R47" s="105">
        <v>-2748575.8799999901</v>
      </c>
      <c r="S47" s="105">
        <v>-2748575.8799999901</v>
      </c>
      <c r="T47" s="105">
        <v>-2748575.8799999901</v>
      </c>
      <c r="U47" s="105">
        <v>-2748575.8799999901</v>
      </c>
      <c r="V47" s="105">
        <v>-2748575.8799999901</v>
      </c>
      <c r="W47" s="105">
        <v>-2748575.8799999901</v>
      </c>
      <c r="X47" s="105">
        <v>-2748575.8799999901</v>
      </c>
      <c r="Y47" s="105">
        <v>-2748575.8799999901</v>
      </c>
      <c r="Z47" s="105">
        <v>-2748575.8799999901</v>
      </c>
      <c r="AA47" s="105">
        <v>-2748575.8799999901</v>
      </c>
      <c r="AB47" s="105">
        <v>-2748575.8799999901</v>
      </c>
      <c r="AC47" s="105">
        <v>-2748575.8799999901</v>
      </c>
      <c r="AD47" s="105">
        <v>-2748575.8799999901</v>
      </c>
      <c r="AE47" s="105">
        <v>-2748575.8799999901</v>
      </c>
      <c r="AF47" s="105">
        <v>-2748575.8799999901</v>
      </c>
      <c r="AG47" s="105">
        <v>-2748575.8799999901</v>
      </c>
      <c r="AH47" s="105">
        <v>-2748575.8799999901</v>
      </c>
      <c r="AI47" s="105">
        <v>-2748575.8799999901</v>
      </c>
      <c r="AJ47" s="105">
        <v>-2748575.8799999901</v>
      </c>
      <c r="AK47" s="105">
        <v>-2748575.8799999901</v>
      </c>
      <c r="AL47" s="105">
        <v>-2748575.8799999901</v>
      </c>
      <c r="AM47" s="105">
        <v>-2748575.8799999901</v>
      </c>
      <c r="AN47" s="105">
        <v>-2748575.8799999901</v>
      </c>
      <c r="AO47" s="105">
        <v>-2748575.8799999901</v>
      </c>
      <c r="AP47" s="105">
        <v>-2748575.8799999901</v>
      </c>
      <c r="AQ47" s="105">
        <v>-2748575.8799999901</v>
      </c>
      <c r="AR47" s="105">
        <v>-2748575.8799999901</v>
      </c>
      <c r="AS47" s="105">
        <v>-2748575.8799999901</v>
      </c>
      <c r="AT47" s="105">
        <v>-2748575.8799999901</v>
      </c>
      <c r="AU47" s="105">
        <v>-2748575.8799999901</v>
      </c>
      <c r="AV47" s="105">
        <v>-2748575.8799999901</v>
      </c>
      <c r="AW47" s="105">
        <v>-2748575.8799999901</v>
      </c>
      <c r="AX47" s="105">
        <v>-2748575.8799999901</v>
      </c>
      <c r="AY47" s="105">
        <v>-2748575.8799999901</v>
      </c>
      <c r="AZ47" s="105">
        <v>-2748575.8799999901</v>
      </c>
      <c r="BA47" s="105">
        <v>-2748575.8799999901</v>
      </c>
    </row>
    <row r="48" spans="1:53" x14ac:dyDescent="0.2">
      <c r="A48" s="158" t="s">
        <v>1920</v>
      </c>
      <c r="B48" s="105">
        <v>9596105631.8333492</v>
      </c>
      <c r="C48" s="105">
        <v>9673455458.5890694</v>
      </c>
      <c r="D48" s="105">
        <v>9749931125.5551205</v>
      </c>
      <c r="E48" s="105">
        <v>9825373578.6676598</v>
      </c>
      <c r="F48" s="105">
        <v>9903345153.4865704</v>
      </c>
      <c r="G48" s="105">
        <v>9983812914.5390491</v>
      </c>
      <c r="H48" s="105">
        <v>10064125449.661301</v>
      </c>
      <c r="I48" s="105">
        <v>10149053702.0364</v>
      </c>
      <c r="J48" s="105">
        <v>10230387440.3794</v>
      </c>
      <c r="K48" s="105">
        <v>10308901488.7251</v>
      </c>
      <c r="L48" s="105">
        <v>10385682403.566601</v>
      </c>
      <c r="M48" s="105">
        <v>10465347451.460699</v>
      </c>
      <c r="N48" s="105">
        <v>10465347451.460699</v>
      </c>
      <c r="O48" s="105">
        <v>10548916042.768</v>
      </c>
      <c r="P48" s="105">
        <v>10626223004.6908</v>
      </c>
      <c r="Q48" s="105">
        <v>10701934410.791</v>
      </c>
      <c r="R48" s="105">
        <v>10777728031.9772</v>
      </c>
      <c r="S48" s="105">
        <v>10855247900.8731</v>
      </c>
      <c r="T48" s="105">
        <v>10933537863.1054</v>
      </c>
      <c r="U48" s="105">
        <v>11011255830.857401</v>
      </c>
      <c r="V48" s="105">
        <v>11092228015.1285</v>
      </c>
      <c r="W48" s="105">
        <v>11167532070.594801</v>
      </c>
      <c r="X48" s="105">
        <v>11240275002.034</v>
      </c>
      <c r="Y48" s="105">
        <v>11309816705.063801</v>
      </c>
      <c r="Z48" s="105">
        <v>11380604927.396999</v>
      </c>
      <c r="AA48" s="105">
        <v>11380604927.396999</v>
      </c>
      <c r="AB48" s="105">
        <v>11455088773.9608</v>
      </c>
      <c r="AC48" s="105">
        <v>11523684975.9832</v>
      </c>
      <c r="AD48" s="105">
        <v>11591359096.4841</v>
      </c>
      <c r="AE48" s="105">
        <v>11659965358.285</v>
      </c>
      <c r="AF48" s="105">
        <v>11730699955.5667</v>
      </c>
      <c r="AG48" s="105">
        <v>11798945661.1616</v>
      </c>
      <c r="AH48" s="105">
        <v>11868025138.153799</v>
      </c>
      <c r="AI48" s="105">
        <v>11940909596.343201</v>
      </c>
      <c r="AJ48" s="105">
        <v>12008692623.302601</v>
      </c>
      <c r="AK48" s="105">
        <v>12075095489.318001</v>
      </c>
      <c r="AL48" s="105">
        <v>12138845732.8291</v>
      </c>
      <c r="AM48" s="105">
        <v>12204733996.5189</v>
      </c>
      <c r="AN48" s="105">
        <v>12204733996.5189</v>
      </c>
      <c r="AO48" s="105">
        <v>12275212445.395201</v>
      </c>
      <c r="AP48" s="105">
        <v>12339877647.8325</v>
      </c>
      <c r="AQ48" s="105">
        <v>12403606621.9988</v>
      </c>
      <c r="AR48" s="105">
        <v>12468273257.033501</v>
      </c>
      <c r="AS48" s="105">
        <v>12535092158.6451</v>
      </c>
      <c r="AT48" s="105">
        <v>12593528241.135</v>
      </c>
      <c r="AU48" s="105">
        <v>12656375056.904699</v>
      </c>
      <c r="AV48" s="105">
        <v>12722777088.4655</v>
      </c>
      <c r="AW48" s="105">
        <v>12783901194.6696</v>
      </c>
      <c r="AX48" s="105">
        <v>12843456134.452801</v>
      </c>
      <c r="AY48" s="105">
        <v>12900155548.635401</v>
      </c>
      <c r="AZ48" s="105">
        <v>12958935472.011499</v>
      </c>
      <c r="BA48" s="105">
        <v>12958935472.011499</v>
      </c>
    </row>
    <row r="49" spans="1:53" x14ac:dyDescent="0.2">
      <c r="A49" s="106" t="s">
        <v>1921</v>
      </c>
    </row>
    <row r="50" spans="1:53" x14ac:dyDescent="0.2">
      <c r="A50" s="106" t="s">
        <v>1922</v>
      </c>
      <c r="B50" s="105">
        <v>0</v>
      </c>
      <c r="C50" s="105">
        <v>0</v>
      </c>
      <c r="D50" s="105">
        <v>0</v>
      </c>
      <c r="E50" s="105">
        <v>0</v>
      </c>
      <c r="F50" s="105">
        <v>0</v>
      </c>
      <c r="G50" s="105">
        <v>0</v>
      </c>
      <c r="H50" s="105">
        <v>0</v>
      </c>
      <c r="I50" s="105">
        <v>0</v>
      </c>
      <c r="J50" s="105">
        <v>0</v>
      </c>
      <c r="K50" s="105">
        <v>0</v>
      </c>
      <c r="L50" s="105">
        <v>0</v>
      </c>
      <c r="M50" s="105">
        <v>0</v>
      </c>
      <c r="N50" s="105">
        <v>0</v>
      </c>
      <c r="O50" s="105">
        <v>0</v>
      </c>
      <c r="P50" s="105">
        <v>0</v>
      </c>
      <c r="Q50" s="105">
        <v>0</v>
      </c>
      <c r="R50" s="105">
        <v>0</v>
      </c>
      <c r="S50" s="105">
        <v>0</v>
      </c>
      <c r="T50" s="105">
        <v>0</v>
      </c>
      <c r="U50" s="105">
        <v>0</v>
      </c>
      <c r="V50" s="105">
        <v>0</v>
      </c>
      <c r="W50" s="105">
        <v>0</v>
      </c>
      <c r="X50" s="105">
        <v>0</v>
      </c>
      <c r="Y50" s="105">
        <v>0</v>
      </c>
      <c r="Z50" s="105">
        <v>0</v>
      </c>
      <c r="AA50" s="105">
        <v>0</v>
      </c>
      <c r="AB50" s="105">
        <v>0</v>
      </c>
      <c r="AC50" s="105">
        <v>0</v>
      </c>
      <c r="AD50" s="105">
        <v>0</v>
      </c>
      <c r="AE50" s="105">
        <v>0</v>
      </c>
      <c r="AF50" s="105">
        <v>0</v>
      </c>
      <c r="AG50" s="105">
        <v>0</v>
      </c>
      <c r="AH50" s="105">
        <v>0</v>
      </c>
      <c r="AI50" s="105">
        <v>0</v>
      </c>
      <c r="AJ50" s="105">
        <v>0</v>
      </c>
      <c r="AK50" s="105">
        <v>0</v>
      </c>
      <c r="AL50" s="105">
        <v>0</v>
      </c>
      <c r="AM50" s="105">
        <v>0</v>
      </c>
      <c r="AN50" s="105">
        <v>0</v>
      </c>
      <c r="AO50" s="105">
        <v>0</v>
      </c>
      <c r="AP50" s="105">
        <v>0</v>
      </c>
      <c r="AQ50" s="105">
        <v>0</v>
      </c>
      <c r="AR50" s="105">
        <v>0</v>
      </c>
      <c r="AS50" s="105">
        <v>0</v>
      </c>
      <c r="AT50" s="105">
        <v>0</v>
      </c>
      <c r="AU50" s="105">
        <v>0</v>
      </c>
      <c r="AV50" s="105">
        <v>0</v>
      </c>
      <c r="AW50" s="105">
        <v>0</v>
      </c>
      <c r="AX50" s="105">
        <v>0</v>
      </c>
      <c r="AY50" s="105">
        <v>0</v>
      </c>
      <c r="AZ50" s="105">
        <v>0</v>
      </c>
      <c r="BA50" s="105">
        <v>0</v>
      </c>
    </row>
    <row r="51" spans="1:53" x14ac:dyDescent="0.2">
      <c r="A51" s="106" t="s">
        <v>1627</v>
      </c>
    </row>
    <row r="52" spans="1:53" x14ac:dyDescent="0.2">
      <c r="A52" s="106" t="s">
        <v>1923</v>
      </c>
    </row>
    <row r="53" spans="1:53" x14ac:dyDescent="0.2">
      <c r="A53" s="106" t="s">
        <v>1924</v>
      </c>
      <c r="B53" s="105">
        <v>-60945346.367663801</v>
      </c>
      <c r="C53" s="105">
        <v>-60953247.233760603</v>
      </c>
      <c r="D53" s="105">
        <v>-61009474.310683697</v>
      </c>
      <c r="E53" s="105">
        <v>-61014917.911823303</v>
      </c>
      <c r="F53" s="105">
        <v>-60993580.886182301</v>
      </c>
      <c r="G53" s="105">
        <v>-60971424.772222199</v>
      </c>
      <c r="H53" s="105">
        <v>-60948449.569943003</v>
      </c>
      <c r="I53" s="105">
        <v>-60924655.2793447</v>
      </c>
      <c r="J53" s="105">
        <v>-60900041.900427297</v>
      </c>
      <c r="K53" s="105">
        <v>-60874609.4331908</v>
      </c>
      <c r="L53" s="105">
        <v>-60848357.8776353</v>
      </c>
      <c r="M53" s="105">
        <v>-60821287.233760603</v>
      </c>
      <c r="N53" s="105">
        <v>-60821287.233760603</v>
      </c>
      <c r="O53" s="105">
        <v>-60793397.501566902</v>
      </c>
      <c r="P53" s="105">
        <v>-60764688.6810541</v>
      </c>
      <c r="Q53" s="105">
        <v>-60784306.071367502</v>
      </c>
      <c r="R53" s="105">
        <v>-60753139.985897399</v>
      </c>
      <c r="S53" s="105">
        <v>-60721154.812108196</v>
      </c>
      <c r="T53" s="105">
        <v>-60688350.549999997</v>
      </c>
      <c r="U53" s="105">
        <v>-60654727.1995726</v>
      </c>
      <c r="V53" s="105">
        <v>-60620284.7608262</v>
      </c>
      <c r="W53" s="105">
        <v>-60585023.233760603</v>
      </c>
      <c r="X53" s="105">
        <v>-60548942.618376002</v>
      </c>
      <c r="Y53" s="105">
        <v>-60512042.9146723</v>
      </c>
      <c r="Z53" s="105">
        <v>-60474324.122649498</v>
      </c>
      <c r="AA53" s="105">
        <v>-60474324.122649498</v>
      </c>
      <c r="AB53" s="105">
        <v>-60435786.242307603</v>
      </c>
      <c r="AC53" s="105">
        <v>-60396429.273646697</v>
      </c>
      <c r="AD53" s="105">
        <v>-60405398.515811898</v>
      </c>
      <c r="AE53" s="105">
        <v>-60389545.820655197</v>
      </c>
      <c r="AF53" s="105">
        <v>-60372874.037179403</v>
      </c>
      <c r="AG53" s="105">
        <v>-60355383.165384598</v>
      </c>
      <c r="AH53" s="105">
        <v>-60337073.205270603</v>
      </c>
      <c r="AI53" s="105">
        <v>-60317944.156837597</v>
      </c>
      <c r="AJ53" s="105">
        <v>-60297996.020085402</v>
      </c>
      <c r="AK53" s="105">
        <v>-60277228.795014203</v>
      </c>
      <c r="AL53" s="105">
        <v>-60255642.481623903</v>
      </c>
      <c r="AM53" s="105">
        <v>-60233237.079914503</v>
      </c>
      <c r="AN53" s="105">
        <v>-60233237.079914503</v>
      </c>
      <c r="AO53" s="105">
        <v>-60210012.589886002</v>
      </c>
      <c r="AP53" s="105">
        <v>-60185969.011538401</v>
      </c>
      <c r="AQ53" s="105">
        <v>-60210251.644017003</v>
      </c>
      <c r="AR53" s="105">
        <v>-60183750.800712198</v>
      </c>
      <c r="AS53" s="105">
        <v>-60130469.330626696</v>
      </c>
      <c r="AT53" s="105">
        <v>-60076368.772222199</v>
      </c>
      <c r="AU53" s="105">
        <v>-60025064.510113902</v>
      </c>
      <c r="AV53" s="105">
        <v>-59976556.544301897</v>
      </c>
      <c r="AW53" s="105">
        <v>-59930844.874786302</v>
      </c>
      <c r="AX53" s="105">
        <v>-59887929.501566902</v>
      </c>
      <c r="AY53" s="105">
        <v>-59847810.4246438</v>
      </c>
      <c r="AZ53" s="105">
        <v>-59810487.644017003</v>
      </c>
      <c r="BA53" s="105">
        <v>-59810487.644017003</v>
      </c>
    </row>
    <row r="54" spans="1:53" x14ac:dyDescent="0.2">
      <c r="A54" s="106" t="s">
        <v>1925</v>
      </c>
      <c r="B54" s="105">
        <v>-4543796.4033333296</v>
      </c>
      <c r="C54" s="105">
        <v>-4464939.1266666604</v>
      </c>
      <c r="D54" s="105">
        <v>-4386081.8499999996</v>
      </c>
      <c r="E54" s="105">
        <v>-4307224.5733333305</v>
      </c>
      <c r="F54" s="105">
        <v>-4228367.2966666603</v>
      </c>
      <c r="G54" s="105">
        <v>-4149510.02</v>
      </c>
      <c r="H54" s="105">
        <v>-4070652.7433333299</v>
      </c>
      <c r="I54" s="105">
        <v>-3991795.4666666598</v>
      </c>
      <c r="J54" s="105">
        <v>-3912938.19</v>
      </c>
      <c r="K54" s="105">
        <v>-3834080.9133333298</v>
      </c>
      <c r="L54" s="105">
        <v>-3755223.6366666602</v>
      </c>
      <c r="M54" s="105">
        <v>-3676366.36</v>
      </c>
      <c r="N54" s="105">
        <v>-3676366.36</v>
      </c>
      <c r="O54" s="105">
        <v>-3597509.0833333302</v>
      </c>
      <c r="P54" s="105">
        <v>-3518651.8066666699</v>
      </c>
      <c r="Q54" s="105">
        <v>-3439794.53</v>
      </c>
      <c r="R54" s="105">
        <v>-3360937.2533333302</v>
      </c>
      <c r="S54" s="105">
        <v>-3282079.9766666698</v>
      </c>
      <c r="T54" s="105">
        <v>-3203222.7</v>
      </c>
      <c r="U54" s="105">
        <v>-3124365.4233333399</v>
      </c>
      <c r="V54" s="105">
        <v>-3045508.1466666702</v>
      </c>
      <c r="W54" s="105">
        <v>-2966650.87</v>
      </c>
      <c r="X54" s="105">
        <v>-2887793.5933333398</v>
      </c>
      <c r="Y54" s="105">
        <v>-2808936.3166666701</v>
      </c>
      <c r="Z54" s="105">
        <v>-2730079.04</v>
      </c>
      <c r="AA54" s="105">
        <v>-2730079.04</v>
      </c>
      <c r="AB54" s="105">
        <v>-2651411.3163160798</v>
      </c>
      <c r="AC54" s="105">
        <v>-2572933.1456149099</v>
      </c>
      <c r="AD54" s="105">
        <v>-2494644.5278964802</v>
      </c>
      <c r="AE54" s="105">
        <v>-2416545.46316079</v>
      </c>
      <c r="AF54" s="105">
        <v>-2338635.9514078498</v>
      </c>
      <c r="AG54" s="105">
        <v>-2260915.9926376501</v>
      </c>
      <c r="AH54" s="105">
        <v>-2183385.5868501998</v>
      </c>
      <c r="AI54" s="105">
        <v>-2106044.7340454999</v>
      </c>
      <c r="AJ54" s="105">
        <v>-2028893.4342235301</v>
      </c>
      <c r="AK54" s="105">
        <v>-1951931.68738432</v>
      </c>
      <c r="AL54" s="105">
        <v>-1875159.4935278499</v>
      </c>
      <c r="AM54" s="105">
        <v>-1798576.85265412</v>
      </c>
      <c r="AN54" s="105">
        <v>-1798576.85265412</v>
      </c>
      <c r="AO54" s="105">
        <v>-1722868.5564298099</v>
      </c>
      <c r="AP54" s="105">
        <v>-1647845.0518721601</v>
      </c>
      <c r="AQ54" s="105">
        <v>-1573506.33898118</v>
      </c>
      <c r="AR54" s="105">
        <v>-1499852.4177568599</v>
      </c>
      <c r="AS54" s="105">
        <v>-1426883.2881992101</v>
      </c>
      <c r="AT54" s="105">
        <v>-1354598.95030823</v>
      </c>
      <c r="AU54" s="105">
        <v>-1282999.4040839199</v>
      </c>
      <c r="AV54" s="105">
        <v>-1212084.6495262701</v>
      </c>
      <c r="AW54" s="105">
        <v>-1141854.68663529</v>
      </c>
      <c r="AX54" s="105">
        <v>-1072309.51541097</v>
      </c>
      <c r="AY54" s="105">
        <v>-1003449.13585332</v>
      </c>
      <c r="AZ54" s="105">
        <v>-935273.54796234495</v>
      </c>
      <c r="BA54" s="105">
        <v>-935273.54796234495</v>
      </c>
    </row>
    <row r="55" spans="1:53" x14ac:dyDescent="0.2">
      <c r="A55" s="106" t="s">
        <v>1926</v>
      </c>
      <c r="B55" s="105">
        <v>7975000000</v>
      </c>
      <c r="C55" s="105">
        <v>8025000000</v>
      </c>
      <c r="D55" s="105">
        <v>8075000000</v>
      </c>
      <c r="E55" s="105">
        <v>8063461538.4615297</v>
      </c>
      <c r="F55" s="105">
        <v>8051923076.92307</v>
      </c>
      <c r="G55" s="105">
        <v>8040384615.3846102</v>
      </c>
      <c r="H55" s="105">
        <v>7978846153.8461504</v>
      </c>
      <c r="I55" s="105">
        <v>7994230769.2307596</v>
      </c>
      <c r="J55" s="105">
        <v>8009615384.6153803</v>
      </c>
      <c r="K55" s="105">
        <v>8025000000</v>
      </c>
      <c r="L55" s="105">
        <v>8040384615.3846102</v>
      </c>
      <c r="M55" s="105">
        <v>8055769230.7692299</v>
      </c>
      <c r="N55" s="105">
        <v>8055769230.7692299</v>
      </c>
      <c r="O55" s="105">
        <v>8071153846.1538401</v>
      </c>
      <c r="P55" s="105">
        <v>8086538461.5384598</v>
      </c>
      <c r="Q55" s="105">
        <v>8101923076.92307</v>
      </c>
      <c r="R55" s="105">
        <v>8117307692.3076897</v>
      </c>
      <c r="S55" s="105">
        <v>8194230769.2307596</v>
      </c>
      <c r="T55" s="105">
        <v>8325000000</v>
      </c>
      <c r="U55" s="105">
        <v>8455769230.7692299</v>
      </c>
      <c r="V55" s="105">
        <v>8586538461.5384598</v>
      </c>
      <c r="W55" s="105">
        <v>8640384615.3846092</v>
      </c>
      <c r="X55" s="105">
        <v>8694230769.2307701</v>
      </c>
      <c r="Y55" s="105">
        <v>8748076923.0769196</v>
      </c>
      <c r="Z55" s="105">
        <v>8801923076.9230709</v>
      </c>
      <c r="AA55" s="105">
        <v>8801923076.9230709</v>
      </c>
      <c r="AB55" s="105">
        <v>8855769355.3996792</v>
      </c>
      <c r="AC55" s="105">
        <v>8909615883.1371899</v>
      </c>
      <c r="AD55" s="105">
        <v>8963462660.1355991</v>
      </c>
      <c r="AE55" s="105">
        <v>9017309686.3949203</v>
      </c>
      <c r="AF55" s="105">
        <v>9071156961.9151402</v>
      </c>
      <c r="AG55" s="105">
        <v>9175004486.69627</v>
      </c>
      <c r="AH55" s="105">
        <v>9225006106.8921394</v>
      </c>
      <c r="AI55" s="105">
        <v>9275007976.3489208</v>
      </c>
      <c r="AJ55" s="105">
        <v>9325010095.0666103</v>
      </c>
      <c r="AK55" s="105">
        <v>9375012463.0452003</v>
      </c>
      <c r="AL55" s="105">
        <v>9425015080.2846909</v>
      </c>
      <c r="AM55" s="105">
        <v>9475017946.7850895</v>
      </c>
      <c r="AN55" s="105">
        <v>9475017946.7850895</v>
      </c>
      <c r="AO55" s="105">
        <v>9475020937.9159393</v>
      </c>
      <c r="AP55" s="105">
        <v>9475023897.7959003</v>
      </c>
      <c r="AQ55" s="105">
        <v>9475026701.7945404</v>
      </c>
      <c r="AR55" s="105">
        <v>9475029349.9118404</v>
      </c>
      <c r="AS55" s="105">
        <v>9475031842.14781</v>
      </c>
      <c r="AT55" s="105">
        <v>9571188024.6562901</v>
      </c>
      <c r="AU55" s="105">
        <v>9617344404.5639496</v>
      </c>
      <c r="AV55" s="105">
        <v>9663501335.1512909</v>
      </c>
      <c r="AW55" s="105">
        <v>9709658816.4183292</v>
      </c>
      <c r="AX55" s="105">
        <v>9755816848.3650398</v>
      </c>
      <c r="AY55" s="105">
        <v>9801975430.9914398</v>
      </c>
      <c r="AZ55" s="105">
        <v>9848134564.2975197</v>
      </c>
      <c r="BA55" s="105">
        <v>9848134564.2975197</v>
      </c>
    </row>
    <row r="56" spans="1:53" x14ac:dyDescent="0.2">
      <c r="A56" s="106" t="s">
        <v>1927</v>
      </c>
      <c r="B56" s="105">
        <v>1200000000</v>
      </c>
      <c r="C56" s="105">
        <v>1200000000</v>
      </c>
      <c r="D56" s="105">
        <v>1200000000</v>
      </c>
      <c r="E56" s="105">
        <v>1200000000</v>
      </c>
      <c r="F56" s="105">
        <v>1200000000</v>
      </c>
      <c r="G56" s="105">
        <v>1200000000</v>
      </c>
      <c r="H56" s="105">
        <v>1200000000</v>
      </c>
      <c r="I56" s="105">
        <v>1200000000</v>
      </c>
      <c r="J56" s="105">
        <v>1200000000</v>
      </c>
      <c r="K56" s="105">
        <v>1200000000</v>
      </c>
      <c r="L56" s="105">
        <v>1200000000</v>
      </c>
      <c r="M56" s="105">
        <v>1200000000</v>
      </c>
      <c r="N56" s="105">
        <v>1200000000</v>
      </c>
      <c r="O56" s="105">
        <v>1200000000</v>
      </c>
      <c r="P56" s="105">
        <v>1200000000</v>
      </c>
      <c r="Q56" s="105">
        <v>1200000000</v>
      </c>
      <c r="R56" s="105">
        <v>1200000000</v>
      </c>
      <c r="S56" s="105">
        <v>1200000000</v>
      </c>
      <c r="T56" s="105">
        <v>1200000000</v>
      </c>
      <c r="U56" s="105">
        <v>1200000000</v>
      </c>
      <c r="V56" s="105">
        <v>1200000000</v>
      </c>
      <c r="W56" s="105">
        <v>1200000000</v>
      </c>
      <c r="X56" s="105">
        <v>1200000000</v>
      </c>
      <c r="Y56" s="105">
        <v>1200000000</v>
      </c>
      <c r="Z56" s="105">
        <v>1200000000</v>
      </c>
      <c r="AA56" s="105">
        <v>1200000000</v>
      </c>
      <c r="AB56" s="105">
        <v>1200000000</v>
      </c>
      <c r="AC56" s="105">
        <v>1200000000</v>
      </c>
      <c r="AD56" s="105">
        <v>1200000000</v>
      </c>
      <c r="AE56" s="105">
        <v>1200000000</v>
      </c>
      <c r="AF56" s="105">
        <v>1200000000</v>
      </c>
      <c r="AG56" s="105">
        <v>1200000000</v>
      </c>
      <c r="AH56" s="105">
        <v>1200000000</v>
      </c>
      <c r="AI56" s="105">
        <v>1200000000</v>
      </c>
      <c r="AJ56" s="105">
        <v>1200000000</v>
      </c>
      <c r="AK56" s="105">
        <v>1200000000</v>
      </c>
      <c r="AL56" s="105">
        <v>1200000000</v>
      </c>
      <c r="AM56" s="105">
        <v>1200000000</v>
      </c>
      <c r="AN56" s="105">
        <v>1200000000</v>
      </c>
      <c r="AO56" s="105">
        <v>1200000000</v>
      </c>
      <c r="AP56" s="105">
        <v>1200000000</v>
      </c>
      <c r="AQ56" s="105">
        <v>1200000000</v>
      </c>
      <c r="AR56" s="105">
        <v>1200000000</v>
      </c>
      <c r="AS56" s="105">
        <v>1200000000</v>
      </c>
      <c r="AT56" s="105">
        <v>1200000000</v>
      </c>
      <c r="AU56" s="105">
        <v>1200000000</v>
      </c>
      <c r="AV56" s="105">
        <v>1200000000</v>
      </c>
      <c r="AW56" s="105">
        <v>1200000000</v>
      </c>
      <c r="AX56" s="105">
        <v>1200000000</v>
      </c>
      <c r="AY56" s="105">
        <v>1200000000</v>
      </c>
      <c r="AZ56" s="105">
        <v>1200000000</v>
      </c>
      <c r="BA56" s="105">
        <v>1200000000</v>
      </c>
    </row>
    <row r="57" spans="1:53" x14ac:dyDescent="0.2">
      <c r="A57" s="106" t="s">
        <v>1928</v>
      </c>
      <c r="B57" s="105">
        <v>-12537333.7620822</v>
      </c>
      <c r="C57" s="105">
        <v>-12055049.4323796</v>
      </c>
      <c r="D57" s="105">
        <v>-11572765.102677099</v>
      </c>
      <c r="E57" s="105">
        <v>-11090480.772974599</v>
      </c>
      <c r="F57" s="105">
        <v>-10608196.443272</v>
      </c>
      <c r="G57" s="105">
        <v>-10125912.1135695</v>
      </c>
      <c r="H57" s="105">
        <v>-9643627.7838669904</v>
      </c>
      <c r="I57" s="105">
        <v>-9161343.4541644491</v>
      </c>
      <c r="J57" s="105">
        <v>-8679059.1244619098</v>
      </c>
      <c r="K57" s="105">
        <v>-8196774.7947593704</v>
      </c>
      <c r="L57" s="105">
        <v>-7714490.4650568301</v>
      </c>
      <c r="M57" s="105">
        <v>-7232206.1353542898</v>
      </c>
      <c r="N57" s="105">
        <v>-7232206.1353542898</v>
      </c>
      <c r="O57" s="105">
        <v>-6749921.8056517504</v>
      </c>
      <c r="P57" s="105">
        <v>-6267637.4759492101</v>
      </c>
      <c r="Q57" s="105">
        <v>-5785353.1462466698</v>
      </c>
      <c r="R57" s="105">
        <v>-5303068.8165441304</v>
      </c>
      <c r="S57" s="105">
        <v>-4820784.4868415901</v>
      </c>
      <c r="T57" s="105">
        <v>-4338500.1571390498</v>
      </c>
      <c r="U57" s="105">
        <v>-3856215.8274365198</v>
      </c>
      <c r="V57" s="105">
        <v>-3373931.49773398</v>
      </c>
      <c r="W57" s="105">
        <v>-2891647.1680314401</v>
      </c>
      <c r="X57" s="105">
        <v>-2409362.8383288998</v>
      </c>
      <c r="Y57" s="105">
        <v>-1927078.50862636</v>
      </c>
      <c r="Z57" s="105">
        <v>-1444794.1789238199</v>
      </c>
      <c r="AA57" s="105">
        <v>-1444794.1789238199</v>
      </c>
      <c r="AB57" s="105">
        <v>-962634.47967330599</v>
      </c>
      <c r="AC57" s="105">
        <v>-480724.04132683302</v>
      </c>
      <c r="AD57" s="105">
        <v>937.13611559458195</v>
      </c>
      <c r="AE57" s="105">
        <v>482349.052653978</v>
      </c>
      <c r="AF57" s="105">
        <v>963511.70828831696</v>
      </c>
      <c r="AG57" s="105">
        <v>1444425.10301861</v>
      </c>
      <c r="AH57" s="105">
        <v>1925089.23684486</v>
      </c>
      <c r="AI57" s="105">
        <v>2405504.1097670598</v>
      </c>
      <c r="AJ57" s="105">
        <v>2885669.7217852301</v>
      </c>
      <c r="AK57" s="105">
        <v>3365586.0728993402</v>
      </c>
      <c r="AL57" s="105">
        <v>3845253.1631094199</v>
      </c>
      <c r="AM57" s="105">
        <v>4324670.9924154496</v>
      </c>
      <c r="AN57" s="105">
        <v>4324670.9924154496</v>
      </c>
      <c r="AO57" s="105">
        <v>4801939.5846080696</v>
      </c>
      <c r="AP57" s="105">
        <v>5275190.2143587098</v>
      </c>
      <c r="AQ57" s="105">
        <v>5744547.5121193901</v>
      </c>
      <c r="AR57" s="105">
        <v>6210011.4778901003</v>
      </c>
      <c r="AS57" s="105">
        <v>6671582.1116708498</v>
      </c>
      <c r="AT57" s="105">
        <v>7129259.4134616395</v>
      </c>
      <c r="AU57" s="105">
        <v>7582690.1027534902</v>
      </c>
      <c r="AV57" s="105">
        <v>8031520.8990374599</v>
      </c>
      <c r="AW57" s="105">
        <v>8475751.8023135308</v>
      </c>
      <c r="AX57" s="105">
        <v>8915382.8125817105</v>
      </c>
      <c r="AY57" s="105">
        <v>9350413.9298419897</v>
      </c>
      <c r="AZ57" s="105">
        <v>9780845.1540943794</v>
      </c>
      <c r="BA57" s="105">
        <v>9780845.1540943794</v>
      </c>
    </row>
    <row r="58" spans="1:53" x14ac:dyDescent="0.2">
      <c r="A58" s="106" t="s">
        <v>1929</v>
      </c>
      <c r="B58" s="105">
        <v>0</v>
      </c>
      <c r="C58" s="105">
        <v>0</v>
      </c>
      <c r="D58" s="105">
        <v>0</v>
      </c>
      <c r="E58" s="105">
        <v>0</v>
      </c>
      <c r="F58" s="105">
        <v>0</v>
      </c>
      <c r="G58" s="105">
        <v>0</v>
      </c>
      <c r="H58" s="105">
        <v>0</v>
      </c>
      <c r="I58" s="105">
        <v>0</v>
      </c>
      <c r="J58" s="105">
        <v>0</v>
      </c>
      <c r="K58" s="105">
        <v>0</v>
      </c>
      <c r="L58" s="105">
        <v>0</v>
      </c>
      <c r="M58" s="105">
        <v>0</v>
      </c>
      <c r="N58" s="105">
        <v>0</v>
      </c>
      <c r="O58" s="105">
        <v>0</v>
      </c>
      <c r="P58" s="105">
        <v>0</v>
      </c>
      <c r="Q58" s="105">
        <v>0</v>
      </c>
      <c r="R58" s="105">
        <v>0</v>
      </c>
      <c r="S58" s="105">
        <v>0</v>
      </c>
      <c r="T58" s="105">
        <v>0</v>
      </c>
      <c r="U58" s="105">
        <v>0</v>
      </c>
      <c r="V58" s="105">
        <v>0</v>
      </c>
      <c r="W58" s="105">
        <v>0</v>
      </c>
      <c r="X58" s="105">
        <v>0</v>
      </c>
      <c r="Y58" s="105">
        <v>0</v>
      </c>
      <c r="Z58" s="105">
        <v>0</v>
      </c>
      <c r="AA58" s="105">
        <v>0</v>
      </c>
      <c r="AB58" s="105">
        <v>0</v>
      </c>
      <c r="AC58" s="105">
        <v>0</v>
      </c>
      <c r="AD58" s="105">
        <v>0</v>
      </c>
      <c r="AE58" s="105">
        <v>0</v>
      </c>
      <c r="AF58" s="105">
        <v>0</v>
      </c>
      <c r="AG58" s="105">
        <v>0</v>
      </c>
      <c r="AH58" s="105">
        <v>0</v>
      </c>
      <c r="AI58" s="105">
        <v>0</v>
      </c>
      <c r="AJ58" s="105">
        <v>0</v>
      </c>
      <c r="AK58" s="105">
        <v>0</v>
      </c>
      <c r="AL58" s="105">
        <v>0</v>
      </c>
      <c r="AM58" s="105">
        <v>0</v>
      </c>
      <c r="AN58" s="105">
        <v>0</v>
      </c>
      <c r="AO58" s="105">
        <v>0</v>
      </c>
      <c r="AP58" s="105">
        <v>0</v>
      </c>
      <c r="AQ58" s="105">
        <v>0</v>
      </c>
      <c r="AR58" s="105">
        <v>0</v>
      </c>
      <c r="AS58" s="105">
        <v>0</v>
      </c>
      <c r="AT58" s="105">
        <v>0</v>
      </c>
      <c r="AU58" s="105">
        <v>0</v>
      </c>
      <c r="AV58" s="105">
        <v>0</v>
      </c>
      <c r="AW58" s="105">
        <v>0</v>
      </c>
      <c r="AX58" s="105">
        <v>0</v>
      </c>
      <c r="AY58" s="105">
        <v>0</v>
      </c>
      <c r="AZ58" s="105">
        <v>0</v>
      </c>
      <c r="BA58" s="105">
        <v>0</v>
      </c>
    </row>
    <row r="59" spans="1:53" x14ac:dyDescent="0.2">
      <c r="A59" s="158" t="s">
        <v>1930</v>
      </c>
      <c r="B59" s="105">
        <v>9096973523.4669094</v>
      </c>
      <c r="C59" s="105">
        <v>9147526764.2071896</v>
      </c>
      <c r="D59" s="105">
        <v>9198031678.7366295</v>
      </c>
      <c r="E59" s="105">
        <v>9187048915.2033997</v>
      </c>
      <c r="F59" s="105">
        <v>9176092932.2969494</v>
      </c>
      <c r="G59" s="105">
        <v>9165137768.4788208</v>
      </c>
      <c r="H59" s="105">
        <v>9104183423.7490101</v>
      </c>
      <c r="I59" s="105">
        <v>9120152975.0305901</v>
      </c>
      <c r="J59" s="105">
        <v>9136123345.4004898</v>
      </c>
      <c r="K59" s="105">
        <v>9152094534.8587093</v>
      </c>
      <c r="L59" s="105">
        <v>9168066543.4052505</v>
      </c>
      <c r="M59" s="105">
        <v>9184039371.0401096</v>
      </c>
      <c r="N59" s="105">
        <v>9184039371.0401096</v>
      </c>
      <c r="O59" s="105">
        <v>9200013017.7632904</v>
      </c>
      <c r="P59" s="105">
        <v>9215987483.574789</v>
      </c>
      <c r="Q59" s="105">
        <v>9231913623.1754608</v>
      </c>
      <c r="R59" s="105">
        <v>9247890546.2519093</v>
      </c>
      <c r="S59" s="105">
        <v>9325406749.9551506</v>
      </c>
      <c r="T59" s="105">
        <v>9456769926.5928593</v>
      </c>
      <c r="U59" s="105">
        <v>9588133922.3188801</v>
      </c>
      <c r="V59" s="105">
        <v>9719498737.1332302</v>
      </c>
      <c r="W59" s="105">
        <v>9773941294.1128197</v>
      </c>
      <c r="X59" s="105">
        <v>9828384670.1807308</v>
      </c>
      <c r="Y59" s="105">
        <v>9882828865.3369503</v>
      </c>
      <c r="Z59" s="105">
        <v>9937273879.5814991</v>
      </c>
      <c r="AA59" s="105">
        <v>9937273879.5814991</v>
      </c>
      <c r="AB59" s="105">
        <v>9991719523.3613796</v>
      </c>
      <c r="AC59" s="105">
        <v>10046165796.6766</v>
      </c>
      <c r="AD59" s="105">
        <v>10100563554.228001</v>
      </c>
      <c r="AE59" s="105">
        <v>10154985944.1637</v>
      </c>
      <c r="AF59" s="105">
        <v>10209408963.6348</v>
      </c>
      <c r="AG59" s="105">
        <v>10313832612.641199</v>
      </c>
      <c r="AH59" s="105">
        <v>10364410737.3368</v>
      </c>
      <c r="AI59" s="105">
        <v>10414989491.567801</v>
      </c>
      <c r="AJ59" s="105">
        <v>10465568875.334</v>
      </c>
      <c r="AK59" s="105">
        <v>10516148888.6357</v>
      </c>
      <c r="AL59" s="105">
        <v>10566729531.472601</v>
      </c>
      <c r="AM59" s="105">
        <v>10617310803.8449</v>
      </c>
      <c r="AN59" s="105">
        <v>10617310803.8449</v>
      </c>
      <c r="AO59" s="105">
        <v>10617889996.3542</v>
      </c>
      <c r="AP59" s="105">
        <v>10618465273.9468</v>
      </c>
      <c r="AQ59" s="105">
        <v>10618987491.323601</v>
      </c>
      <c r="AR59" s="105">
        <v>10619555758.1712</v>
      </c>
      <c r="AS59" s="105">
        <v>10620146071.6406</v>
      </c>
      <c r="AT59" s="105">
        <v>10716886316.3472</v>
      </c>
      <c r="AU59" s="105">
        <v>10763619030.752501</v>
      </c>
      <c r="AV59" s="105">
        <v>10810344214.856501</v>
      </c>
      <c r="AW59" s="105">
        <v>10857061868.659201</v>
      </c>
      <c r="AX59" s="105">
        <v>10903771992.160601</v>
      </c>
      <c r="AY59" s="105">
        <v>10950474585.360701</v>
      </c>
      <c r="AZ59" s="105">
        <v>10997169648.2596</v>
      </c>
      <c r="BA59" s="105">
        <v>10997169648.2596</v>
      </c>
    </row>
    <row r="60" spans="1:53" x14ac:dyDescent="0.2">
      <c r="A60" s="106" t="s">
        <v>422</v>
      </c>
    </row>
    <row r="61" spans="1:53" x14ac:dyDescent="0.2">
      <c r="A61" s="158" t="s">
        <v>1931</v>
      </c>
    </row>
    <row r="62" spans="1:53" x14ac:dyDescent="0.2">
      <c r="A62" s="106" t="s">
        <v>1932</v>
      </c>
      <c r="B62" s="105">
        <v>34427101.9016378</v>
      </c>
      <c r="C62" s="105">
        <v>34427101.9016378</v>
      </c>
      <c r="D62" s="105">
        <v>34427101.9016378</v>
      </c>
      <c r="E62" s="105">
        <v>32873305.605341502</v>
      </c>
      <c r="F62" s="105">
        <v>31504416.716452599</v>
      </c>
      <c r="G62" s="105">
        <v>31504416.716452599</v>
      </c>
      <c r="H62" s="105">
        <v>31504416.716452599</v>
      </c>
      <c r="I62" s="105">
        <v>34600691.968977802</v>
      </c>
      <c r="J62" s="105">
        <v>35671083.3831193</v>
      </c>
      <c r="K62" s="105">
        <v>35671083.3831193</v>
      </c>
      <c r="L62" s="105">
        <v>35671083.3831193</v>
      </c>
      <c r="M62" s="105">
        <v>35671083.3831193</v>
      </c>
      <c r="N62" s="105">
        <v>407952886.96106797</v>
      </c>
      <c r="O62" s="105">
        <v>35514833.3831193</v>
      </c>
      <c r="P62" s="105">
        <v>35514833.3831193</v>
      </c>
      <c r="Q62" s="105">
        <v>35514833.3831193</v>
      </c>
      <c r="R62" s="105">
        <v>35525481.531267397</v>
      </c>
      <c r="S62" s="105">
        <v>35525481.531267397</v>
      </c>
      <c r="T62" s="105">
        <v>37698863.623466</v>
      </c>
      <c r="U62" s="105">
        <v>38442148.197934099</v>
      </c>
      <c r="V62" s="105">
        <v>38442148.197934099</v>
      </c>
      <c r="W62" s="105">
        <v>38442148.197934099</v>
      </c>
      <c r="X62" s="105">
        <v>38442148.197934099</v>
      </c>
      <c r="Y62" s="105">
        <v>38442148.197934099</v>
      </c>
      <c r="Z62" s="105">
        <v>38442148.197934099</v>
      </c>
      <c r="AA62" s="105">
        <v>445947216.02296299</v>
      </c>
      <c r="AB62" s="105">
        <v>38418850.675825097</v>
      </c>
      <c r="AC62" s="105">
        <v>38418850.675825097</v>
      </c>
      <c r="AD62" s="105">
        <v>38418850.675825097</v>
      </c>
      <c r="AE62" s="105">
        <v>38429498.823973201</v>
      </c>
      <c r="AF62" s="105">
        <v>38429498.823973201</v>
      </c>
      <c r="AG62" s="105">
        <v>40450479.726751</v>
      </c>
      <c r="AH62" s="105">
        <v>41137832.1573065</v>
      </c>
      <c r="AI62" s="105">
        <v>41137832.1573065</v>
      </c>
      <c r="AJ62" s="105">
        <v>41137832.1573065</v>
      </c>
      <c r="AK62" s="105">
        <v>41137832.1573065</v>
      </c>
      <c r="AL62" s="105">
        <v>41137832.1573065</v>
      </c>
      <c r="AM62" s="105">
        <v>41137832.1573065</v>
      </c>
      <c r="AN62" s="105">
        <v>479393022.346012</v>
      </c>
      <c r="AO62" s="105">
        <v>40246359.979041897</v>
      </c>
      <c r="AP62" s="105">
        <v>39353373.425777301</v>
      </c>
      <c r="AQ62" s="105">
        <v>39353373.425777301</v>
      </c>
      <c r="AR62" s="105">
        <v>39364021.573925503</v>
      </c>
      <c r="AS62" s="105">
        <v>39364021.573925503</v>
      </c>
      <c r="AT62" s="105">
        <v>43316074.2700039</v>
      </c>
      <c r="AU62" s="105">
        <v>44629521.573925503</v>
      </c>
      <c r="AV62" s="105">
        <v>44629521.573925503</v>
      </c>
      <c r="AW62" s="105">
        <v>44629521.573925503</v>
      </c>
      <c r="AX62" s="105">
        <v>44629521.573925503</v>
      </c>
      <c r="AY62" s="105">
        <v>44629521.573925503</v>
      </c>
      <c r="AZ62" s="105">
        <v>44629521.573925503</v>
      </c>
      <c r="BA62" s="105">
        <v>508774353.69200402</v>
      </c>
    </row>
    <row r="63" spans="1:53" x14ac:dyDescent="0.2">
      <c r="A63" s="158" t="s">
        <v>1933</v>
      </c>
      <c r="B63" s="105">
        <v>34427101.9016378</v>
      </c>
      <c r="C63" s="105">
        <v>34427101.9016378</v>
      </c>
      <c r="D63" s="105">
        <v>34427101.9016378</v>
      </c>
      <c r="E63" s="105">
        <v>32873305.605341502</v>
      </c>
      <c r="F63" s="105">
        <v>31504416.716452599</v>
      </c>
      <c r="G63" s="105">
        <v>31504416.716452599</v>
      </c>
      <c r="H63" s="105">
        <v>31504416.716452599</v>
      </c>
      <c r="I63" s="105">
        <v>34600691.968977802</v>
      </c>
      <c r="J63" s="105">
        <v>35671083.3831193</v>
      </c>
      <c r="K63" s="105">
        <v>35671083.3831193</v>
      </c>
      <c r="L63" s="105">
        <v>35671083.3831193</v>
      </c>
      <c r="M63" s="105">
        <v>35671083.3831193</v>
      </c>
      <c r="N63" s="105">
        <v>407952886.96106797</v>
      </c>
      <c r="O63" s="105">
        <v>35514833.3831193</v>
      </c>
      <c r="P63" s="105">
        <v>35514833.3831193</v>
      </c>
      <c r="Q63" s="105">
        <v>35514833.3831193</v>
      </c>
      <c r="R63" s="105">
        <v>35525481.531267397</v>
      </c>
      <c r="S63" s="105">
        <v>35525481.531267397</v>
      </c>
      <c r="T63" s="105">
        <v>37698863.623466</v>
      </c>
      <c r="U63" s="105">
        <v>38442148.197934099</v>
      </c>
      <c r="V63" s="105">
        <v>38442148.197934099</v>
      </c>
      <c r="W63" s="105">
        <v>38442148.197934099</v>
      </c>
      <c r="X63" s="105">
        <v>38442148.197934099</v>
      </c>
      <c r="Y63" s="105">
        <v>38442148.197934099</v>
      </c>
      <c r="Z63" s="105">
        <v>38442148.197934099</v>
      </c>
      <c r="AA63" s="105">
        <v>445947216.02296299</v>
      </c>
      <c r="AB63" s="105">
        <v>38418850.675825097</v>
      </c>
      <c r="AC63" s="105">
        <v>38418850.675825097</v>
      </c>
      <c r="AD63" s="105">
        <v>38418850.675825097</v>
      </c>
      <c r="AE63" s="105">
        <v>38429498.823973201</v>
      </c>
      <c r="AF63" s="105">
        <v>38429498.823973201</v>
      </c>
      <c r="AG63" s="105">
        <v>40450479.726751</v>
      </c>
      <c r="AH63" s="105">
        <v>41137832.1573065</v>
      </c>
      <c r="AI63" s="105">
        <v>41137832.1573065</v>
      </c>
      <c r="AJ63" s="105">
        <v>41137832.1573065</v>
      </c>
      <c r="AK63" s="105">
        <v>41137832.1573065</v>
      </c>
      <c r="AL63" s="105">
        <v>41137832.1573065</v>
      </c>
      <c r="AM63" s="105">
        <v>41137832.1573065</v>
      </c>
      <c r="AN63" s="105">
        <v>479393022.346012</v>
      </c>
      <c r="AO63" s="105">
        <v>40246359.979041897</v>
      </c>
      <c r="AP63" s="105">
        <v>39353373.425777301</v>
      </c>
      <c r="AQ63" s="105">
        <v>39353373.425777301</v>
      </c>
      <c r="AR63" s="105">
        <v>39364021.573925503</v>
      </c>
      <c r="AS63" s="105">
        <v>39364021.573925503</v>
      </c>
      <c r="AT63" s="105">
        <v>43316074.2700039</v>
      </c>
      <c r="AU63" s="105">
        <v>44629521.573925503</v>
      </c>
      <c r="AV63" s="105">
        <v>44629521.573925503</v>
      </c>
      <c r="AW63" s="105">
        <v>44629521.573925503</v>
      </c>
      <c r="AX63" s="105">
        <v>44629521.573925503</v>
      </c>
      <c r="AY63" s="105">
        <v>44629521.573925503</v>
      </c>
      <c r="AZ63" s="105">
        <v>44629521.573925503</v>
      </c>
      <c r="BA63" s="105">
        <v>508774353.69200402</v>
      </c>
    </row>
    <row r="64" spans="1:53" x14ac:dyDescent="0.2">
      <c r="A64" s="158" t="s">
        <v>1934</v>
      </c>
      <c r="B64" s="105">
        <v>408297155.69002402</v>
      </c>
      <c r="C64" s="105">
        <v>410211970.504839</v>
      </c>
      <c r="D64" s="105">
        <v>412126785.31965297</v>
      </c>
      <c r="E64" s="105">
        <v>412477155.69002402</v>
      </c>
      <c r="F64" s="105">
        <v>411458637.17150497</v>
      </c>
      <c r="G64" s="105">
        <v>408551056.152987</v>
      </c>
      <c r="H64" s="105">
        <v>405157537.63446802</v>
      </c>
      <c r="I64" s="105">
        <v>404860294.36847502</v>
      </c>
      <c r="J64" s="105">
        <v>405633442.51662302</v>
      </c>
      <c r="K64" s="105">
        <v>406406590.66477102</v>
      </c>
      <c r="L64" s="105">
        <v>407179738.81291902</v>
      </c>
      <c r="M64" s="105">
        <v>407952886.96106797</v>
      </c>
      <c r="N64" s="105">
        <v>407952886.96106797</v>
      </c>
      <c r="O64" s="105">
        <v>409040618.44254899</v>
      </c>
      <c r="P64" s="105">
        <v>410128349.92403102</v>
      </c>
      <c r="Q64" s="105">
        <v>411216081.40551198</v>
      </c>
      <c r="R64" s="105">
        <v>413868257.331438</v>
      </c>
      <c r="S64" s="105">
        <v>417889322.14625299</v>
      </c>
      <c r="T64" s="105">
        <v>424083769.05326599</v>
      </c>
      <c r="U64" s="105">
        <v>431021500.53474802</v>
      </c>
      <c r="V64" s="105">
        <v>434862956.763704</v>
      </c>
      <c r="W64" s="105">
        <v>437634021.57851899</v>
      </c>
      <c r="X64" s="105">
        <v>440405086.39333302</v>
      </c>
      <c r="Y64" s="105">
        <v>443176151.208148</v>
      </c>
      <c r="Z64" s="105">
        <v>445947216.02296299</v>
      </c>
      <c r="AA64" s="105">
        <v>445947216.02296299</v>
      </c>
      <c r="AB64" s="105">
        <v>448851233.315669</v>
      </c>
      <c r="AC64" s="105">
        <v>451755250.60837501</v>
      </c>
      <c r="AD64" s="105">
        <v>454659267.90108001</v>
      </c>
      <c r="AE64" s="105">
        <v>457563285.19378603</v>
      </c>
      <c r="AF64" s="105">
        <v>460467302.48649198</v>
      </c>
      <c r="AG64" s="105">
        <v>463218918.58977699</v>
      </c>
      <c r="AH64" s="105">
        <v>465914602.54914898</v>
      </c>
      <c r="AI64" s="105">
        <v>468610286.50852197</v>
      </c>
      <c r="AJ64" s="105">
        <v>471305970.46789402</v>
      </c>
      <c r="AK64" s="105">
        <v>474001654.42726701</v>
      </c>
      <c r="AL64" s="105">
        <v>476697338.386639</v>
      </c>
      <c r="AM64" s="105">
        <v>479393022.346012</v>
      </c>
      <c r="AN64" s="105">
        <v>479393022.346012</v>
      </c>
      <c r="AO64" s="105">
        <v>481220531.64922899</v>
      </c>
      <c r="AP64" s="105">
        <v>482155054.39918101</v>
      </c>
      <c r="AQ64" s="105">
        <v>483089577.14913303</v>
      </c>
      <c r="AR64" s="105">
        <v>484024099.89908499</v>
      </c>
      <c r="AS64" s="105">
        <v>484958622.64903802</v>
      </c>
      <c r="AT64" s="105">
        <v>487824217.19229102</v>
      </c>
      <c r="AU64" s="105">
        <v>491315906.60891002</v>
      </c>
      <c r="AV64" s="105">
        <v>494807596.02552801</v>
      </c>
      <c r="AW64" s="105">
        <v>498299285.44214702</v>
      </c>
      <c r="AX64" s="105">
        <v>501790974.85876602</v>
      </c>
      <c r="AY64" s="105">
        <v>505282664.27538502</v>
      </c>
      <c r="AZ64" s="105">
        <v>508774353.69200402</v>
      </c>
      <c r="BA64" s="105">
        <v>508774353.69200402</v>
      </c>
    </row>
    <row r="65" spans="1:53" x14ac:dyDescent="0.2">
      <c r="A65" s="106" t="s">
        <v>1935</v>
      </c>
    </row>
    <row r="66" spans="1:53" x14ac:dyDescent="0.2">
      <c r="A66" s="106" t="s">
        <v>1936</v>
      </c>
    </row>
    <row r="67" spans="1:53" x14ac:dyDescent="0.2">
      <c r="A67" s="106" t="s">
        <v>1937</v>
      </c>
      <c r="B67" s="105">
        <v>0</v>
      </c>
      <c r="C67" s="105">
        <v>0</v>
      </c>
      <c r="D67" s="105">
        <v>0</v>
      </c>
      <c r="E67" s="105">
        <v>0</v>
      </c>
      <c r="F67" s="105">
        <v>0</v>
      </c>
      <c r="G67" s="105">
        <v>0</v>
      </c>
      <c r="H67" s="105">
        <v>0</v>
      </c>
      <c r="I67" s="105">
        <v>0</v>
      </c>
      <c r="J67" s="105">
        <v>0</v>
      </c>
      <c r="K67" s="105">
        <v>0</v>
      </c>
      <c r="L67" s="105">
        <v>0</v>
      </c>
      <c r="M67" s="105">
        <v>0</v>
      </c>
      <c r="N67" s="105">
        <v>0</v>
      </c>
      <c r="O67" s="105">
        <v>0</v>
      </c>
      <c r="P67" s="105">
        <v>0</v>
      </c>
      <c r="Q67" s="105">
        <v>0</v>
      </c>
      <c r="R67" s="105">
        <v>0</v>
      </c>
      <c r="S67" s="105">
        <v>0</v>
      </c>
      <c r="T67" s="105">
        <v>0</v>
      </c>
      <c r="U67" s="105">
        <v>0</v>
      </c>
      <c r="V67" s="105">
        <v>0</v>
      </c>
      <c r="W67" s="105">
        <v>0</v>
      </c>
      <c r="X67" s="105">
        <v>0</v>
      </c>
      <c r="Y67" s="105">
        <v>0</v>
      </c>
      <c r="Z67" s="105">
        <v>0</v>
      </c>
      <c r="AA67" s="105">
        <v>0</v>
      </c>
      <c r="AB67" s="105">
        <v>0</v>
      </c>
      <c r="AC67" s="105">
        <v>0</v>
      </c>
      <c r="AD67" s="105">
        <v>0</v>
      </c>
      <c r="AE67" s="105">
        <v>0</v>
      </c>
      <c r="AF67" s="105">
        <v>0</v>
      </c>
      <c r="AG67" s="105">
        <v>0</v>
      </c>
      <c r="AH67" s="105">
        <v>0</v>
      </c>
      <c r="AI67" s="105">
        <v>0</v>
      </c>
      <c r="AJ67" s="105">
        <v>0</v>
      </c>
      <c r="AK67" s="105">
        <v>0</v>
      </c>
      <c r="AL67" s="105">
        <v>0</v>
      </c>
      <c r="AM67" s="105">
        <v>0</v>
      </c>
      <c r="AN67" s="105">
        <v>0</v>
      </c>
      <c r="AO67" s="105">
        <v>0</v>
      </c>
      <c r="AP67" s="105">
        <v>0</v>
      </c>
      <c r="AQ67" s="105">
        <v>0</v>
      </c>
      <c r="AR67" s="105">
        <v>0</v>
      </c>
      <c r="AS67" s="105">
        <v>0</v>
      </c>
      <c r="AT67" s="105">
        <v>0</v>
      </c>
      <c r="AU67" s="105">
        <v>0</v>
      </c>
      <c r="AV67" s="105">
        <v>0</v>
      </c>
      <c r="AW67" s="105">
        <v>0</v>
      </c>
      <c r="AX67" s="105">
        <v>0</v>
      </c>
      <c r="AY67" s="105">
        <v>0</v>
      </c>
      <c r="AZ67" s="105">
        <v>0</v>
      </c>
      <c r="BA67" s="105">
        <v>0</v>
      </c>
    </row>
    <row r="68" spans="1:53" x14ac:dyDescent="0.2">
      <c r="A68" s="106" t="s">
        <v>1938</v>
      </c>
      <c r="B68" s="105">
        <v>343149406.84415799</v>
      </c>
      <c r="C68" s="105">
        <v>293357094.02171701</v>
      </c>
      <c r="D68" s="105">
        <v>253758862.83487901</v>
      </c>
      <c r="E68" s="105">
        <v>269988738.79906702</v>
      </c>
      <c r="F68" s="105">
        <v>284832213.26941103</v>
      </c>
      <c r="G68" s="105">
        <v>303367024.22288197</v>
      </c>
      <c r="H68" s="105">
        <v>360600860.64930201</v>
      </c>
      <c r="I68" s="105">
        <v>348539940.63389498</v>
      </c>
      <c r="J68" s="105">
        <v>348539940.63389498</v>
      </c>
      <c r="K68" s="105">
        <v>348539940.63389498</v>
      </c>
      <c r="L68" s="105">
        <v>348539940.63389498</v>
      </c>
      <c r="M68" s="105">
        <v>348996769.30863899</v>
      </c>
      <c r="N68" s="105">
        <v>348996769.30863899</v>
      </c>
      <c r="O68" s="105">
        <v>339506296.007384</v>
      </c>
      <c r="P68" s="105">
        <v>330455892.55303103</v>
      </c>
      <c r="Q68" s="105">
        <v>341616779.57631201</v>
      </c>
      <c r="R68" s="105">
        <v>352831691.51045102</v>
      </c>
      <c r="S68" s="105">
        <v>307946171.84197599</v>
      </c>
      <c r="T68" s="105">
        <v>231246744.87010601</v>
      </c>
      <c r="U68" s="105">
        <v>147416734.89394599</v>
      </c>
      <c r="V68" s="105">
        <v>69705672.201798499</v>
      </c>
      <c r="W68" s="105">
        <v>69705672.201798499</v>
      </c>
      <c r="X68" s="105">
        <v>69705672.201798499</v>
      </c>
      <c r="Y68" s="105">
        <v>69705672.201798499</v>
      </c>
      <c r="Z68" s="105">
        <v>79848150.275003299</v>
      </c>
      <c r="AA68" s="105">
        <v>79848150.275003299</v>
      </c>
      <c r="AB68" s="105">
        <v>94507642.738036305</v>
      </c>
      <c r="AC68" s="105">
        <v>104591643.060763</v>
      </c>
      <c r="AD68" s="105">
        <v>123992066.77068099</v>
      </c>
      <c r="AE68" s="105">
        <v>131305438.67010701</v>
      </c>
      <c r="AF68" s="105">
        <v>138361093.18302199</v>
      </c>
      <c r="AG68" s="105">
        <v>109546558.120057</v>
      </c>
      <c r="AH68" s="105">
        <v>109546558.120057</v>
      </c>
      <c r="AI68" s="105">
        <v>109546558.120057</v>
      </c>
      <c r="AJ68" s="105">
        <v>109546558.120057</v>
      </c>
      <c r="AK68" s="105">
        <v>109546558.120057</v>
      </c>
      <c r="AL68" s="105">
        <v>109546558.120057</v>
      </c>
      <c r="AM68" s="105">
        <v>123463116.486022</v>
      </c>
      <c r="AN68" s="105">
        <v>123463116.486022</v>
      </c>
      <c r="AO68" s="105">
        <v>181704672.74587801</v>
      </c>
      <c r="AP68" s="105">
        <v>232592014.29914501</v>
      </c>
      <c r="AQ68" s="105">
        <v>294517237.10895002</v>
      </c>
      <c r="AR68" s="105">
        <v>347928416.60640699</v>
      </c>
      <c r="AS68" s="105">
        <v>406757994.00509602</v>
      </c>
      <c r="AT68" s="105">
        <v>378789445.176669</v>
      </c>
      <c r="AU68" s="105">
        <v>378789445.176669</v>
      </c>
      <c r="AV68" s="105">
        <v>378789445.176669</v>
      </c>
      <c r="AW68" s="105">
        <v>378789445.176669</v>
      </c>
      <c r="AX68" s="105">
        <v>378789445.176669</v>
      </c>
      <c r="AY68" s="105">
        <v>378789445.176669</v>
      </c>
      <c r="AZ68" s="105">
        <v>393153622.32953799</v>
      </c>
      <c r="BA68" s="105">
        <v>393153622.32953799</v>
      </c>
    </row>
    <row r="69" spans="1:53" x14ac:dyDescent="0.2">
      <c r="A69" s="106" t="s">
        <v>1939</v>
      </c>
      <c r="B69" s="105">
        <v>0</v>
      </c>
      <c r="C69" s="105">
        <v>0</v>
      </c>
      <c r="D69" s="105">
        <v>0</v>
      </c>
      <c r="E69" s="105">
        <v>0</v>
      </c>
      <c r="F69" s="105">
        <v>0</v>
      </c>
      <c r="G69" s="105">
        <v>0</v>
      </c>
      <c r="H69" s="105">
        <v>0</v>
      </c>
      <c r="I69" s="105">
        <v>0</v>
      </c>
      <c r="J69" s="105">
        <v>0</v>
      </c>
      <c r="K69" s="105">
        <v>0</v>
      </c>
      <c r="L69" s="105">
        <v>0</v>
      </c>
      <c r="M69" s="105">
        <v>0</v>
      </c>
      <c r="N69" s="105">
        <v>0</v>
      </c>
      <c r="O69" s="105">
        <v>0</v>
      </c>
      <c r="P69" s="105">
        <v>0</v>
      </c>
      <c r="Q69" s="105">
        <v>0</v>
      </c>
      <c r="R69" s="105">
        <v>0</v>
      </c>
      <c r="S69" s="105">
        <v>0</v>
      </c>
      <c r="T69" s="105">
        <v>0</v>
      </c>
      <c r="U69" s="105">
        <v>0</v>
      </c>
      <c r="V69" s="105">
        <v>0</v>
      </c>
      <c r="W69" s="105">
        <v>0</v>
      </c>
      <c r="X69" s="105">
        <v>0</v>
      </c>
      <c r="Y69" s="105">
        <v>0</v>
      </c>
      <c r="Z69" s="105">
        <v>0</v>
      </c>
      <c r="AA69" s="105">
        <v>0</v>
      </c>
      <c r="AB69" s="105">
        <v>0</v>
      </c>
      <c r="AC69" s="105">
        <v>0</v>
      </c>
      <c r="AD69" s="105">
        <v>0</v>
      </c>
      <c r="AE69" s="105">
        <v>0</v>
      </c>
      <c r="AF69" s="105">
        <v>0</v>
      </c>
      <c r="AG69" s="105">
        <v>0</v>
      </c>
      <c r="AH69" s="105">
        <v>0</v>
      </c>
      <c r="AI69" s="105">
        <v>0</v>
      </c>
      <c r="AJ69" s="105">
        <v>0</v>
      </c>
      <c r="AK69" s="105">
        <v>0</v>
      </c>
      <c r="AL69" s="105">
        <v>0</v>
      </c>
      <c r="AM69" s="105">
        <v>0</v>
      </c>
      <c r="AN69" s="105">
        <v>0</v>
      </c>
      <c r="AO69" s="105">
        <v>0</v>
      </c>
      <c r="AP69" s="105">
        <v>0</v>
      </c>
      <c r="AQ69" s="105">
        <v>0</v>
      </c>
      <c r="AR69" s="105">
        <v>0</v>
      </c>
      <c r="AS69" s="105">
        <v>0</v>
      </c>
      <c r="AT69" s="105">
        <v>0</v>
      </c>
      <c r="AU69" s="105">
        <v>0</v>
      </c>
      <c r="AV69" s="105">
        <v>0</v>
      </c>
      <c r="AW69" s="105">
        <v>0</v>
      </c>
      <c r="AX69" s="105">
        <v>0</v>
      </c>
      <c r="AY69" s="105">
        <v>0</v>
      </c>
      <c r="AZ69" s="105">
        <v>0</v>
      </c>
      <c r="BA69" s="105">
        <v>0</v>
      </c>
    </row>
    <row r="70" spans="1:53" x14ac:dyDescent="0.2">
      <c r="A70" s="106" t="s">
        <v>1940</v>
      </c>
      <c r="B70" s="105">
        <v>-33354899.595226999</v>
      </c>
      <c r="C70" s="105">
        <v>-33354899.595226999</v>
      </c>
      <c r="D70" s="105">
        <v>-33354899.595226999</v>
      </c>
      <c r="E70" s="105">
        <v>-33354899.595226999</v>
      </c>
      <c r="F70" s="105">
        <v>-33354899.595226999</v>
      </c>
      <c r="G70" s="105">
        <v>-33354899.595226999</v>
      </c>
      <c r="H70" s="105">
        <v>-33354899.595226999</v>
      </c>
      <c r="I70" s="105">
        <v>-43927363.3426295</v>
      </c>
      <c r="J70" s="105">
        <v>-59651996.850885399</v>
      </c>
      <c r="K70" s="105">
        <v>-82394846.662649199</v>
      </c>
      <c r="L70" s="105">
        <v>-78746140.312904403</v>
      </c>
      <c r="M70" s="105">
        <v>-74088361.597242698</v>
      </c>
      <c r="N70" s="105">
        <v>-74088361.597242698</v>
      </c>
      <c r="O70" s="105">
        <v>-74088361.597242698</v>
      </c>
      <c r="P70" s="105">
        <v>-74088361.597242698</v>
      </c>
      <c r="Q70" s="105">
        <v>-74088361.597242698</v>
      </c>
      <c r="R70" s="105">
        <v>-74088361.597242698</v>
      </c>
      <c r="S70" s="105">
        <v>-74088361.597242698</v>
      </c>
      <c r="T70" s="105">
        <v>-92072526.278902695</v>
      </c>
      <c r="U70" s="105">
        <v>-109583535.834389</v>
      </c>
      <c r="V70" s="105">
        <v>-131194251.982895</v>
      </c>
      <c r="W70" s="105">
        <v>-146924450.75884601</v>
      </c>
      <c r="X70" s="105">
        <v>-158091990.14877501</v>
      </c>
      <c r="Y70" s="105">
        <v>-133374668.637334</v>
      </c>
      <c r="Z70" s="105">
        <v>-118524788.493231</v>
      </c>
      <c r="AA70" s="105">
        <v>-118524788.493231</v>
      </c>
      <c r="AB70" s="105">
        <v>-118524788.493231</v>
      </c>
      <c r="AC70" s="105">
        <v>-118524788.493231</v>
      </c>
      <c r="AD70" s="105">
        <v>-118524788.493231</v>
      </c>
      <c r="AE70" s="105">
        <v>-118524788.493231</v>
      </c>
      <c r="AF70" s="105">
        <v>-118524788.493231</v>
      </c>
      <c r="AG70" s="105">
        <v>-136490912.06543601</v>
      </c>
      <c r="AH70" s="105">
        <v>-138238278.763542</v>
      </c>
      <c r="AI70" s="105">
        <v>-145055452.00797299</v>
      </c>
      <c r="AJ70" s="105">
        <v>-145787567.06915399</v>
      </c>
      <c r="AK70" s="105">
        <v>-146052167.199846</v>
      </c>
      <c r="AL70" s="105">
        <v>-118468050.124198</v>
      </c>
      <c r="AM70" s="105">
        <v>-112932987.615391</v>
      </c>
      <c r="AN70" s="105">
        <v>-112932987.615391</v>
      </c>
      <c r="AO70" s="105">
        <v>-112932987.615391</v>
      </c>
      <c r="AP70" s="105">
        <v>-112932987.615391</v>
      </c>
      <c r="AQ70" s="105">
        <v>-112932987.615391</v>
      </c>
      <c r="AR70" s="105">
        <v>-112932987.615391</v>
      </c>
      <c r="AS70" s="105">
        <v>-112932987.615391</v>
      </c>
      <c r="AT70" s="105">
        <v>-119810938.699975</v>
      </c>
      <c r="AU70" s="105">
        <v>-111946450.819527</v>
      </c>
      <c r="AV70" s="105">
        <v>-108360398.31295</v>
      </c>
      <c r="AW70" s="105">
        <v>-111333442.78935701</v>
      </c>
      <c r="AX70" s="105">
        <v>-120278992.55009601</v>
      </c>
      <c r="AY70" s="105">
        <v>-99583165.724569693</v>
      </c>
      <c r="AZ70" s="105">
        <v>-97586109.724800199</v>
      </c>
      <c r="BA70" s="105">
        <v>-97586109.724800199</v>
      </c>
    </row>
    <row r="71" spans="1:53" x14ac:dyDescent="0.2">
      <c r="A71" s="158" t="s">
        <v>1941</v>
      </c>
      <c r="B71" s="105">
        <v>309794507.24893099</v>
      </c>
      <c r="C71" s="105">
        <v>260002194.42649001</v>
      </c>
      <c r="D71" s="105">
        <v>220403963.23965201</v>
      </c>
      <c r="E71" s="105">
        <v>236633839.20383999</v>
      </c>
      <c r="F71" s="105">
        <v>251477313.67418399</v>
      </c>
      <c r="G71" s="105">
        <v>270012124.62765503</v>
      </c>
      <c r="H71" s="105">
        <v>327245961.054075</v>
      </c>
      <c r="I71" s="105">
        <v>304612577.29126501</v>
      </c>
      <c r="J71" s="105">
        <v>288887943.78300899</v>
      </c>
      <c r="K71" s="105">
        <v>266145093.97124499</v>
      </c>
      <c r="L71" s="105">
        <v>269793800.32099003</v>
      </c>
      <c r="M71" s="105">
        <v>274908407.71139598</v>
      </c>
      <c r="N71" s="105">
        <v>274908407.71139598</v>
      </c>
      <c r="O71" s="105">
        <v>265417934.41014099</v>
      </c>
      <c r="P71" s="105">
        <v>256367530.955789</v>
      </c>
      <c r="Q71" s="105">
        <v>267528417.97906899</v>
      </c>
      <c r="R71" s="105">
        <v>278743329.91320801</v>
      </c>
      <c r="S71" s="105">
        <v>233857810.24473399</v>
      </c>
      <c r="T71" s="105">
        <v>139174218.591203</v>
      </c>
      <c r="U71" s="105">
        <v>37833199.059556797</v>
      </c>
      <c r="V71" s="105">
        <v>-61488579.781097397</v>
      </c>
      <c r="W71" s="105">
        <v>-77218778.557048202</v>
      </c>
      <c r="X71" s="105">
        <v>-88386317.946977302</v>
      </c>
      <c r="Y71" s="105">
        <v>-63668996.435536101</v>
      </c>
      <c r="Z71" s="105">
        <v>-38676638.218228102</v>
      </c>
      <c r="AA71" s="105">
        <v>-38676638.218228102</v>
      </c>
      <c r="AB71" s="105">
        <v>-24017145.755194999</v>
      </c>
      <c r="AC71" s="105">
        <v>-13933145.4324676</v>
      </c>
      <c r="AD71" s="105">
        <v>5467278.27745027</v>
      </c>
      <c r="AE71" s="105">
        <v>12780650.176875601</v>
      </c>
      <c r="AF71" s="105">
        <v>19836304.689790901</v>
      </c>
      <c r="AG71" s="105">
        <v>-26944353.9453789</v>
      </c>
      <c r="AH71" s="105">
        <v>-28691720.643484399</v>
      </c>
      <c r="AI71" s="105">
        <v>-35508893.887915999</v>
      </c>
      <c r="AJ71" s="105">
        <v>-36241008.949096702</v>
      </c>
      <c r="AK71" s="105">
        <v>-36505609.079788797</v>
      </c>
      <c r="AL71" s="105">
        <v>-8921492.00414115</v>
      </c>
      <c r="AM71" s="105">
        <v>10530128.8706313</v>
      </c>
      <c r="AN71" s="105">
        <v>10530128.8706313</v>
      </c>
      <c r="AO71" s="105">
        <v>68771685.130487099</v>
      </c>
      <c r="AP71" s="105">
        <v>119659026.683754</v>
      </c>
      <c r="AQ71" s="105">
        <v>181584249.493559</v>
      </c>
      <c r="AR71" s="105">
        <v>234995428.991016</v>
      </c>
      <c r="AS71" s="105">
        <v>293825006.389705</v>
      </c>
      <c r="AT71" s="105">
        <v>258978506.476693</v>
      </c>
      <c r="AU71" s="105">
        <v>266842994.35714099</v>
      </c>
      <c r="AV71" s="105">
        <v>270429046.86371797</v>
      </c>
      <c r="AW71" s="105">
        <v>267456002.38731101</v>
      </c>
      <c r="AX71" s="105">
        <v>258510452.62657201</v>
      </c>
      <c r="AY71" s="105">
        <v>279206279.45209903</v>
      </c>
      <c r="AZ71" s="105">
        <v>295567512.604738</v>
      </c>
      <c r="BA71" s="105">
        <v>295567512.604738</v>
      </c>
    </row>
    <row r="72" spans="1:53" x14ac:dyDescent="0.2">
      <c r="A72" s="106" t="s">
        <v>1942</v>
      </c>
    </row>
    <row r="73" spans="1:53" x14ac:dyDescent="0.2">
      <c r="A73" s="158" t="s">
        <v>1943</v>
      </c>
    </row>
    <row r="74" spans="1:53" x14ac:dyDescent="0.2">
      <c r="A74" s="106" t="s">
        <v>1944</v>
      </c>
      <c r="B74" s="105">
        <v>540507.17074432201</v>
      </c>
      <c r="C74" s="105">
        <v>347676.91321239102</v>
      </c>
      <c r="D74" s="105">
        <v>318423.20326038898</v>
      </c>
      <c r="E74" s="105">
        <v>1863605.81462509</v>
      </c>
      <c r="F74" s="105">
        <v>3336835.4131682198</v>
      </c>
      <c r="G74" s="105">
        <v>3561252.4029421899</v>
      </c>
      <c r="H74" s="105">
        <v>3585638.9445129298</v>
      </c>
      <c r="I74" s="105">
        <v>1750352.52100361</v>
      </c>
      <c r="J74" s="105">
        <v>47820.0494322659</v>
      </c>
      <c r="K74" s="105">
        <v>50081.6356646973</v>
      </c>
      <c r="L74" s="105">
        <v>53848.6678180745</v>
      </c>
      <c r="M74" s="105">
        <v>65757.602939547403</v>
      </c>
      <c r="N74" s="105">
        <v>15521800.339323699</v>
      </c>
      <c r="O74" s="105">
        <v>104670.44976706601</v>
      </c>
      <c r="P74" s="105">
        <v>136893.608044069</v>
      </c>
      <c r="Q74" s="105">
        <v>344962.20055765798</v>
      </c>
      <c r="R74" s="105">
        <v>678040.84765926597</v>
      </c>
      <c r="S74" s="105">
        <v>932049.13654332794</v>
      </c>
      <c r="T74" s="105">
        <v>565745.38835548901</v>
      </c>
      <c r="U74" s="105">
        <v>60341.070350027403</v>
      </c>
      <c r="V74" s="105">
        <v>63416.958554446697</v>
      </c>
      <c r="W74" s="105">
        <v>65275.170562726496</v>
      </c>
      <c r="X74" s="105">
        <v>67138.422052826994</v>
      </c>
      <c r="Y74" s="105">
        <v>70236.5319766865</v>
      </c>
      <c r="Z74" s="105">
        <v>250339.763760275</v>
      </c>
      <c r="AA74" s="105">
        <v>3339109.5481838598</v>
      </c>
      <c r="AB74" s="105">
        <v>510032.731442524</v>
      </c>
      <c r="AC74" s="105">
        <v>561690.59121040802</v>
      </c>
      <c r="AD74" s="105">
        <v>675034.05819241703</v>
      </c>
      <c r="AE74" s="105">
        <v>831670.90588748304</v>
      </c>
      <c r="AF74" s="105">
        <v>946345.88893664</v>
      </c>
      <c r="AG74" s="105">
        <v>569341.76255300804</v>
      </c>
      <c r="AH74" s="105">
        <v>86419.811530459105</v>
      </c>
      <c r="AI74" s="105">
        <v>89517.951356530597</v>
      </c>
      <c r="AJ74" s="105">
        <v>91390.785354242602</v>
      </c>
      <c r="AK74" s="105">
        <v>93268.620243804296</v>
      </c>
      <c r="AL74" s="105">
        <v>96388.776862167797</v>
      </c>
      <c r="AM74" s="105">
        <v>339174.97056730499</v>
      </c>
      <c r="AN74" s="105">
        <v>4890276.8541369904</v>
      </c>
      <c r="AO74" s="105">
        <v>1526064.2769198001</v>
      </c>
      <c r="AP74" s="105">
        <v>2432040.0279095699</v>
      </c>
      <c r="AQ74" s="105">
        <v>2546977.9467134201</v>
      </c>
      <c r="AR74" s="105">
        <v>2703859.8396174</v>
      </c>
      <c r="AS74" s="105">
        <v>2807553.5153229302</v>
      </c>
      <c r="AT74" s="105">
        <v>1510741.0422553101</v>
      </c>
      <c r="AU74" s="105">
        <v>114071.35875389499</v>
      </c>
      <c r="AV74" s="105">
        <v>117243.33448710501</v>
      </c>
      <c r="AW74" s="105">
        <v>119162.214021544</v>
      </c>
      <c r="AX74" s="105">
        <v>121086.217399866</v>
      </c>
      <c r="AY74" s="105">
        <v>124280.653316376</v>
      </c>
      <c r="AZ74" s="105">
        <v>374864.56254754902</v>
      </c>
      <c r="BA74" s="105">
        <v>14497944.989264701</v>
      </c>
    </row>
    <row r="75" spans="1:53" x14ac:dyDescent="0.2">
      <c r="A75" s="106" t="s">
        <v>1945</v>
      </c>
      <c r="B75" s="105">
        <v>-24584.7778143982</v>
      </c>
      <c r="C75" s="105">
        <v>-28514.5339191987</v>
      </c>
      <c r="D75" s="105">
        <v>-31446.560061600499</v>
      </c>
      <c r="E75" s="105">
        <v>-34061.375462779601</v>
      </c>
      <c r="F75" s="105">
        <v>-37446.783301867501</v>
      </c>
      <c r="G75" s="105">
        <v>-39637.879894775499</v>
      </c>
      <c r="H75" s="105">
        <v>-41831.6628519242</v>
      </c>
      <c r="I75" s="105">
        <v>-277499.50665326999</v>
      </c>
      <c r="J75" s="105">
        <v>-683702.56186630495</v>
      </c>
      <c r="K75" s="105">
        <v>-1117692.3990843</v>
      </c>
      <c r="L75" s="105">
        <v>-1043279.58792354</v>
      </c>
      <c r="M75" s="105">
        <v>-381505.16954861698</v>
      </c>
      <c r="N75" s="105">
        <v>-3741202.7983825901</v>
      </c>
      <c r="O75" s="105">
        <v>-46241.396584904098</v>
      </c>
      <c r="P75" s="105">
        <v>-49278.495800286801</v>
      </c>
      <c r="Q75" s="105">
        <v>-51690.9373709262</v>
      </c>
      <c r="R75" s="105">
        <v>-53843.654649800599</v>
      </c>
      <c r="S75" s="105">
        <v>-56639.181859727898</v>
      </c>
      <c r="T75" s="105">
        <v>-375085.74310126802</v>
      </c>
      <c r="U75" s="105">
        <v>-685204.03348313004</v>
      </c>
      <c r="V75" s="105">
        <v>-752122.33813516004</v>
      </c>
      <c r="W75" s="105">
        <v>-908750.27426525904</v>
      </c>
      <c r="X75" s="105">
        <v>-1050926.7779061799</v>
      </c>
      <c r="Y75" s="105">
        <v>-688428.59590731305</v>
      </c>
      <c r="Z75" s="105">
        <v>-169230.05226203401</v>
      </c>
      <c r="AA75" s="105">
        <v>-4887441.4813259896</v>
      </c>
      <c r="AB75" s="105">
        <v>-72213.545118841706</v>
      </c>
      <c r="AC75" s="105">
        <v>-75273.238252225405</v>
      </c>
      <c r="AD75" s="105">
        <v>-77703.520853199399</v>
      </c>
      <c r="AE75" s="105">
        <v>-79872.384392955602</v>
      </c>
      <c r="AF75" s="105">
        <v>-82688.605185210006</v>
      </c>
      <c r="AG75" s="105">
        <v>-395966.39144515799</v>
      </c>
      <c r="AH75" s="105">
        <v>-739845.830697948</v>
      </c>
      <c r="AI75" s="105">
        <v>-853219.66380438302</v>
      </c>
      <c r="AJ75" s="105">
        <v>-900355.02818740497</v>
      </c>
      <c r="AK75" s="105">
        <v>-941043.58054850297</v>
      </c>
      <c r="AL75" s="105">
        <v>-591503.63352829299</v>
      </c>
      <c r="AM75" s="105">
        <v>-132570.26288658599</v>
      </c>
      <c r="AN75" s="105">
        <v>-4942255.6849007104</v>
      </c>
      <c r="AO75" s="105">
        <v>-99520.670136694302</v>
      </c>
      <c r="AP75" s="105">
        <v>-102653.279491754</v>
      </c>
      <c r="AQ75" s="105">
        <v>-105142.811461994</v>
      </c>
      <c r="AR75" s="105">
        <v>-107364.995618972</v>
      </c>
      <c r="AS75" s="105">
        <v>-110248.540961871</v>
      </c>
      <c r="AT75" s="105">
        <v>-231377.082085489</v>
      </c>
      <c r="AU75" s="105">
        <v>-408384.196210475</v>
      </c>
      <c r="AV75" s="105">
        <v>-572193.32027949695</v>
      </c>
      <c r="AW75" s="105">
        <v>-872238.45394645701</v>
      </c>
      <c r="AX75" s="105">
        <v>-1136639.42701022</v>
      </c>
      <c r="AY75" s="105">
        <v>-768384.14449808805</v>
      </c>
      <c r="AZ75" s="105">
        <v>-227657.04625880899</v>
      </c>
      <c r="BA75" s="105">
        <v>-4741803.9679603204</v>
      </c>
    </row>
    <row r="76" spans="1:53" x14ac:dyDescent="0.2">
      <c r="A76" s="158" t="s">
        <v>1946</v>
      </c>
      <c r="B76" s="105">
        <v>515922.39292992401</v>
      </c>
      <c r="C76" s="105">
        <v>319162.37929319299</v>
      </c>
      <c r="D76" s="105">
        <v>286976.64319878799</v>
      </c>
      <c r="E76" s="105">
        <v>1829544.43916231</v>
      </c>
      <c r="F76" s="105">
        <v>3299388.62986635</v>
      </c>
      <c r="G76" s="105">
        <v>3521614.5230474202</v>
      </c>
      <c r="H76" s="105">
        <v>3543807.2816610001</v>
      </c>
      <c r="I76" s="105">
        <v>1472853.01435034</v>
      </c>
      <c r="J76" s="105">
        <v>-635882.51243403903</v>
      </c>
      <c r="K76" s="105">
        <v>-1067610.7634196</v>
      </c>
      <c r="L76" s="105">
        <v>-989430.92010547302</v>
      </c>
      <c r="M76" s="105">
        <v>-315747.56660907</v>
      </c>
      <c r="N76" s="105">
        <v>11780597.540941101</v>
      </c>
      <c r="O76" s="105">
        <v>58429.053182161901</v>
      </c>
      <c r="P76" s="105">
        <v>87615.112243782103</v>
      </c>
      <c r="Q76" s="105">
        <v>293271.26318673202</v>
      </c>
      <c r="R76" s="105">
        <v>624197.193009465</v>
      </c>
      <c r="S76" s="105">
        <v>875409.95468359999</v>
      </c>
      <c r="T76" s="105">
        <v>190659.64525422</v>
      </c>
      <c r="U76" s="105">
        <v>-624862.96313310205</v>
      </c>
      <c r="V76" s="105">
        <v>-688705.37958071299</v>
      </c>
      <c r="W76" s="105">
        <v>-843475.10370253201</v>
      </c>
      <c r="X76" s="105">
        <v>-983788.35585335596</v>
      </c>
      <c r="Y76" s="105">
        <v>-618192.06393062696</v>
      </c>
      <c r="Z76" s="105">
        <v>81109.7114982411</v>
      </c>
      <c r="AA76" s="105">
        <v>-1548331.93314212</v>
      </c>
      <c r="AB76" s="105">
        <v>437819.18632368202</v>
      </c>
      <c r="AC76" s="105">
        <v>486417.35295818199</v>
      </c>
      <c r="AD76" s="105">
        <v>597330.53733921796</v>
      </c>
      <c r="AE76" s="105">
        <v>751798.52149452805</v>
      </c>
      <c r="AF76" s="105">
        <v>863657.28375142999</v>
      </c>
      <c r="AG76" s="105">
        <v>173375.371107849</v>
      </c>
      <c r="AH76" s="105">
        <v>-653426.01916748902</v>
      </c>
      <c r="AI76" s="105">
        <v>-763701.71244785294</v>
      </c>
      <c r="AJ76" s="105">
        <v>-808964.24283316301</v>
      </c>
      <c r="AK76" s="105">
        <v>-847774.96030469902</v>
      </c>
      <c r="AL76" s="105">
        <v>-495114.85666612501</v>
      </c>
      <c r="AM76" s="105">
        <v>206604.70768071801</v>
      </c>
      <c r="AN76" s="105">
        <v>-51978.8307637201</v>
      </c>
      <c r="AO76" s="105">
        <v>1426543.6067830999</v>
      </c>
      <c r="AP76" s="105">
        <v>2329386.7484178199</v>
      </c>
      <c r="AQ76" s="105">
        <v>2441835.1352514299</v>
      </c>
      <c r="AR76" s="105">
        <v>2596494.8439984201</v>
      </c>
      <c r="AS76" s="105">
        <v>2697304.9743610602</v>
      </c>
      <c r="AT76" s="105">
        <v>1279363.9601698201</v>
      </c>
      <c r="AU76" s="105">
        <v>-294312.83745658002</v>
      </c>
      <c r="AV76" s="105">
        <v>-454949.985792391</v>
      </c>
      <c r="AW76" s="105">
        <v>-753076.23992491304</v>
      </c>
      <c r="AX76" s="105">
        <v>-1015553.20961035</v>
      </c>
      <c r="AY76" s="105">
        <v>-644103.49118171097</v>
      </c>
      <c r="AZ76" s="105">
        <v>147207.51628873899</v>
      </c>
      <c r="BA76" s="105">
        <v>9756141.0213044602</v>
      </c>
    </row>
    <row r="77" spans="1:53" x14ac:dyDescent="0.2">
      <c r="A77" s="158" t="s">
        <v>1947</v>
      </c>
      <c r="B77" s="105">
        <v>13623498.081517899</v>
      </c>
      <c r="C77" s="105">
        <v>11417150.153173899</v>
      </c>
      <c r="D77" s="105">
        <v>9072780.0852716304</v>
      </c>
      <c r="E77" s="105">
        <v>7961432.5808721799</v>
      </c>
      <c r="F77" s="105">
        <v>8127075.1221313002</v>
      </c>
      <c r="G77" s="105">
        <v>9534756.7469246108</v>
      </c>
      <c r="H77" s="105">
        <v>12285446.7129829</v>
      </c>
      <c r="I77" s="105">
        <v>13529859.1812778</v>
      </c>
      <c r="J77" s="105">
        <v>13142565.9444956</v>
      </c>
      <c r="K77" s="105">
        <v>12708903.1231953</v>
      </c>
      <c r="L77" s="105">
        <v>12283908.605071699</v>
      </c>
      <c r="M77" s="105">
        <v>11780597.540941101</v>
      </c>
      <c r="N77" s="105">
        <v>11780597.540941101</v>
      </c>
      <c r="O77" s="105">
        <v>11323104.2011934</v>
      </c>
      <c r="P77" s="105">
        <v>11091556.934143901</v>
      </c>
      <c r="Q77" s="105">
        <v>11097851.554131901</v>
      </c>
      <c r="R77" s="105">
        <v>9892504.3079790808</v>
      </c>
      <c r="S77" s="105">
        <v>7468525.6327963201</v>
      </c>
      <c r="T77" s="105">
        <v>4137570.7550031198</v>
      </c>
      <c r="U77" s="105">
        <v>-31099.489790982901</v>
      </c>
      <c r="V77" s="105">
        <v>-2192657.8837220399</v>
      </c>
      <c r="W77" s="105">
        <v>-2400250.4749905299</v>
      </c>
      <c r="X77" s="105">
        <v>-2316428.0674242801</v>
      </c>
      <c r="Y77" s="105">
        <v>-1945189.21124944</v>
      </c>
      <c r="Z77" s="105">
        <v>-1548331.93314212</v>
      </c>
      <c r="AA77" s="105">
        <v>-1548331.93314212</v>
      </c>
      <c r="AB77" s="105">
        <v>-1168941.8000006001</v>
      </c>
      <c r="AC77" s="105">
        <v>-770139.55928620696</v>
      </c>
      <c r="AD77" s="105">
        <v>-466080.28513372102</v>
      </c>
      <c r="AE77" s="105">
        <v>-338478.95664865797</v>
      </c>
      <c r="AF77" s="105">
        <v>-350231.62758082798</v>
      </c>
      <c r="AG77" s="105">
        <v>-367515.90172719798</v>
      </c>
      <c r="AH77" s="105">
        <v>-396078.95776158501</v>
      </c>
      <c r="AI77" s="105">
        <v>-471075.29062872502</v>
      </c>
      <c r="AJ77" s="105">
        <v>-436564.42975935602</v>
      </c>
      <c r="AK77" s="105">
        <v>-300551.03421069798</v>
      </c>
      <c r="AL77" s="105">
        <v>-177473.82694619699</v>
      </c>
      <c r="AM77" s="105">
        <v>-51978.8307637201</v>
      </c>
      <c r="AN77" s="105">
        <v>-51978.8307637201</v>
      </c>
      <c r="AO77" s="105">
        <v>936745.58969570498</v>
      </c>
      <c r="AP77" s="105">
        <v>2779714.9851553398</v>
      </c>
      <c r="AQ77" s="105">
        <v>4624219.5830675503</v>
      </c>
      <c r="AR77" s="105">
        <v>6468915.9055714495</v>
      </c>
      <c r="AS77" s="105">
        <v>8302563.5961810797</v>
      </c>
      <c r="AT77" s="105">
        <v>9408552.1852430608</v>
      </c>
      <c r="AU77" s="105">
        <v>9767665.3669539709</v>
      </c>
      <c r="AV77" s="105">
        <v>10076417.0936094</v>
      </c>
      <c r="AW77" s="105">
        <v>10132305.0965176</v>
      </c>
      <c r="AX77" s="105">
        <v>9964526.8472120296</v>
      </c>
      <c r="AY77" s="105">
        <v>9815538.2126964405</v>
      </c>
      <c r="AZ77" s="105">
        <v>9756141.0213044602</v>
      </c>
      <c r="BA77" s="105">
        <v>9756141.0213044602</v>
      </c>
    </row>
    <row r="78" spans="1:53" x14ac:dyDescent="0.2">
      <c r="A78" s="106" t="s">
        <v>1948</v>
      </c>
    </row>
    <row r="79" spans="1:53" x14ac:dyDescent="0.2">
      <c r="A79" s="106" t="s">
        <v>1949</v>
      </c>
    </row>
    <row r="80" spans="1:53" x14ac:dyDescent="0.2">
      <c r="A80" s="106" t="s">
        <v>1950</v>
      </c>
      <c r="B80" s="105">
        <v>-7710492.0099999998</v>
      </c>
      <c r="C80" s="105">
        <v>-7710492.0099999998</v>
      </c>
      <c r="D80" s="105">
        <v>-7710492.0099999998</v>
      </c>
      <c r="E80" s="105">
        <v>-7710492.0099999998</v>
      </c>
      <c r="F80" s="105">
        <v>-7710492.0099999998</v>
      </c>
      <c r="G80" s="105">
        <v>-7710492.0099999998</v>
      </c>
      <c r="H80" s="105">
        <v>-7710492.0099999998</v>
      </c>
      <c r="I80" s="105">
        <v>-7710492.0099999998</v>
      </c>
      <c r="J80" s="105">
        <v>-7710492.0099999998</v>
      </c>
      <c r="K80" s="105">
        <v>-7710492.0099999998</v>
      </c>
      <c r="L80" s="105">
        <v>-7710492.0099999998</v>
      </c>
      <c r="M80" s="105">
        <v>-7710492.0099999998</v>
      </c>
      <c r="N80" s="105">
        <v>-7710492.0099999998</v>
      </c>
      <c r="O80" s="105">
        <v>-7710492.0099999998</v>
      </c>
      <c r="P80" s="105">
        <v>-7710492.0099999998</v>
      </c>
      <c r="Q80" s="105">
        <v>-7710492.0099999998</v>
      </c>
      <c r="R80" s="105">
        <v>-7710492.0099999998</v>
      </c>
      <c r="S80" s="105">
        <v>-7710492.0099999998</v>
      </c>
      <c r="T80" s="105">
        <v>-7710492.0099999998</v>
      </c>
      <c r="U80" s="105">
        <v>-7710492.0099999998</v>
      </c>
      <c r="V80" s="105">
        <v>-7710492.0099999998</v>
      </c>
      <c r="W80" s="105">
        <v>-7710492.0099999998</v>
      </c>
      <c r="X80" s="105">
        <v>-7710492.0099999998</v>
      </c>
      <c r="Y80" s="105">
        <v>-7710492.0099999998</v>
      </c>
      <c r="Z80" s="105">
        <v>-7710492.0099999998</v>
      </c>
      <c r="AA80" s="105">
        <v>-7710492.0099999998</v>
      </c>
      <c r="AB80" s="105">
        <v>-7710492.0099999998</v>
      </c>
      <c r="AC80" s="105">
        <v>-7710492.0099999998</v>
      </c>
      <c r="AD80" s="105">
        <v>-7710492.0099999998</v>
      </c>
      <c r="AE80" s="105">
        <v>-7710492.0099999998</v>
      </c>
      <c r="AF80" s="105">
        <v>-7710492.0099999998</v>
      </c>
      <c r="AG80" s="105">
        <v>-7710492.0099999998</v>
      </c>
      <c r="AH80" s="105">
        <v>-7710492.0099999998</v>
      </c>
      <c r="AI80" s="105">
        <v>-7710492.0099999998</v>
      </c>
      <c r="AJ80" s="105">
        <v>-7710492.0099999998</v>
      </c>
      <c r="AK80" s="105">
        <v>-7710492.0099999998</v>
      </c>
      <c r="AL80" s="105">
        <v>-7710492.0099999998</v>
      </c>
      <c r="AM80" s="105">
        <v>-7710492.0099999998</v>
      </c>
      <c r="AN80" s="105">
        <v>-7710492.0099999998</v>
      </c>
      <c r="AO80" s="105">
        <v>-7710492.0099999998</v>
      </c>
      <c r="AP80" s="105">
        <v>-7710492.0099999998</v>
      </c>
      <c r="AQ80" s="105">
        <v>-7710492.0099999998</v>
      </c>
      <c r="AR80" s="105">
        <v>-7710492.0099999998</v>
      </c>
      <c r="AS80" s="105">
        <v>-7710492.0099999998</v>
      </c>
      <c r="AT80" s="105">
        <v>-7710492.0099999998</v>
      </c>
      <c r="AU80" s="105">
        <v>-7710492.0099999998</v>
      </c>
      <c r="AV80" s="105">
        <v>-7710492.0099999998</v>
      </c>
      <c r="AW80" s="105">
        <v>-7710492.0099999998</v>
      </c>
      <c r="AX80" s="105">
        <v>-7710492.0099999998</v>
      </c>
      <c r="AY80" s="105">
        <v>-7710492.0099999998</v>
      </c>
      <c r="AZ80" s="105">
        <v>-7710492.0099999998</v>
      </c>
      <c r="BA80" s="105">
        <v>-7710492.0099999998</v>
      </c>
    </row>
    <row r="81" spans="1:53" x14ac:dyDescent="0.2">
      <c r="A81" s="106" t="s">
        <v>1951</v>
      </c>
      <c r="B81" s="105">
        <v>198690903.13999999</v>
      </c>
      <c r="C81" s="105">
        <v>198690903.13999999</v>
      </c>
      <c r="D81" s="105">
        <v>198690903.13999999</v>
      </c>
      <c r="E81" s="105">
        <v>198690903.13999999</v>
      </c>
      <c r="F81" s="105">
        <v>198690903.13999999</v>
      </c>
      <c r="G81" s="105">
        <v>198690903.13999999</v>
      </c>
      <c r="H81" s="105">
        <v>198690903.13999999</v>
      </c>
      <c r="I81" s="105">
        <v>198690903.13999999</v>
      </c>
      <c r="J81" s="105">
        <v>198690903.13999999</v>
      </c>
      <c r="K81" s="105">
        <v>198690903.13999999</v>
      </c>
      <c r="L81" s="105">
        <v>198690903.13999999</v>
      </c>
      <c r="M81" s="105">
        <v>198690903.13999999</v>
      </c>
      <c r="N81" s="105">
        <v>198690903.13999999</v>
      </c>
      <c r="O81" s="105">
        <v>198690903.13999999</v>
      </c>
      <c r="P81" s="105">
        <v>198690903.13999999</v>
      </c>
      <c r="Q81" s="105">
        <v>198690903.13999999</v>
      </c>
      <c r="R81" s="105">
        <v>198690903.13999999</v>
      </c>
      <c r="S81" s="105">
        <v>198690903.13999999</v>
      </c>
      <c r="T81" s="105">
        <v>198690903.13999999</v>
      </c>
      <c r="U81" s="105">
        <v>198690903.13999999</v>
      </c>
      <c r="V81" s="105">
        <v>198690903.13999999</v>
      </c>
      <c r="W81" s="105">
        <v>198690903.13999999</v>
      </c>
      <c r="X81" s="105">
        <v>198690903.13999999</v>
      </c>
      <c r="Y81" s="105">
        <v>198690903.13999999</v>
      </c>
      <c r="Z81" s="105">
        <v>198690903.13999999</v>
      </c>
      <c r="AA81" s="105">
        <v>198690903.13999999</v>
      </c>
      <c r="AB81" s="105">
        <v>198690903.13999999</v>
      </c>
      <c r="AC81" s="105">
        <v>198690903.13999999</v>
      </c>
      <c r="AD81" s="105">
        <v>198690903.13999999</v>
      </c>
      <c r="AE81" s="105">
        <v>198690903.13999999</v>
      </c>
      <c r="AF81" s="105">
        <v>198690903.13999999</v>
      </c>
      <c r="AG81" s="105">
        <v>198690903.13999999</v>
      </c>
      <c r="AH81" s="105">
        <v>198690903.13999999</v>
      </c>
      <c r="AI81" s="105">
        <v>198690903.13999999</v>
      </c>
      <c r="AJ81" s="105">
        <v>198690903.13999999</v>
      </c>
      <c r="AK81" s="105">
        <v>198690903.13999999</v>
      </c>
      <c r="AL81" s="105">
        <v>198690903.13999999</v>
      </c>
      <c r="AM81" s="105">
        <v>198690903.13999999</v>
      </c>
      <c r="AN81" s="105">
        <v>198690903.13999999</v>
      </c>
      <c r="AO81" s="105">
        <v>198690903.13999999</v>
      </c>
      <c r="AP81" s="105">
        <v>198690903.13999999</v>
      </c>
      <c r="AQ81" s="105">
        <v>198690903.13999999</v>
      </c>
      <c r="AR81" s="105">
        <v>198690903.13999999</v>
      </c>
      <c r="AS81" s="105">
        <v>198690903.13999999</v>
      </c>
      <c r="AT81" s="105">
        <v>198690903.13999999</v>
      </c>
      <c r="AU81" s="105">
        <v>198690903.13999999</v>
      </c>
      <c r="AV81" s="105">
        <v>198690903.13999999</v>
      </c>
      <c r="AW81" s="105">
        <v>198690903.13999999</v>
      </c>
      <c r="AX81" s="105">
        <v>198690903.13999999</v>
      </c>
      <c r="AY81" s="105">
        <v>198690903.13999999</v>
      </c>
      <c r="AZ81" s="105">
        <v>198690903.13999999</v>
      </c>
      <c r="BA81" s="105">
        <v>198690903.13999999</v>
      </c>
    </row>
    <row r="82" spans="1:53" x14ac:dyDescent="0.2">
      <c r="A82" s="106" t="s">
        <v>1952</v>
      </c>
      <c r="B82" s="105">
        <v>1666455.49</v>
      </c>
      <c r="C82" s="105">
        <v>1666455.49</v>
      </c>
      <c r="D82" s="105">
        <v>1666455.49</v>
      </c>
      <c r="E82" s="105">
        <v>1666455.49</v>
      </c>
      <c r="F82" s="105">
        <v>1666455.49</v>
      </c>
      <c r="G82" s="105">
        <v>1666455.49</v>
      </c>
      <c r="H82" s="105">
        <v>1666455.49</v>
      </c>
      <c r="I82" s="105">
        <v>1666455.49</v>
      </c>
      <c r="J82" s="105">
        <v>1666455.49</v>
      </c>
      <c r="K82" s="105">
        <v>1666455.49</v>
      </c>
      <c r="L82" s="105">
        <v>1666455.49</v>
      </c>
      <c r="M82" s="105">
        <v>1666455.49</v>
      </c>
      <c r="N82" s="105">
        <v>1666455.49</v>
      </c>
      <c r="O82" s="105">
        <v>1666455.49</v>
      </c>
      <c r="P82" s="105">
        <v>1666455.49</v>
      </c>
      <c r="Q82" s="105">
        <v>1666455.49</v>
      </c>
      <c r="R82" s="105">
        <v>1666455.49</v>
      </c>
      <c r="S82" s="105">
        <v>1666455.49</v>
      </c>
      <c r="T82" s="105">
        <v>1666455.49</v>
      </c>
      <c r="U82" s="105">
        <v>1666455.49</v>
      </c>
      <c r="V82" s="105">
        <v>1666455.49</v>
      </c>
      <c r="W82" s="105">
        <v>1666455.49</v>
      </c>
      <c r="X82" s="105">
        <v>1666455.49</v>
      </c>
      <c r="Y82" s="105">
        <v>1666455.49</v>
      </c>
      <c r="Z82" s="105">
        <v>1666455.49</v>
      </c>
      <c r="AA82" s="105">
        <v>1666455.49</v>
      </c>
      <c r="AB82" s="105">
        <v>1666455.49</v>
      </c>
      <c r="AC82" s="105">
        <v>1666455.49</v>
      </c>
      <c r="AD82" s="105">
        <v>1666455.49</v>
      </c>
      <c r="AE82" s="105">
        <v>1666455.49</v>
      </c>
      <c r="AF82" s="105">
        <v>1666455.49</v>
      </c>
      <c r="AG82" s="105">
        <v>1666455.49</v>
      </c>
      <c r="AH82" s="105">
        <v>1666455.49</v>
      </c>
      <c r="AI82" s="105">
        <v>1666455.49</v>
      </c>
      <c r="AJ82" s="105">
        <v>1666455.49</v>
      </c>
      <c r="AK82" s="105">
        <v>1666455.49</v>
      </c>
      <c r="AL82" s="105">
        <v>1666455.49</v>
      </c>
      <c r="AM82" s="105">
        <v>1666455.49</v>
      </c>
      <c r="AN82" s="105">
        <v>1666455.49</v>
      </c>
      <c r="AO82" s="105">
        <v>1666455.49</v>
      </c>
      <c r="AP82" s="105">
        <v>1666455.49</v>
      </c>
      <c r="AQ82" s="105">
        <v>1666455.49</v>
      </c>
      <c r="AR82" s="105">
        <v>1666455.49</v>
      </c>
      <c r="AS82" s="105">
        <v>1666455.49</v>
      </c>
      <c r="AT82" s="105">
        <v>1666455.49</v>
      </c>
      <c r="AU82" s="105">
        <v>1666455.49</v>
      </c>
      <c r="AV82" s="105">
        <v>1666455.49</v>
      </c>
      <c r="AW82" s="105">
        <v>1666455.49</v>
      </c>
      <c r="AX82" s="105">
        <v>1666455.49</v>
      </c>
      <c r="AY82" s="105">
        <v>1666455.49</v>
      </c>
      <c r="AZ82" s="105">
        <v>1666455.49</v>
      </c>
      <c r="BA82" s="105">
        <v>1666455.49</v>
      </c>
    </row>
    <row r="83" spans="1:53" x14ac:dyDescent="0.2">
      <c r="A83" s="106" t="s">
        <v>1953</v>
      </c>
      <c r="B83" s="105">
        <v>-17569871.7999999</v>
      </c>
      <c r="C83" s="105">
        <v>-17569871.7999999</v>
      </c>
      <c r="D83" s="105">
        <v>-17569871.7999999</v>
      </c>
      <c r="E83" s="105">
        <v>-17569871.7999999</v>
      </c>
      <c r="F83" s="105">
        <v>-17569871.7999999</v>
      </c>
      <c r="G83" s="105">
        <v>-17569871.7999999</v>
      </c>
      <c r="H83" s="105">
        <v>-17569871.7999999</v>
      </c>
      <c r="I83" s="105">
        <v>-17569871.7999999</v>
      </c>
      <c r="J83" s="105">
        <v>-17569871.7999999</v>
      </c>
      <c r="K83" s="105">
        <v>-17569871.7999999</v>
      </c>
      <c r="L83" s="105">
        <v>-17569871.7999999</v>
      </c>
      <c r="M83" s="105">
        <v>-17569871.7999999</v>
      </c>
      <c r="N83" s="105">
        <v>-17569871.7999999</v>
      </c>
      <c r="O83" s="105">
        <v>-17569871.7999999</v>
      </c>
      <c r="P83" s="105">
        <v>-17569871.7999999</v>
      </c>
      <c r="Q83" s="105">
        <v>-17569871.7999999</v>
      </c>
      <c r="R83" s="105">
        <v>-17569871.7999999</v>
      </c>
      <c r="S83" s="105">
        <v>-17569871.7999999</v>
      </c>
      <c r="T83" s="105">
        <v>-17569871.7999999</v>
      </c>
      <c r="U83" s="105">
        <v>-17569871.7999999</v>
      </c>
      <c r="V83" s="105">
        <v>-17569871.7999999</v>
      </c>
      <c r="W83" s="105">
        <v>-17569871.7999999</v>
      </c>
      <c r="X83" s="105">
        <v>-17569871.7999999</v>
      </c>
      <c r="Y83" s="105">
        <v>-17569871.7999999</v>
      </c>
      <c r="Z83" s="105">
        <v>-17569871.7999999</v>
      </c>
      <c r="AA83" s="105">
        <v>-17569871.7999999</v>
      </c>
      <c r="AB83" s="105">
        <v>-17569871.7999999</v>
      </c>
      <c r="AC83" s="105">
        <v>-17569871.7999999</v>
      </c>
      <c r="AD83" s="105">
        <v>-17569871.7999999</v>
      </c>
      <c r="AE83" s="105">
        <v>-17569871.7999999</v>
      </c>
      <c r="AF83" s="105">
        <v>-17569871.7999999</v>
      </c>
      <c r="AG83" s="105">
        <v>-17569871.7999999</v>
      </c>
      <c r="AH83" s="105">
        <v>-17569871.7999999</v>
      </c>
      <c r="AI83" s="105">
        <v>-17569871.7999999</v>
      </c>
      <c r="AJ83" s="105">
        <v>-17569871.7999999</v>
      </c>
      <c r="AK83" s="105">
        <v>-17569871.7999999</v>
      </c>
      <c r="AL83" s="105">
        <v>-17569871.7999999</v>
      </c>
      <c r="AM83" s="105">
        <v>-17569871.7999999</v>
      </c>
      <c r="AN83" s="105">
        <v>-17569871.7999999</v>
      </c>
      <c r="AO83" s="105">
        <v>-17569871.7999999</v>
      </c>
      <c r="AP83" s="105">
        <v>-17569871.7999999</v>
      </c>
      <c r="AQ83" s="105">
        <v>-17569871.7999999</v>
      </c>
      <c r="AR83" s="105">
        <v>-17569871.7999999</v>
      </c>
      <c r="AS83" s="105">
        <v>-17569871.7999999</v>
      </c>
      <c r="AT83" s="105">
        <v>-17569871.7999999</v>
      </c>
      <c r="AU83" s="105">
        <v>-17569871.7999999</v>
      </c>
      <c r="AV83" s="105">
        <v>-17569871.7999999</v>
      </c>
      <c r="AW83" s="105">
        <v>-17569871.7999999</v>
      </c>
      <c r="AX83" s="105">
        <v>-17569871.7999999</v>
      </c>
      <c r="AY83" s="105">
        <v>-17569871.7999999</v>
      </c>
      <c r="AZ83" s="105">
        <v>-17569871.7999999</v>
      </c>
      <c r="BA83" s="105">
        <v>-17569871.7999999</v>
      </c>
    </row>
    <row r="84" spans="1:53" x14ac:dyDescent="0.2">
      <c r="A84" s="158" t="s">
        <v>1954</v>
      </c>
      <c r="B84" s="105">
        <v>175076994.81999901</v>
      </c>
      <c r="C84" s="105">
        <v>175076994.81999901</v>
      </c>
      <c r="D84" s="105">
        <v>175076994.81999901</v>
      </c>
      <c r="E84" s="105">
        <v>175076994.81999901</v>
      </c>
      <c r="F84" s="105">
        <v>175076994.81999901</v>
      </c>
      <c r="G84" s="105">
        <v>175076994.81999901</v>
      </c>
      <c r="H84" s="105">
        <v>175076994.81999901</v>
      </c>
      <c r="I84" s="105">
        <v>175076994.81999901</v>
      </c>
      <c r="J84" s="105">
        <v>175076994.81999901</v>
      </c>
      <c r="K84" s="105">
        <v>175076994.81999901</v>
      </c>
      <c r="L84" s="105">
        <v>175076994.81999901</v>
      </c>
      <c r="M84" s="105">
        <v>175076994.81999901</v>
      </c>
      <c r="N84" s="105">
        <v>175076994.81999901</v>
      </c>
      <c r="O84" s="105">
        <v>175076994.81999901</v>
      </c>
      <c r="P84" s="105">
        <v>175076994.81999901</v>
      </c>
      <c r="Q84" s="105">
        <v>175076994.81999901</v>
      </c>
      <c r="R84" s="105">
        <v>175076994.81999901</v>
      </c>
      <c r="S84" s="105">
        <v>175076994.81999901</v>
      </c>
      <c r="T84" s="105">
        <v>175076994.81999901</v>
      </c>
      <c r="U84" s="105">
        <v>175076994.81999901</v>
      </c>
      <c r="V84" s="105">
        <v>175076994.81999901</v>
      </c>
      <c r="W84" s="105">
        <v>175076994.81999901</v>
      </c>
      <c r="X84" s="105">
        <v>175076994.81999901</v>
      </c>
      <c r="Y84" s="105">
        <v>175076994.81999901</v>
      </c>
      <c r="Z84" s="105">
        <v>175076994.81999901</v>
      </c>
      <c r="AA84" s="105">
        <v>175076994.81999901</v>
      </c>
      <c r="AB84" s="105">
        <v>175076994.81999901</v>
      </c>
      <c r="AC84" s="105">
        <v>175076994.81999901</v>
      </c>
      <c r="AD84" s="105">
        <v>175076994.81999901</v>
      </c>
      <c r="AE84" s="105">
        <v>175076994.81999901</v>
      </c>
      <c r="AF84" s="105">
        <v>175076994.81999901</v>
      </c>
      <c r="AG84" s="105">
        <v>175076994.81999901</v>
      </c>
      <c r="AH84" s="105">
        <v>175076994.81999901</v>
      </c>
      <c r="AI84" s="105">
        <v>175076994.81999901</v>
      </c>
      <c r="AJ84" s="105">
        <v>175076994.81999901</v>
      </c>
      <c r="AK84" s="105">
        <v>175076994.81999901</v>
      </c>
      <c r="AL84" s="105">
        <v>175076994.81999901</v>
      </c>
      <c r="AM84" s="105">
        <v>175076994.81999901</v>
      </c>
      <c r="AN84" s="105">
        <v>175076994.81999901</v>
      </c>
      <c r="AO84" s="105">
        <v>175076994.81999901</v>
      </c>
      <c r="AP84" s="105">
        <v>175076994.81999901</v>
      </c>
      <c r="AQ84" s="105">
        <v>175076994.81999901</v>
      </c>
      <c r="AR84" s="105">
        <v>175076994.81999901</v>
      </c>
      <c r="AS84" s="105">
        <v>175076994.81999901</v>
      </c>
      <c r="AT84" s="105">
        <v>175076994.81999901</v>
      </c>
      <c r="AU84" s="105">
        <v>175076994.81999901</v>
      </c>
      <c r="AV84" s="105">
        <v>175076994.81999901</v>
      </c>
      <c r="AW84" s="105">
        <v>175076994.81999901</v>
      </c>
      <c r="AX84" s="105">
        <v>175076994.81999901</v>
      </c>
      <c r="AY84" s="105">
        <v>175076994.81999901</v>
      </c>
      <c r="AZ84" s="105">
        <v>175076994.81999901</v>
      </c>
      <c r="BA84" s="105">
        <v>175076994.81999901</v>
      </c>
    </row>
    <row r="85" spans="1:53" x14ac:dyDescent="0.2">
      <c r="A85" s="106" t="s">
        <v>1955</v>
      </c>
    </row>
    <row r="86" spans="1:53" x14ac:dyDescent="0.2">
      <c r="A86" s="158" t="s">
        <v>1956</v>
      </c>
    </row>
    <row r="87" spans="1:53" x14ac:dyDescent="0.2">
      <c r="A87" s="158" t="s">
        <v>1957</v>
      </c>
      <c r="B87" s="105">
        <v>4528076.30503798</v>
      </c>
      <c r="C87" s="105">
        <v>4528076.30503798</v>
      </c>
      <c r="D87" s="105">
        <v>4528076.30503798</v>
      </c>
      <c r="E87" s="105">
        <v>4528076.30503798</v>
      </c>
      <c r="F87" s="105">
        <v>4528076.30503798</v>
      </c>
      <c r="G87" s="105">
        <v>4528076.30503798</v>
      </c>
      <c r="H87" s="105">
        <v>4528076.30503798</v>
      </c>
      <c r="I87" s="105">
        <v>4528076.30503798</v>
      </c>
      <c r="J87" s="105">
        <v>4528076.30503798</v>
      </c>
      <c r="K87" s="105">
        <v>4528076.30503798</v>
      </c>
      <c r="L87" s="105">
        <v>4528076.30503798</v>
      </c>
      <c r="M87" s="105">
        <v>4528076.30503798</v>
      </c>
      <c r="N87" s="105">
        <v>54336915.660455696</v>
      </c>
      <c r="O87" s="105">
        <v>4528076.30503798</v>
      </c>
      <c r="P87" s="105">
        <v>4528076.30503798</v>
      </c>
      <c r="Q87" s="105">
        <v>4528076.30503798</v>
      </c>
      <c r="R87" s="105">
        <v>4528076.30503798</v>
      </c>
      <c r="S87" s="105">
        <v>4528076.30503798</v>
      </c>
      <c r="T87" s="105">
        <v>4528076.30503798</v>
      </c>
      <c r="U87" s="105">
        <v>4528076.30503798</v>
      </c>
      <c r="V87" s="105">
        <v>4528076.30503798</v>
      </c>
      <c r="W87" s="105">
        <v>4528076.30503798</v>
      </c>
      <c r="X87" s="105">
        <v>4528076.30503798</v>
      </c>
      <c r="Y87" s="105">
        <v>4528076.30503798</v>
      </c>
      <c r="Z87" s="105">
        <v>4528076.30503798</v>
      </c>
      <c r="AA87" s="105">
        <v>54336915.660455696</v>
      </c>
      <c r="AB87" s="105">
        <v>4528076.30503798</v>
      </c>
      <c r="AC87" s="105">
        <v>4528076.30503798</v>
      </c>
      <c r="AD87" s="105">
        <v>4528076.30503798</v>
      </c>
      <c r="AE87" s="105">
        <v>4528076.30503798</v>
      </c>
      <c r="AF87" s="105">
        <v>4528076.30503798</v>
      </c>
      <c r="AG87" s="105">
        <v>4528076.30503798</v>
      </c>
      <c r="AH87" s="105">
        <v>4528076.30503798</v>
      </c>
      <c r="AI87" s="105">
        <v>4528076.30503798</v>
      </c>
      <c r="AJ87" s="105">
        <v>4528076.30503798</v>
      </c>
      <c r="AK87" s="105">
        <v>4528076.30503798</v>
      </c>
      <c r="AL87" s="105">
        <v>4528076.30503798</v>
      </c>
      <c r="AM87" s="105">
        <v>4528076.30503798</v>
      </c>
      <c r="AN87" s="105">
        <v>54336915.660455696</v>
      </c>
      <c r="AO87" s="105">
        <v>4528076.30503798</v>
      </c>
      <c r="AP87" s="105">
        <v>4528076.30503798</v>
      </c>
      <c r="AQ87" s="105">
        <v>4528076.30503798</v>
      </c>
      <c r="AR87" s="105">
        <v>4528076.30503798</v>
      </c>
      <c r="AS87" s="105">
        <v>4528076.30503798</v>
      </c>
      <c r="AT87" s="105">
        <v>4528076.30503798</v>
      </c>
      <c r="AU87" s="105">
        <v>4528076.30503798</v>
      </c>
      <c r="AV87" s="105">
        <v>4528076.30503798</v>
      </c>
      <c r="AW87" s="105">
        <v>4528076.30503798</v>
      </c>
      <c r="AX87" s="105">
        <v>4528076.30503798</v>
      </c>
      <c r="AY87" s="105">
        <v>4528076.30503798</v>
      </c>
      <c r="AZ87" s="105">
        <v>4528076.30503798</v>
      </c>
      <c r="BA87" s="105">
        <v>54336915.660455696</v>
      </c>
    </row>
    <row r="88" spans="1:53" x14ac:dyDescent="0.2">
      <c r="A88" s="158" t="s">
        <v>1958</v>
      </c>
      <c r="B88" s="105">
        <v>4528076.30503798</v>
      </c>
      <c r="C88" s="105">
        <v>4528076.30503798</v>
      </c>
      <c r="D88" s="105">
        <v>4528076.30503798</v>
      </c>
      <c r="E88" s="105">
        <v>4528076.30503798</v>
      </c>
      <c r="F88" s="105">
        <v>4528076.30503798</v>
      </c>
      <c r="G88" s="105">
        <v>4528076.30503798</v>
      </c>
      <c r="H88" s="105">
        <v>4528076.30503798</v>
      </c>
      <c r="I88" s="105">
        <v>4528076.30503798</v>
      </c>
      <c r="J88" s="105">
        <v>4528076.30503798</v>
      </c>
      <c r="K88" s="105">
        <v>4528076.30503798</v>
      </c>
      <c r="L88" s="105">
        <v>4528076.30503798</v>
      </c>
      <c r="M88" s="105">
        <v>4528076.30503798</v>
      </c>
      <c r="N88" s="105">
        <v>4528076.30503798</v>
      </c>
      <c r="O88" s="105">
        <v>4528076.30503798</v>
      </c>
      <c r="P88" s="105">
        <v>4528076.30503798</v>
      </c>
      <c r="Q88" s="105">
        <v>4528076.30503798</v>
      </c>
      <c r="R88" s="105">
        <v>4528076.30503798</v>
      </c>
      <c r="S88" s="105">
        <v>4528076.30503798</v>
      </c>
      <c r="T88" s="105">
        <v>4528076.30503798</v>
      </c>
      <c r="U88" s="105">
        <v>4528076.30503798</v>
      </c>
      <c r="V88" s="105">
        <v>4528076.30503798</v>
      </c>
      <c r="W88" s="105">
        <v>4528076.30503798</v>
      </c>
      <c r="X88" s="105">
        <v>4528076.30503798</v>
      </c>
      <c r="Y88" s="105">
        <v>4528076.30503798</v>
      </c>
      <c r="Z88" s="105">
        <v>4528076.30503798</v>
      </c>
      <c r="AA88" s="105">
        <v>4528076.30503798</v>
      </c>
      <c r="AB88" s="105">
        <v>4528076.30503798</v>
      </c>
      <c r="AC88" s="105">
        <v>4528076.30503798</v>
      </c>
      <c r="AD88" s="105">
        <v>4528076.30503798</v>
      </c>
      <c r="AE88" s="105">
        <v>4528076.30503798</v>
      </c>
      <c r="AF88" s="105">
        <v>4528076.30503798</v>
      </c>
      <c r="AG88" s="105">
        <v>4528076.30503798</v>
      </c>
      <c r="AH88" s="105">
        <v>4528076.30503798</v>
      </c>
      <c r="AI88" s="105">
        <v>4528076.30503798</v>
      </c>
      <c r="AJ88" s="105">
        <v>4528076.30503798</v>
      </c>
      <c r="AK88" s="105">
        <v>4528076.30503798</v>
      </c>
      <c r="AL88" s="105">
        <v>4528076.30503798</v>
      </c>
      <c r="AM88" s="105">
        <v>4528076.30503798</v>
      </c>
      <c r="AN88" s="105">
        <v>4528076.30503798</v>
      </c>
      <c r="AO88" s="105">
        <v>4528076.30503798</v>
      </c>
      <c r="AP88" s="105">
        <v>4528076.30503798</v>
      </c>
      <c r="AQ88" s="105">
        <v>4528076.30503798</v>
      </c>
      <c r="AR88" s="105">
        <v>4528076.30503798</v>
      </c>
      <c r="AS88" s="105">
        <v>4528076.30503798</v>
      </c>
      <c r="AT88" s="105">
        <v>4528076.30503798</v>
      </c>
      <c r="AU88" s="105">
        <v>4528076.30503798</v>
      </c>
      <c r="AV88" s="105">
        <v>4528076.30503798</v>
      </c>
      <c r="AW88" s="105">
        <v>4528076.30503798</v>
      </c>
      <c r="AX88" s="105">
        <v>4528076.30503798</v>
      </c>
      <c r="AY88" s="105">
        <v>4528076.30503798</v>
      </c>
      <c r="AZ88" s="105">
        <v>4528076.30503798</v>
      </c>
      <c r="BA88" s="105">
        <v>4528076.30503798</v>
      </c>
    </row>
    <row r="89" spans="1:53" x14ac:dyDescent="0.2">
      <c r="A89" s="106" t="s">
        <v>1959</v>
      </c>
    </row>
    <row r="90" spans="1:53" x14ac:dyDescent="0.2">
      <c r="A90" s="106" t="s">
        <v>1960</v>
      </c>
    </row>
    <row r="91" spans="1:53" x14ac:dyDescent="0.2">
      <c r="A91" s="106" t="s">
        <v>1961</v>
      </c>
      <c r="B91" s="105">
        <v>233673725.67281699</v>
      </c>
      <c r="C91" s="105">
        <v>233824570.512788</v>
      </c>
      <c r="D91" s="105">
        <v>233974891.276245</v>
      </c>
      <c r="E91" s="105">
        <v>234124687.96318701</v>
      </c>
      <c r="F91" s="105">
        <v>234273960.573616</v>
      </c>
      <c r="G91" s="105">
        <v>234422709.10753</v>
      </c>
      <c r="H91" s="105">
        <v>234570933.56492999</v>
      </c>
      <c r="I91" s="105">
        <v>234718633.94581601</v>
      </c>
      <c r="J91" s="105">
        <v>234865810.25018799</v>
      </c>
      <c r="K91" s="105">
        <v>235012462.47804499</v>
      </c>
      <c r="L91" s="105">
        <v>235158590.62938899</v>
      </c>
      <c r="M91" s="105">
        <v>236243549.58188301</v>
      </c>
      <c r="N91" s="105">
        <v>236243549.58188301</v>
      </c>
      <c r="O91" s="105">
        <v>237136183.48600399</v>
      </c>
      <c r="P91" s="105">
        <v>238025683.994598</v>
      </c>
      <c r="Q91" s="105">
        <v>238912051.107665</v>
      </c>
      <c r="R91" s="105">
        <v>239795284.825205</v>
      </c>
      <c r="S91" s="105">
        <v>240675385.14721799</v>
      </c>
      <c r="T91" s="105">
        <v>241552352.073704</v>
      </c>
      <c r="U91" s="105">
        <v>242426185.60466301</v>
      </c>
      <c r="V91" s="105">
        <v>243296885.740096</v>
      </c>
      <c r="W91" s="105">
        <v>244164452.480001</v>
      </c>
      <c r="X91" s="105">
        <v>245028885.82438001</v>
      </c>
      <c r="Y91" s="105">
        <v>245890185.773231</v>
      </c>
      <c r="Z91" s="105">
        <v>246827743.169476</v>
      </c>
      <c r="AA91" s="105">
        <v>246827743.169476</v>
      </c>
      <c r="AB91" s="105">
        <v>246819950.47054201</v>
      </c>
      <c r="AC91" s="105">
        <v>246809295.94962201</v>
      </c>
      <c r="AD91" s="105">
        <v>246795779.60671601</v>
      </c>
      <c r="AE91" s="105">
        <v>246779401.44182399</v>
      </c>
      <c r="AF91" s="105">
        <v>246760161.45494601</v>
      </c>
      <c r="AG91" s="105">
        <v>246738059.64608201</v>
      </c>
      <c r="AH91" s="105">
        <v>246713096.015232</v>
      </c>
      <c r="AI91" s="105">
        <v>246685270.56239501</v>
      </c>
      <c r="AJ91" s="105">
        <v>246654583.28757301</v>
      </c>
      <c r="AK91" s="105">
        <v>246621034.19076499</v>
      </c>
      <c r="AL91" s="105">
        <v>246584623.27197</v>
      </c>
      <c r="AM91" s="105">
        <v>246545350.53119001</v>
      </c>
      <c r="AN91" s="105">
        <v>246545350.53119001</v>
      </c>
      <c r="AO91" s="105">
        <v>246417165.62541401</v>
      </c>
      <c r="AP91" s="105">
        <v>246282321.219551</v>
      </c>
      <c r="AQ91" s="105">
        <v>246140817.31359801</v>
      </c>
      <c r="AR91" s="105">
        <v>245992653.907556</v>
      </c>
      <c r="AS91" s="105">
        <v>245837831.001425</v>
      </c>
      <c r="AT91" s="105">
        <v>245676348.59520599</v>
      </c>
      <c r="AU91" s="105">
        <v>245508206.68889701</v>
      </c>
      <c r="AV91" s="105">
        <v>245333405.2825</v>
      </c>
      <c r="AW91" s="105">
        <v>245151944.37601399</v>
      </c>
      <c r="AX91" s="105">
        <v>244963823.96943799</v>
      </c>
      <c r="AY91" s="105">
        <v>244769044.062774</v>
      </c>
      <c r="AZ91" s="105">
        <v>248847248.658344</v>
      </c>
      <c r="BA91" s="105">
        <v>248847248.658344</v>
      </c>
    </row>
    <row r="92" spans="1:53" x14ac:dyDescent="0.2">
      <c r="A92" s="158" t="s">
        <v>1962</v>
      </c>
      <c r="B92" s="105">
        <v>233673725.67281699</v>
      </c>
      <c r="C92" s="105">
        <v>233824570.512788</v>
      </c>
      <c r="D92" s="105">
        <v>233974891.276245</v>
      </c>
      <c r="E92" s="105">
        <v>234124687.96318701</v>
      </c>
      <c r="F92" s="105">
        <v>234273960.573616</v>
      </c>
      <c r="G92" s="105">
        <v>234422709.10753</v>
      </c>
      <c r="H92" s="105">
        <v>234570933.56492999</v>
      </c>
      <c r="I92" s="105">
        <v>234718633.94581601</v>
      </c>
      <c r="J92" s="105">
        <v>234865810.25018799</v>
      </c>
      <c r="K92" s="105">
        <v>235012462.47804499</v>
      </c>
      <c r="L92" s="105">
        <v>235158590.62938899</v>
      </c>
      <c r="M92" s="105">
        <v>236243549.58188301</v>
      </c>
      <c r="N92" s="105">
        <v>236243549.58188301</v>
      </c>
      <c r="O92" s="105">
        <v>237136183.48600399</v>
      </c>
      <c r="P92" s="105">
        <v>238025683.994598</v>
      </c>
      <c r="Q92" s="105">
        <v>238912051.107665</v>
      </c>
      <c r="R92" s="105">
        <v>239795284.825205</v>
      </c>
      <c r="S92" s="105">
        <v>240675385.14721799</v>
      </c>
      <c r="T92" s="105">
        <v>241552352.073704</v>
      </c>
      <c r="U92" s="105">
        <v>242426185.60466301</v>
      </c>
      <c r="V92" s="105">
        <v>243296885.740096</v>
      </c>
      <c r="W92" s="105">
        <v>244164452.480001</v>
      </c>
      <c r="X92" s="105">
        <v>245028885.82438001</v>
      </c>
      <c r="Y92" s="105">
        <v>245890185.773231</v>
      </c>
      <c r="Z92" s="105">
        <v>246827743.169476</v>
      </c>
      <c r="AA92" s="105">
        <v>246827743.169476</v>
      </c>
      <c r="AB92" s="105">
        <v>246819950.47054201</v>
      </c>
      <c r="AC92" s="105">
        <v>246809295.94962201</v>
      </c>
      <c r="AD92" s="105">
        <v>246795779.60671601</v>
      </c>
      <c r="AE92" s="105">
        <v>246779401.44182399</v>
      </c>
      <c r="AF92" s="105">
        <v>246760161.45494601</v>
      </c>
      <c r="AG92" s="105">
        <v>246738059.64608201</v>
      </c>
      <c r="AH92" s="105">
        <v>246713096.015232</v>
      </c>
      <c r="AI92" s="105">
        <v>246685270.56239501</v>
      </c>
      <c r="AJ92" s="105">
        <v>246654583.28757301</v>
      </c>
      <c r="AK92" s="105">
        <v>246621034.19076499</v>
      </c>
      <c r="AL92" s="105">
        <v>246584623.27197</v>
      </c>
      <c r="AM92" s="105">
        <v>246545350.53119001</v>
      </c>
      <c r="AN92" s="105">
        <v>246545350.53119001</v>
      </c>
      <c r="AO92" s="105">
        <v>246417165.62541401</v>
      </c>
      <c r="AP92" s="105">
        <v>246282321.219551</v>
      </c>
      <c r="AQ92" s="105">
        <v>246140817.31359801</v>
      </c>
      <c r="AR92" s="105">
        <v>245992653.907556</v>
      </c>
      <c r="AS92" s="105">
        <v>245837831.001425</v>
      </c>
      <c r="AT92" s="105">
        <v>245676348.59520599</v>
      </c>
      <c r="AU92" s="105">
        <v>245508206.68889701</v>
      </c>
      <c r="AV92" s="105">
        <v>245333405.2825</v>
      </c>
      <c r="AW92" s="105">
        <v>245151944.37601399</v>
      </c>
      <c r="AX92" s="105">
        <v>244963823.96943799</v>
      </c>
      <c r="AY92" s="105">
        <v>244769044.062774</v>
      </c>
      <c r="AZ92" s="105">
        <v>248847248.658344</v>
      </c>
      <c r="BA92" s="105">
        <v>248847248.658344</v>
      </c>
    </row>
    <row r="93" spans="1:53" x14ac:dyDescent="0.2">
      <c r="A93" s="106" t="s">
        <v>1963</v>
      </c>
    </row>
    <row r="94" spans="1:53" x14ac:dyDescent="0.2">
      <c r="A94" s="106" t="s">
        <v>1964</v>
      </c>
    </row>
    <row r="95" spans="1:53" x14ac:dyDescent="0.2">
      <c r="A95" s="106" t="s">
        <v>1965</v>
      </c>
      <c r="B95" s="105">
        <v>-976946816.63</v>
      </c>
      <c r="C95" s="105">
        <v>-976946816.63</v>
      </c>
      <c r="D95" s="105">
        <v>-976946816.63</v>
      </c>
      <c r="E95" s="105">
        <v>-976946816.63</v>
      </c>
      <c r="F95" s="105">
        <v>-976946816.63</v>
      </c>
      <c r="G95" s="105">
        <v>-976946816.63</v>
      </c>
      <c r="H95" s="105">
        <v>-976946816.63</v>
      </c>
      <c r="I95" s="105">
        <v>-976946816.63</v>
      </c>
      <c r="J95" s="105">
        <v>-976946816.63</v>
      </c>
      <c r="K95" s="105">
        <v>-976946816.63</v>
      </c>
      <c r="L95" s="105">
        <v>-976946816.63</v>
      </c>
      <c r="M95" s="105">
        <v>-976946816.63</v>
      </c>
      <c r="N95" s="105">
        <v>-976946816.63</v>
      </c>
      <c r="O95" s="105">
        <v>-976946816.63</v>
      </c>
      <c r="P95" s="105">
        <v>-976946816.63</v>
      </c>
      <c r="Q95" s="105">
        <v>-976946816.63</v>
      </c>
      <c r="R95" s="105">
        <v>-976946816.63</v>
      </c>
      <c r="S95" s="105">
        <v>-976946816.63</v>
      </c>
      <c r="T95" s="105">
        <v>-976946816.63</v>
      </c>
      <c r="U95" s="105">
        <v>-976946816.63</v>
      </c>
      <c r="V95" s="105">
        <v>-976946816.63</v>
      </c>
      <c r="W95" s="105">
        <v>-976946816.63</v>
      </c>
      <c r="X95" s="105">
        <v>-976946816.63</v>
      </c>
      <c r="Y95" s="105">
        <v>-976946816.63</v>
      </c>
      <c r="Z95" s="105">
        <v>-976946816.63</v>
      </c>
      <c r="AA95" s="105">
        <v>-976946816.63</v>
      </c>
      <c r="AB95" s="105">
        <v>-976946816.63</v>
      </c>
      <c r="AC95" s="105">
        <v>-976946816.63</v>
      </c>
      <c r="AD95" s="105">
        <v>-976946816.63</v>
      </c>
      <c r="AE95" s="105">
        <v>-976946816.63</v>
      </c>
      <c r="AF95" s="105">
        <v>-976946816.63</v>
      </c>
      <c r="AG95" s="105">
        <v>-976946816.63</v>
      </c>
      <c r="AH95" s="105">
        <v>-976946816.63</v>
      </c>
      <c r="AI95" s="105">
        <v>-976946816.63</v>
      </c>
      <c r="AJ95" s="105">
        <v>-976946816.63</v>
      </c>
      <c r="AK95" s="105">
        <v>-976946816.63</v>
      </c>
      <c r="AL95" s="105">
        <v>-976946816.63</v>
      </c>
      <c r="AM95" s="105">
        <v>-976946816.63</v>
      </c>
      <c r="AN95" s="105">
        <v>-976946816.63</v>
      </c>
      <c r="AO95" s="105">
        <v>-976946816.63</v>
      </c>
      <c r="AP95" s="105">
        <v>-976946816.63</v>
      </c>
      <c r="AQ95" s="105">
        <v>-976946816.63</v>
      </c>
      <c r="AR95" s="105">
        <v>-976946816.63</v>
      </c>
      <c r="AS95" s="105">
        <v>-976946816.63</v>
      </c>
      <c r="AT95" s="105">
        <v>-976946816.63</v>
      </c>
      <c r="AU95" s="105">
        <v>-976946816.63</v>
      </c>
      <c r="AV95" s="105">
        <v>-976946816.63</v>
      </c>
      <c r="AW95" s="105">
        <v>-976946816.63</v>
      </c>
      <c r="AX95" s="105">
        <v>-976946816.63</v>
      </c>
      <c r="AY95" s="105">
        <v>-976946816.63</v>
      </c>
      <c r="AZ95" s="105">
        <v>-976946816.63</v>
      </c>
      <c r="BA95" s="105">
        <v>-976946816.63</v>
      </c>
    </row>
    <row r="96" spans="1:53" x14ac:dyDescent="0.2">
      <c r="A96" s="106" t="s">
        <v>1966</v>
      </c>
      <c r="B96" s="105">
        <v>0.72</v>
      </c>
      <c r="C96" s="105">
        <v>0.72</v>
      </c>
      <c r="D96" s="105">
        <v>0.72</v>
      </c>
      <c r="E96" s="105">
        <v>0.72</v>
      </c>
      <c r="F96" s="105">
        <v>0.72</v>
      </c>
      <c r="G96" s="105">
        <v>0.72</v>
      </c>
      <c r="H96" s="105">
        <v>0.72</v>
      </c>
      <c r="I96" s="105">
        <v>0.72</v>
      </c>
      <c r="J96" s="105">
        <v>0.72</v>
      </c>
      <c r="K96" s="105">
        <v>0.72</v>
      </c>
      <c r="L96" s="105">
        <v>0.72</v>
      </c>
      <c r="M96" s="105">
        <v>0.72</v>
      </c>
      <c r="N96" s="105">
        <v>0.72</v>
      </c>
      <c r="O96" s="105">
        <v>0.72</v>
      </c>
      <c r="P96" s="105">
        <v>0.72</v>
      </c>
      <c r="Q96" s="105">
        <v>0.72</v>
      </c>
      <c r="R96" s="105">
        <v>0.72</v>
      </c>
      <c r="S96" s="105">
        <v>0.72</v>
      </c>
      <c r="T96" s="105">
        <v>0.72</v>
      </c>
      <c r="U96" s="105">
        <v>0.72</v>
      </c>
      <c r="V96" s="105">
        <v>0.72</v>
      </c>
      <c r="W96" s="105">
        <v>0.72</v>
      </c>
      <c r="X96" s="105">
        <v>0.72</v>
      </c>
      <c r="Y96" s="105">
        <v>0.72</v>
      </c>
      <c r="Z96" s="105">
        <v>0.72</v>
      </c>
      <c r="AA96" s="105">
        <v>0.72</v>
      </c>
      <c r="AB96" s="105">
        <v>0.72</v>
      </c>
      <c r="AC96" s="105">
        <v>0.72</v>
      </c>
      <c r="AD96" s="105">
        <v>0.72</v>
      </c>
      <c r="AE96" s="105">
        <v>0.72</v>
      </c>
      <c r="AF96" s="105">
        <v>0.72</v>
      </c>
      <c r="AG96" s="105">
        <v>0.72</v>
      </c>
      <c r="AH96" s="105">
        <v>0.72</v>
      </c>
      <c r="AI96" s="105">
        <v>0.72</v>
      </c>
      <c r="AJ96" s="105">
        <v>0.72</v>
      </c>
      <c r="AK96" s="105">
        <v>0.72</v>
      </c>
      <c r="AL96" s="105">
        <v>0.72</v>
      </c>
      <c r="AM96" s="105">
        <v>0.72</v>
      </c>
      <c r="AN96" s="105">
        <v>0.72</v>
      </c>
      <c r="AO96" s="105">
        <v>0.72</v>
      </c>
      <c r="AP96" s="105">
        <v>0.72</v>
      </c>
      <c r="AQ96" s="105">
        <v>0.72</v>
      </c>
      <c r="AR96" s="105">
        <v>0.72</v>
      </c>
      <c r="AS96" s="105">
        <v>0.72</v>
      </c>
      <c r="AT96" s="105">
        <v>0.72</v>
      </c>
      <c r="AU96" s="105">
        <v>0.72</v>
      </c>
      <c r="AV96" s="105">
        <v>0.72</v>
      </c>
      <c r="AW96" s="105">
        <v>0.72</v>
      </c>
      <c r="AX96" s="105">
        <v>0.72</v>
      </c>
      <c r="AY96" s="105">
        <v>0.72</v>
      </c>
      <c r="AZ96" s="105">
        <v>0.72</v>
      </c>
      <c r="BA96" s="105">
        <v>0.72</v>
      </c>
    </row>
    <row r="97" spans="1:53" x14ac:dyDescent="0.2">
      <c r="A97" s="106" t="s">
        <v>1967</v>
      </c>
      <c r="B97" s="105">
        <v>2669168908.52</v>
      </c>
      <c r="C97" s="105">
        <v>2669168908.52</v>
      </c>
      <c r="D97" s="105">
        <v>2669168908.52</v>
      </c>
      <c r="E97" s="105">
        <v>2669168908.52</v>
      </c>
      <c r="F97" s="105">
        <v>2669168908.52</v>
      </c>
      <c r="G97" s="105">
        <v>2669168908.52</v>
      </c>
      <c r="H97" s="105">
        <v>2669168908.52</v>
      </c>
      <c r="I97" s="105">
        <v>2669168908.52</v>
      </c>
      <c r="J97" s="105">
        <v>2669168908.52</v>
      </c>
      <c r="K97" s="105">
        <v>2669168908.52</v>
      </c>
      <c r="L97" s="105">
        <v>2669168908.52</v>
      </c>
      <c r="M97" s="105">
        <v>2669168908.52</v>
      </c>
      <c r="N97" s="105">
        <v>2669168908.52</v>
      </c>
      <c r="O97" s="105">
        <v>2669168908.52</v>
      </c>
      <c r="P97" s="105">
        <v>2669168908.52</v>
      </c>
      <c r="Q97" s="105">
        <v>2669168908.52</v>
      </c>
      <c r="R97" s="105">
        <v>2669168908.52</v>
      </c>
      <c r="S97" s="105">
        <v>2669168908.52</v>
      </c>
      <c r="T97" s="105">
        <v>2669168908.52</v>
      </c>
      <c r="U97" s="105">
        <v>2669168908.52</v>
      </c>
      <c r="V97" s="105">
        <v>2669168908.52</v>
      </c>
      <c r="W97" s="105">
        <v>2669168908.52</v>
      </c>
      <c r="X97" s="105">
        <v>2669168908.52</v>
      </c>
      <c r="Y97" s="105">
        <v>2669168908.52</v>
      </c>
      <c r="Z97" s="105">
        <v>2669168908.52</v>
      </c>
      <c r="AA97" s="105">
        <v>2669168908.52</v>
      </c>
      <c r="AB97" s="105">
        <v>2669168908.52</v>
      </c>
      <c r="AC97" s="105">
        <v>2669168908.52</v>
      </c>
      <c r="AD97" s="105">
        <v>2669168908.52</v>
      </c>
      <c r="AE97" s="105">
        <v>2669168908.52</v>
      </c>
      <c r="AF97" s="105">
        <v>2669168908.52</v>
      </c>
      <c r="AG97" s="105">
        <v>2669168908.52</v>
      </c>
      <c r="AH97" s="105">
        <v>2669168908.52</v>
      </c>
      <c r="AI97" s="105">
        <v>2669168908.52</v>
      </c>
      <c r="AJ97" s="105">
        <v>2669168908.52</v>
      </c>
      <c r="AK97" s="105">
        <v>2669168908.52</v>
      </c>
      <c r="AL97" s="105">
        <v>2669168908.52</v>
      </c>
      <c r="AM97" s="105">
        <v>2669168908.52</v>
      </c>
      <c r="AN97" s="105">
        <v>2669168908.52</v>
      </c>
      <c r="AO97" s="105">
        <v>2669168908.52</v>
      </c>
      <c r="AP97" s="105">
        <v>2669168908.52</v>
      </c>
      <c r="AQ97" s="105">
        <v>2669168908.52</v>
      </c>
      <c r="AR97" s="105">
        <v>2669168908.52</v>
      </c>
      <c r="AS97" s="105">
        <v>2669168908.52</v>
      </c>
      <c r="AT97" s="105">
        <v>2669168908.52</v>
      </c>
      <c r="AU97" s="105">
        <v>2669168908.52</v>
      </c>
      <c r="AV97" s="105">
        <v>2669168908.52</v>
      </c>
      <c r="AW97" s="105">
        <v>2669168908.52</v>
      </c>
      <c r="AX97" s="105">
        <v>2669168908.52</v>
      </c>
      <c r="AY97" s="105">
        <v>2669168908.52</v>
      </c>
      <c r="AZ97" s="105">
        <v>2669168908.52</v>
      </c>
      <c r="BA97" s="105">
        <v>2669168908.52</v>
      </c>
    </row>
    <row r="98" spans="1:53" x14ac:dyDescent="0.2">
      <c r="A98" s="106" t="s">
        <v>1968</v>
      </c>
      <c r="B98" s="105">
        <v>-166581679.709999</v>
      </c>
      <c r="C98" s="105">
        <v>-166226294.709999</v>
      </c>
      <c r="D98" s="105">
        <v>-165870909.709999</v>
      </c>
      <c r="E98" s="105">
        <v>-165515524.709999</v>
      </c>
      <c r="F98" s="105">
        <v>-165160139.709999</v>
      </c>
      <c r="G98" s="105">
        <v>-164804754.709999</v>
      </c>
      <c r="H98" s="105">
        <v>-164449369.709999</v>
      </c>
      <c r="I98" s="105">
        <v>-164093984.709999</v>
      </c>
      <c r="J98" s="105">
        <v>-163738599.709999</v>
      </c>
      <c r="K98" s="105">
        <v>-163383214.709999</v>
      </c>
      <c r="L98" s="105">
        <v>-163027829.709999</v>
      </c>
      <c r="M98" s="105">
        <v>-162672444.709999</v>
      </c>
      <c r="N98" s="105">
        <v>-162672444.709999</v>
      </c>
      <c r="O98" s="105">
        <v>-162317059.709999</v>
      </c>
      <c r="P98" s="105">
        <v>-161961674.709999</v>
      </c>
      <c r="Q98" s="105">
        <v>-161606289.709999</v>
      </c>
      <c r="R98" s="105">
        <v>-161250904.709999</v>
      </c>
      <c r="S98" s="105">
        <v>-160895519.709999</v>
      </c>
      <c r="T98" s="105">
        <v>-160540134.709999</v>
      </c>
      <c r="U98" s="105">
        <v>-160184749.709999</v>
      </c>
      <c r="V98" s="105">
        <v>-159829364.709999</v>
      </c>
      <c r="W98" s="105">
        <v>-159473979.709999</v>
      </c>
      <c r="X98" s="105">
        <v>-159118594.709999</v>
      </c>
      <c r="Y98" s="105">
        <v>-158763209.709999</v>
      </c>
      <c r="Z98" s="105">
        <v>-158407824.709999</v>
      </c>
      <c r="AA98" s="105">
        <v>-158407824.709999</v>
      </c>
      <c r="AB98" s="105">
        <v>-158052439.709999</v>
      </c>
      <c r="AC98" s="105">
        <v>-157697054.709999</v>
      </c>
      <c r="AD98" s="105">
        <v>-157341669.709999</v>
      </c>
      <c r="AE98" s="105">
        <v>-156986284.709999</v>
      </c>
      <c r="AF98" s="105">
        <v>-156630899.709999</v>
      </c>
      <c r="AG98" s="105">
        <v>-156275514.709999</v>
      </c>
      <c r="AH98" s="105">
        <v>-155920129.709999</v>
      </c>
      <c r="AI98" s="105">
        <v>-155564744.709999</v>
      </c>
      <c r="AJ98" s="105">
        <v>-155209359.709999</v>
      </c>
      <c r="AK98" s="105">
        <v>-154853974.709999</v>
      </c>
      <c r="AL98" s="105">
        <v>-154498589.709999</v>
      </c>
      <c r="AM98" s="105">
        <v>-154143204.709999</v>
      </c>
      <c r="AN98" s="105">
        <v>-154143204.709999</v>
      </c>
      <c r="AO98" s="105">
        <v>-153787819.709999</v>
      </c>
      <c r="AP98" s="105">
        <v>-153432434.709999</v>
      </c>
      <c r="AQ98" s="105">
        <v>-153077049.709999</v>
      </c>
      <c r="AR98" s="105">
        <v>-152721664.709999</v>
      </c>
      <c r="AS98" s="105">
        <v>-152366279.709999</v>
      </c>
      <c r="AT98" s="105">
        <v>-152010894.709999</v>
      </c>
      <c r="AU98" s="105">
        <v>-151655509.709999</v>
      </c>
      <c r="AV98" s="105">
        <v>-151300124.709999</v>
      </c>
      <c r="AW98" s="105">
        <v>-150944739.709999</v>
      </c>
      <c r="AX98" s="105">
        <v>-150589354.709999</v>
      </c>
      <c r="AY98" s="105">
        <v>-150233969.709999</v>
      </c>
      <c r="AZ98" s="105">
        <v>-149878584.709999</v>
      </c>
      <c r="BA98" s="105">
        <v>-149878584.709999</v>
      </c>
    </row>
    <row r="99" spans="1:53" x14ac:dyDescent="0.2">
      <c r="A99" s="106" t="s">
        <v>1969</v>
      </c>
      <c r="B99" s="105">
        <v>79126788.640000001</v>
      </c>
      <c r="C99" s="105">
        <v>79126788.640000001</v>
      </c>
      <c r="D99" s="105">
        <v>79126788.640000001</v>
      </c>
      <c r="E99" s="105">
        <v>79126788.640000001</v>
      </c>
      <c r="F99" s="105">
        <v>79126788.640000001</v>
      </c>
      <c r="G99" s="105">
        <v>79126788.640000001</v>
      </c>
      <c r="H99" s="105">
        <v>79126788.640000001</v>
      </c>
      <c r="I99" s="105">
        <v>79126788.640000001</v>
      </c>
      <c r="J99" s="105">
        <v>79126788.640000001</v>
      </c>
      <c r="K99" s="105">
        <v>79126788.640000001</v>
      </c>
      <c r="L99" s="105">
        <v>79126788.640000001</v>
      </c>
      <c r="M99" s="105">
        <v>79126788.640000001</v>
      </c>
      <c r="N99" s="105">
        <v>79126788.640000001</v>
      </c>
      <c r="O99" s="105">
        <v>79126788.640000001</v>
      </c>
      <c r="P99" s="105">
        <v>79126788.640000001</v>
      </c>
      <c r="Q99" s="105">
        <v>79126788.640000001</v>
      </c>
      <c r="R99" s="105">
        <v>79126788.640000001</v>
      </c>
      <c r="S99" s="105">
        <v>79126788.640000001</v>
      </c>
      <c r="T99" s="105">
        <v>79126788.640000001</v>
      </c>
      <c r="U99" s="105">
        <v>79126788.640000001</v>
      </c>
      <c r="V99" s="105">
        <v>79126788.640000001</v>
      </c>
      <c r="W99" s="105">
        <v>79126788.640000001</v>
      </c>
      <c r="X99" s="105">
        <v>79126788.640000001</v>
      </c>
      <c r="Y99" s="105">
        <v>79126788.640000001</v>
      </c>
      <c r="Z99" s="105">
        <v>79126788.640000001</v>
      </c>
      <c r="AA99" s="105">
        <v>79126788.640000001</v>
      </c>
      <c r="AB99" s="105">
        <v>79126788.640000001</v>
      </c>
      <c r="AC99" s="105">
        <v>79126788.640000001</v>
      </c>
      <c r="AD99" s="105">
        <v>79126788.640000001</v>
      </c>
      <c r="AE99" s="105">
        <v>79126788.640000001</v>
      </c>
      <c r="AF99" s="105">
        <v>79126788.640000001</v>
      </c>
      <c r="AG99" s="105">
        <v>79126788.640000001</v>
      </c>
      <c r="AH99" s="105">
        <v>79126788.640000001</v>
      </c>
      <c r="AI99" s="105">
        <v>79126788.640000001</v>
      </c>
      <c r="AJ99" s="105">
        <v>79126788.640000001</v>
      </c>
      <c r="AK99" s="105">
        <v>79126788.640000001</v>
      </c>
      <c r="AL99" s="105">
        <v>79126788.640000001</v>
      </c>
      <c r="AM99" s="105">
        <v>79126788.640000001</v>
      </c>
      <c r="AN99" s="105">
        <v>79126788.640000001</v>
      </c>
      <c r="AO99" s="105">
        <v>79126788.640000001</v>
      </c>
      <c r="AP99" s="105">
        <v>79126788.640000001</v>
      </c>
      <c r="AQ99" s="105">
        <v>79126788.640000001</v>
      </c>
      <c r="AR99" s="105">
        <v>79126788.640000001</v>
      </c>
      <c r="AS99" s="105">
        <v>79126788.640000001</v>
      </c>
      <c r="AT99" s="105">
        <v>79126788.640000001</v>
      </c>
      <c r="AU99" s="105">
        <v>79126788.640000001</v>
      </c>
      <c r="AV99" s="105">
        <v>79126788.640000001</v>
      </c>
      <c r="AW99" s="105">
        <v>79126788.640000001</v>
      </c>
      <c r="AX99" s="105">
        <v>79126788.640000001</v>
      </c>
      <c r="AY99" s="105">
        <v>79126788.640000001</v>
      </c>
      <c r="AZ99" s="105">
        <v>79126788.640000001</v>
      </c>
      <c r="BA99" s="105">
        <v>79126788.640000001</v>
      </c>
    </row>
    <row r="100" spans="1:53" x14ac:dyDescent="0.2">
      <c r="A100" s="106" t="s">
        <v>1970</v>
      </c>
      <c r="B100" s="105">
        <v>1019349516.06529</v>
      </c>
      <c r="C100" s="105">
        <v>1006285563.80159</v>
      </c>
      <c r="D100" s="105">
        <v>991728789.729882</v>
      </c>
      <c r="E100" s="105">
        <v>977417844.33384502</v>
      </c>
      <c r="F100" s="105">
        <v>963635645.01087105</v>
      </c>
      <c r="G100" s="105">
        <v>950418921.17040396</v>
      </c>
      <c r="H100" s="105">
        <v>938420356.88004196</v>
      </c>
      <c r="I100" s="105">
        <v>925772155.85687697</v>
      </c>
      <c r="J100" s="105">
        <v>915754230.72267604</v>
      </c>
      <c r="K100" s="105">
        <v>907701287.26408005</v>
      </c>
      <c r="L100" s="105">
        <v>901160465.78147602</v>
      </c>
      <c r="M100" s="105">
        <v>893451878.73221695</v>
      </c>
      <c r="N100" s="105">
        <v>893451878.73221695</v>
      </c>
      <c r="O100" s="105">
        <v>888294379.85043299</v>
      </c>
      <c r="P100" s="105">
        <v>886474016.02934802</v>
      </c>
      <c r="Q100" s="105">
        <v>886149112.86096001</v>
      </c>
      <c r="R100" s="105">
        <v>887794109.86952198</v>
      </c>
      <c r="S100" s="105">
        <v>890349121.88013101</v>
      </c>
      <c r="T100" s="105">
        <v>894433793.76215005</v>
      </c>
      <c r="U100" s="105">
        <v>900132343.82028496</v>
      </c>
      <c r="V100" s="105">
        <v>906330847.86084294</v>
      </c>
      <c r="W100" s="105">
        <v>915695576.73110604</v>
      </c>
      <c r="X100" s="105">
        <v>926511034.02430701</v>
      </c>
      <c r="Y100" s="105">
        <v>939009449.31489396</v>
      </c>
      <c r="Z100" s="105">
        <v>951237882.04873395</v>
      </c>
      <c r="AA100" s="105">
        <v>951237882.04873395</v>
      </c>
      <c r="AB100" s="105">
        <v>965150240.08473003</v>
      </c>
      <c r="AC100" s="105">
        <v>980159101.84505904</v>
      </c>
      <c r="AD100" s="105">
        <v>994789377.14314902</v>
      </c>
      <c r="AE100" s="105">
        <v>1013460925.00354</v>
      </c>
      <c r="AF100" s="105">
        <v>1031476700.83726</v>
      </c>
      <c r="AG100" s="105">
        <v>1053831920.64669</v>
      </c>
      <c r="AH100" s="105">
        <v>1075775419.19116</v>
      </c>
      <c r="AI100" s="105">
        <v>1096522275.3859601</v>
      </c>
      <c r="AJ100" s="105">
        <v>1111409678.3016601</v>
      </c>
      <c r="AK100" s="105">
        <v>1126208155.4300399</v>
      </c>
      <c r="AL100" s="105">
        <v>1141370375.3819399</v>
      </c>
      <c r="AM100" s="105">
        <v>1152871657.1401401</v>
      </c>
      <c r="AN100" s="105">
        <v>1152871657.1401401</v>
      </c>
      <c r="AO100" s="105">
        <v>1164523379.69029</v>
      </c>
      <c r="AP100" s="105">
        <v>1177547871.7182801</v>
      </c>
      <c r="AQ100" s="105">
        <v>1190078136.26332</v>
      </c>
      <c r="AR100" s="105">
        <v>1206943599.2727101</v>
      </c>
      <c r="AS100" s="105">
        <v>1218999590.5022099</v>
      </c>
      <c r="AT100" s="105">
        <v>1235580506.55615</v>
      </c>
      <c r="AU100" s="105">
        <v>1247558990.9967401</v>
      </c>
      <c r="AV100" s="105">
        <v>1258485026.96383</v>
      </c>
      <c r="AW100" s="105">
        <v>1275107376.8132999</v>
      </c>
      <c r="AX100" s="105">
        <v>1298793952.9921999</v>
      </c>
      <c r="AY100" s="105">
        <v>1322830262.4974699</v>
      </c>
      <c r="AZ100" s="105">
        <v>1335127574.5325999</v>
      </c>
      <c r="BA100" s="105">
        <v>1335127574.5325999</v>
      </c>
    </row>
    <row r="101" spans="1:53" x14ac:dyDescent="0.2">
      <c r="A101" s="106" t="s">
        <v>1971</v>
      </c>
      <c r="B101" s="105">
        <v>517320461.59589702</v>
      </c>
      <c r="C101" s="105">
        <v>515331004.46769202</v>
      </c>
      <c r="D101" s="105">
        <v>513340535.77538401</v>
      </c>
      <c r="E101" s="105">
        <v>511349055.51897401</v>
      </c>
      <c r="F101" s="105">
        <v>509356563.698461</v>
      </c>
      <c r="G101" s="105">
        <v>507363060.31384599</v>
      </c>
      <c r="H101" s="105">
        <v>505368545.36512798</v>
      </c>
      <c r="I101" s="105">
        <v>503373018.85230702</v>
      </c>
      <c r="J101" s="105">
        <v>501376480.77538401</v>
      </c>
      <c r="K101" s="105">
        <v>499378931.13435799</v>
      </c>
      <c r="L101" s="105">
        <v>497380369.92922997</v>
      </c>
      <c r="M101" s="105">
        <v>495380797.16000003</v>
      </c>
      <c r="N101" s="105">
        <v>495380797.16000003</v>
      </c>
      <c r="O101" s="105">
        <v>493385282.49974298</v>
      </c>
      <c r="P101" s="105">
        <v>491394837.512564</v>
      </c>
      <c r="Q101" s="105">
        <v>489409462.198461</v>
      </c>
      <c r="R101" s="105">
        <v>487429156.55743599</v>
      </c>
      <c r="S101" s="105">
        <v>485453920.58948702</v>
      </c>
      <c r="T101" s="105">
        <v>483483754.29461497</v>
      </c>
      <c r="U101" s="105">
        <v>481518657.67281997</v>
      </c>
      <c r="V101" s="105">
        <v>479558630.72410202</v>
      </c>
      <c r="W101" s="105">
        <v>477603673.448461</v>
      </c>
      <c r="X101" s="105">
        <v>475653785.84589702</v>
      </c>
      <c r="Y101" s="105">
        <v>473708967.91641003</v>
      </c>
      <c r="Z101" s="105">
        <v>471769219.66000003</v>
      </c>
      <c r="AA101" s="105">
        <v>471769219.66000003</v>
      </c>
      <c r="AB101" s="105">
        <v>469833587.12153798</v>
      </c>
      <c r="AC101" s="105">
        <v>467897000.62794799</v>
      </c>
      <c r="AD101" s="105">
        <v>465959460.17923099</v>
      </c>
      <c r="AE101" s="105">
        <v>464020965.77538401</v>
      </c>
      <c r="AF101" s="105">
        <v>462081517.41641003</v>
      </c>
      <c r="AG101" s="105">
        <v>460141115.10230702</v>
      </c>
      <c r="AH101" s="105">
        <v>458199758.83307701</v>
      </c>
      <c r="AI101" s="105">
        <v>456257448.60871798</v>
      </c>
      <c r="AJ101" s="105">
        <v>454314184.42923099</v>
      </c>
      <c r="AK101" s="105">
        <v>452369966.29461497</v>
      </c>
      <c r="AL101" s="105">
        <v>450424794.20487201</v>
      </c>
      <c r="AM101" s="105">
        <v>448478668.16000003</v>
      </c>
      <c r="AN101" s="105">
        <v>448478668.16000003</v>
      </c>
      <c r="AO101" s="105">
        <v>446529068.56384599</v>
      </c>
      <c r="AP101" s="105">
        <v>444576949.37153798</v>
      </c>
      <c r="AQ101" s="105">
        <v>442622310.58307701</v>
      </c>
      <c r="AR101" s="105">
        <v>440665152.198461</v>
      </c>
      <c r="AS101" s="105">
        <v>438705474.21769202</v>
      </c>
      <c r="AT101" s="105">
        <v>436743276.640769</v>
      </c>
      <c r="AU101" s="105">
        <v>434778559.46769202</v>
      </c>
      <c r="AV101" s="105">
        <v>432811322.698461</v>
      </c>
      <c r="AW101" s="105">
        <v>430841566.33307701</v>
      </c>
      <c r="AX101" s="105">
        <v>428869290.37153798</v>
      </c>
      <c r="AY101" s="105">
        <v>426894494.81384599</v>
      </c>
      <c r="AZ101" s="105">
        <v>424917179.66000003</v>
      </c>
      <c r="BA101" s="105">
        <v>424917179.66000003</v>
      </c>
    </row>
    <row r="102" spans="1:53" x14ac:dyDescent="0.2">
      <c r="A102" s="106" t="s">
        <v>1972</v>
      </c>
      <c r="B102" s="105">
        <v>180351128</v>
      </c>
      <c r="C102" s="105">
        <v>180351128</v>
      </c>
      <c r="D102" s="105">
        <v>180351128</v>
      </c>
      <c r="E102" s="105">
        <v>180351128</v>
      </c>
      <c r="F102" s="105">
        <v>180351128</v>
      </c>
      <c r="G102" s="105">
        <v>180351128</v>
      </c>
      <c r="H102" s="105">
        <v>180351128</v>
      </c>
      <c r="I102" s="105">
        <v>180351128</v>
      </c>
      <c r="J102" s="105">
        <v>180351128</v>
      </c>
      <c r="K102" s="105">
        <v>180351128</v>
      </c>
      <c r="L102" s="105">
        <v>180351128</v>
      </c>
      <c r="M102" s="105">
        <v>180351128</v>
      </c>
      <c r="N102" s="105">
        <v>180351128</v>
      </c>
      <c r="O102" s="105">
        <v>180351128</v>
      </c>
      <c r="P102" s="105">
        <v>180351128</v>
      </c>
      <c r="Q102" s="105">
        <v>180351128</v>
      </c>
      <c r="R102" s="105">
        <v>180351128</v>
      </c>
      <c r="S102" s="105">
        <v>180351128</v>
      </c>
      <c r="T102" s="105">
        <v>180351128</v>
      </c>
      <c r="U102" s="105">
        <v>180351128</v>
      </c>
      <c r="V102" s="105">
        <v>180351128</v>
      </c>
      <c r="W102" s="105">
        <v>180351128</v>
      </c>
      <c r="X102" s="105">
        <v>180351128</v>
      </c>
      <c r="Y102" s="105">
        <v>180351128</v>
      </c>
      <c r="Z102" s="105">
        <v>180351128</v>
      </c>
      <c r="AA102" s="105">
        <v>180351128</v>
      </c>
      <c r="AB102" s="105">
        <v>180351128</v>
      </c>
      <c r="AC102" s="105">
        <v>180351128</v>
      </c>
      <c r="AD102" s="105">
        <v>180351128</v>
      </c>
      <c r="AE102" s="105">
        <v>180351128</v>
      </c>
      <c r="AF102" s="105">
        <v>180351128</v>
      </c>
      <c r="AG102" s="105">
        <v>180351128</v>
      </c>
      <c r="AH102" s="105">
        <v>180351128</v>
      </c>
      <c r="AI102" s="105">
        <v>180351128</v>
      </c>
      <c r="AJ102" s="105">
        <v>180351128</v>
      </c>
      <c r="AK102" s="105">
        <v>180351128</v>
      </c>
      <c r="AL102" s="105">
        <v>180351128</v>
      </c>
      <c r="AM102" s="105">
        <v>180351128</v>
      </c>
      <c r="AN102" s="105">
        <v>180351128</v>
      </c>
      <c r="AO102" s="105">
        <v>180351128</v>
      </c>
      <c r="AP102" s="105">
        <v>180351128</v>
      </c>
      <c r="AQ102" s="105">
        <v>180351128</v>
      </c>
      <c r="AR102" s="105">
        <v>180351128</v>
      </c>
      <c r="AS102" s="105">
        <v>180351128</v>
      </c>
      <c r="AT102" s="105">
        <v>180351128</v>
      </c>
      <c r="AU102" s="105">
        <v>180351128</v>
      </c>
      <c r="AV102" s="105">
        <v>180351128</v>
      </c>
      <c r="AW102" s="105">
        <v>180351128</v>
      </c>
      <c r="AX102" s="105">
        <v>180351128</v>
      </c>
      <c r="AY102" s="105">
        <v>180351128</v>
      </c>
      <c r="AZ102" s="105">
        <v>180351128</v>
      </c>
      <c r="BA102" s="105">
        <v>180351128</v>
      </c>
    </row>
    <row r="103" spans="1:53" x14ac:dyDescent="0.2">
      <c r="A103" s="106" t="s">
        <v>1973</v>
      </c>
      <c r="B103" s="105">
        <v>0</v>
      </c>
      <c r="C103" s="105">
        <v>0</v>
      </c>
      <c r="D103" s="105">
        <v>0</v>
      </c>
      <c r="E103" s="105">
        <v>0</v>
      </c>
      <c r="F103" s="105">
        <v>0</v>
      </c>
      <c r="G103" s="105">
        <v>0</v>
      </c>
      <c r="H103" s="105">
        <v>0</v>
      </c>
      <c r="I103" s="105">
        <v>0</v>
      </c>
      <c r="J103" s="105">
        <v>0</v>
      </c>
      <c r="K103" s="105">
        <v>0</v>
      </c>
      <c r="L103" s="105">
        <v>0</v>
      </c>
      <c r="M103" s="105">
        <v>0</v>
      </c>
      <c r="N103" s="105">
        <v>0</v>
      </c>
      <c r="O103" s="105">
        <v>0</v>
      </c>
      <c r="P103" s="105">
        <v>0</v>
      </c>
      <c r="Q103" s="105">
        <v>0</v>
      </c>
      <c r="R103" s="105">
        <v>0</v>
      </c>
      <c r="S103" s="105">
        <v>0</v>
      </c>
      <c r="T103" s="105">
        <v>0</v>
      </c>
      <c r="U103" s="105">
        <v>0</v>
      </c>
      <c r="V103" s="105">
        <v>0</v>
      </c>
      <c r="W103" s="105">
        <v>0</v>
      </c>
      <c r="X103" s="105">
        <v>0</v>
      </c>
      <c r="Y103" s="105">
        <v>0</v>
      </c>
      <c r="Z103" s="105">
        <v>0</v>
      </c>
      <c r="AA103" s="105">
        <v>0</v>
      </c>
      <c r="AB103" s="105">
        <v>0</v>
      </c>
      <c r="AC103" s="105">
        <v>0</v>
      </c>
      <c r="AD103" s="105">
        <v>0</v>
      </c>
      <c r="AE103" s="105">
        <v>0</v>
      </c>
      <c r="AF103" s="105">
        <v>0</v>
      </c>
      <c r="AG103" s="105">
        <v>0</v>
      </c>
      <c r="AH103" s="105">
        <v>0</v>
      </c>
      <c r="AI103" s="105">
        <v>0</v>
      </c>
      <c r="AJ103" s="105">
        <v>0</v>
      </c>
      <c r="AK103" s="105">
        <v>0</v>
      </c>
      <c r="AL103" s="105">
        <v>0</v>
      </c>
      <c r="AM103" s="105">
        <v>0</v>
      </c>
      <c r="AN103" s="105">
        <v>0</v>
      </c>
      <c r="AO103" s="105">
        <v>0</v>
      </c>
      <c r="AP103" s="105">
        <v>0</v>
      </c>
      <c r="AQ103" s="105">
        <v>0</v>
      </c>
      <c r="AR103" s="105">
        <v>0</v>
      </c>
      <c r="AS103" s="105">
        <v>0</v>
      </c>
      <c r="AT103" s="105">
        <v>0</v>
      </c>
      <c r="AU103" s="105">
        <v>0</v>
      </c>
      <c r="AV103" s="105">
        <v>0</v>
      </c>
      <c r="AW103" s="105">
        <v>0</v>
      </c>
      <c r="AX103" s="105">
        <v>0</v>
      </c>
      <c r="AY103" s="105">
        <v>0</v>
      </c>
      <c r="AZ103" s="105">
        <v>0</v>
      </c>
      <c r="BA103" s="105">
        <v>0</v>
      </c>
    </row>
    <row r="104" spans="1:53" x14ac:dyDescent="0.2">
      <c r="A104" s="158" t="s">
        <v>1974</v>
      </c>
      <c r="B104" s="105">
        <v>3321788307.20119</v>
      </c>
      <c r="C104" s="105">
        <v>3307090282.8092799</v>
      </c>
      <c r="D104" s="105">
        <v>3290898425.04526</v>
      </c>
      <c r="E104" s="105">
        <v>3274951384.3928199</v>
      </c>
      <c r="F104" s="105">
        <v>3259532078.24933</v>
      </c>
      <c r="G104" s="105">
        <v>3244677236.02425</v>
      </c>
      <c r="H104" s="105">
        <v>3231039541.7851701</v>
      </c>
      <c r="I104" s="105">
        <v>3216751199.2491798</v>
      </c>
      <c r="J104" s="105">
        <v>3205092121.0380602</v>
      </c>
      <c r="K104" s="105">
        <v>3195397012.9384398</v>
      </c>
      <c r="L104" s="105">
        <v>3187213015.2507</v>
      </c>
      <c r="M104" s="105">
        <v>3177860240.43221</v>
      </c>
      <c r="N104" s="105">
        <v>3177860240.43221</v>
      </c>
      <c r="O104" s="105">
        <v>3171062611.8901701</v>
      </c>
      <c r="P104" s="105">
        <v>3167607188.0819101</v>
      </c>
      <c r="Q104" s="105">
        <v>3165652294.5994201</v>
      </c>
      <c r="R104" s="105">
        <v>3165672370.9669499</v>
      </c>
      <c r="S104" s="105">
        <v>3166607532.0096202</v>
      </c>
      <c r="T104" s="105">
        <v>3169077422.5967598</v>
      </c>
      <c r="U104" s="105">
        <v>3173166261.0331001</v>
      </c>
      <c r="V104" s="105">
        <v>3177760123.1249399</v>
      </c>
      <c r="W104" s="105">
        <v>3185525279.7195601</v>
      </c>
      <c r="X104" s="105">
        <v>3194746234.4102001</v>
      </c>
      <c r="Y104" s="105">
        <v>3205655216.7712998</v>
      </c>
      <c r="Z104" s="105">
        <v>3216299286.2487302</v>
      </c>
      <c r="AA104" s="105">
        <v>3216299286.2487302</v>
      </c>
      <c r="AB104" s="105">
        <v>3228631396.7462702</v>
      </c>
      <c r="AC104" s="105">
        <v>3242059057.013</v>
      </c>
      <c r="AD104" s="105">
        <v>3255107176.86238</v>
      </c>
      <c r="AE104" s="105">
        <v>3272195615.3189301</v>
      </c>
      <c r="AF104" s="105">
        <v>3288627327.7936702</v>
      </c>
      <c r="AG104" s="105">
        <v>3309397530.28899</v>
      </c>
      <c r="AH104" s="105">
        <v>3329755057.56424</v>
      </c>
      <c r="AI104" s="105">
        <v>3348914988.5346799</v>
      </c>
      <c r="AJ104" s="105">
        <v>3362214512.2708902</v>
      </c>
      <c r="AK104" s="105">
        <v>3375424156.2646599</v>
      </c>
      <c r="AL104" s="105">
        <v>3388996589.1268101</v>
      </c>
      <c r="AM104" s="105">
        <v>3398907129.8401399</v>
      </c>
      <c r="AN104" s="105">
        <v>3398907129.8401399</v>
      </c>
      <c r="AO104" s="105">
        <v>3408964637.7941298</v>
      </c>
      <c r="AP104" s="105">
        <v>3420392395.6298199</v>
      </c>
      <c r="AQ104" s="105">
        <v>3431323406.3864002</v>
      </c>
      <c r="AR104" s="105">
        <v>3446587096.0111799</v>
      </c>
      <c r="AS104" s="105">
        <v>3457038794.2599101</v>
      </c>
      <c r="AT104" s="105">
        <v>3472012897.7369199</v>
      </c>
      <c r="AU104" s="105">
        <v>3482382050.0044398</v>
      </c>
      <c r="AV104" s="105">
        <v>3491696234.2022901</v>
      </c>
      <c r="AW104" s="105">
        <v>3506704212.6863799</v>
      </c>
      <c r="AX104" s="105">
        <v>3528773897.9037399</v>
      </c>
      <c r="AY104" s="105">
        <v>3551190796.8513098</v>
      </c>
      <c r="AZ104" s="105">
        <v>3561866178.7326002</v>
      </c>
      <c r="BA104" s="105">
        <v>3561866178.7326002</v>
      </c>
    </row>
    <row r="105" spans="1:53" x14ac:dyDescent="0.2">
      <c r="A105" s="106" t="s">
        <v>1975</v>
      </c>
    </row>
    <row r="106" spans="1:53" x14ac:dyDescent="0.2">
      <c r="A106" s="106" t="s">
        <v>1976</v>
      </c>
    </row>
    <row r="107" spans="1:53" x14ac:dyDescent="0.2">
      <c r="A107" s="158" t="s">
        <v>1977</v>
      </c>
      <c r="B107" s="105">
        <v>0</v>
      </c>
      <c r="C107" s="105">
        <v>0</v>
      </c>
      <c r="D107" s="105">
        <v>0</v>
      </c>
      <c r="E107" s="105">
        <v>0</v>
      </c>
      <c r="F107" s="105">
        <v>0</v>
      </c>
      <c r="G107" s="105">
        <v>0</v>
      </c>
      <c r="H107" s="105">
        <v>0</v>
      </c>
      <c r="I107" s="105">
        <v>0</v>
      </c>
      <c r="J107" s="105">
        <v>0</v>
      </c>
      <c r="K107" s="105">
        <v>0</v>
      </c>
      <c r="L107" s="105">
        <v>0</v>
      </c>
      <c r="M107" s="105">
        <v>0</v>
      </c>
      <c r="N107" s="105">
        <v>0</v>
      </c>
      <c r="O107" s="105">
        <v>0</v>
      </c>
      <c r="P107" s="105">
        <v>0</v>
      </c>
      <c r="Q107" s="105">
        <v>0</v>
      </c>
      <c r="R107" s="105">
        <v>0</v>
      </c>
      <c r="S107" s="105">
        <v>0</v>
      </c>
      <c r="T107" s="105">
        <v>0</v>
      </c>
      <c r="U107" s="105">
        <v>0</v>
      </c>
      <c r="V107" s="105">
        <v>0</v>
      </c>
      <c r="W107" s="105">
        <v>0</v>
      </c>
      <c r="X107" s="105">
        <v>0</v>
      </c>
      <c r="Y107" s="105">
        <v>0</v>
      </c>
      <c r="Z107" s="105">
        <v>0</v>
      </c>
      <c r="AA107" s="105">
        <v>0</v>
      </c>
      <c r="AB107" s="105">
        <v>0</v>
      </c>
      <c r="AC107" s="105">
        <v>0</v>
      </c>
      <c r="AD107" s="105">
        <v>0</v>
      </c>
      <c r="AE107" s="105">
        <v>0</v>
      </c>
      <c r="AF107" s="105">
        <v>0</v>
      </c>
      <c r="AG107" s="105">
        <v>0</v>
      </c>
      <c r="AH107" s="105">
        <v>0</v>
      </c>
      <c r="AI107" s="105">
        <v>0</v>
      </c>
      <c r="AJ107" s="105">
        <v>0</v>
      </c>
      <c r="AK107" s="105">
        <v>0</v>
      </c>
      <c r="AL107" s="105">
        <v>0</v>
      </c>
      <c r="AM107" s="105">
        <v>0</v>
      </c>
      <c r="AN107" s="105">
        <v>0</v>
      </c>
      <c r="AO107" s="105">
        <v>0</v>
      </c>
      <c r="AP107" s="105">
        <v>0</v>
      </c>
      <c r="AQ107" s="105">
        <v>0</v>
      </c>
      <c r="AR107" s="105">
        <v>0</v>
      </c>
      <c r="AS107" s="105">
        <v>0</v>
      </c>
      <c r="AT107" s="105">
        <v>0</v>
      </c>
      <c r="AU107" s="105">
        <v>0</v>
      </c>
      <c r="AV107" s="105">
        <v>0</v>
      </c>
      <c r="AW107" s="105">
        <v>0</v>
      </c>
      <c r="AX107" s="105">
        <v>0</v>
      </c>
      <c r="AY107" s="105">
        <v>0</v>
      </c>
      <c r="AZ107" s="105">
        <v>0</v>
      </c>
      <c r="BA107" s="105">
        <v>0</v>
      </c>
    </row>
    <row r="108" spans="1:53" x14ac:dyDescent="0.2">
      <c r="A108" s="106" t="s">
        <v>1978</v>
      </c>
    </row>
    <row r="109" spans="1:53" x14ac:dyDescent="0.2">
      <c r="A109" s="235" t="s">
        <v>1979</v>
      </c>
    </row>
    <row r="110" spans="1:53" x14ac:dyDescent="0.2">
      <c r="A110" s="106" t="s">
        <v>1980</v>
      </c>
      <c r="B110" s="105">
        <v>0</v>
      </c>
      <c r="C110" s="105">
        <v>0</v>
      </c>
      <c r="D110" s="105">
        <v>0</v>
      </c>
      <c r="E110" s="105">
        <v>0</v>
      </c>
      <c r="F110" s="105">
        <v>0</v>
      </c>
      <c r="G110" s="105">
        <v>0</v>
      </c>
      <c r="H110" s="105">
        <v>0</v>
      </c>
      <c r="I110" s="105">
        <v>0</v>
      </c>
      <c r="J110" s="105">
        <v>0</v>
      </c>
      <c r="K110" s="105">
        <v>0</v>
      </c>
      <c r="L110" s="105">
        <v>0</v>
      </c>
      <c r="M110" s="105">
        <v>0</v>
      </c>
      <c r="N110" s="105">
        <v>0</v>
      </c>
      <c r="O110" s="105">
        <v>0</v>
      </c>
      <c r="P110" s="105">
        <v>0</v>
      </c>
      <c r="Q110" s="105">
        <v>0</v>
      </c>
      <c r="R110" s="105">
        <v>0</v>
      </c>
      <c r="S110" s="105">
        <v>0</v>
      </c>
      <c r="T110" s="105">
        <v>0</v>
      </c>
      <c r="U110" s="105">
        <v>0</v>
      </c>
      <c r="V110" s="105">
        <v>0</v>
      </c>
      <c r="W110" s="105">
        <v>0</v>
      </c>
      <c r="X110" s="105">
        <v>0</v>
      </c>
      <c r="Y110" s="105">
        <v>0</v>
      </c>
      <c r="Z110" s="105">
        <v>0</v>
      </c>
      <c r="AA110" s="105">
        <v>0</v>
      </c>
      <c r="AB110" s="105">
        <v>0</v>
      </c>
      <c r="AC110" s="105">
        <v>0</v>
      </c>
      <c r="AD110" s="105">
        <v>0</v>
      </c>
      <c r="AE110" s="105">
        <v>0</v>
      </c>
      <c r="AF110" s="105">
        <v>0</v>
      </c>
      <c r="AG110" s="105">
        <v>0</v>
      </c>
      <c r="AH110" s="105">
        <v>0</v>
      </c>
      <c r="AI110" s="105">
        <v>0</v>
      </c>
      <c r="AJ110" s="105">
        <v>0</v>
      </c>
      <c r="AK110" s="105">
        <v>0</v>
      </c>
      <c r="AL110" s="105">
        <v>0</v>
      </c>
      <c r="AM110" s="105">
        <v>0</v>
      </c>
      <c r="AN110" s="105">
        <v>0</v>
      </c>
      <c r="AO110" s="105">
        <v>0</v>
      </c>
      <c r="AP110" s="105">
        <v>0</v>
      </c>
      <c r="AQ110" s="105">
        <v>0</v>
      </c>
      <c r="AR110" s="105">
        <v>0</v>
      </c>
      <c r="AS110" s="105">
        <v>0</v>
      </c>
      <c r="AT110" s="105">
        <v>0</v>
      </c>
      <c r="AU110" s="105">
        <v>0</v>
      </c>
      <c r="AV110" s="105">
        <v>0</v>
      </c>
      <c r="AW110" s="105">
        <v>0</v>
      </c>
      <c r="AX110" s="105">
        <v>0</v>
      </c>
      <c r="AY110" s="105">
        <v>0</v>
      </c>
      <c r="AZ110" s="105">
        <v>0</v>
      </c>
      <c r="BA110" s="105">
        <v>0</v>
      </c>
    </row>
    <row r="111" spans="1:53" x14ac:dyDescent="0.2">
      <c r="A111" s="106" t="s">
        <v>1981</v>
      </c>
      <c r="B111" s="105">
        <v>-22953779.370000001</v>
      </c>
      <c r="C111" s="105">
        <v>-22953779.370000001</v>
      </c>
      <c r="D111" s="105">
        <v>-22953779.370000001</v>
      </c>
      <c r="E111" s="105">
        <v>-22953779.370000001</v>
      </c>
      <c r="F111" s="105">
        <v>-22953779.370000001</v>
      </c>
      <c r="G111" s="105">
        <v>-22953779.370000001</v>
      </c>
      <c r="H111" s="105">
        <v>-22953779.370000001</v>
      </c>
      <c r="I111" s="105">
        <v>-22953779.370000001</v>
      </c>
      <c r="J111" s="105">
        <v>-22953779.370000001</v>
      </c>
      <c r="K111" s="105">
        <v>-22953779.370000001</v>
      </c>
      <c r="L111" s="105">
        <v>-22953779.370000001</v>
      </c>
      <c r="M111" s="105">
        <v>-22953779.370000001</v>
      </c>
      <c r="N111" s="105">
        <v>-22953779.370000001</v>
      </c>
      <c r="O111" s="105">
        <v>-22953779.370000001</v>
      </c>
      <c r="P111" s="105">
        <v>-22953779.370000001</v>
      </c>
      <c r="Q111" s="105">
        <v>-22953779.370000001</v>
      </c>
      <c r="R111" s="105">
        <v>-22953779.370000001</v>
      </c>
      <c r="S111" s="105">
        <v>-22953779.370000001</v>
      </c>
      <c r="T111" s="105">
        <v>-22953779.370000001</v>
      </c>
      <c r="U111" s="105">
        <v>-22953779.370000001</v>
      </c>
      <c r="V111" s="105">
        <v>-22953779.370000001</v>
      </c>
      <c r="W111" s="105">
        <v>-22953779.370000001</v>
      </c>
      <c r="X111" s="105">
        <v>-22953779.370000001</v>
      </c>
      <c r="Y111" s="105">
        <v>-22953779.370000001</v>
      </c>
      <c r="Z111" s="105">
        <v>-22953779.370000001</v>
      </c>
      <c r="AA111" s="105">
        <v>-22953779.370000001</v>
      </c>
      <c r="AB111" s="105">
        <v>-22953779.370000001</v>
      </c>
      <c r="AC111" s="105">
        <v>-22953779.370000001</v>
      </c>
      <c r="AD111" s="105">
        <v>-22953779.370000001</v>
      </c>
      <c r="AE111" s="105">
        <v>-22953779.370000001</v>
      </c>
      <c r="AF111" s="105">
        <v>-22953779.370000001</v>
      </c>
      <c r="AG111" s="105">
        <v>-22953779.370000001</v>
      </c>
      <c r="AH111" s="105">
        <v>-22953779.370000001</v>
      </c>
      <c r="AI111" s="105">
        <v>-22953779.370000001</v>
      </c>
      <c r="AJ111" s="105">
        <v>-22953779.370000001</v>
      </c>
      <c r="AK111" s="105">
        <v>-22953779.370000001</v>
      </c>
      <c r="AL111" s="105">
        <v>-22953779.370000001</v>
      </c>
      <c r="AM111" s="105">
        <v>-22953779.370000001</v>
      </c>
      <c r="AN111" s="105">
        <v>-22953779.370000001</v>
      </c>
      <c r="AO111" s="105">
        <v>-22953779.370000001</v>
      </c>
      <c r="AP111" s="105">
        <v>-22953779.370000001</v>
      </c>
      <c r="AQ111" s="105">
        <v>-22953779.370000001</v>
      </c>
      <c r="AR111" s="105">
        <v>-22953779.370000001</v>
      </c>
      <c r="AS111" s="105">
        <v>-22953779.370000001</v>
      </c>
      <c r="AT111" s="105">
        <v>-22953779.370000001</v>
      </c>
      <c r="AU111" s="105">
        <v>-22953779.370000001</v>
      </c>
      <c r="AV111" s="105">
        <v>-22953779.370000001</v>
      </c>
      <c r="AW111" s="105">
        <v>-22953779.370000001</v>
      </c>
      <c r="AX111" s="105">
        <v>-22953779.370000001</v>
      </c>
      <c r="AY111" s="105">
        <v>-22953779.370000001</v>
      </c>
      <c r="AZ111" s="105">
        <v>-22953779.370000001</v>
      </c>
      <c r="BA111" s="105">
        <v>-22953779.370000001</v>
      </c>
    </row>
    <row r="112" spans="1:53" x14ac:dyDescent="0.2">
      <c r="A112" s="106" t="s">
        <v>1982</v>
      </c>
      <c r="B112" s="105">
        <v>11095484.255774099</v>
      </c>
      <c r="C112" s="105">
        <v>11199553.7604318</v>
      </c>
      <c r="D112" s="105">
        <v>11302507.7494752</v>
      </c>
      <c r="E112" s="105">
        <v>11404346.222904099</v>
      </c>
      <c r="F112" s="105">
        <v>11505069.1807185</v>
      </c>
      <c r="G112" s="105">
        <v>11604676.6229186</v>
      </c>
      <c r="H112" s="105">
        <v>11703168.5495042</v>
      </c>
      <c r="I112" s="105">
        <v>11800544.9604754</v>
      </c>
      <c r="J112" s="105">
        <v>11896805.8558321</v>
      </c>
      <c r="K112" s="105">
        <v>11992947.788414501</v>
      </c>
      <c r="L112" s="105">
        <v>12089089.7209969</v>
      </c>
      <c r="M112" s="105">
        <v>12185231.6535792</v>
      </c>
      <c r="N112" s="105">
        <v>12185231.6535792</v>
      </c>
      <c r="O112" s="105">
        <v>12281373.5861616</v>
      </c>
      <c r="P112" s="105">
        <v>12377515.518743999</v>
      </c>
      <c r="Q112" s="105">
        <v>12473657.451326299</v>
      </c>
      <c r="R112" s="105">
        <v>12569799.3839087</v>
      </c>
      <c r="S112" s="105">
        <v>12665941.316491099</v>
      </c>
      <c r="T112" s="105">
        <v>12762083.249073399</v>
      </c>
      <c r="U112" s="105">
        <v>12858225.1816558</v>
      </c>
      <c r="V112" s="105">
        <v>12954282.3995979</v>
      </c>
      <c r="W112" s="105">
        <v>13050254.9028999</v>
      </c>
      <c r="X112" s="105">
        <v>13146142.691561701</v>
      </c>
      <c r="Y112" s="105">
        <v>13241945.765583299</v>
      </c>
      <c r="Z112" s="105">
        <v>13337422.188030601</v>
      </c>
      <c r="AA112" s="105">
        <v>13337422.188030601</v>
      </c>
      <c r="AB112" s="105">
        <v>13432423.3078459</v>
      </c>
      <c r="AC112" s="105">
        <v>13526949.125029299</v>
      </c>
      <c r="AD112" s="105">
        <v>13620999.639580701</v>
      </c>
      <c r="AE112" s="105">
        <v>13714574.8515002</v>
      </c>
      <c r="AF112" s="105">
        <v>13807674.760787699</v>
      </c>
      <c r="AG112" s="105">
        <v>13900299.367443301</v>
      </c>
      <c r="AH112" s="105">
        <v>13992448.6714669</v>
      </c>
      <c r="AI112" s="105">
        <v>14084122.6728586</v>
      </c>
      <c r="AJ112" s="105">
        <v>14175406.086258501</v>
      </c>
      <c r="AK112" s="105">
        <v>14266298.9116666</v>
      </c>
      <c r="AL112" s="105">
        <v>14356801.149083</v>
      </c>
      <c r="AM112" s="105">
        <v>14446912.798507599</v>
      </c>
      <c r="AN112" s="105">
        <v>14446912.798507599</v>
      </c>
      <c r="AO112" s="105">
        <v>14536875.796874501</v>
      </c>
      <c r="AP112" s="105">
        <v>14626838.795241499</v>
      </c>
      <c r="AQ112" s="105">
        <v>14716801.793608399</v>
      </c>
      <c r="AR112" s="105">
        <v>14806764.791975301</v>
      </c>
      <c r="AS112" s="105">
        <v>14896727.790342201</v>
      </c>
      <c r="AT112" s="105">
        <v>14986690.788709201</v>
      </c>
      <c r="AU112" s="105">
        <v>15076653.787076101</v>
      </c>
      <c r="AV112" s="105">
        <v>15166616.785443</v>
      </c>
      <c r="AW112" s="105">
        <v>15256579.7838099</v>
      </c>
      <c r="AX112" s="105">
        <v>15346542.782176901</v>
      </c>
      <c r="AY112" s="105">
        <v>15436505.7805438</v>
      </c>
      <c r="AZ112" s="105">
        <v>15526468.7789107</v>
      </c>
      <c r="BA112" s="105">
        <v>15526468.7789107</v>
      </c>
    </row>
    <row r="113" spans="1:53" x14ac:dyDescent="0.2">
      <c r="A113" s="158" t="s">
        <v>1983</v>
      </c>
      <c r="B113" s="105">
        <v>-11858295.114225799</v>
      </c>
      <c r="C113" s="105">
        <v>-11754225.6095681</v>
      </c>
      <c r="D113" s="105">
        <v>-11651271.620524701</v>
      </c>
      <c r="E113" s="105">
        <v>-11549433.147095799</v>
      </c>
      <c r="F113" s="105">
        <v>-11448710.1892814</v>
      </c>
      <c r="G113" s="105">
        <v>-11349102.7470813</v>
      </c>
      <c r="H113" s="105">
        <v>-11250610.8204957</v>
      </c>
      <c r="I113" s="105">
        <v>-11153234.4095245</v>
      </c>
      <c r="J113" s="105">
        <v>-11056973.514167801</v>
      </c>
      <c r="K113" s="105">
        <v>-10960831.5815854</v>
      </c>
      <c r="L113" s="105">
        <v>-10864689.649003001</v>
      </c>
      <c r="M113" s="105">
        <v>-10768547.716420701</v>
      </c>
      <c r="N113" s="105">
        <v>-10768547.716420701</v>
      </c>
      <c r="O113" s="105">
        <v>-10672405.7838383</v>
      </c>
      <c r="P113" s="105">
        <v>-10576263.851255899</v>
      </c>
      <c r="Q113" s="105">
        <v>-10480121.918673599</v>
      </c>
      <c r="R113" s="105">
        <v>-10383979.9860912</v>
      </c>
      <c r="S113" s="105">
        <v>-10287838.0535088</v>
      </c>
      <c r="T113" s="105">
        <v>-10191696.120926499</v>
      </c>
      <c r="U113" s="105">
        <v>-10095554.1883441</v>
      </c>
      <c r="V113" s="105">
        <v>-9999496.9704020005</v>
      </c>
      <c r="W113" s="105">
        <v>-9903524.4671000298</v>
      </c>
      <c r="X113" s="105">
        <v>-9807636.6784382593</v>
      </c>
      <c r="Y113" s="105">
        <v>-9711833.6044166908</v>
      </c>
      <c r="Z113" s="105">
        <v>-9616357.18196938</v>
      </c>
      <c r="AA113" s="105">
        <v>-9616357.18196938</v>
      </c>
      <c r="AB113" s="105">
        <v>-9521356.0621540304</v>
      </c>
      <c r="AC113" s="105">
        <v>-9426830.2449706402</v>
      </c>
      <c r="AD113" s="105">
        <v>-9332779.7304191999</v>
      </c>
      <c r="AE113" s="105">
        <v>-9239204.5184997208</v>
      </c>
      <c r="AF113" s="105">
        <v>-9146104.6092121992</v>
      </c>
      <c r="AG113" s="105">
        <v>-9053480.0025566407</v>
      </c>
      <c r="AH113" s="105">
        <v>-8961330.6985330302</v>
      </c>
      <c r="AI113" s="105">
        <v>-8869656.6971413791</v>
      </c>
      <c r="AJ113" s="105">
        <v>-8778373.2837414797</v>
      </c>
      <c r="AK113" s="105">
        <v>-8687480.4583333507</v>
      </c>
      <c r="AL113" s="105">
        <v>-8596978.2209169697</v>
      </c>
      <c r="AM113" s="105">
        <v>-8506866.5714923497</v>
      </c>
      <c r="AN113" s="105">
        <v>-8506866.5714923497</v>
      </c>
      <c r="AO113" s="105">
        <v>-8416903.5731254201</v>
      </c>
      <c r="AP113" s="105">
        <v>-8326940.5747584896</v>
      </c>
      <c r="AQ113" s="105">
        <v>-8236977.57639156</v>
      </c>
      <c r="AR113" s="105">
        <v>-8147014.5780246397</v>
      </c>
      <c r="AS113" s="105">
        <v>-8057051.5796577102</v>
      </c>
      <c r="AT113" s="105">
        <v>-7967088.5812907796</v>
      </c>
      <c r="AU113" s="105">
        <v>-7877125.58292385</v>
      </c>
      <c r="AV113" s="105">
        <v>-7787162.5845569298</v>
      </c>
      <c r="AW113" s="105">
        <v>-7697199.5861900002</v>
      </c>
      <c r="AX113" s="105">
        <v>-7607236.5878230697</v>
      </c>
      <c r="AY113" s="105">
        <v>-7517273.5894561503</v>
      </c>
      <c r="AZ113" s="105">
        <v>-7427310.5910892198</v>
      </c>
      <c r="BA113" s="105">
        <v>-7427310.5910892198</v>
      </c>
    </row>
    <row r="114" spans="1:53" x14ac:dyDescent="0.2">
      <c r="A114" s="106" t="s">
        <v>1984</v>
      </c>
      <c r="B114" s="105">
        <v>0</v>
      </c>
      <c r="C114" s="105">
        <v>0</v>
      </c>
      <c r="D114" s="105">
        <v>0</v>
      </c>
      <c r="E114" s="105">
        <v>0</v>
      </c>
      <c r="F114" s="105">
        <v>0</v>
      </c>
      <c r="G114" s="105">
        <v>0</v>
      </c>
      <c r="H114" s="105">
        <v>0</v>
      </c>
      <c r="I114" s="105">
        <v>0</v>
      </c>
      <c r="J114" s="105">
        <v>0</v>
      </c>
      <c r="K114" s="105">
        <v>0</v>
      </c>
      <c r="L114" s="105">
        <v>0</v>
      </c>
      <c r="M114" s="105">
        <v>0</v>
      </c>
      <c r="N114" s="105">
        <v>0</v>
      </c>
      <c r="O114" s="105">
        <v>0</v>
      </c>
      <c r="P114" s="105">
        <v>0</v>
      </c>
      <c r="Q114" s="105">
        <v>0</v>
      </c>
      <c r="R114" s="105">
        <v>0</v>
      </c>
      <c r="S114" s="105">
        <v>0</v>
      </c>
      <c r="T114" s="105">
        <v>0</v>
      </c>
      <c r="U114" s="105">
        <v>0</v>
      </c>
      <c r="V114" s="105">
        <v>0</v>
      </c>
      <c r="W114" s="105">
        <v>0</v>
      </c>
      <c r="X114" s="105">
        <v>0</v>
      </c>
      <c r="Y114" s="105">
        <v>0</v>
      </c>
      <c r="Z114" s="105">
        <v>0</v>
      </c>
      <c r="AA114" s="105">
        <v>0</v>
      </c>
      <c r="AB114" s="105">
        <v>0</v>
      </c>
      <c r="AC114" s="105">
        <v>0</v>
      </c>
      <c r="AD114" s="105">
        <v>0</v>
      </c>
      <c r="AE114" s="105">
        <v>0</v>
      </c>
      <c r="AF114" s="105">
        <v>0</v>
      </c>
      <c r="AG114" s="105">
        <v>0</v>
      </c>
      <c r="AH114" s="105">
        <v>0</v>
      </c>
      <c r="AI114" s="105">
        <v>0</v>
      </c>
      <c r="AJ114" s="105">
        <v>0</v>
      </c>
      <c r="AK114" s="105">
        <v>0</v>
      </c>
      <c r="AL114" s="105">
        <v>0</v>
      </c>
      <c r="AM114" s="105">
        <v>0</v>
      </c>
      <c r="AN114" s="105">
        <v>0</v>
      </c>
      <c r="AO114" s="105">
        <v>0</v>
      </c>
      <c r="AP114" s="105">
        <v>0</v>
      </c>
      <c r="AQ114" s="105">
        <v>0</v>
      </c>
      <c r="AR114" s="105">
        <v>0</v>
      </c>
      <c r="AS114" s="105">
        <v>0</v>
      </c>
      <c r="AT114" s="105">
        <v>0</v>
      </c>
      <c r="AU114" s="105">
        <v>0</v>
      </c>
      <c r="AV114" s="105">
        <v>0</v>
      </c>
      <c r="AW114" s="105">
        <v>0</v>
      </c>
      <c r="AX114" s="105">
        <v>0</v>
      </c>
      <c r="AY114" s="105">
        <v>0</v>
      </c>
      <c r="AZ114" s="105">
        <v>0</v>
      </c>
      <c r="BA114" s="105">
        <v>0</v>
      </c>
    </row>
    <row r="115" spans="1:53" x14ac:dyDescent="0.2">
      <c r="A115" s="158" t="s">
        <v>1985</v>
      </c>
      <c r="B115" s="105">
        <v>-11858295.114225799</v>
      </c>
      <c r="C115" s="105">
        <v>-11754225.6095681</v>
      </c>
      <c r="D115" s="105">
        <v>-11651271.620524701</v>
      </c>
      <c r="E115" s="105">
        <v>-11549433.147095799</v>
      </c>
      <c r="F115" s="105">
        <v>-11448710.1892814</v>
      </c>
      <c r="G115" s="105">
        <v>-11349102.7470813</v>
      </c>
      <c r="H115" s="105">
        <v>-11250610.8204957</v>
      </c>
      <c r="I115" s="105">
        <v>-11153234.4095245</v>
      </c>
      <c r="J115" s="105">
        <v>-11056973.514167801</v>
      </c>
      <c r="K115" s="105">
        <v>-10960831.5815854</v>
      </c>
      <c r="L115" s="105">
        <v>-10864689.649003001</v>
      </c>
      <c r="M115" s="105">
        <v>-10768547.716420701</v>
      </c>
      <c r="N115" s="105">
        <v>-10768547.716420701</v>
      </c>
      <c r="O115" s="105">
        <v>-10672405.7838383</v>
      </c>
      <c r="P115" s="105">
        <v>-10576263.851255899</v>
      </c>
      <c r="Q115" s="105">
        <v>-10480121.918673599</v>
      </c>
      <c r="R115" s="105">
        <v>-10383979.9860912</v>
      </c>
      <c r="S115" s="105">
        <v>-10287838.0535088</v>
      </c>
      <c r="T115" s="105">
        <v>-10191696.120926499</v>
      </c>
      <c r="U115" s="105">
        <v>-10095554.1883441</v>
      </c>
      <c r="V115" s="105">
        <v>-9999496.9704020005</v>
      </c>
      <c r="W115" s="105">
        <v>-9903524.4671000298</v>
      </c>
      <c r="X115" s="105">
        <v>-9807636.6784382593</v>
      </c>
      <c r="Y115" s="105">
        <v>-9711833.6044166908</v>
      </c>
      <c r="Z115" s="105">
        <v>-9616357.18196938</v>
      </c>
      <c r="AA115" s="105">
        <v>-9616357.18196938</v>
      </c>
      <c r="AB115" s="105">
        <v>-9521356.0621540304</v>
      </c>
      <c r="AC115" s="105">
        <v>-9426830.2449706402</v>
      </c>
      <c r="AD115" s="105">
        <v>-9332779.7304191999</v>
      </c>
      <c r="AE115" s="105">
        <v>-9239204.5184997208</v>
      </c>
      <c r="AF115" s="105">
        <v>-9146104.6092121992</v>
      </c>
      <c r="AG115" s="105">
        <v>-9053480.0025566407</v>
      </c>
      <c r="AH115" s="105">
        <v>-8961330.6985330302</v>
      </c>
      <c r="AI115" s="105">
        <v>-8869656.6971413791</v>
      </c>
      <c r="AJ115" s="105">
        <v>-8778373.2837414797</v>
      </c>
      <c r="AK115" s="105">
        <v>-8687480.4583333507</v>
      </c>
      <c r="AL115" s="105">
        <v>-8596978.2209169697</v>
      </c>
      <c r="AM115" s="105">
        <v>-8506866.5714923497</v>
      </c>
      <c r="AN115" s="105">
        <v>-8506866.5714923497</v>
      </c>
      <c r="AO115" s="105">
        <v>-8416903.5731254201</v>
      </c>
      <c r="AP115" s="105">
        <v>-8326940.5747584896</v>
      </c>
      <c r="AQ115" s="105">
        <v>-8236977.57639156</v>
      </c>
      <c r="AR115" s="105">
        <v>-8147014.5780246397</v>
      </c>
      <c r="AS115" s="105">
        <v>-8057051.5796577102</v>
      </c>
      <c r="AT115" s="105">
        <v>-7967088.5812907796</v>
      </c>
      <c r="AU115" s="105">
        <v>-7877125.58292385</v>
      </c>
      <c r="AV115" s="105">
        <v>-7787162.5845569298</v>
      </c>
      <c r="AW115" s="105">
        <v>-7697199.5861900002</v>
      </c>
      <c r="AX115" s="105">
        <v>-7607236.5878230697</v>
      </c>
      <c r="AY115" s="105">
        <v>-7517273.5894561503</v>
      </c>
      <c r="AZ115" s="105">
        <v>-7427310.5910892198</v>
      </c>
      <c r="BA115" s="105">
        <v>-7427310.5910892198</v>
      </c>
    </row>
    <row r="116" spans="1:53" x14ac:dyDescent="0.2">
      <c r="A116" s="106" t="s">
        <v>1986</v>
      </c>
      <c r="B116" s="105">
        <v>0</v>
      </c>
      <c r="C116" s="105">
        <v>0</v>
      </c>
      <c r="D116" s="105">
        <v>0</v>
      </c>
      <c r="E116" s="105">
        <v>0</v>
      </c>
      <c r="F116" s="105">
        <v>0</v>
      </c>
      <c r="G116" s="105">
        <v>0</v>
      </c>
      <c r="H116" s="105">
        <v>0</v>
      </c>
      <c r="I116" s="105">
        <v>0</v>
      </c>
      <c r="J116" s="105">
        <v>0</v>
      </c>
      <c r="K116" s="105">
        <v>0</v>
      </c>
      <c r="L116" s="105">
        <v>0</v>
      </c>
      <c r="M116" s="105">
        <v>0</v>
      </c>
      <c r="N116" s="105">
        <v>0</v>
      </c>
      <c r="O116" s="105">
        <v>0</v>
      </c>
      <c r="P116" s="105">
        <v>0</v>
      </c>
      <c r="Q116" s="105">
        <v>0</v>
      </c>
      <c r="R116" s="105">
        <v>0</v>
      </c>
      <c r="S116" s="105">
        <v>0</v>
      </c>
      <c r="T116" s="105">
        <v>0</v>
      </c>
      <c r="U116" s="105">
        <v>0</v>
      </c>
      <c r="V116" s="105">
        <v>0</v>
      </c>
      <c r="W116" s="105">
        <v>0</v>
      </c>
      <c r="X116" s="105">
        <v>0</v>
      </c>
      <c r="Y116" s="105">
        <v>0</v>
      </c>
      <c r="Z116" s="105">
        <v>0</v>
      </c>
      <c r="AA116" s="105">
        <v>0</v>
      </c>
      <c r="AB116" s="105">
        <v>0</v>
      </c>
      <c r="AC116" s="105">
        <v>0</v>
      </c>
      <c r="AD116" s="105">
        <v>0</v>
      </c>
      <c r="AE116" s="105">
        <v>0</v>
      </c>
      <c r="AF116" s="105">
        <v>0</v>
      </c>
      <c r="AG116" s="105">
        <v>0</v>
      </c>
      <c r="AH116" s="105">
        <v>0</v>
      </c>
      <c r="AI116" s="105">
        <v>0</v>
      </c>
      <c r="AJ116" s="105">
        <v>0</v>
      </c>
      <c r="AK116" s="105">
        <v>0</v>
      </c>
      <c r="AL116" s="105">
        <v>0</v>
      </c>
      <c r="AM116" s="105">
        <v>0</v>
      </c>
      <c r="AN116" s="105">
        <v>0</v>
      </c>
      <c r="AO116" s="105">
        <v>0</v>
      </c>
      <c r="AP116" s="105">
        <v>0</v>
      </c>
      <c r="AQ116" s="105">
        <v>0</v>
      </c>
      <c r="AR116" s="105">
        <v>0</v>
      </c>
      <c r="AS116" s="105">
        <v>0</v>
      </c>
      <c r="AT116" s="105">
        <v>0</v>
      </c>
      <c r="AU116" s="105">
        <v>0</v>
      </c>
      <c r="AV116" s="105">
        <v>0</v>
      </c>
      <c r="AW116" s="105">
        <v>0</v>
      </c>
      <c r="AX116" s="105">
        <v>0</v>
      </c>
      <c r="AY116" s="105">
        <v>0</v>
      </c>
      <c r="AZ116" s="105">
        <v>0</v>
      </c>
      <c r="BA116" s="105">
        <v>0</v>
      </c>
    </row>
    <row r="117" spans="1:53" x14ac:dyDescent="0.2">
      <c r="A117" s="106" t="s">
        <v>1987</v>
      </c>
      <c r="B117" s="105">
        <v>0</v>
      </c>
      <c r="C117" s="105">
        <v>0</v>
      </c>
      <c r="D117" s="105">
        <v>0</v>
      </c>
      <c r="E117" s="105">
        <v>0</v>
      </c>
      <c r="F117" s="105">
        <v>0</v>
      </c>
      <c r="G117" s="105">
        <v>0</v>
      </c>
      <c r="H117" s="105">
        <v>0</v>
      </c>
      <c r="I117" s="105">
        <v>0</v>
      </c>
      <c r="J117" s="105">
        <v>0</v>
      </c>
      <c r="K117" s="105">
        <v>0</v>
      </c>
      <c r="L117" s="105">
        <v>0</v>
      </c>
      <c r="M117" s="105">
        <v>0</v>
      </c>
      <c r="N117" s="105">
        <v>0</v>
      </c>
      <c r="O117" s="105">
        <v>0</v>
      </c>
      <c r="P117" s="105">
        <v>0</v>
      </c>
      <c r="Q117" s="105">
        <v>0</v>
      </c>
      <c r="R117" s="105">
        <v>0</v>
      </c>
      <c r="S117" s="105">
        <v>0</v>
      </c>
      <c r="T117" s="105">
        <v>0</v>
      </c>
      <c r="U117" s="105">
        <v>0</v>
      </c>
      <c r="V117" s="105">
        <v>0</v>
      </c>
      <c r="W117" s="105">
        <v>0</v>
      </c>
      <c r="X117" s="105">
        <v>0</v>
      </c>
      <c r="Y117" s="105">
        <v>0</v>
      </c>
      <c r="Z117" s="105">
        <v>0</v>
      </c>
      <c r="AA117" s="105">
        <v>0</v>
      </c>
      <c r="AB117" s="105">
        <v>0</v>
      </c>
      <c r="AC117" s="105">
        <v>0</v>
      </c>
      <c r="AD117" s="105">
        <v>0</v>
      </c>
      <c r="AE117" s="105">
        <v>0</v>
      </c>
      <c r="AF117" s="105">
        <v>0</v>
      </c>
      <c r="AG117" s="105">
        <v>0</v>
      </c>
      <c r="AH117" s="105">
        <v>0</v>
      </c>
      <c r="AI117" s="105">
        <v>0</v>
      </c>
      <c r="AJ117" s="105">
        <v>0</v>
      </c>
      <c r="AK117" s="105">
        <v>0</v>
      </c>
      <c r="AL117" s="105">
        <v>0</v>
      </c>
      <c r="AM117" s="105">
        <v>0</v>
      </c>
      <c r="AN117" s="105">
        <v>0</v>
      </c>
      <c r="AO117" s="105">
        <v>0</v>
      </c>
      <c r="AP117" s="105">
        <v>0</v>
      </c>
      <c r="AQ117" s="105">
        <v>0</v>
      </c>
      <c r="AR117" s="105">
        <v>0</v>
      </c>
      <c r="AS117" s="105">
        <v>0</v>
      </c>
      <c r="AT117" s="105">
        <v>0</v>
      </c>
      <c r="AU117" s="105">
        <v>0</v>
      </c>
      <c r="AV117" s="105">
        <v>0</v>
      </c>
      <c r="AW117" s="105">
        <v>0</v>
      </c>
      <c r="AX117" s="105">
        <v>0</v>
      </c>
      <c r="AY117" s="105">
        <v>0</v>
      </c>
      <c r="AZ117" s="105">
        <v>0</v>
      </c>
      <c r="BA117" s="105">
        <v>0</v>
      </c>
    </row>
    <row r="118" spans="1:53" x14ac:dyDescent="0.2">
      <c r="A118" s="106" t="s">
        <v>1988</v>
      </c>
      <c r="B118" s="105">
        <v>25360465</v>
      </c>
      <c r="C118" s="105">
        <v>15970543.9230769</v>
      </c>
      <c r="D118" s="105">
        <v>15970543.9230769</v>
      </c>
      <c r="E118" s="105">
        <v>15970543.9230769</v>
      </c>
      <c r="F118" s="105">
        <v>15970543.9230769</v>
      </c>
      <c r="G118" s="105">
        <v>15970543.9230769</v>
      </c>
      <c r="H118" s="105">
        <v>15970543.9230769</v>
      </c>
      <c r="I118" s="105">
        <v>15970543.9230769</v>
      </c>
      <c r="J118" s="105">
        <v>15970543.9230769</v>
      </c>
      <c r="K118" s="105">
        <v>15970543.9230769</v>
      </c>
      <c r="L118" s="105">
        <v>15970543.9230769</v>
      </c>
      <c r="M118" s="105">
        <v>15970543.9230769</v>
      </c>
      <c r="N118" s="105">
        <v>15970543.9230769</v>
      </c>
      <c r="O118" s="105">
        <v>7006199.6153846104</v>
      </c>
      <c r="P118" s="105">
        <v>-8964344.3076923005</v>
      </c>
      <c r="Q118" s="105">
        <v>-8964344.3076923005</v>
      </c>
      <c r="R118" s="105">
        <v>-8964344.3076923005</v>
      </c>
      <c r="S118" s="105">
        <v>-8964344.3076923005</v>
      </c>
      <c r="T118" s="105">
        <v>-8964344.3076923005</v>
      </c>
      <c r="U118" s="105">
        <v>-8964344.3076923005</v>
      </c>
      <c r="V118" s="105">
        <v>-8964344.3076923005</v>
      </c>
      <c r="W118" s="105">
        <v>-8964344.3076923005</v>
      </c>
      <c r="X118" s="105">
        <v>-8964344.3076923005</v>
      </c>
      <c r="Y118" s="105">
        <v>-8964344.3076923005</v>
      </c>
      <c r="Z118" s="105">
        <v>-8964344.3076923005</v>
      </c>
      <c r="AA118" s="105">
        <v>-8964344.3076923005</v>
      </c>
      <c r="AB118" s="105">
        <v>-21118811.615384601</v>
      </c>
      <c r="AC118" s="105">
        <v>-12154467.307692301</v>
      </c>
      <c r="AD118" s="105">
        <v>-12154467.307692301</v>
      </c>
      <c r="AE118" s="105">
        <v>-12154467.307692301</v>
      </c>
      <c r="AF118" s="105">
        <v>-12154467.307692301</v>
      </c>
      <c r="AG118" s="105">
        <v>-12154467.307692301</v>
      </c>
      <c r="AH118" s="105">
        <v>-12154467.307692301</v>
      </c>
      <c r="AI118" s="105">
        <v>-12154467.307692301</v>
      </c>
      <c r="AJ118" s="105">
        <v>-12154467.307692301</v>
      </c>
      <c r="AK118" s="105">
        <v>-12154467.307692301</v>
      </c>
      <c r="AL118" s="105">
        <v>-12154467.307692301</v>
      </c>
      <c r="AM118" s="105">
        <v>-12154467.307692301</v>
      </c>
      <c r="AN118" s="105">
        <v>-12154467.307692301</v>
      </c>
      <c r="AO118" s="105">
        <v>-2842573</v>
      </c>
      <c r="AP118" s="105">
        <v>9311894.3076923005</v>
      </c>
      <c r="AQ118" s="105">
        <v>9311894.3076923005</v>
      </c>
      <c r="AR118" s="105">
        <v>9311894.3076923005</v>
      </c>
      <c r="AS118" s="105">
        <v>9311894.3076923005</v>
      </c>
      <c r="AT118" s="105">
        <v>9311894.3076923005</v>
      </c>
      <c r="AU118" s="105">
        <v>9311894.3076923005</v>
      </c>
      <c r="AV118" s="105">
        <v>9311894.3076923005</v>
      </c>
      <c r="AW118" s="105">
        <v>9311894.3076923005</v>
      </c>
      <c r="AX118" s="105">
        <v>9311894.3076923005</v>
      </c>
      <c r="AY118" s="105">
        <v>9311894.3076923005</v>
      </c>
      <c r="AZ118" s="105">
        <v>9311894.3076923005</v>
      </c>
      <c r="BA118" s="105">
        <v>9311894.3076923005</v>
      </c>
    </row>
    <row r="119" spans="1:53" x14ac:dyDescent="0.2">
      <c r="A119" s="106" t="s">
        <v>1989</v>
      </c>
      <c r="B119" s="105">
        <v>0</v>
      </c>
      <c r="C119" s="105">
        <v>0</v>
      </c>
      <c r="D119" s="105">
        <v>0</v>
      </c>
      <c r="E119" s="105">
        <v>0</v>
      </c>
      <c r="F119" s="105">
        <v>0</v>
      </c>
      <c r="G119" s="105">
        <v>0</v>
      </c>
      <c r="H119" s="105">
        <v>0</v>
      </c>
      <c r="I119" s="105">
        <v>0</v>
      </c>
      <c r="J119" s="105">
        <v>0</v>
      </c>
      <c r="K119" s="105">
        <v>0</v>
      </c>
      <c r="L119" s="105">
        <v>0</v>
      </c>
      <c r="M119" s="105">
        <v>0</v>
      </c>
      <c r="N119" s="105">
        <v>0</v>
      </c>
      <c r="O119" s="105">
        <v>0</v>
      </c>
      <c r="P119" s="105">
        <v>0</v>
      </c>
      <c r="Q119" s="105">
        <v>0</v>
      </c>
      <c r="R119" s="105">
        <v>0</v>
      </c>
      <c r="S119" s="105">
        <v>0</v>
      </c>
      <c r="T119" s="105">
        <v>0</v>
      </c>
      <c r="U119" s="105">
        <v>0</v>
      </c>
      <c r="V119" s="105">
        <v>0</v>
      </c>
      <c r="W119" s="105">
        <v>0</v>
      </c>
      <c r="X119" s="105">
        <v>0</v>
      </c>
      <c r="Y119" s="105">
        <v>0</v>
      </c>
      <c r="Z119" s="105">
        <v>0</v>
      </c>
      <c r="AA119" s="105">
        <v>0</v>
      </c>
      <c r="AB119" s="105">
        <v>0</v>
      </c>
      <c r="AC119" s="105">
        <v>0</v>
      </c>
      <c r="AD119" s="105">
        <v>0</v>
      </c>
      <c r="AE119" s="105">
        <v>0</v>
      </c>
      <c r="AF119" s="105">
        <v>0</v>
      </c>
      <c r="AG119" s="105">
        <v>0</v>
      </c>
      <c r="AH119" s="105">
        <v>0</v>
      </c>
      <c r="AI119" s="105">
        <v>0</v>
      </c>
      <c r="AJ119" s="105">
        <v>0</v>
      </c>
      <c r="AK119" s="105">
        <v>0</v>
      </c>
      <c r="AL119" s="105">
        <v>0</v>
      </c>
      <c r="AM119" s="105">
        <v>0</v>
      </c>
      <c r="AN119" s="105">
        <v>0</v>
      </c>
      <c r="AO119" s="105">
        <v>0</v>
      </c>
      <c r="AP119" s="105">
        <v>0</v>
      </c>
      <c r="AQ119" s="105">
        <v>0</v>
      </c>
      <c r="AR119" s="105">
        <v>0</v>
      </c>
      <c r="AS119" s="105">
        <v>0</v>
      </c>
      <c r="AT119" s="105">
        <v>0</v>
      </c>
      <c r="AU119" s="105">
        <v>0</v>
      </c>
      <c r="AV119" s="105">
        <v>0</v>
      </c>
      <c r="AW119" s="105">
        <v>0</v>
      </c>
      <c r="AX119" s="105">
        <v>0</v>
      </c>
      <c r="AY119" s="105">
        <v>0</v>
      </c>
      <c r="AZ119" s="105">
        <v>0</v>
      </c>
      <c r="BA119" s="105">
        <v>0</v>
      </c>
    </row>
    <row r="120" spans="1:53" x14ac:dyDescent="0.2">
      <c r="A120" s="106" t="s">
        <v>1990</v>
      </c>
      <c r="B120" s="105">
        <v>0</v>
      </c>
      <c r="C120" s="105">
        <v>0</v>
      </c>
      <c r="D120" s="105">
        <v>0</v>
      </c>
      <c r="E120" s="105">
        <v>0</v>
      </c>
      <c r="F120" s="105">
        <v>0</v>
      </c>
      <c r="G120" s="105">
        <v>0</v>
      </c>
      <c r="H120" s="105">
        <v>0</v>
      </c>
      <c r="I120" s="105">
        <v>0</v>
      </c>
      <c r="J120" s="105">
        <v>0</v>
      </c>
      <c r="K120" s="105">
        <v>0</v>
      </c>
      <c r="L120" s="105">
        <v>0</v>
      </c>
      <c r="M120" s="105">
        <v>0</v>
      </c>
      <c r="N120" s="105">
        <v>0</v>
      </c>
      <c r="O120" s="105">
        <v>0</v>
      </c>
      <c r="P120" s="105">
        <v>0</v>
      </c>
      <c r="Q120" s="105">
        <v>0</v>
      </c>
      <c r="R120" s="105">
        <v>0</v>
      </c>
      <c r="S120" s="105">
        <v>0</v>
      </c>
      <c r="T120" s="105">
        <v>0</v>
      </c>
      <c r="U120" s="105">
        <v>0</v>
      </c>
      <c r="V120" s="105">
        <v>0</v>
      </c>
      <c r="W120" s="105">
        <v>0</v>
      </c>
      <c r="X120" s="105">
        <v>0</v>
      </c>
      <c r="Y120" s="105">
        <v>0</v>
      </c>
      <c r="Z120" s="105">
        <v>0</v>
      </c>
      <c r="AA120" s="105">
        <v>0</v>
      </c>
      <c r="AB120" s="105">
        <v>0</v>
      </c>
      <c r="AC120" s="105">
        <v>0</v>
      </c>
      <c r="AD120" s="105">
        <v>0</v>
      </c>
      <c r="AE120" s="105">
        <v>0</v>
      </c>
      <c r="AF120" s="105">
        <v>0</v>
      </c>
      <c r="AG120" s="105">
        <v>0</v>
      </c>
      <c r="AH120" s="105">
        <v>0</v>
      </c>
      <c r="AI120" s="105">
        <v>0</v>
      </c>
      <c r="AJ120" s="105">
        <v>0</v>
      </c>
      <c r="AK120" s="105">
        <v>0</v>
      </c>
      <c r="AL120" s="105">
        <v>0</v>
      </c>
      <c r="AM120" s="105">
        <v>0</v>
      </c>
      <c r="AN120" s="105">
        <v>0</v>
      </c>
      <c r="AO120" s="105">
        <v>0</v>
      </c>
      <c r="AP120" s="105">
        <v>0</v>
      </c>
      <c r="AQ120" s="105">
        <v>0</v>
      </c>
      <c r="AR120" s="105">
        <v>0</v>
      </c>
      <c r="AS120" s="105">
        <v>0</v>
      </c>
      <c r="AT120" s="105">
        <v>0</v>
      </c>
      <c r="AU120" s="105">
        <v>0</v>
      </c>
      <c r="AV120" s="105">
        <v>0</v>
      </c>
      <c r="AW120" s="105">
        <v>0</v>
      </c>
      <c r="AX120" s="105">
        <v>0</v>
      </c>
      <c r="AY120" s="105">
        <v>0</v>
      </c>
      <c r="AZ120" s="105">
        <v>0</v>
      </c>
      <c r="BA120" s="105">
        <v>0</v>
      </c>
    </row>
    <row r="121" spans="1:53" x14ac:dyDescent="0.2">
      <c r="A121" s="106" t="s">
        <v>1991</v>
      </c>
      <c r="B121" s="105">
        <v>0</v>
      </c>
      <c r="C121" s="105">
        <v>0</v>
      </c>
      <c r="D121" s="105">
        <v>0</v>
      </c>
      <c r="E121" s="105">
        <v>0</v>
      </c>
      <c r="F121" s="105">
        <v>0</v>
      </c>
      <c r="G121" s="105">
        <v>0</v>
      </c>
      <c r="H121" s="105">
        <v>0</v>
      </c>
      <c r="I121" s="105">
        <v>0</v>
      </c>
      <c r="J121" s="105">
        <v>0</v>
      </c>
      <c r="K121" s="105">
        <v>0</v>
      </c>
      <c r="L121" s="105">
        <v>0</v>
      </c>
      <c r="M121" s="105">
        <v>0</v>
      </c>
      <c r="N121" s="105">
        <v>0</v>
      </c>
      <c r="O121" s="105">
        <v>0</v>
      </c>
      <c r="P121" s="105">
        <v>0</v>
      </c>
      <c r="Q121" s="105">
        <v>0</v>
      </c>
      <c r="R121" s="105">
        <v>0</v>
      </c>
      <c r="S121" s="105">
        <v>0</v>
      </c>
      <c r="T121" s="105">
        <v>0</v>
      </c>
      <c r="U121" s="105">
        <v>0</v>
      </c>
      <c r="V121" s="105">
        <v>0</v>
      </c>
      <c r="W121" s="105">
        <v>0</v>
      </c>
      <c r="X121" s="105">
        <v>0</v>
      </c>
      <c r="Y121" s="105">
        <v>0</v>
      </c>
      <c r="Z121" s="105">
        <v>0</v>
      </c>
      <c r="AA121" s="105">
        <v>0</v>
      </c>
      <c r="AB121" s="105">
        <v>0</v>
      </c>
      <c r="AC121" s="105">
        <v>0</v>
      </c>
      <c r="AD121" s="105">
        <v>0</v>
      </c>
      <c r="AE121" s="105">
        <v>0</v>
      </c>
      <c r="AF121" s="105">
        <v>0</v>
      </c>
      <c r="AG121" s="105">
        <v>0</v>
      </c>
      <c r="AH121" s="105">
        <v>0</v>
      </c>
      <c r="AI121" s="105">
        <v>0</v>
      </c>
      <c r="AJ121" s="105">
        <v>0</v>
      </c>
      <c r="AK121" s="105">
        <v>0</v>
      </c>
      <c r="AL121" s="105">
        <v>0</v>
      </c>
      <c r="AM121" s="105">
        <v>0</v>
      </c>
      <c r="AN121" s="105">
        <v>0</v>
      </c>
      <c r="AO121" s="105">
        <v>0</v>
      </c>
      <c r="AP121" s="105">
        <v>0</v>
      </c>
      <c r="AQ121" s="105">
        <v>0</v>
      </c>
      <c r="AR121" s="105">
        <v>0</v>
      </c>
      <c r="AS121" s="105">
        <v>0</v>
      </c>
      <c r="AT121" s="105">
        <v>0</v>
      </c>
      <c r="AU121" s="105">
        <v>0</v>
      </c>
      <c r="AV121" s="105">
        <v>0</v>
      </c>
      <c r="AW121" s="105">
        <v>0</v>
      </c>
      <c r="AX121" s="105">
        <v>0</v>
      </c>
      <c r="AY121" s="105">
        <v>0</v>
      </c>
      <c r="AZ121" s="105">
        <v>0</v>
      </c>
      <c r="BA121" s="105">
        <v>0</v>
      </c>
    </row>
    <row r="122" spans="1:53" x14ac:dyDescent="0.2">
      <c r="A122" s="106" t="s">
        <v>1992</v>
      </c>
      <c r="B122" s="105">
        <v>-223674307.707432</v>
      </c>
      <c r="C122" s="105">
        <v>-222448351.753793</v>
      </c>
      <c r="D122" s="105">
        <v>-221229727.43928599</v>
      </c>
      <c r="E122" s="105">
        <v>-220008759.885297</v>
      </c>
      <c r="F122" s="105">
        <v>-218785449.09182701</v>
      </c>
      <c r="G122" s="105">
        <v>-217559795.05887601</v>
      </c>
      <c r="H122" s="105">
        <v>-216331797.786443</v>
      </c>
      <c r="I122" s="105">
        <v>-215101457.27452901</v>
      </c>
      <c r="J122" s="105">
        <v>-213856755.06060699</v>
      </c>
      <c r="K122" s="105">
        <v>-212609680.73015001</v>
      </c>
      <c r="L122" s="105">
        <v>-211360234.283158</v>
      </c>
      <c r="M122" s="105">
        <v>-210108415.719632</v>
      </c>
      <c r="N122" s="105">
        <v>-210108415.719632</v>
      </c>
      <c r="O122" s="105">
        <v>-208854225.03957099</v>
      </c>
      <c r="P122" s="105">
        <v>-207597662.242975</v>
      </c>
      <c r="Q122" s="105">
        <v>-206348344.44135499</v>
      </c>
      <c r="R122" s="105">
        <v>-205096625.288717</v>
      </c>
      <c r="S122" s="105">
        <v>-203842504.78506199</v>
      </c>
      <c r="T122" s="105">
        <v>-202585982.93039</v>
      </c>
      <c r="U122" s="105">
        <v>-201327059.7247</v>
      </c>
      <c r="V122" s="105">
        <v>-200065735.16799301</v>
      </c>
      <c r="W122" s="105">
        <v>-198789961.19933099</v>
      </c>
      <c r="X122" s="105">
        <v>-197511756.28123999</v>
      </c>
      <c r="Y122" s="105">
        <v>-196231120.41372201</v>
      </c>
      <c r="Z122" s="105">
        <v>-194948053.596775</v>
      </c>
      <c r="AA122" s="105">
        <v>-194948053.596775</v>
      </c>
      <c r="AB122" s="105">
        <v>-193662555.83039999</v>
      </c>
      <c r="AC122" s="105">
        <v>-192374627.11459699</v>
      </c>
      <c r="AD122" s="105">
        <v>-191093854.59853601</v>
      </c>
      <c r="AE122" s="105">
        <v>-189810621.17070699</v>
      </c>
      <c r="AF122" s="105">
        <v>-188524926.831112</v>
      </c>
      <c r="AG122" s="105">
        <v>-187236771.57974899</v>
      </c>
      <c r="AH122" s="105">
        <v>-185946155.416619</v>
      </c>
      <c r="AI122" s="105">
        <v>-184653078.34172201</v>
      </c>
      <c r="AJ122" s="105">
        <v>-183345461.961353</v>
      </c>
      <c r="AK122" s="105">
        <v>-182035354.33645099</v>
      </c>
      <c r="AL122" s="105">
        <v>-180722755.46701601</v>
      </c>
      <c r="AM122" s="105">
        <v>-179407665.35304701</v>
      </c>
      <c r="AN122" s="105">
        <v>-179407665.35304701</v>
      </c>
      <c r="AO122" s="105">
        <v>-178090083.99454501</v>
      </c>
      <c r="AP122" s="105">
        <v>-176770011.39151001</v>
      </c>
      <c r="AQ122" s="105">
        <v>-175457003.98991901</v>
      </c>
      <c r="AR122" s="105">
        <v>-174141474.64060199</v>
      </c>
      <c r="AS122" s="105">
        <v>-172823423.34355801</v>
      </c>
      <c r="AT122" s="105">
        <v>-171502850.09878799</v>
      </c>
      <c r="AU122" s="105">
        <v>-170179754.90629199</v>
      </c>
      <c r="AV122" s="105">
        <v>-168854137.76607001</v>
      </c>
      <c r="AW122" s="105">
        <v>-167513889.204299</v>
      </c>
      <c r="AX122" s="105">
        <v>-166171087.61468199</v>
      </c>
      <c r="AY122" s="105">
        <v>-164825732.99722201</v>
      </c>
      <c r="AZ122" s="105">
        <v>-163477825.35191599</v>
      </c>
      <c r="BA122" s="105">
        <v>-163477825.35191599</v>
      </c>
    </row>
    <row r="123" spans="1:53" x14ac:dyDescent="0.2">
      <c r="A123" s="106" t="s">
        <v>1993</v>
      </c>
      <c r="B123" s="105">
        <v>2540286.2018921399</v>
      </c>
      <c r="C123" s="105">
        <v>2628830.0773016</v>
      </c>
      <c r="D123" s="105">
        <v>2713363.3893502499</v>
      </c>
      <c r="E123" s="105">
        <v>2713363.3893502499</v>
      </c>
      <c r="F123" s="105">
        <v>2644238.46204291</v>
      </c>
      <c r="G123" s="105">
        <v>2748842.3817208698</v>
      </c>
      <c r="H123" s="105">
        <v>2748842.3817208698</v>
      </c>
      <c r="I123" s="105">
        <v>2733592.7216017498</v>
      </c>
      <c r="J123" s="105">
        <v>2647433.2234681398</v>
      </c>
      <c r="K123" s="105">
        <v>2647433.2234681398</v>
      </c>
      <c r="L123" s="105">
        <v>2629303.1967057502</v>
      </c>
      <c r="M123" s="105">
        <v>2597839.1564751398</v>
      </c>
      <c r="N123" s="105">
        <v>2597839.1564751398</v>
      </c>
      <c r="O123" s="105">
        <v>2540286.2018921399</v>
      </c>
      <c r="P123" s="105">
        <v>2628830.0773016</v>
      </c>
      <c r="Q123" s="105">
        <v>2713363.3893502499</v>
      </c>
      <c r="R123" s="105">
        <v>2713363.3893502499</v>
      </c>
      <c r="S123" s="105">
        <v>2644238.46204291</v>
      </c>
      <c r="T123" s="105">
        <v>2748842.3817208698</v>
      </c>
      <c r="U123" s="105">
        <v>2748842.3817208698</v>
      </c>
      <c r="V123" s="105">
        <v>2733592.7216017498</v>
      </c>
      <c r="W123" s="105">
        <v>2647433.2234681398</v>
      </c>
      <c r="X123" s="105">
        <v>2647433.2234681398</v>
      </c>
      <c r="Y123" s="105">
        <v>2629303.1967057502</v>
      </c>
      <c r="Z123" s="105">
        <v>2597839.1564751398</v>
      </c>
      <c r="AA123" s="105">
        <v>2597839.1564751398</v>
      </c>
      <c r="AB123" s="105">
        <v>2540286.2018921399</v>
      </c>
      <c r="AC123" s="105">
        <v>2628830.0773016</v>
      </c>
      <c r="AD123" s="105">
        <v>2713363.3893502499</v>
      </c>
      <c r="AE123" s="105">
        <v>2713363.3893502499</v>
      </c>
      <c r="AF123" s="105">
        <v>2644238.46204291</v>
      </c>
      <c r="AG123" s="105">
        <v>2748842.3817208698</v>
      </c>
      <c r="AH123" s="105">
        <v>2748842.3817208698</v>
      </c>
      <c r="AI123" s="105">
        <v>2733592.7216017498</v>
      </c>
      <c r="AJ123" s="105">
        <v>2647433.2234681398</v>
      </c>
      <c r="AK123" s="105">
        <v>2647433.2234681398</v>
      </c>
      <c r="AL123" s="105">
        <v>2629303.1967057502</v>
      </c>
      <c r="AM123" s="105">
        <v>2597839.1564751398</v>
      </c>
      <c r="AN123" s="105">
        <v>2597839.1564751398</v>
      </c>
      <c r="AO123" s="105">
        <v>2540286.2018921399</v>
      </c>
      <c r="AP123" s="105">
        <v>2628830.0773016</v>
      </c>
      <c r="AQ123" s="105">
        <v>2713363.3893502499</v>
      </c>
      <c r="AR123" s="105">
        <v>2713363.3893502499</v>
      </c>
      <c r="AS123" s="105">
        <v>2644238.46204291</v>
      </c>
      <c r="AT123" s="105">
        <v>2748842.3817208698</v>
      </c>
      <c r="AU123" s="105">
        <v>2748842.3817208698</v>
      </c>
      <c r="AV123" s="105">
        <v>2733592.7216017498</v>
      </c>
      <c r="AW123" s="105">
        <v>2647433.2234681398</v>
      </c>
      <c r="AX123" s="105">
        <v>2647433.2234681398</v>
      </c>
      <c r="AY123" s="105">
        <v>2629303.1967057502</v>
      </c>
      <c r="AZ123" s="105">
        <v>2597839.1564751398</v>
      </c>
      <c r="BA123" s="105">
        <v>2597839.1564751398</v>
      </c>
    </row>
    <row r="124" spans="1:53" x14ac:dyDescent="0.2">
      <c r="A124" s="106" t="s">
        <v>1994</v>
      </c>
      <c r="B124" s="105">
        <v>2351123.7626470299</v>
      </c>
      <c r="C124" s="105">
        <v>2437992.8998585301</v>
      </c>
      <c r="D124" s="105">
        <v>2523338.38473196</v>
      </c>
      <c r="E124" s="105">
        <v>2531368.8573861802</v>
      </c>
      <c r="F124" s="105">
        <v>2472843.5371835399</v>
      </c>
      <c r="G124" s="105">
        <v>2573086.52384962</v>
      </c>
      <c r="H124" s="105">
        <v>2577230.2319546798</v>
      </c>
      <c r="I124" s="105">
        <v>2565602.8964656</v>
      </c>
      <c r="J124" s="105">
        <v>2485359.9587256601</v>
      </c>
      <c r="K124" s="105">
        <v>2485822.5449455502</v>
      </c>
      <c r="L124" s="105">
        <v>2466353.8374994602</v>
      </c>
      <c r="M124" s="105">
        <v>2434618.3048041798</v>
      </c>
      <c r="N124" s="105">
        <v>2434618.3048041798</v>
      </c>
      <c r="O124" s="105">
        <v>2380085.4084034101</v>
      </c>
      <c r="P124" s="105">
        <v>2462278.9203463299</v>
      </c>
      <c r="Q124" s="105">
        <v>2538727.1872501001</v>
      </c>
      <c r="R124" s="105">
        <v>2535789.9475789801</v>
      </c>
      <c r="S124" s="105">
        <v>2468373.5419373899</v>
      </c>
      <c r="T124" s="105">
        <v>2562341.6371141202</v>
      </c>
      <c r="U124" s="105">
        <v>2559665.6635084301</v>
      </c>
      <c r="V124" s="105">
        <v>2542873.14179056</v>
      </c>
      <c r="W124" s="105">
        <v>2460463.72480516</v>
      </c>
      <c r="X124" s="105">
        <v>2458812.9072772502</v>
      </c>
      <c r="Y124" s="105">
        <v>2438127.38955859</v>
      </c>
      <c r="Z124" s="105">
        <v>2406193.57558398</v>
      </c>
      <c r="AA124" s="105">
        <v>2406193.57558398</v>
      </c>
      <c r="AB124" s="105">
        <v>2351462.8493004101</v>
      </c>
      <c r="AC124" s="105">
        <v>2432178.8825662001</v>
      </c>
      <c r="AD124" s="105">
        <v>2507995.4821522702</v>
      </c>
      <c r="AE124" s="105">
        <v>2506025.53079553</v>
      </c>
      <c r="AF124" s="105">
        <v>2440592.67586134</v>
      </c>
      <c r="AG124" s="105">
        <v>2535716.4202360199</v>
      </c>
      <c r="AH124" s="105">
        <v>2535119.7265562802</v>
      </c>
      <c r="AI124" s="105">
        <v>2521049.4658303</v>
      </c>
      <c r="AJ124" s="105">
        <v>2441865.6299014501</v>
      </c>
      <c r="AK124" s="105">
        <v>2442326.47646179</v>
      </c>
      <c r="AL124" s="105">
        <v>2424035.0647807</v>
      </c>
      <c r="AM124" s="105">
        <v>2394395.21638548</v>
      </c>
      <c r="AN124" s="105">
        <v>2394395.21638548</v>
      </c>
      <c r="AO124" s="105">
        <v>2341151.3148317798</v>
      </c>
      <c r="AP124" s="105">
        <v>2422758.9854964502</v>
      </c>
      <c r="AQ124" s="105">
        <v>2500212.25441693</v>
      </c>
      <c r="AR124" s="105">
        <v>2499997.90170433</v>
      </c>
      <c r="AS124" s="105">
        <v>2435970.49909373</v>
      </c>
      <c r="AT124" s="105">
        <v>2531764.8552641701</v>
      </c>
      <c r="AU124" s="105">
        <v>2532075.4801292899</v>
      </c>
      <c r="AV124" s="105">
        <v>2518618.00772226</v>
      </c>
      <c r="AW124" s="105">
        <v>2439841.5246485798</v>
      </c>
      <c r="AX124" s="105">
        <v>2440499.51888987</v>
      </c>
      <c r="AY124" s="105">
        <v>2422386.1199221401</v>
      </c>
      <c r="AZ124" s="105">
        <v>2392808.0204760502</v>
      </c>
      <c r="BA124" s="105">
        <v>2392808.0204760502</v>
      </c>
    </row>
    <row r="125" spans="1:53" x14ac:dyDescent="0.2">
      <c r="A125" s="106" t="s">
        <v>1995</v>
      </c>
      <c r="B125" s="105">
        <v>0</v>
      </c>
      <c r="C125" s="105">
        <v>0</v>
      </c>
      <c r="D125" s="105">
        <v>0</v>
      </c>
      <c r="E125" s="105">
        <v>0</v>
      </c>
      <c r="F125" s="105">
        <v>0</v>
      </c>
      <c r="G125" s="105">
        <v>0</v>
      </c>
      <c r="H125" s="105">
        <v>0</v>
      </c>
      <c r="I125" s="105">
        <v>0</v>
      </c>
      <c r="J125" s="105">
        <v>0</v>
      </c>
      <c r="K125" s="105">
        <v>0</v>
      </c>
      <c r="L125" s="105">
        <v>0</v>
      </c>
      <c r="M125" s="105">
        <v>0</v>
      </c>
      <c r="N125" s="105">
        <v>0</v>
      </c>
      <c r="O125" s="105">
        <v>0</v>
      </c>
      <c r="P125" s="105">
        <v>0</v>
      </c>
      <c r="Q125" s="105">
        <v>0</v>
      </c>
      <c r="R125" s="105">
        <v>0</v>
      </c>
      <c r="S125" s="105">
        <v>0</v>
      </c>
      <c r="T125" s="105">
        <v>0</v>
      </c>
      <c r="U125" s="105">
        <v>0</v>
      </c>
      <c r="V125" s="105">
        <v>0</v>
      </c>
      <c r="W125" s="105">
        <v>0</v>
      </c>
      <c r="X125" s="105">
        <v>0</v>
      </c>
      <c r="Y125" s="105">
        <v>0</v>
      </c>
      <c r="Z125" s="105">
        <v>0</v>
      </c>
      <c r="AA125" s="105">
        <v>0</v>
      </c>
      <c r="AB125" s="105">
        <v>0</v>
      </c>
      <c r="AC125" s="105">
        <v>0</v>
      </c>
      <c r="AD125" s="105">
        <v>0</v>
      </c>
      <c r="AE125" s="105">
        <v>0</v>
      </c>
      <c r="AF125" s="105">
        <v>0</v>
      </c>
      <c r="AG125" s="105">
        <v>0</v>
      </c>
      <c r="AH125" s="105">
        <v>0</v>
      </c>
      <c r="AI125" s="105">
        <v>0</v>
      </c>
      <c r="AJ125" s="105">
        <v>0</v>
      </c>
      <c r="AK125" s="105">
        <v>0</v>
      </c>
      <c r="AL125" s="105">
        <v>0</v>
      </c>
      <c r="AM125" s="105">
        <v>0</v>
      </c>
      <c r="AN125" s="105">
        <v>0</v>
      </c>
      <c r="AO125" s="105">
        <v>0</v>
      </c>
      <c r="AP125" s="105">
        <v>0</v>
      </c>
      <c r="AQ125" s="105">
        <v>0</v>
      </c>
      <c r="AR125" s="105">
        <v>0</v>
      </c>
      <c r="AS125" s="105">
        <v>0</v>
      </c>
      <c r="AT125" s="105">
        <v>0</v>
      </c>
      <c r="AU125" s="105">
        <v>0</v>
      </c>
      <c r="AV125" s="105">
        <v>0</v>
      </c>
      <c r="AW125" s="105">
        <v>0</v>
      </c>
      <c r="AX125" s="105">
        <v>0</v>
      </c>
      <c r="AY125" s="105">
        <v>0</v>
      </c>
      <c r="AZ125" s="105">
        <v>0</v>
      </c>
      <c r="BA125" s="105">
        <v>0</v>
      </c>
    </row>
    <row r="126" spans="1:53" x14ac:dyDescent="0.2">
      <c r="A126" s="106" t="s">
        <v>1996</v>
      </c>
      <c r="B126" s="105">
        <v>0</v>
      </c>
      <c r="C126" s="105">
        <v>0</v>
      </c>
      <c r="D126" s="105">
        <v>0</v>
      </c>
      <c r="E126" s="105">
        <v>0</v>
      </c>
      <c r="F126" s="105">
        <v>0</v>
      </c>
      <c r="G126" s="105">
        <v>0</v>
      </c>
      <c r="H126" s="105">
        <v>0</v>
      </c>
      <c r="I126" s="105">
        <v>0</v>
      </c>
      <c r="J126" s="105">
        <v>0</v>
      </c>
      <c r="K126" s="105">
        <v>0</v>
      </c>
      <c r="L126" s="105">
        <v>0</v>
      </c>
      <c r="M126" s="105">
        <v>0</v>
      </c>
      <c r="N126" s="105">
        <v>0</v>
      </c>
      <c r="O126" s="105">
        <v>-5037462.4615384601</v>
      </c>
      <c r="P126" s="105">
        <v>-5037462.4615384601</v>
      </c>
      <c r="Q126" s="105">
        <v>-5037462.4615384601</v>
      </c>
      <c r="R126" s="105">
        <v>-5037462.4615384601</v>
      </c>
      <c r="S126" s="105">
        <v>-5037462.4615384601</v>
      </c>
      <c r="T126" s="105">
        <v>-5037462.4615384601</v>
      </c>
      <c r="U126" s="105">
        <v>-5037462.4615384601</v>
      </c>
      <c r="V126" s="105">
        <v>-5037462.4615384601</v>
      </c>
      <c r="W126" s="105">
        <v>-5037462.4615384601</v>
      </c>
      <c r="X126" s="105">
        <v>-5037462.4615384601</v>
      </c>
      <c r="Y126" s="105">
        <v>-5037462.4615384601</v>
      </c>
      <c r="Z126" s="105">
        <v>-5037462.4615384601</v>
      </c>
      <c r="AA126" s="105">
        <v>-5037462.4615384601</v>
      </c>
      <c r="AB126" s="105">
        <v>-21293783.846153799</v>
      </c>
      <c r="AC126" s="105">
        <v>-16256321.3846153</v>
      </c>
      <c r="AD126" s="105">
        <v>-16256321.3846153</v>
      </c>
      <c r="AE126" s="105">
        <v>-16256321.3846153</v>
      </c>
      <c r="AF126" s="105">
        <v>-16256321.3846153</v>
      </c>
      <c r="AG126" s="105">
        <v>-16256321.3846153</v>
      </c>
      <c r="AH126" s="105">
        <v>-16256321.3846153</v>
      </c>
      <c r="AI126" s="105">
        <v>-16256321.3846153</v>
      </c>
      <c r="AJ126" s="105">
        <v>-16256321.3846153</v>
      </c>
      <c r="AK126" s="105">
        <v>-16256321.3846153</v>
      </c>
      <c r="AL126" s="105">
        <v>-16256321.3846153</v>
      </c>
      <c r="AM126" s="105">
        <v>-16256321.3846153</v>
      </c>
      <c r="AN126" s="105">
        <v>-16256321.3846153</v>
      </c>
      <c r="AO126" s="105">
        <v>-46245055.076922998</v>
      </c>
      <c r="AP126" s="105">
        <v>-29988733.692307599</v>
      </c>
      <c r="AQ126" s="105">
        <v>-29988733.692307599</v>
      </c>
      <c r="AR126" s="105">
        <v>-29988733.692307599</v>
      </c>
      <c r="AS126" s="105">
        <v>-29988733.692307599</v>
      </c>
      <c r="AT126" s="105">
        <v>-29988733.692307599</v>
      </c>
      <c r="AU126" s="105">
        <v>-29988733.692307599</v>
      </c>
      <c r="AV126" s="105">
        <v>-29988733.692307599</v>
      </c>
      <c r="AW126" s="105">
        <v>-29988733.692307599</v>
      </c>
      <c r="AX126" s="105">
        <v>-29988733.692307599</v>
      </c>
      <c r="AY126" s="105">
        <v>-29988733.692307599</v>
      </c>
      <c r="AZ126" s="105">
        <v>-29988733.692307599</v>
      </c>
      <c r="BA126" s="105">
        <v>-29988733.692307599</v>
      </c>
    </row>
    <row r="127" spans="1:53" x14ac:dyDescent="0.2">
      <c r="A127" s="106" t="s">
        <v>1997</v>
      </c>
      <c r="B127" s="105">
        <v>-221323183.944785</v>
      </c>
      <c r="C127" s="105">
        <v>-220010358.85393399</v>
      </c>
      <c r="D127" s="105">
        <v>-218706389.05455399</v>
      </c>
      <c r="E127" s="105">
        <v>-217477391.02791101</v>
      </c>
      <c r="F127" s="105">
        <v>-216312605.55464399</v>
      </c>
      <c r="G127" s="105">
        <v>-214986708.53502601</v>
      </c>
      <c r="H127" s="105">
        <v>-213754567.55448899</v>
      </c>
      <c r="I127" s="105">
        <v>-212535854.37806401</v>
      </c>
      <c r="J127" s="105">
        <v>-211371395.101881</v>
      </c>
      <c r="K127" s="105">
        <v>-210123858.185204</v>
      </c>
      <c r="L127" s="105">
        <v>-208893880.44565901</v>
      </c>
      <c r="M127" s="105">
        <v>-207673797.414828</v>
      </c>
      <c r="N127" s="105">
        <v>-207673797.414828</v>
      </c>
      <c r="O127" s="105">
        <v>-211511602.09270599</v>
      </c>
      <c r="P127" s="105">
        <v>-210172845.784168</v>
      </c>
      <c r="Q127" s="105">
        <v>-208847079.71564299</v>
      </c>
      <c r="R127" s="105">
        <v>-207598297.80267701</v>
      </c>
      <c r="S127" s="105">
        <v>-206411593.70466301</v>
      </c>
      <c r="T127" s="105">
        <v>-205061103.754814</v>
      </c>
      <c r="U127" s="105">
        <v>-203804856.52272999</v>
      </c>
      <c r="V127" s="105">
        <v>-202560324.48774099</v>
      </c>
      <c r="W127" s="105">
        <v>-201366959.936064</v>
      </c>
      <c r="X127" s="105">
        <v>-200090405.83550099</v>
      </c>
      <c r="Y127" s="105">
        <v>-198830455.48570099</v>
      </c>
      <c r="Z127" s="105">
        <v>-197579322.48272899</v>
      </c>
      <c r="AA127" s="105">
        <v>-197579322.48272899</v>
      </c>
      <c r="AB127" s="105">
        <v>-212604876.82725301</v>
      </c>
      <c r="AC127" s="105">
        <v>-206198769.61664599</v>
      </c>
      <c r="AD127" s="105">
        <v>-204842180.500999</v>
      </c>
      <c r="AE127" s="105">
        <v>-203560917.02452701</v>
      </c>
      <c r="AF127" s="105">
        <v>-202340655.539866</v>
      </c>
      <c r="AG127" s="105">
        <v>-200957376.54412901</v>
      </c>
      <c r="AH127" s="105">
        <v>-199667357.074678</v>
      </c>
      <c r="AI127" s="105">
        <v>-198388350.26050699</v>
      </c>
      <c r="AJ127" s="105">
        <v>-197159917.71606699</v>
      </c>
      <c r="AK127" s="105">
        <v>-195849349.244605</v>
      </c>
      <c r="AL127" s="105">
        <v>-194555041.78685001</v>
      </c>
      <c r="AM127" s="105">
        <v>-193269591.52127701</v>
      </c>
      <c r="AN127" s="105">
        <v>-193269591.52127701</v>
      </c>
      <c r="AO127" s="105">
        <v>-221993987.75663701</v>
      </c>
      <c r="AP127" s="105">
        <v>-204335986.09832099</v>
      </c>
      <c r="AQ127" s="105">
        <v>-202945525.42781001</v>
      </c>
      <c r="AR127" s="105">
        <v>-201630210.431205</v>
      </c>
      <c r="AS127" s="105">
        <v>-200376186.53677201</v>
      </c>
      <c r="AT127" s="105">
        <v>-198959818.93583199</v>
      </c>
      <c r="AU127" s="105">
        <v>-197636413.118471</v>
      </c>
      <c r="AV127" s="105">
        <v>-196324253.45065501</v>
      </c>
      <c r="AW127" s="105">
        <v>-195062781.37195799</v>
      </c>
      <c r="AX127" s="105">
        <v>-193719321.7881</v>
      </c>
      <c r="AY127" s="105">
        <v>-192392080.56960699</v>
      </c>
      <c r="AZ127" s="105">
        <v>-191073751.023747</v>
      </c>
      <c r="BA127" s="105">
        <v>-191073751.023747</v>
      </c>
    </row>
    <row r="128" spans="1:53" x14ac:dyDescent="0.2">
      <c r="A128" s="106" t="s">
        <v>1998</v>
      </c>
      <c r="B128" s="105">
        <v>0</v>
      </c>
      <c r="C128" s="105">
        <v>0</v>
      </c>
      <c r="D128" s="105">
        <v>0</v>
      </c>
      <c r="E128" s="105">
        <v>0</v>
      </c>
      <c r="F128" s="105">
        <v>0</v>
      </c>
      <c r="G128" s="105">
        <v>0</v>
      </c>
      <c r="H128" s="105">
        <v>0</v>
      </c>
      <c r="I128" s="105">
        <v>0</v>
      </c>
      <c r="J128" s="105">
        <v>0</v>
      </c>
      <c r="K128" s="105">
        <v>0</v>
      </c>
      <c r="L128" s="105">
        <v>0</v>
      </c>
      <c r="M128" s="105">
        <v>0</v>
      </c>
      <c r="N128" s="105">
        <v>0</v>
      </c>
      <c r="O128" s="105">
        <v>0</v>
      </c>
      <c r="P128" s="105">
        <v>0</v>
      </c>
      <c r="Q128" s="105">
        <v>0</v>
      </c>
      <c r="R128" s="105">
        <v>0</v>
      </c>
      <c r="S128" s="105">
        <v>0</v>
      </c>
      <c r="T128" s="105">
        <v>0</v>
      </c>
      <c r="U128" s="105">
        <v>0</v>
      </c>
      <c r="V128" s="105">
        <v>0</v>
      </c>
      <c r="W128" s="105">
        <v>0</v>
      </c>
      <c r="X128" s="105">
        <v>0</v>
      </c>
      <c r="Y128" s="105">
        <v>0</v>
      </c>
      <c r="Z128" s="105">
        <v>0</v>
      </c>
      <c r="AA128" s="105">
        <v>0</v>
      </c>
      <c r="AB128" s="105">
        <v>0</v>
      </c>
      <c r="AC128" s="105">
        <v>0</v>
      </c>
      <c r="AD128" s="105">
        <v>0</v>
      </c>
      <c r="AE128" s="105">
        <v>0</v>
      </c>
      <c r="AF128" s="105">
        <v>0</v>
      </c>
      <c r="AG128" s="105">
        <v>0</v>
      </c>
      <c r="AH128" s="105">
        <v>0</v>
      </c>
      <c r="AI128" s="105">
        <v>0</v>
      </c>
      <c r="AJ128" s="105">
        <v>0</v>
      </c>
      <c r="AK128" s="105">
        <v>0</v>
      </c>
      <c r="AL128" s="105">
        <v>0</v>
      </c>
      <c r="AM128" s="105">
        <v>0</v>
      </c>
      <c r="AN128" s="105">
        <v>0</v>
      </c>
      <c r="AO128" s="105">
        <v>0</v>
      </c>
      <c r="AP128" s="105">
        <v>0</v>
      </c>
      <c r="AQ128" s="105">
        <v>0</v>
      </c>
      <c r="AR128" s="105">
        <v>0</v>
      </c>
      <c r="AS128" s="105">
        <v>0</v>
      </c>
      <c r="AT128" s="105">
        <v>0</v>
      </c>
      <c r="AU128" s="105">
        <v>0</v>
      </c>
      <c r="AV128" s="105">
        <v>0</v>
      </c>
      <c r="AW128" s="105">
        <v>0</v>
      </c>
      <c r="AX128" s="105">
        <v>0</v>
      </c>
      <c r="AY128" s="105">
        <v>0</v>
      </c>
      <c r="AZ128" s="105">
        <v>0</v>
      </c>
      <c r="BA128" s="105">
        <v>0</v>
      </c>
    </row>
    <row r="129" spans="1:53" x14ac:dyDescent="0.2">
      <c r="A129" s="106" t="s">
        <v>1999</v>
      </c>
      <c r="B129" s="105">
        <v>-207821014.05901101</v>
      </c>
      <c r="C129" s="105">
        <v>-215794040.540425</v>
      </c>
      <c r="D129" s="105">
        <v>-214387116.752002</v>
      </c>
      <c r="E129" s="105">
        <v>-213056280.25193</v>
      </c>
      <c r="F129" s="105">
        <v>-211790771.82084799</v>
      </c>
      <c r="G129" s="105">
        <v>-210365267.35903099</v>
      </c>
      <c r="H129" s="105">
        <v>-209034634.45190799</v>
      </c>
      <c r="I129" s="105">
        <v>-207718544.86451101</v>
      </c>
      <c r="J129" s="105">
        <v>-206457824.692972</v>
      </c>
      <c r="K129" s="105">
        <v>-205114145.84371299</v>
      </c>
      <c r="L129" s="105">
        <v>-203788026.17158499</v>
      </c>
      <c r="M129" s="105">
        <v>-202471801.20817199</v>
      </c>
      <c r="N129" s="105">
        <v>-202471801.20817199</v>
      </c>
      <c r="O129" s="105">
        <v>-215177808.26115999</v>
      </c>
      <c r="P129" s="105">
        <v>-229713453.94311601</v>
      </c>
      <c r="Q129" s="105">
        <v>-228291545.942009</v>
      </c>
      <c r="R129" s="105">
        <v>-226946622.09646001</v>
      </c>
      <c r="S129" s="105">
        <v>-225663776.065864</v>
      </c>
      <c r="T129" s="105">
        <v>-224217144.183433</v>
      </c>
      <c r="U129" s="105">
        <v>-222864755.01876599</v>
      </c>
      <c r="V129" s="105">
        <v>-221524165.76583499</v>
      </c>
      <c r="W129" s="105">
        <v>-220234828.71085599</v>
      </c>
      <c r="X129" s="105">
        <v>-218862386.821632</v>
      </c>
      <c r="Y129" s="105">
        <v>-217506633.39781001</v>
      </c>
      <c r="Z129" s="105">
        <v>-216160023.97239101</v>
      </c>
      <c r="AA129" s="105">
        <v>-216160023.97239101</v>
      </c>
      <c r="AB129" s="105">
        <v>-243245044.504792</v>
      </c>
      <c r="AC129" s="105">
        <v>-227780067.16930899</v>
      </c>
      <c r="AD129" s="105">
        <v>-226329427.53911</v>
      </c>
      <c r="AE129" s="105">
        <v>-224954588.850719</v>
      </c>
      <c r="AF129" s="105">
        <v>-223641227.45677099</v>
      </c>
      <c r="AG129" s="105">
        <v>-222165323.854377</v>
      </c>
      <c r="AH129" s="105">
        <v>-220783155.08090299</v>
      </c>
      <c r="AI129" s="105">
        <v>-219412474.26534</v>
      </c>
      <c r="AJ129" s="105">
        <v>-218092758.30750099</v>
      </c>
      <c r="AK129" s="105">
        <v>-216691297.01063001</v>
      </c>
      <c r="AL129" s="105">
        <v>-215306487.31546</v>
      </c>
      <c r="AM129" s="105">
        <v>-213930925.400462</v>
      </c>
      <c r="AN129" s="105">
        <v>-213930925.400462</v>
      </c>
      <c r="AO129" s="105">
        <v>-233253464.32976201</v>
      </c>
      <c r="AP129" s="105">
        <v>-203351032.36538699</v>
      </c>
      <c r="AQ129" s="105">
        <v>-201870608.696509</v>
      </c>
      <c r="AR129" s="105">
        <v>-200465330.70153701</v>
      </c>
      <c r="AS129" s="105">
        <v>-199121343.80873701</v>
      </c>
      <c r="AT129" s="105">
        <v>-197615013.20943001</v>
      </c>
      <c r="AU129" s="105">
        <v>-196201644.393702</v>
      </c>
      <c r="AV129" s="105">
        <v>-194799521.72751999</v>
      </c>
      <c r="AW129" s="105">
        <v>-193448086.650455</v>
      </c>
      <c r="AX129" s="105">
        <v>-192014664.06823099</v>
      </c>
      <c r="AY129" s="105">
        <v>-190597459.85137099</v>
      </c>
      <c r="AZ129" s="105">
        <v>-189189167.30714399</v>
      </c>
      <c r="BA129" s="105">
        <v>-189189167.30714399</v>
      </c>
    </row>
    <row r="130" spans="1:53" x14ac:dyDescent="0.2">
      <c r="A130" s="106" t="s">
        <v>492</v>
      </c>
    </row>
    <row r="131" spans="1:53" x14ac:dyDescent="0.2">
      <c r="A131" s="106" t="s">
        <v>2000</v>
      </c>
      <c r="B131" s="105">
        <v>0</v>
      </c>
      <c r="C131" s="105">
        <v>0</v>
      </c>
      <c r="D131" s="105">
        <v>0</v>
      </c>
      <c r="E131" s="105">
        <v>0</v>
      </c>
      <c r="F131" s="105">
        <v>0</v>
      </c>
      <c r="G131" s="105">
        <v>0</v>
      </c>
      <c r="H131" s="105">
        <v>0</v>
      </c>
      <c r="I131" s="105">
        <v>0</v>
      </c>
      <c r="J131" s="105">
        <v>0</v>
      </c>
      <c r="K131" s="105">
        <v>0</v>
      </c>
      <c r="L131" s="105">
        <v>0</v>
      </c>
      <c r="M131" s="105">
        <v>0</v>
      </c>
      <c r="N131" s="105">
        <v>0</v>
      </c>
      <c r="O131" s="105">
        <v>-5037462.4615384601</v>
      </c>
      <c r="P131" s="105">
        <v>-5037462.4615384601</v>
      </c>
      <c r="Q131" s="105">
        <v>-5037462.4615384601</v>
      </c>
      <c r="R131" s="105">
        <v>-5037462.4615384601</v>
      </c>
      <c r="S131" s="105">
        <v>-5037462.4615384601</v>
      </c>
      <c r="T131" s="105">
        <v>-5037462.4615384601</v>
      </c>
      <c r="U131" s="105">
        <v>-5037462.4615384601</v>
      </c>
      <c r="V131" s="105">
        <v>-5037462.4615384601</v>
      </c>
      <c r="W131" s="105">
        <v>-5037462.4615384601</v>
      </c>
      <c r="X131" s="105">
        <v>-5037462.4615384601</v>
      </c>
      <c r="Y131" s="105">
        <v>-5037462.4615384601</v>
      </c>
      <c r="Z131" s="105">
        <v>-5037462.4615384601</v>
      </c>
      <c r="AA131" s="105">
        <v>-5037462.4615384601</v>
      </c>
      <c r="AB131" s="105">
        <v>-21293783.846153799</v>
      </c>
      <c r="AC131" s="105">
        <v>-16256321.3846153</v>
      </c>
      <c r="AD131" s="105">
        <v>-16256321.3846153</v>
      </c>
      <c r="AE131" s="105">
        <v>-16256321.3846153</v>
      </c>
      <c r="AF131" s="105">
        <v>-16256321.3846153</v>
      </c>
      <c r="AG131" s="105">
        <v>-16256321.3846153</v>
      </c>
      <c r="AH131" s="105">
        <v>-16256321.3846153</v>
      </c>
      <c r="AI131" s="105">
        <v>-16256321.3846153</v>
      </c>
      <c r="AJ131" s="105">
        <v>-16256321.3846153</v>
      </c>
      <c r="AK131" s="105">
        <v>-16256321.3846153</v>
      </c>
      <c r="AL131" s="105">
        <v>-16256321.3846153</v>
      </c>
      <c r="AM131" s="105">
        <v>-16256321.3846153</v>
      </c>
      <c r="AN131" s="105">
        <v>-16256321.3846153</v>
      </c>
      <c r="AO131" s="105">
        <v>-46245055.076922998</v>
      </c>
      <c r="AP131" s="105">
        <v>-29988733.692307599</v>
      </c>
      <c r="AQ131" s="105">
        <v>-29988733.692307599</v>
      </c>
      <c r="AR131" s="105">
        <v>-29988733.692307599</v>
      </c>
      <c r="AS131" s="105">
        <v>-29988733.692307599</v>
      </c>
      <c r="AT131" s="105">
        <v>-29988733.692307599</v>
      </c>
      <c r="AU131" s="105">
        <v>-29988733.692307599</v>
      </c>
      <c r="AV131" s="105">
        <v>-29988733.692307599</v>
      </c>
      <c r="AW131" s="105">
        <v>-29988733.692307599</v>
      </c>
      <c r="AX131" s="105">
        <v>-29988733.692307599</v>
      </c>
      <c r="AY131" s="105">
        <v>-29988733.692307599</v>
      </c>
      <c r="AZ131" s="105">
        <v>-29988733.692307599</v>
      </c>
      <c r="BA131" s="105">
        <v>-29988733.692307599</v>
      </c>
    </row>
    <row r="132" spans="1:53" x14ac:dyDescent="0.2">
      <c r="A132" s="106" t="s">
        <v>2001</v>
      </c>
    </row>
    <row r="133" spans="1:53" x14ac:dyDescent="0.2">
      <c r="A133" s="235" t="s">
        <v>2002</v>
      </c>
    </row>
    <row r="134" spans="1:53" x14ac:dyDescent="0.2">
      <c r="A134" s="106" t="s">
        <v>88</v>
      </c>
      <c r="B134" s="105">
        <v>22733412703.183201</v>
      </c>
      <c r="C134" s="105">
        <v>22796976278.304798</v>
      </c>
      <c r="D134" s="105">
        <v>22868317091.6129</v>
      </c>
      <c r="E134" s="105">
        <v>22933209413.190899</v>
      </c>
      <c r="F134" s="105">
        <v>22999798446.0406</v>
      </c>
      <c r="G134" s="105">
        <v>23073139760.5373</v>
      </c>
      <c r="H134" s="105">
        <v>23136242317.574501</v>
      </c>
      <c r="I134" s="105">
        <v>23200366095.313202</v>
      </c>
      <c r="J134" s="105">
        <v>23270433668.611198</v>
      </c>
      <c r="K134" s="105">
        <v>23332627600.731499</v>
      </c>
      <c r="L134" s="105">
        <v>23420991360.932899</v>
      </c>
      <c r="M134" s="105">
        <v>23513476027.986301</v>
      </c>
      <c r="N134" s="105">
        <v>23513476027.986301</v>
      </c>
      <c r="O134" s="105">
        <v>23597622798.077599</v>
      </c>
      <c r="P134" s="105">
        <v>23679287899.057899</v>
      </c>
      <c r="Q134" s="105">
        <v>23781017805.412601</v>
      </c>
      <c r="R134" s="105">
        <v>23884906571.6945</v>
      </c>
      <c r="S134" s="105">
        <v>23996872385.989799</v>
      </c>
      <c r="T134" s="105">
        <v>24115188790.719898</v>
      </c>
      <c r="U134" s="105">
        <v>24227892406.633701</v>
      </c>
      <c r="V134" s="105">
        <v>24346372189.105701</v>
      </c>
      <c r="W134" s="105">
        <v>24469021326.1101</v>
      </c>
      <c r="X134" s="105">
        <v>24595125482.262402</v>
      </c>
      <c r="Y134" s="105">
        <v>24755598984.269798</v>
      </c>
      <c r="Z134" s="105">
        <v>24917406205.938499</v>
      </c>
      <c r="AA134" s="105">
        <v>24917406205.938499</v>
      </c>
      <c r="AB134" s="105">
        <v>25073319506.5439</v>
      </c>
      <c r="AC134" s="105">
        <v>25219862987.950001</v>
      </c>
      <c r="AD134" s="105">
        <v>25374369893.2187</v>
      </c>
      <c r="AE134" s="105">
        <v>25521783977.1464</v>
      </c>
      <c r="AF134" s="105">
        <v>25670409720.900002</v>
      </c>
      <c r="AG134" s="105">
        <v>25817046517.552601</v>
      </c>
      <c r="AH134" s="105">
        <v>25955289316.186699</v>
      </c>
      <c r="AI134" s="105">
        <v>26091067460.880199</v>
      </c>
      <c r="AJ134" s="105">
        <v>26221966593.0061</v>
      </c>
      <c r="AK134" s="105">
        <v>26351860967.089401</v>
      </c>
      <c r="AL134" s="105">
        <v>26507311992.456402</v>
      </c>
      <c r="AM134" s="105">
        <v>26653104417.365799</v>
      </c>
      <c r="AN134" s="105">
        <v>26653104417.365799</v>
      </c>
      <c r="AO134" s="105">
        <v>26792332938.059502</v>
      </c>
      <c r="AP134" s="105">
        <v>26919753673.072498</v>
      </c>
      <c r="AQ134" s="105">
        <v>27056719594.2761</v>
      </c>
      <c r="AR134" s="105">
        <v>27190481201.8745</v>
      </c>
      <c r="AS134" s="105">
        <v>27327016869.6968</v>
      </c>
      <c r="AT134" s="105">
        <v>27462159318.051102</v>
      </c>
      <c r="AU134" s="105">
        <v>27589804346.467701</v>
      </c>
      <c r="AV134" s="105">
        <v>27715656997.4305</v>
      </c>
      <c r="AW134" s="105">
        <v>27835352230.538502</v>
      </c>
      <c r="AX134" s="105">
        <v>27954553308.873299</v>
      </c>
      <c r="AY134" s="105">
        <v>28100873262.122299</v>
      </c>
      <c r="AZ134" s="105">
        <v>28237463068.026798</v>
      </c>
      <c r="BA134" s="105">
        <v>28237463068.026798</v>
      </c>
    </row>
    <row r="135" spans="1:53" x14ac:dyDescent="0.2">
      <c r="A135" s="106" t="s">
        <v>2003</v>
      </c>
      <c r="B135" s="105">
        <v>21012565264.633202</v>
      </c>
      <c r="C135" s="105">
        <v>21064617097.151001</v>
      </c>
      <c r="D135" s="105">
        <v>21124510551.2034</v>
      </c>
      <c r="E135" s="105">
        <v>21176777787.3409</v>
      </c>
      <c r="F135" s="105">
        <v>21230810792.723999</v>
      </c>
      <c r="G135" s="105">
        <v>21292082308.062099</v>
      </c>
      <c r="H135" s="105">
        <v>21342720691.592201</v>
      </c>
      <c r="I135" s="105">
        <v>21393658938.433102</v>
      </c>
      <c r="J135" s="105">
        <v>21451181286.556</v>
      </c>
      <c r="K135" s="105">
        <v>21500979128.9095</v>
      </c>
      <c r="L135" s="105">
        <v>21576589793.199402</v>
      </c>
      <c r="M135" s="105">
        <v>21664290976.615398</v>
      </c>
      <c r="N135" s="105">
        <v>21664290976.615398</v>
      </c>
      <c r="O135" s="105">
        <v>21801042183.647999</v>
      </c>
      <c r="P135" s="105">
        <v>21869638901.48</v>
      </c>
      <c r="Q135" s="105">
        <v>21958858073.846699</v>
      </c>
      <c r="R135" s="105">
        <v>22050228124.532101</v>
      </c>
      <c r="S135" s="105">
        <v>22149639831.560001</v>
      </c>
      <c r="T135" s="105">
        <v>22256009355.760601</v>
      </c>
      <c r="U135" s="105">
        <v>22356632204.362701</v>
      </c>
      <c r="V135" s="105">
        <v>22462770553.980701</v>
      </c>
      <c r="W135" s="105">
        <v>22574601035.307598</v>
      </c>
      <c r="X135" s="105">
        <v>22689270901.607899</v>
      </c>
      <c r="Y135" s="105">
        <v>22837528013.241501</v>
      </c>
      <c r="Z135" s="105">
        <v>22987385295.3479</v>
      </c>
      <c r="AA135" s="105">
        <v>22987385295.3479</v>
      </c>
      <c r="AB135" s="105">
        <v>23117773068.7033</v>
      </c>
      <c r="AC135" s="105">
        <v>23252295424.1562</v>
      </c>
      <c r="AD135" s="105">
        <v>23395317622.740101</v>
      </c>
      <c r="AE135" s="105">
        <v>23531386643.846001</v>
      </c>
      <c r="AF135" s="105">
        <v>23668840199.969101</v>
      </c>
      <c r="AG135" s="105">
        <v>23804859899.888199</v>
      </c>
      <c r="AH135" s="105">
        <v>23932431594.645401</v>
      </c>
      <c r="AI135" s="105">
        <v>24057109793.670399</v>
      </c>
      <c r="AJ135" s="105">
        <v>24177913231.2924</v>
      </c>
      <c r="AK135" s="105">
        <v>24297214753.477501</v>
      </c>
      <c r="AL135" s="105">
        <v>24441574138.368599</v>
      </c>
      <c r="AM135" s="105">
        <v>24577023798.990799</v>
      </c>
      <c r="AN135" s="105">
        <v>24577023798.990799</v>
      </c>
      <c r="AO135" s="105">
        <v>24688857608.644001</v>
      </c>
      <c r="AP135" s="105">
        <v>24806603825.069901</v>
      </c>
      <c r="AQ135" s="105">
        <v>24933930931.205399</v>
      </c>
      <c r="AR135" s="105">
        <v>25057991879.835701</v>
      </c>
      <c r="AS135" s="105">
        <v>25184707230.362099</v>
      </c>
      <c r="AT135" s="105">
        <v>25310346443.705601</v>
      </c>
      <c r="AU135" s="105">
        <v>25428374034.9147</v>
      </c>
      <c r="AV135" s="105">
        <v>25544100654.9188</v>
      </c>
      <c r="AW135" s="105">
        <v>25654958960.749298</v>
      </c>
      <c r="AX135" s="105">
        <v>25764886830.098999</v>
      </c>
      <c r="AY135" s="105">
        <v>25900933188.805302</v>
      </c>
      <c r="AZ135" s="105">
        <v>26026342843.417301</v>
      </c>
      <c r="BA135" s="105">
        <v>26026342843.417301</v>
      </c>
    </row>
    <row r="136" spans="1:53" x14ac:dyDescent="0.2">
      <c r="A136" s="106" t="s">
        <v>2004</v>
      </c>
      <c r="B136" s="105">
        <v>-2642555432.4056902</v>
      </c>
      <c r="C136" s="105">
        <v>-2612778773.5766501</v>
      </c>
      <c r="D136" s="105">
        <v>-2581384246.0876398</v>
      </c>
      <c r="E136" s="105">
        <v>-2547197872.1603899</v>
      </c>
      <c r="F136" s="105">
        <v>-2514386231.5493302</v>
      </c>
      <c r="G136" s="105">
        <v>-2490663054.4219699</v>
      </c>
      <c r="H136" s="105">
        <v>-2469353088.1622701</v>
      </c>
      <c r="I136" s="105">
        <v>-2444471956.01513</v>
      </c>
      <c r="J136" s="105">
        <v>-2428640354.1651802</v>
      </c>
      <c r="K136" s="105">
        <v>-2409135873.2587299</v>
      </c>
      <c r="L136" s="105">
        <v>-2394707843.9305501</v>
      </c>
      <c r="M136" s="105">
        <v>-2375059996.7462902</v>
      </c>
      <c r="N136" s="105">
        <v>-2375059996.7462902</v>
      </c>
      <c r="O136" s="105">
        <v>-2335223538.1688399</v>
      </c>
      <c r="P136" s="105">
        <v>-2314500238.42383</v>
      </c>
      <c r="Q136" s="105">
        <v>-2306370295.34236</v>
      </c>
      <c r="R136" s="105">
        <v>-2299773934.6047101</v>
      </c>
      <c r="S136" s="105">
        <v>-2296189326.6365499</v>
      </c>
      <c r="T136" s="105">
        <v>-2297095392.6801801</v>
      </c>
      <c r="U136" s="105">
        <v>-2303251067.2277899</v>
      </c>
      <c r="V136" s="105">
        <v>-2310651581.7772198</v>
      </c>
      <c r="W136" s="105">
        <v>-2329619705.6935802</v>
      </c>
      <c r="X136" s="105">
        <v>-2355642228.31498</v>
      </c>
      <c r="Y136" s="105">
        <v>-2400865138.3142099</v>
      </c>
      <c r="Z136" s="105">
        <v>-2441263496.1416602</v>
      </c>
      <c r="AA136" s="105">
        <v>-2441263496.1416602</v>
      </c>
      <c r="AB136" s="105">
        <v>-2489898243.2410102</v>
      </c>
      <c r="AC136" s="105">
        <v>-2547671676.4860401</v>
      </c>
      <c r="AD136" s="105">
        <v>-2606198238.4750299</v>
      </c>
      <c r="AE136" s="105">
        <v>-2664445328.4225302</v>
      </c>
      <c r="AF136" s="105">
        <v>-2722775393.3935199</v>
      </c>
      <c r="AG136" s="105">
        <v>-2781186213.8151598</v>
      </c>
      <c r="AH136" s="105">
        <v>-2839931257.5552702</v>
      </c>
      <c r="AI136" s="105">
        <v>-2898881983.3960299</v>
      </c>
      <c r="AJ136" s="105">
        <v>-2957943825.1094198</v>
      </c>
      <c r="AK136" s="105">
        <v>-3017406767.9196501</v>
      </c>
      <c r="AL136" s="105">
        <v>-3076935819.1384902</v>
      </c>
      <c r="AM136" s="105">
        <v>-3136985568.32864</v>
      </c>
      <c r="AN136" s="105">
        <v>-3136985568.32864</v>
      </c>
      <c r="AO136" s="105">
        <v>-3201830377.1136799</v>
      </c>
      <c r="AP136" s="105">
        <v>-3268509810.3745599</v>
      </c>
      <c r="AQ136" s="105">
        <v>-3326136150.2716799</v>
      </c>
      <c r="AR136" s="105">
        <v>-3382883110.1349702</v>
      </c>
      <c r="AS136" s="105">
        <v>-3439030298.0718498</v>
      </c>
      <c r="AT136" s="105">
        <v>-3494527304.6911802</v>
      </c>
      <c r="AU136" s="105">
        <v>-3549624487.8994699</v>
      </c>
      <c r="AV136" s="105">
        <v>-3604124038.6327801</v>
      </c>
      <c r="AW136" s="105">
        <v>-3657865296.5868301</v>
      </c>
      <c r="AX136" s="105">
        <v>-3711057003.2752199</v>
      </c>
      <c r="AY136" s="105">
        <v>-3763416183.37887</v>
      </c>
      <c r="AZ136" s="105">
        <v>-3815289882.5872798</v>
      </c>
      <c r="BA136" s="105">
        <v>-3815289882.5872798</v>
      </c>
    </row>
    <row r="137" spans="1:53" x14ac:dyDescent="0.2">
      <c r="A137" s="106" t="s">
        <v>2005</v>
      </c>
      <c r="B137" s="105">
        <v>18370009832.227501</v>
      </c>
      <c r="C137" s="105">
        <v>18451838323.574402</v>
      </c>
      <c r="D137" s="105">
        <v>18543126305.115799</v>
      </c>
      <c r="E137" s="105">
        <v>18629579915.1805</v>
      </c>
      <c r="F137" s="105">
        <v>18716424561.174702</v>
      </c>
      <c r="G137" s="105">
        <v>18801419253.640202</v>
      </c>
      <c r="H137" s="105">
        <v>18873367603.429901</v>
      </c>
      <c r="I137" s="105">
        <v>18949186982.4179</v>
      </c>
      <c r="J137" s="105">
        <v>19022540932.3908</v>
      </c>
      <c r="K137" s="105">
        <v>19091843255.650799</v>
      </c>
      <c r="L137" s="105">
        <v>19181881949.268799</v>
      </c>
      <c r="M137" s="105">
        <v>19289230979.869099</v>
      </c>
      <c r="N137" s="105">
        <v>19289230979.869099</v>
      </c>
      <c r="O137" s="105">
        <v>19465822192.363701</v>
      </c>
      <c r="P137" s="105">
        <v>19555142208.673698</v>
      </c>
      <c r="Q137" s="105">
        <v>19652491315.469501</v>
      </c>
      <c r="R137" s="105">
        <v>19750457717.9491</v>
      </c>
      <c r="S137" s="105">
        <v>19853454021.7244</v>
      </c>
      <c r="T137" s="105">
        <v>19958917465.901299</v>
      </c>
      <c r="U137" s="105">
        <v>20053384628.394199</v>
      </c>
      <c r="V137" s="105">
        <v>20152122450.666801</v>
      </c>
      <c r="W137" s="105">
        <v>20244984791.6441</v>
      </c>
      <c r="X137" s="105">
        <v>20333632119.150398</v>
      </c>
      <c r="Y137" s="105">
        <v>20436666296.0886</v>
      </c>
      <c r="Z137" s="105">
        <v>20546125195.332199</v>
      </c>
      <c r="AA137" s="105">
        <v>20546125195.332199</v>
      </c>
      <c r="AB137" s="105">
        <v>20627881289.955799</v>
      </c>
      <c r="AC137" s="105">
        <v>20704626797.238998</v>
      </c>
      <c r="AD137" s="105">
        <v>20789122413.2766</v>
      </c>
      <c r="AE137" s="105">
        <v>20866944326.270401</v>
      </c>
      <c r="AF137" s="105">
        <v>20946067798.834099</v>
      </c>
      <c r="AG137" s="105">
        <v>21023676660.228802</v>
      </c>
      <c r="AH137" s="105">
        <v>21092503295.458698</v>
      </c>
      <c r="AI137" s="105">
        <v>21158230754.059399</v>
      </c>
      <c r="AJ137" s="105">
        <v>21219972334.487099</v>
      </c>
      <c r="AK137" s="105">
        <v>21279810899.338902</v>
      </c>
      <c r="AL137" s="105">
        <v>21364641213.386902</v>
      </c>
      <c r="AM137" s="105">
        <v>21440041106.454498</v>
      </c>
      <c r="AN137" s="105">
        <v>21440041106.454498</v>
      </c>
      <c r="AO137" s="105">
        <v>21487033313.430698</v>
      </c>
      <c r="AP137" s="105">
        <v>21538097197.6866</v>
      </c>
      <c r="AQ137" s="105">
        <v>21607797945.264702</v>
      </c>
      <c r="AR137" s="105">
        <v>21675111917.005402</v>
      </c>
      <c r="AS137" s="105">
        <v>21745680061.574001</v>
      </c>
      <c r="AT137" s="105">
        <v>21815822250.935902</v>
      </c>
      <c r="AU137" s="105">
        <v>21878752643.089699</v>
      </c>
      <c r="AV137" s="105">
        <v>21939979697.633301</v>
      </c>
      <c r="AW137" s="105">
        <v>21997096731.1889</v>
      </c>
      <c r="AX137" s="105">
        <v>22053832881.2393</v>
      </c>
      <c r="AY137" s="105">
        <v>22137520042.464802</v>
      </c>
      <c r="AZ137" s="105">
        <v>22211055983.018501</v>
      </c>
      <c r="BA137" s="105">
        <v>22211055983.018501</v>
      </c>
    </row>
    <row r="138" spans="1:53" s="237" customFormat="1" x14ac:dyDescent="0.2">
      <c r="A138" s="236" t="s">
        <v>2006</v>
      </c>
      <c r="B138" s="237">
        <v>0.92371567438110802</v>
      </c>
      <c r="C138" s="237">
        <v>0.92342114393244501</v>
      </c>
      <c r="D138" s="237">
        <v>0.92315744596073601</v>
      </c>
      <c r="E138" s="237">
        <v>0.92282180358126098</v>
      </c>
      <c r="F138" s="237">
        <v>0.922496857402618</v>
      </c>
      <c r="G138" s="237">
        <v>0.92221798591589899</v>
      </c>
      <c r="H138" s="237">
        <v>0.92188891161043696</v>
      </c>
      <c r="I138" s="237">
        <v>0.92153379108204803</v>
      </c>
      <c r="J138" s="237">
        <v>0.921228652329106</v>
      </c>
      <c r="K138" s="237">
        <v>0.92090491386261097</v>
      </c>
      <c r="L138" s="237">
        <v>0.92065695817459703</v>
      </c>
      <c r="M138" s="237">
        <v>0.92076641431880801</v>
      </c>
      <c r="N138" s="237">
        <v>0.92076641431880801</v>
      </c>
      <c r="O138" s="237">
        <v>0.92329695424345004</v>
      </c>
      <c r="P138" s="237">
        <v>0.92300745628061698</v>
      </c>
      <c r="Q138" s="237">
        <v>0.92280927355341302</v>
      </c>
      <c r="R138" s="237">
        <v>0.92261950136439796</v>
      </c>
      <c r="S138" s="237">
        <v>0.92245619978845395</v>
      </c>
      <c r="T138" s="237">
        <v>0.92234040346700896</v>
      </c>
      <c r="U138" s="237">
        <v>0.922202030893289</v>
      </c>
      <c r="V138" s="237">
        <v>0.92207278889884603</v>
      </c>
      <c r="W138" s="237">
        <v>0.92202088499760004</v>
      </c>
      <c r="X138" s="237">
        <v>0.92195533232849802</v>
      </c>
      <c r="Y138" s="237">
        <v>0.92196785080799903</v>
      </c>
      <c r="Z138" s="237">
        <v>0.92199518152912596</v>
      </c>
      <c r="AA138" s="237">
        <v>0.92199518152912596</v>
      </c>
      <c r="AB138" s="237">
        <v>0.92145845535097004</v>
      </c>
      <c r="AC138" s="237">
        <v>0.92143803694668602</v>
      </c>
      <c r="AD138" s="237">
        <v>0.92146397652766499</v>
      </c>
      <c r="AE138" s="237">
        <v>0.92147313957728705</v>
      </c>
      <c r="AF138" s="237">
        <v>0.92149270886120904</v>
      </c>
      <c r="AG138" s="237">
        <v>0.92152761105359404</v>
      </c>
      <c r="AH138" s="237">
        <v>0.92153448216793599</v>
      </c>
      <c r="AI138" s="237">
        <v>0.92151727104742398</v>
      </c>
      <c r="AJ138" s="237">
        <v>0.92152409054125695</v>
      </c>
      <c r="AK138" s="237">
        <v>0.921508837607242</v>
      </c>
      <c r="AL138" s="237">
        <v>0.92155098713237404</v>
      </c>
      <c r="AM138" s="237">
        <v>0.92159232357763099</v>
      </c>
      <c r="AN138" s="237">
        <v>0.92159232357763099</v>
      </c>
      <c r="AO138" s="237">
        <v>0.92097324675452397</v>
      </c>
      <c r="AP138" s="237">
        <v>0.92098802084964504</v>
      </c>
      <c r="AQ138" s="237">
        <v>0.92103203354115604</v>
      </c>
      <c r="AR138" s="237">
        <v>0.92106394952390402</v>
      </c>
      <c r="AS138" s="237">
        <v>0.921099205534188</v>
      </c>
      <c r="AT138" s="237">
        <v>0.92114170225543102</v>
      </c>
      <c r="AU138" s="237">
        <v>0.92115805961122399</v>
      </c>
      <c r="AV138" s="237">
        <v>0.92115066819993696</v>
      </c>
      <c r="AW138" s="237">
        <v>0.92117239473258705</v>
      </c>
      <c r="AX138" s="237">
        <v>0.92117682701791903</v>
      </c>
      <c r="AY138" s="237">
        <v>0.92122193973132005</v>
      </c>
      <c r="AZ138" s="237">
        <v>0.92120697766323401</v>
      </c>
      <c r="BA138" s="237">
        <v>0.92120697766323401</v>
      </c>
    </row>
    <row r="139" spans="1:53" x14ac:dyDescent="0.2">
      <c r="A139" s="106" t="s">
        <v>2007</v>
      </c>
      <c r="B139" s="105">
        <v>-207821014.05901101</v>
      </c>
      <c r="C139" s="105">
        <v>-215794040.540425</v>
      </c>
      <c r="D139" s="105">
        <v>-214387116.752002</v>
      </c>
      <c r="E139" s="105">
        <v>-213056280.25193</v>
      </c>
      <c r="F139" s="105">
        <v>-211790771.82084799</v>
      </c>
      <c r="G139" s="105">
        <v>-210365267.35903099</v>
      </c>
      <c r="H139" s="105">
        <v>-209034634.45190799</v>
      </c>
      <c r="I139" s="105">
        <v>-207718544.86451101</v>
      </c>
      <c r="J139" s="105">
        <v>-206457824.692972</v>
      </c>
      <c r="K139" s="105">
        <v>-205114145.84371299</v>
      </c>
      <c r="L139" s="105">
        <v>-203788026.17158499</v>
      </c>
      <c r="M139" s="105">
        <v>-202471801.20817199</v>
      </c>
      <c r="N139" s="105">
        <v>-202471801.20817199</v>
      </c>
      <c r="O139" s="105">
        <v>-215177808.26115999</v>
      </c>
      <c r="P139" s="105">
        <v>-229713453.94311601</v>
      </c>
      <c r="Q139" s="105">
        <v>-228291545.942009</v>
      </c>
      <c r="R139" s="105">
        <v>-226946622.09646001</v>
      </c>
      <c r="S139" s="105">
        <v>-225663776.065864</v>
      </c>
      <c r="T139" s="105">
        <v>-224217144.183433</v>
      </c>
      <c r="U139" s="105">
        <v>-222864755.01876599</v>
      </c>
      <c r="V139" s="105">
        <v>-221524165.76583499</v>
      </c>
      <c r="W139" s="105">
        <v>-220234828.71085599</v>
      </c>
      <c r="X139" s="105">
        <v>-218862386.821632</v>
      </c>
      <c r="Y139" s="105">
        <v>-217506633.39781001</v>
      </c>
      <c r="Z139" s="105">
        <v>-216160023.97239101</v>
      </c>
      <c r="AA139" s="105">
        <v>-216160023.97239101</v>
      </c>
      <c r="AB139" s="105">
        <v>-243245044.504792</v>
      </c>
      <c r="AC139" s="105">
        <v>-227780067.16930899</v>
      </c>
      <c r="AD139" s="105">
        <v>-226329427.53911</v>
      </c>
      <c r="AE139" s="105">
        <v>-224954588.850719</v>
      </c>
      <c r="AF139" s="105">
        <v>-223641227.45677099</v>
      </c>
      <c r="AG139" s="105">
        <v>-222165323.854377</v>
      </c>
      <c r="AH139" s="105">
        <v>-220783155.08090299</v>
      </c>
      <c r="AI139" s="105">
        <v>-219412474.26534</v>
      </c>
      <c r="AJ139" s="105">
        <v>-218092758.30750099</v>
      </c>
      <c r="AK139" s="105">
        <v>-216691297.01063001</v>
      </c>
      <c r="AL139" s="105">
        <v>-215306487.31546</v>
      </c>
      <c r="AM139" s="105">
        <v>-213930925.400462</v>
      </c>
      <c r="AN139" s="105">
        <v>-213930925.400462</v>
      </c>
      <c r="AO139" s="105">
        <v>-233253464.32976201</v>
      </c>
      <c r="AP139" s="105">
        <v>-203351032.36538699</v>
      </c>
      <c r="AQ139" s="105">
        <v>-201870608.696509</v>
      </c>
      <c r="AR139" s="105">
        <v>-200465330.70153701</v>
      </c>
      <c r="AS139" s="105">
        <v>-199121343.80873701</v>
      </c>
      <c r="AT139" s="105">
        <v>-197615013.20943001</v>
      </c>
      <c r="AU139" s="105">
        <v>-196201644.393702</v>
      </c>
      <c r="AV139" s="105">
        <v>-194799521.72751999</v>
      </c>
      <c r="AW139" s="105">
        <v>-193448086.650455</v>
      </c>
      <c r="AX139" s="105">
        <v>-192014664.06823099</v>
      </c>
      <c r="AY139" s="105">
        <v>-190597459.85137099</v>
      </c>
      <c r="AZ139" s="105">
        <v>-189189167.30714399</v>
      </c>
      <c r="BA139" s="105">
        <v>-189189167.30714399</v>
      </c>
    </row>
    <row r="140" spans="1:53" x14ac:dyDescent="0.2">
      <c r="A140" s="106" t="s">
        <v>2008</v>
      </c>
      <c r="B140" s="105">
        <v>-2434734418.3466802</v>
      </c>
      <c r="C140" s="105">
        <v>-2396984733.0362201</v>
      </c>
      <c r="D140" s="105">
        <v>-2366997129.33564</v>
      </c>
      <c r="E140" s="105">
        <v>-2334141591.9084501</v>
      </c>
      <c r="F140" s="105">
        <v>-2302595459.7284799</v>
      </c>
      <c r="G140" s="105">
        <v>-2280297787.0629401</v>
      </c>
      <c r="H140" s="105">
        <v>-2260318453.7103601</v>
      </c>
      <c r="I140" s="105">
        <v>-2236753411.15062</v>
      </c>
      <c r="J140" s="105">
        <v>-2222182529.4722099</v>
      </c>
      <c r="K140" s="105">
        <v>-2204021727.41501</v>
      </c>
      <c r="L140" s="105">
        <v>-2190919817.7589598</v>
      </c>
      <c r="M140" s="105">
        <v>-2172588195.5381198</v>
      </c>
      <c r="N140" s="105">
        <v>-2172588195.5381198</v>
      </c>
      <c r="O140" s="105">
        <v>-2120042183.02318</v>
      </c>
      <c r="P140" s="105">
        <v>-2084783238.86323</v>
      </c>
      <c r="Q140" s="105">
        <v>-2078075212.43521</v>
      </c>
      <c r="R140" s="105">
        <v>-2072823784.48649</v>
      </c>
      <c r="S140" s="105">
        <v>-2070522033.7697301</v>
      </c>
      <c r="T140" s="105">
        <v>-2072874745.6758001</v>
      </c>
      <c r="U140" s="105">
        <v>-2080382820.9497099</v>
      </c>
      <c r="V140" s="105">
        <v>-2089123937.5480599</v>
      </c>
      <c r="W140" s="105">
        <v>-2109381414.95262</v>
      </c>
      <c r="X140" s="105">
        <v>-2136776395.6357901</v>
      </c>
      <c r="Y140" s="105">
        <v>-2183355083.7551298</v>
      </c>
      <c r="Z140" s="105">
        <v>-2225100076.0433002</v>
      </c>
      <c r="AA140" s="105">
        <v>-2225100076.0433002</v>
      </c>
      <c r="AB140" s="105">
        <v>-2246646734.24263</v>
      </c>
      <c r="AC140" s="105">
        <v>-2319888559.7479</v>
      </c>
      <c r="AD140" s="105">
        <v>-2379865781.9243498</v>
      </c>
      <c r="AE140" s="105">
        <v>-2439487728.7248101</v>
      </c>
      <c r="AF140" s="105">
        <v>-2499131173.6782899</v>
      </c>
      <c r="AG140" s="105">
        <v>-2559017915.8051</v>
      </c>
      <c r="AH140" s="105">
        <v>-2619145144.1058402</v>
      </c>
      <c r="AI140" s="105">
        <v>-2679466565.3457298</v>
      </c>
      <c r="AJ140" s="105">
        <v>-2739848138.4977798</v>
      </c>
      <c r="AK140" s="105">
        <v>-2800712557.1279802</v>
      </c>
      <c r="AL140" s="105">
        <v>-2861626437.6662102</v>
      </c>
      <c r="AM140" s="105">
        <v>-2923051767.1358099</v>
      </c>
      <c r="AN140" s="105">
        <v>-2923051767.1358099</v>
      </c>
      <c r="AO140" s="105">
        <v>-2968570830.8836298</v>
      </c>
      <c r="AP140" s="105">
        <v>-3065155595.0178499</v>
      </c>
      <c r="AQ140" s="105">
        <v>-3124262377.2442598</v>
      </c>
      <c r="AR140" s="105">
        <v>-3182414632.1288199</v>
      </c>
      <c r="AS140" s="105">
        <v>-3239905824.9793401</v>
      </c>
      <c r="AT140" s="105">
        <v>-3296909179.5601902</v>
      </c>
      <c r="AU140" s="105">
        <v>-3353419747.4313002</v>
      </c>
      <c r="AV140" s="105">
        <v>-3409321435.5580401</v>
      </c>
      <c r="AW140" s="105">
        <v>-3464414142.9100099</v>
      </c>
      <c r="AX140" s="105">
        <v>-3519039284.79143</v>
      </c>
      <c r="AY140" s="105">
        <v>-3572815686.48915</v>
      </c>
      <c r="AZ140" s="105">
        <v>-3626097693.09165</v>
      </c>
      <c r="BA140" s="105">
        <v>-3626097693.09165</v>
      </c>
    </row>
    <row r="141" spans="1:53" x14ac:dyDescent="0.2">
      <c r="A141" s="106" t="s">
        <v>2009</v>
      </c>
    </row>
    <row r="142" spans="1:53" x14ac:dyDescent="0.2">
      <c r="A142" s="106" t="s">
        <v>2010</v>
      </c>
    </row>
    <row r="143" spans="1:53" x14ac:dyDescent="0.2">
      <c r="A143" s="106" t="s">
        <v>2011</v>
      </c>
    </row>
    <row r="144" spans="1:53" x14ac:dyDescent="0.2">
      <c r="A144" s="106" t="s">
        <v>2012</v>
      </c>
    </row>
    <row r="145" spans="1:53" x14ac:dyDescent="0.2">
      <c r="A145" s="235" t="s">
        <v>2013</v>
      </c>
    </row>
    <row r="146" spans="1:53" x14ac:dyDescent="0.2">
      <c r="A146" s="106" t="s">
        <v>2014</v>
      </c>
    </row>
    <row r="147" spans="1:53" x14ac:dyDescent="0.2">
      <c r="A147" s="106" t="s">
        <v>2015</v>
      </c>
      <c r="B147" s="105">
        <v>9596105631.8333492</v>
      </c>
      <c r="C147" s="105">
        <v>9673455458.5890694</v>
      </c>
      <c r="D147" s="105">
        <v>9749931125.5551205</v>
      </c>
      <c r="E147" s="105">
        <v>9825373578.6676598</v>
      </c>
      <c r="F147" s="105">
        <v>9903345153.4865704</v>
      </c>
      <c r="G147" s="105">
        <v>9983812914.5390491</v>
      </c>
      <c r="H147" s="105">
        <v>10064125449.661301</v>
      </c>
      <c r="I147" s="105">
        <v>10149053702.0364</v>
      </c>
      <c r="J147" s="105">
        <v>10230387440.3794</v>
      </c>
      <c r="K147" s="105">
        <v>10308901488.7251</v>
      </c>
      <c r="L147" s="105">
        <v>10385682403.566601</v>
      </c>
      <c r="M147" s="105">
        <v>10465347451.460699</v>
      </c>
      <c r="N147" s="105">
        <v>10465347451.460699</v>
      </c>
      <c r="O147" s="105">
        <v>10548916042.768</v>
      </c>
      <c r="P147" s="105">
        <v>10626223004.6908</v>
      </c>
      <c r="Q147" s="105">
        <v>10701934410.791</v>
      </c>
      <c r="R147" s="105">
        <v>10777728031.9772</v>
      </c>
      <c r="S147" s="105">
        <v>10855247900.8731</v>
      </c>
      <c r="T147" s="105">
        <v>10933537863.1054</v>
      </c>
      <c r="U147" s="105">
        <v>11011255830.857401</v>
      </c>
      <c r="V147" s="105">
        <v>11092228015.1285</v>
      </c>
      <c r="W147" s="105">
        <v>11167532070.594801</v>
      </c>
      <c r="X147" s="105">
        <v>11240275002.034</v>
      </c>
      <c r="Y147" s="105">
        <v>11309816705.063801</v>
      </c>
      <c r="Z147" s="105">
        <v>11380604927.396999</v>
      </c>
      <c r="AA147" s="105">
        <v>11380604927.396999</v>
      </c>
      <c r="AB147" s="105">
        <v>11455088773.9608</v>
      </c>
      <c r="AC147" s="105">
        <v>11523684975.9832</v>
      </c>
      <c r="AD147" s="105">
        <v>11591359096.4841</v>
      </c>
      <c r="AE147" s="105">
        <v>11659965358.285</v>
      </c>
      <c r="AF147" s="105">
        <v>11730699955.5667</v>
      </c>
      <c r="AG147" s="105">
        <v>11798945661.1616</v>
      </c>
      <c r="AH147" s="105">
        <v>11868025138.153799</v>
      </c>
      <c r="AI147" s="105">
        <v>11940909596.343201</v>
      </c>
      <c r="AJ147" s="105">
        <v>12008692623.302601</v>
      </c>
      <c r="AK147" s="105">
        <v>12075095489.318001</v>
      </c>
      <c r="AL147" s="105">
        <v>12138845732.8291</v>
      </c>
      <c r="AM147" s="105">
        <v>12204733996.5189</v>
      </c>
      <c r="AN147" s="105">
        <v>12204733996.5189</v>
      </c>
      <c r="AO147" s="105">
        <v>12275212445.395201</v>
      </c>
      <c r="AP147" s="105">
        <v>12339877647.8325</v>
      </c>
      <c r="AQ147" s="105">
        <v>12403606621.9988</v>
      </c>
      <c r="AR147" s="105">
        <v>12468273257.033501</v>
      </c>
      <c r="AS147" s="105">
        <v>12535092158.6451</v>
      </c>
      <c r="AT147" s="105">
        <v>12593528241.135</v>
      </c>
      <c r="AU147" s="105">
        <v>12656375056.904699</v>
      </c>
      <c r="AV147" s="105">
        <v>12722777088.4655</v>
      </c>
      <c r="AW147" s="105">
        <v>12783901194.6696</v>
      </c>
      <c r="AX147" s="105">
        <v>12843456134.452801</v>
      </c>
      <c r="AY147" s="105">
        <v>12900155548.635401</v>
      </c>
      <c r="AZ147" s="105">
        <v>12958935472.011499</v>
      </c>
      <c r="BA147" s="105">
        <v>12958935472.011499</v>
      </c>
    </row>
    <row r="148" spans="1:53" x14ac:dyDescent="0.2">
      <c r="A148" s="106" t="s">
        <v>2016</v>
      </c>
      <c r="B148" s="105">
        <v>0</v>
      </c>
      <c r="C148" s="105">
        <v>0</v>
      </c>
      <c r="D148" s="105">
        <v>0</v>
      </c>
      <c r="E148" s="105">
        <v>0</v>
      </c>
      <c r="F148" s="105">
        <v>0</v>
      </c>
      <c r="G148" s="105">
        <v>0</v>
      </c>
      <c r="H148" s="105">
        <v>0</v>
      </c>
      <c r="I148" s="105">
        <v>0</v>
      </c>
      <c r="J148" s="105">
        <v>0</v>
      </c>
      <c r="K148" s="105">
        <v>0</v>
      </c>
      <c r="L148" s="105">
        <v>0</v>
      </c>
      <c r="M148" s="105">
        <v>0</v>
      </c>
      <c r="N148" s="105">
        <v>0</v>
      </c>
      <c r="O148" s="105">
        <v>0</v>
      </c>
      <c r="P148" s="105">
        <v>0</v>
      </c>
      <c r="Q148" s="105">
        <v>0</v>
      </c>
      <c r="R148" s="105">
        <v>0</v>
      </c>
      <c r="S148" s="105">
        <v>0</v>
      </c>
      <c r="T148" s="105">
        <v>0</v>
      </c>
      <c r="U148" s="105">
        <v>0</v>
      </c>
      <c r="V148" s="105">
        <v>0</v>
      </c>
      <c r="W148" s="105">
        <v>0</v>
      </c>
      <c r="X148" s="105">
        <v>0</v>
      </c>
      <c r="Y148" s="105">
        <v>0</v>
      </c>
      <c r="Z148" s="105">
        <v>0</v>
      </c>
      <c r="AA148" s="105">
        <v>0</v>
      </c>
      <c r="AB148" s="105">
        <v>0</v>
      </c>
      <c r="AC148" s="105">
        <v>0</v>
      </c>
      <c r="AD148" s="105">
        <v>0</v>
      </c>
      <c r="AE148" s="105">
        <v>0</v>
      </c>
      <c r="AF148" s="105">
        <v>0</v>
      </c>
      <c r="AG148" s="105">
        <v>0</v>
      </c>
      <c r="AH148" s="105">
        <v>0</v>
      </c>
      <c r="AI148" s="105">
        <v>0</v>
      </c>
      <c r="AJ148" s="105">
        <v>0</v>
      </c>
      <c r="AK148" s="105">
        <v>0</v>
      </c>
      <c r="AL148" s="105">
        <v>0</v>
      </c>
      <c r="AM148" s="105">
        <v>0</v>
      </c>
      <c r="AN148" s="105">
        <v>0</v>
      </c>
      <c r="AO148" s="105">
        <v>0</v>
      </c>
      <c r="AP148" s="105">
        <v>0</v>
      </c>
      <c r="AQ148" s="105">
        <v>0</v>
      </c>
      <c r="AR148" s="105">
        <v>0</v>
      </c>
      <c r="AS148" s="105">
        <v>0</v>
      </c>
      <c r="AT148" s="105">
        <v>0</v>
      </c>
      <c r="AU148" s="105">
        <v>0</v>
      </c>
      <c r="AV148" s="105">
        <v>0</v>
      </c>
      <c r="AW148" s="105">
        <v>0</v>
      </c>
      <c r="AX148" s="105">
        <v>0</v>
      </c>
      <c r="AY148" s="105">
        <v>0</v>
      </c>
      <c r="AZ148" s="105">
        <v>0</v>
      </c>
      <c r="BA148" s="105">
        <v>0</v>
      </c>
    </row>
    <row r="149" spans="1:53" x14ac:dyDescent="0.2">
      <c r="A149" s="106" t="s">
        <v>2017</v>
      </c>
      <c r="B149" s="105">
        <v>9096973523.4669094</v>
      </c>
      <c r="C149" s="105">
        <v>9147526764.2071896</v>
      </c>
      <c r="D149" s="105">
        <v>9198031678.7366295</v>
      </c>
      <c r="E149" s="105">
        <v>9187048915.2033997</v>
      </c>
      <c r="F149" s="105">
        <v>9176092932.2969494</v>
      </c>
      <c r="G149" s="105">
        <v>9165137768.4788208</v>
      </c>
      <c r="H149" s="105">
        <v>9104183423.7490101</v>
      </c>
      <c r="I149" s="105">
        <v>9120152975.0305901</v>
      </c>
      <c r="J149" s="105">
        <v>9136123345.4004898</v>
      </c>
      <c r="K149" s="105">
        <v>9152094534.8587093</v>
      </c>
      <c r="L149" s="105">
        <v>9168066543.4052505</v>
      </c>
      <c r="M149" s="105">
        <v>9184039371.0401096</v>
      </c>
      <c r="N149" s="105">
        <v>9184039371.0401096</v>
      </c>
      <c r="O149" s="105">
        <v>9200013017.7632904</v>
      </c>
      <c r="P149" s="105">
        <v>9215987483.574789</v>
      </c>
      <c r="Q149" s="105">
        <v>9231913623.1754608</v>
      </c>
      <c r="R149" s="105">
        <v>9247890546.2519093</v>
      </c>
      <c r="S149" s="105">
        <v>9325406749.9551506</v>
      </c>
      <c r="T149" s="105">
        <v>9456769926.5928593</v>
      </c>
      <c r="U149" s="105">
        <v>9588133922.3188801</v>
      </c>
      <c r="V149" s="105">
        <v>9719498737.1332302</v>
      </c>
      <c r="W149" s="105">
        <v>9773941294.1128197</v>
      </c>
      <c r="X149" s="105">
        <v>9828384670.1807308</v>
      </c>
      <c r="Y149" s="105">
        <v>9882828865.3369503</v>
      </c>
      <c r="Z149" s="105">
        <v>9937273879.5814991</v>
      </c>
      <c r="AA149" s="105">
        <v>9937273879.5814991</v>
      </c>
      <c r="AB149" s="105">
        <v>9991719523.3613796</v>
      </c>
      <c r="AC149" s="105">
        <v>10046165796.6766</v>
      </c>
      <c r="AD149" s="105">
        <v>10100563554.228001</v>
      </c>
      <c r="AE149" s="105">
        <v>10154985944.1637</v>
      </c>
      <c r="AF149" s="105">
        <v>10209408963.6348</v>
      </c>
      <c r="AG149" s="105">
        <v>10313832612.641199</v>
      </c>
      <c r="AH149" s="105">
        <v>10364410737.3368</v>
      </c>
      <c r="AI149" s="105">
        <v>10414989491.567801</v>
      </c>
      <c r="AJ149" s="105">
        <v>10465568875.334</v>
      </c>
      <c r="AK149" s="105">
        <v>10516148888.6357</v>
      </c>
      <c r="AL149" s="105">
        <v>10566729531.472601</v>
      </c>
      <c r="AM149" s="105">
        <v>10617310803.8449</v>
      </c>
      <c r="AN149" s="105">
        <v>10617310803.8449</v>
      </c>
      <c r="AO149" s="105">
        <v>10617889996.3542</v>
      </c>
      <c r="AP149" s="105">
        <v>10618465273.9468</v>
      </c>
      <c r="AQ149" s="105">
        <v>10618987491.323601</v>
      </c>
      <c r="AR149" s="105">
        <v>10619555758.1712</v>
      </c>
      <c r="AS149" s="105">
        <v>10620146071.6406</v>
      </c>
      <c r="AT149" s="105">
        <v>10716886316.3472</v>
      </c>
      <c r="AU149" s="105">
        <v>10763619030.752501</v>
      </c>
      <c r="AV149" s="105">
        <v>10810344214.856501</v>
      </c>
      <c r="AW149" s="105">
        <v>10857061868.659201</v>
      </c>
      <c r="AX149" s="105">
        <v>10903771992.160601</v>
      </c>
      <c r="AY149" s="105">
        <v>10950474585.360701</v>
      </c>
      <c r="AZ149" s="105">
        <v>10997169648.2596</v>
      </c>
      <c r="BA149" s="105">
        <v>10997169648.2596</v>
      </c>
    </row>
    <row r="150" spans="1:53" x14ac:dyDescent="0.2">
      <c r="A150" s="106" t="s">
        <v>2018</v>
      </c>
      <c r="B150" s="105">
        <v>309794507.24893099</v>
      </c>
      <c r="C150" s="105">
        <v>260002194.42649001</v>
      </c>
      <c r="D150" s="105">
        <v>220403963.23965201</v>
      </c>
      <c r="E150" s="105">
        <v>236633839.20383999</v>
      </c>
      <c r="F150" s="105">
        <v>251477313.67418399</v>
      </c>
      <c r="G150" s="105">
        <v>270012124.62765503</v>
      </c>
      <c r="H150" s="105">
        <v>327245961.054075</v>
      </c>
      <c r="I150" s="105">
        <v>304612577.29126501</v>
      </c>
      <c r="J150" s="105">
        <v>288887943.78300899</v>
      </c>
      <c r="K150" s="105">
        <v>266145093.97124499</v>
      </c>
      <c r="L150" s="105">
        <v>269793800.32099003</v>
      </c>
      <c r="M150" s="105">
        <v>274908407.71139598</v>
      </c>
      <c r="N150" s="105">
        <v>274908407.71139598</v>
      </c>
      <c r="O150" s="105">
        <v>265417934.41014099</v>
      </c>
      <c r="P150" s="105">
        <v>256367530.955789</v>
      </c>
      <c r="Q150" s="105">
        <v>267528417.97906899</v>
      </c>
      <c r="R150" s="105">
        <v>278743329.91320801</v>
      </c>
      <c r="S150" s="105">
        <v>233857810.24473399</v>
      </c>
      <c r="T150" s="105">
        <v>139174218.591203</v>
      </c>
      <c r="U150" s="105">
        <v>37833199.059556797</v>
      </c>
      <c r="V150" s="105">
        <v>-61488579.781097397</v>
      </c>
      <c r="W150" s="105">
        <v>-77218778.557048202</v>
      </c>
      <c r="X150" s="105">
        <v>-88386317.946977302</v>
      </c>
      <c r="Y150" s="105">
        <v>-63668996.435536101</v>
      </c>
      <c r="Z150" s="105">
        <v>-38676638.218228102</v>
      </c>
      <c r="AA150" s="105">
        <v>-38676638.218228102</v>
      </c>
      <c r="AB150" s="105">
        <v>-24017145.755194999</v>
      </c>
      <c r="AC150" s="105">
        <v>-13933145.4324676</v>
      </c>
      <c r="AD150" s="105">
        <v>5467278.27745027</v>
      </c>
      <c r="AE150" s="105">
        <v>12780650.176875601</v>
      </c>
      <c r="AF150" s="105">
        <v>19836304.689790901</v>
      </c>
      <c r="AG150" s="105">
        <v>-26944353.9453789</v>
      </c>
      <c r="AH150" s="105">
        <v>-28691720.643484399</v>
      </c>
      <c r="AI150" s="105">
        <v>-35508893.887915999</v>
      </c>
      <c r="AJ150" s="105">
        <v>-36241008.949096702</v>
      </c>
      <c r="AK150" s="105">
        <v>-36505609.079788797</v>
      </c>
      <c r="AL150" s="105">
        <v>-8921492.00414115</v>
      </c>
      <c r="AM150" s="105">
        <v>10530128.8706313</v>
      </c>
      <c r="AN150" s="105">
        <v>10530128.8706313</v>
      </c>
      <c r="AO150" s="105">
        <v>68771685.130487099</v>
      </c>
      <c r="AP150" s="105">
        <v>119659026.683754</v>
      </c>
      <c r="AQ150" s="105">
        <v>181584249.493559</v>
      </c>
      <c r="AR150" s="105">
        <v>234995428.991016</v>
      </c>
      <c r="AS150" s="105">
        <v>293825006.389705</v>
      </c>
      <c r="AT150" s="105">
        <v>258978506.476693</v>
      </c>
      <c r="AU150" s="105">
        <v>266842994.35714099</v>
      </c>
      <c r="AV150" s="105">
        <v>270429046.86371797</v>
      </c>
      <c r="AW150" s="105">
        <v>267456002.38731101</v>
      </c>
      <c r="AX150" s="105">
        <v>258510452.62657201</v>
      </c>
      <c r="AY150" s="105">
        <v>279206279.45209903</v>
      </c>
      <c r="AZ150" s="105">
        <v>295567512.604738</v>
      </c>
      <c r="BA150" s="105">
        <v>295567512.604738</v>
      </c>
    </row>
    <row r="151" spans="1:53" x14ac:dyDescent="0.2">
      <c r="A151" s="106" t="s">
        <v>2019</v>
      </c>
      <c r="B151" s="105">
        <v>173410539.33000001</v>
      </c>
      <c r="C151" s="105">
        <v>173410539.33000001</v>
      </c>
      <c r="D151" s="105">
        <v>173410539.33000001</v>
      </c>
      <c r="E151" s="105">
        <v>173410539.33000001</v>
      </c>
      <c r="F151" s="105">
        <v>173410539.33000001</v>
      </c>
      <c r="G151" s="105">
        <v>173410539.33000001</v>
      </c>
      <c r="H151" s="105">
        <v>173410539.33000001</v>
      </c>
      <c r="I151" s="105">
        <v>173410539.33000001</v>
      </c>
      <c r="J151" s="105">
        <v>173410539.33000001</v>
      </c>
      <c r="K151" s="105">
        <v>173410539.33000001</v>
      </c>
      <c r="L151" s="105">
        <v>173410539.33000001</v>
      </c>
      <c r="M151" s="105">
        <v>173410539.33000001</v>
      </c>
      <c r="N151" s="105">
        <v>173410539.33000001</v>
      </c>
      <c r="O151" s="105">
        <v>173410539.33000001</v>
      </c>
      <c r="P151" s="105">
        <v>173410539.33000001</v>
      </c>
      <c r="Q151" s="105">
        <v>173410539.33000001</v>
      </c>
      <c r="R151" s="105">
        <v>173410539.33000001</v>
      </c>
      <c r="S151" s="105">
        <v>173410539.33000001</v>
      </c>
      <c r="T151" s="105">
        <v>173410539.33000001</v>
      </c>
      <c r="U151" s="105">
        <v>173410539.33000001</v>
      </c>
      <c r="V151" s="105">
        <v>173410539.33000001</v>
      </c>
      <c r="W151" s="105">
        <v>173410539.33000001</v>
      </c>
      <c r="X151" s="105">
        <v>173410539.33000001</v>
      </c>
      <c r="Y151" s="105">
        <v>173410539.33000001</v>
      </c>
      <c r="Z151" s="105">
        <v>173410539.33000001</v>
      </c>
      <c r="AA151" s="105">
        <v>173410539.33000001</v>
      </c>
      <c r="AB151" s="105">
        <v>173410539.33000001</v>
      </c>
      <c r="AC151" s="105">
        <v>173410539.33000001</v>
      </c>
      <c r="AD151" s="105">
        <v>173410539.33000001</v>
      </c>
      <c r="AE151" s="105">
        <v>173410539.33000001</v>
      </c>
      <c r="AF151" s="105">
        <v>173410539.33000001</v>
      </c>
      <c r="AG151" s="105">
        <v>173410539.33000001</v>
      </c>
      <c r="AH151" s="105">
        <v>173410539.33000001</v>
      </c>
      <c r="AI151" s="105">
        <v>173410539.33000001</v>
      </c>
      <c r="AJ151" s="105">
        <v>173410539.33000001</v>
      </c>
      <c r="AK151" s="105">
        <v>173410539.33000001</v>
      </c>
      <c r="AL151" s="105">
        <v>173410539.33000001</v>
      </c>
      <c r="AM151" s="105">
        <v>173410539.33000001</v>
      </c>
      <c r="AN151" s="105">
        <v>173410539.33000001</v>
      </c>
      <c r="AO151" s="105">
        <v>173410539.33000001</v>
      </c>
      <c r="AP151" s="105">
        <v>173410539.33000001</v>
      </c>
      <c r="AQ151" s="105">
        <v>173410539.33000001</v>
      </c>
      <c r="AR151" s="105">
        <v>173410539.33000001</v>
      </c>
      <c r="AS151" s="105">
        <v>173410539.33000001</v>
      </c>
      <c r="AT151" s="105">
        <v>173410539.33000001</v>
      </c>
      <c r="AU151" s="105">
        <v>173410539.33000001</v>
      </c>
      <c r="AV151" s="105">
        <v>173410539.33000001</v>
      </c>
      <c r="AW151" s="105">
        <v>173410539.33000001</v>
      </c>
      <c r="AX151" s="105">
        <v>173410539.33000001</v>
      </c>
      <c r="AY151" s="105">
        <v>173410539.33000001</v>
      </c>
      <c r="AZ151" s="105">
        <v>173410539.33000001</v>
      </c>
      <c r="BA151" s="105">
        <v>173410539.33000001</v>
      </c>
    </row>
    <row r="152" spans="1:53" x14ac:dyDescent="0.2">
      <c r="A152" s="106" t="s">
        <v>2020</v>
      </c>
      <c r="B152" s="105">
        <v>1666455.49</v>
      </c>
      <c r="C152" s="105">
        <v>1666455.49</v>
      </c>
      <c r="D152" s="105">
        <v>1666455.49</v>
      </c>
      <c r="E152" s="105">
        <v>1666455.49</v>
      </c>
      <c r="F152" s="105">
        <v>1666455.49</v>
      </c>
      <c r="G152" s="105">
        <v>1666455.49</v>
      </c>
      <c r="H152" s="105">
        <v>1666455.49</v>
      </c>
      <c r="I152" s="105">
        <v>1666455.49</v>
      </c>
      <c r="J152" s="105">
        <v>1666455.49</v>
      </c>
      <c r="K152" s="105">
        <v>1666455.49</v>
      </c>
      <c r="L152" s="105">
        <v>1666455.49</v>
      </c>
      <c r="M152" s="105">
        <v>1666455.49</v>
      </c>
      <c r="N152" s="105">
        <v>1666455.49</v>
      </c>
      <c r="O152" s="105">
        <v>1666455.49</v>
      </c>
      <c r="P152" s="105">
        <v>1666455.49</v>
      </c>
      <c r="Q152" s="105">
        <v>1666455.49</v>
      </c>
      <c r="R152" s="105">
        <v>1666455.49</v>
      </c>
      <c r="S152" s="105">
        <v>1666455.49</v>
      </c>
      <c r="T152" s="105">
        <v>1666455.49</v>
      </c>
      <c r="U152" s="105">
        <v>1666455.49</v>
      </c>
      <c r="V152" s="105">
        <v>1666455.49</v>
      </c>
      <c r="W152" s="105">
        <v>1666455.49</v>
      </c>
      <c r="X152" s="105">
        <v>1666455.49</v>
      </c>
      <c r="Y152" s="105">
        <v>1666455.49</v>
      </c>
      <c r="Z152" s="105">
        <v>1666455.49</v>
      </c>
      <c r="AA152" s="105">
        <v>1666455.49</v>
      </c>
      <c r="AB152" s="105">
        <v>1666455.49</v>
      </c>
      <c r="AC152" s="105">
        <v>1666455.49</v>
      </c>
      <c r="AD152" s="105">
        <v>1666455.49</v>
      </c>
      <c r="AE152" s="105">
        <v>1666455.49</v>
      </c>
      <c r="AF152" s="105">
        <v>1666455.49</v>
      </c>
      <c r="AG152" s="105">
        <v>1666455.49</v>
      </c>
      <c r="AH152" s="105">
        <v>1666455.49</v>
      </c>
      <c r="AI152" s="105">
        <v>1666455.49</v>
      </c>
      <c r="AJ152" s="105">
        <v>1666455.49</v>
      </c>
      <c r="AK152" s="105">
        <v>1666455.49</v>
      </c>
      <c r="AL152" s="105">
        <v>1666455.49</v>
      </c>
      <c r="AM152" s="105">
        <v>1666455.49</v>
      </c>
      <c r="AN152" s="105">
        <v>1666455.49</v>
      </c>
      <c r="AO152" s="105">
        <v>1666455.49</v>
      </c>
      <c r="AP152" s="105">
        <v>1666455.49</v>
      </c>
      <c r="AQ152" s="105">
        <v>1666455.49</v>
      </c>
      <c r="AR152" s="105">
        <v>1666455.49</v>
      </c>
      <c r="AS152" s="105">
        <v>1666455.49</v>
      </c>
      <c r="AT152" s="105">
        <v>1666455.49</v>
      </c>
      <c r="AU152" s="105">
        <v>1666455.49</v>
      </c>
      <c r="AV152" s="105">
        <v>1666455.49</v>
      </c>
      <c r="AW152" s="105">
        <v>1666455.49</v>
      </c>
      <c r="AX152" s="105">
        <v>1666455.49</v>
      </c>
      <c r="AY152" s="105">
        <v>1666455.49</v>
      </c>
      <c r="AZ152" s="105">
        <v>1666455.49</v>
      </c>
      <c r="BA152" s="105">
        <v>1666455.49</v>
      </c>
    </row>
    <row r="153" spans="1:53" x14ac:dyDescent="0.2">
      <c r="A153" s="106" t="s">
        <v>2021</v>
      </c>
      <c r="B153" s="105">
        <v>233673725.67281699</v>
      </c>
      <c r="C153" s="105">
        <v>233824570.512788</v>
      </c>
      <c r="D153" s="105">
        <v>233974891.276245</v>
      </c>
      <c r="E153" s="105">
        <v>234124687.96318701</v>
      </c>
      <c r="F153" s="105">
        <v>234273960.573616</v>
      </c>
      <c r="G153" s="105">
        <v>234422709.10753</v>
      </c>
      <c r="H153" s="105">
        <v>234570933.56492999</v>
      </c>
      <c r="I153" s="105">
        <v>234718633.94581601</v>
      </c>
      <c r="J153" s="105">
        <v>234865810.25018799</v>
      </c>
      <c r="K153" s="105">
        <v>235012462.47804499</v>
      </c>
      <c r="L153" s="105">
        <v>235158590.62938899</v>
      </c>
      <c r="M153" s="105">
        <v>236243549.58188301</v>
      </c>
      <c r="N153" s="105">
        <v>236243549.58188301</v>
      </c>
      <c r="O153" s="105">
        <v>237136183.48600399</v>
      </c>
      <c r="P153" s="105">
        <v>238025683.994598</v>
      </c>
      <c r="Q153" s="105">
        <v>238912051.107665</v>
      </c>
      <c r="R153" s="105">
        <v>239795284.825205</v>
      </c>
      <c r="S153" s="105">
        <v>240675385.14721799</v>
      </c>
      <c r="T153" s="105">
        <v>241552352.073704</v>
      </c>
      <c r="U153" s="105">
        <v>242426185.60466301</v>
      </c>
      <c r="V153" s="105">
        <v>243296885.740096</v>
      </c>
      <c r="W153" s="105">
        <v>244164452.480001</v>
      </c>
      <c r="X153" s="105">
        <v>245028885.82438001</v>
      </c>
      <c r="Y153" s="105">
        <v>245890185.773231</v>
      </c>
      <c r="Z153" s="105">
        <v>246827743.169476</v>
      </c>
      <c r="AA153" s="105">
        <v>246827743.169476</v>
      </c>
      <c r="AB153" s="105">
        <v>246819950.47054201</v>
      </c>
      <c r="AC153" s="105">
        <v>246809295.94962201</v>
      </c>
      <c r="AD153" s="105">
        <v>246795779.60671601</v>
      </c>
      <c r="AE153" s="105">
        <v>246779401.44182399</v>
      </c>
      <c r="AF153" s="105">
        <v>246760161.45494601</v>
      </c>
      <c r="AG153" s="105">
        <v>246738059.64608201</v>
      </c>
      <c r="AH153" s="105">
        <v>246713096.015232</v>
      </c>
      <c r="AI153" s="105">
        <v>246685270.56239501</v>
      </c>
      <c r="AJ153" s="105">
        <v>246654583.28757301</v>
      </c>
      <c r="AK153" s="105">
        <v>246621034.19076499</v>
      </c>
      <c r="AL153" s="105">
        <v>246584623.27197</v>
      </c>
      <c r="AM153" s="105">
        <v>246545350.53119001</v>
      </c>
      <c r="AN153" s="105">
        <v>246545350.53119001</v>
      </c>
      <c r="AO153" s="105">
        <v>246417165.62541401</v>
      </c>
      <c r="AP153" s="105">
        <v>246282321.219551</v>
      </c>
      <c r="AQ153" s="105">
        <v>246140817.31359801</v>
      </c>
      <c r="AR153" s="105">
        <v>245992653.907556</v>
      </c>
      <c r="AS153" s="105">
        <v>245837831.001425</v>
      </c>
      <c r="AT153" s="105">
        <v>245676348.59520599</v>
      </c>
      <c r="AU153" s="105">
        <v>245508206.68889701</v>
      </c>
      <c r="AV153" s="105">
        <v>245333405.2825</v>
      </c>
      <c r="AW153" s="105">
        <v>245151944.37601399</v>
      </c>
      <c r="AX153" s="105">
        <v>244963823.96943799</v>
      </c>
      <c r="AY153" s="105">
        <v>244769044.062774</v>
      </c>
      <c r="AZ153" s="105">
        <v>248847248.658344</v>
      </c>
      <c r="BA153" s="105">
        <v>248847248.658344</v>
      </c>
    </row>
    <row r="154" spans="1:53" x14ac:dyDescent="0.2">
      <c r="A154" s="106" t="s">
        <v>2022</v>
      </c>
      <c r="B154" s="105">
        <v>3321788307.20119</v>
      </c>
      <c r="C154" s="105">
        <v>3307090282.8092799</v>
      </c>
      <c r="D154" s="105">
        <v>3290898425.04526</v>
      </c>
      <c r="E154" s="105">
        <v>3274951384.3928199</v>
      </c>
      <c r="F154" s="105">
        <v>3259532078.24933</v>
      </c>
      <c r="G154" s="105">
        <v>3244677236.02425</v>
      </c>
      <c r="H154" s="105">
        <v>3231039541.7851701</v>
      </c>
      <c r="I154" s="105">
        <v>3216751199.2491798</v>
      </c>
      <c r="J154" s="105">
        <v>3205092121.0380602</v>
      </c>
      <c r="K154" s="105">
        <v>3195397012.9384398</v>
      </c>
      <c r="L154" s="105">
        <v>3187213015.2507</v>
      </c>
      <c r="M154" s="105">
        <v>3177860240.43221</v>
      </c>
      <c r="N154" s="105">
        <v>3177860240.43221</v>
      </c>
      <c r="O154" s="105">
        <v>3171062611.8901701</v>
      </c>
      <c r="P154" s="105">
        <v>3167607188.0819101</v>
      </c>
      <c r="Q154" s="105">
        <v>3165652294.5994201</v>
      </c>
      <c r="R154" s="105">
        <v>3165672370.9669499</v>
      </c>
      <c r="S154" s="105">
        <v>3166607532.0096202</v>
      </c>
      <c r="T154" s="105">
        <v>3169077422.5967598</v>
      </c>
      <c r="U154" s="105">
        <v>3173166261.0331001</v>
      </c>
      <c r="V154" s="105">
        <v>3177760123.1249399</v>
      </c>
      <c r="W154" s="105">
        <v>3185525279.7195601</v>
      </c>
      <c r="X154" s="105">
        <v>3194746234.4102001</v>
      </c>
      <c r="Y154" s="105">
        <v>3205655216.7712998</v>
      </c>
      <c r="Z154" s="105">
        <v>3216299286.2487302</v>
      </c>
      <c r="AA154" s="105">
        <v>3216299286.2487302</v>
      </c>
      <c r="AB154" s="105">
        <v>3228631396.7462702</v>
      </c>
      <c r="AC154" s="105">
        <v>3242059057.013</v>
      </c>
      <c r="AD154" s="105">
        <v>3255107176.86238</v>
      </c>
      <c r="AE154" s="105">
        <v>3272195615.3189301</v>
      </c>
      <c r="AF154" s="105">
        <v>3288627327.7936702</v>
      </c>
      <c r="AG154" s="105">
        <v>3309397530.28899</v>
      </c>
      <c r="AH154" s="105">
        <v>3329755057.56424</v>
      </c>
      <c r="AI154" s="105">
        <v>3348914988.5346799</v>
      </c>
      <c r="AJ154" s="105">
        <v>3362214512.2708902</v>
      </c>
      <c r="AK154" s="105">
        <v>3375424156.2646599</v>
      </c>
      <c r="AL154" s="105">
        <v>3388996589.1268101</v>
      </c>
      <c r="AM154" s="105">
        <v>3398907129.8401399</v>
      </c>
      <c r="AN154" s="105">
        <v>3398907129.8401399</v>
      </c>
      <c r="AO154" s="105">
        <v>3408964637.7941298</v>
      </c>
      <c r="AP154" s="105">
        <v>3420392395.6298199</v>
      </c>
      <c r="AQ154" s="105">
        <v>3431323406.3864002</v>
      </c>
      <c r="AR154" s="105">
        <v>3446587096.0111799</v>
      </c>
      <c r="AS154" s="105">
        <v>3457038794.2599101</v>
      </c>
      <c r="AT154" s="105">
        <v>3472012897.7369199</v>
      </c>
      <c r="AU154" s="105">
        <v>3482382050.0044398</v>
      </c>
      <c r="AV154" s="105">
        <v>3491696234.2022901</v>
      </c>
      <c r="AW154" s="105">
        <v>3506704212.6863799</v>
      </c>
      <c r="AX154" s="105">
        <v>3528773897.9037399</v>
      </c>
      <c r="AY154" s="105">
        <v>3551190796.8513098</v>
      </c>
      <c r="AZ154" s="105">
        <v>3561866178.7326002</v>
      </c>
      <c r="BA154" s="105">
        <v>3561866178.7326002</v>
      </c>
    </row>
    <row r="155" spans="1:53" x14ac:dyDescent="0.2">
      <c r="A155" s="106" t="s">
        <v>2023</v>
      </c>
      <c r="B155" s="105">
        <v>0</v>
      </c>
      <c r="C155" s="105">
        <v>0</v>
      </c>
      <c r="D155" s="105">
        <v>0</v>
      </c>
      <c r="E155" s="105">
        <v>0</v>
      </c>
      <c r="F155" s="105">
        <v>0</v>
      </c>
      <c r="G155" s="105">
        <v>0</v>
      </c>
      <c r="H155" s="105">
        <v>0</v>
      </c>
      <c r="I155" s="105">
        <v>0</v>
      </c>
      <c r="J155" s="105">
        <v>0</v>
      </c>
      <c r="K155" s="105">
        <v>0</v>
      </c>
      <c r="L155" s="105">
        <v>0</v>
      </c>
      <c r="M155" s="105">
        <v>0</v>
      </c>
      <c r="N155" s="105">
        <v>0</v>
      </c>
      <c r="O155" s="105">
        <v>0</v>
      </c>
      <c r="P155" s="105">
        <v>0</v>
      </c>
      <c r="Q155" s="105">
        <v>0</v>
      </c>
      <c r="R155" s="105">
        <v>0</v>
      </c>
      <c r="S155" s="105">
        <v>0</v>
      </c>
      <c r="T155" s="105">
        <v>0</v>
      </c>
      <c r="U155" s="105">
        <v>0</v>
      </c>
      <c r="V155" s="105">
        <v>0</v>
      </c>
      <c r="W155" s="105">
        <v>0</v>
      </c>
      <c r="X155" s="105">
        <v>0</v>
      </c>
      <c r="Y155" s="105">
        <v>0</v>
      </c>
      <c r="Z155" s="105">
        <v>0</v>
      </c>
      <c r="AA155" s="105">
        <v>0</v>
      </c>
      <c r="AB155" s="105">
        <v>0</v>
      </c>
      <c r="AC155" s="105">
        <v>0</v>
      </c>
      <c r="AD155" s="105">
        <v>0</v>
      </c>
      <c r="AE155" s="105">
        <v>0</v>
      </c>
      <c r="AF155" s="105">
        <v>0</v>
      </c>
      <c r="AG155" s="105">
        <v>0</v>
      </c>
      <c r="AH155" s="105">
        <v>0</v>
      </c>
      <c r="AI155" s="105">
        <v>0</v>
      </c>
      <c r="AJ155" s="105">
        <v>0</v>
      </c>
      <c r="AK155" s="105">
        <v>0</v>
      </c>
      <c r="AL155" s="105">
        <v>0</v>
      </c>
      <c r="AM155" s="105">
        <v>0</v>
      </c>
      <c r="AN155" s="105">
        <v>0</v>
      </c>
      <c r="AO155" s="105">
        <v>0</v>
      </c>
      <c r="AP155" s="105">
        <v>0</v>
      </c>
      <c r="AQ155" s="105">
        <v>0</v>
      </c>
      <c r="AR155" s="105">
        <v>0</v>
      </c>
      <c r="AS155" s="105">
        <v>0</v>
      </c>
      <c r="AT155" s="105">
        <v>0</v>
      </c>
      <c r="AU155" s="105">
        <v>0</v>
      </c>
      <c r="AV155" s="105">
        <v>0</v>
      </c>
      <c r="AW155" s="105">
        <v>0</v>
      </c>
      <c r="AX155" s="105">
        <v>0</v>
      </c>
      <c r="AY155" s="105">
        <v>0</v>
      </c>
      <c r="AZ155" s="105">
        <v>0</v>
      </c>
      <c r="BA155" s="105">
        <v>0</v>
      </c>
    </row>
    <row r="156" spans="1:53" x14ac:dyDescent="0.2">
      <c r="A156" s="106" t="s">
        <v>2024</v>
      </c>
      <c r="B156" s="105">
        <v>22733412690.243198</v>
      </c>
      <c r="C156" s="105">
        <v>22796976265.364799</v>
      </c>
      <c r="D156" s="105">
        <v>22868317078.672901</v>
      </c>
      <c r="E156" s="105">
        <v>22933209400.2509</v>
      </c>
      <c r="F156" s="105">
        <v>22999798433.100601</v>
      </c>
      <c r="G156" s="105">
        <v>23073139747.597301</v>
      </c>
      <c r="H156" s="105">
        <v>23136242304.634499</v>
      </c>
      <c r="I156" s="105">
        <v>23200366082.373199</v>
      </c>
      <c r="J156" s="105">
        <v>23270433655.6712</v>
      </c>
      <c r="K156" s="105">
        <v>23332627587.7915</v>
      </c>
      <c r="L156" s="105">
        <v>23420991347.992901</v>
      </c>
      <c r="M156" s="105">
        <v>23513476015.046299</v>
      </c>
      <c r="N156" s="105">
        <v>23513476015.046299</v>
      </c>
      <c r="O156" s="105">
        <v>23597622785.1376</v>
      </c>
      <c r="P156" s="105">
        <v>23679287886.117901</v>
      </c>
      <c r="Q156" s="105">
        <v>23781017792.472599</v>
      </c>
      <c r="R156" s="105">
        <v>23884906558.754501</v>
      </c>
      <c r="S156" s="105">
        <v>23996872373.049801</v>
      </c>
      <c r="T156" s="105">
        <v>24115188777.7799</v>
      </c>
      <c r="U156" s="105">
        <v>24227892393.693699</v>
      </c>
      <c r="V156" s="105">
        <v>24346372176.165699</v>
      </c>
      <c r="W156" s="105">
        <v>24469021313.170101</v>
      </c>
      <c r="X156" s="105">
        <v>24595125469.322399</v>
      </c>
      <c r="Y156" s="105">
        <v>24755598971.3298</v>
      </c>
      <c r="Z156" s="105">
        <v>24917406192.998402</v>
      </c>
      <c r="AA156" s="105">
        <v>24917406192.998402</v>
      </c>
      <c r="AB156" s="105">
        <v>25073319493.603802</v>
      </c>
      <c r="AC156" s="105">
        <v>25219862975.009998</v>
      </c>
      <c r="AD156" s="105">
        <v>25374369880.278702</v>
      </c>
      <c r="AE156" s="105">
        <v>25521783964.206402</v>
      </c>
      <c r="AF156" s="105">
        <v>25670409707.9599</v>
      </c>
      <c r="AG156" s="105">
        <v>25817046504.612598</v>
      </c>
      <c r="AH156" s="105">
        <v>25955289303.2467</v>
      </c>
      <c r="AI156" s="105">
        <v>26091067447.940201</v>
      </c>
      <c r="AJ156" s="105">
        <v>26221966580.066002</v>
      </c>
      <c r="AK156" s="105">
        <v>26351860954.1493</v>
      </c>
      <c r="AL156" s="105">
        <v>26507311979.516399</v>
      </c>
      <c r="AM156" s="105">
        <v>26653104404.4258</v>
      </c>
      <c r="AN156" s="105">
        <v>26653104404.4258</v>
      </c>
      <c r="AO156" s="105">
        <v>26792332925.119499</v>
      </c>
      <c r="AP156" s="105">
        <v>26919753660.1325</v>
      </c>
      <c r="AQ156" s="105">
        <v>27056719581.336102</v>
      </c>
      <c r="AR156" s="105">
        <v>27190481188.934502</v>
      </c>
      <c r="AS156" s="105">
        <v>27327016856.756802</v>
      </c>
      <c r="AT156" s="105">
        <v>27462159305.111099</v>
      </c>
      <c r="AU156" s="105">
        <v>27589804333.527699</v>
      </c>
      <c r="AV156" s="105">
        <v>27715656984.490501</v>
      </c>
      <c r="AW156" s="105">
        <v>27835352217.598499</v>
      </c>
      <c r="AX156" s="105">
        <v>27954553295.933201</v>
      </c>
      <c r="AY156" s="105">
        <v>28100873249.182301</v>
      </c>
      <c r="AZ156" s="105">
        <v>28237463055.0868</v>
      </c>
      <c r="BA156" s="105">
        <v>28237463055.0868</v>
      </c>
    </row>
    <row r="157" spans="1:53" x14ac:dyDescent="0.2">
      <c r="A157" s="106" t="s">
        <v>2025</v>
      </c>
    </row>
    <row r="158" spans="1:53" s="237" customFormat="1" x14ac:dyDescent="0.2">
      <c r="A158" s="236" t="s">
        <v>2026</v>
      </c>
      <c r="B158" s="237">
        <v>0.92371567438110802</v>
      </c>
      <c r="C158" s="237">
        <v>0.92342114393244501</v>
      </c>
      <c r="D158" s="237">
        <v>0.92315744596073601</v>
      </c>
      <c r="E158" s="237">
        <v>0.92282180358126098</v>
      </c>
      <c r="F158" s="237">
        <v>0.922496857402618</v>
      </c>
      <c r="G158" s="237">
        <v>0.92221798591589899</v>
      </c>
      <c r="H158" s="237">
        <v>0.92188891161043696</v>
      </c>
      <c r="I158" s="237">
        <v>0.92153379108204803</v>
      </c>
      <c r="J158" s="237">
        <v>0.921228652329106</v>
      </c>
      <c r="K158" s="237">
        <v>0.92090491386261097</v>
      </c>
      <c r="L158" s="237">
        <v>0.92065695817459703</v>
      </c>
      <c r="M158" s="237">
        <v>0.92076641431880801</v>
      </c>
      <c r="N158" s="237">
        <v>0.92076641431880801</v>
      </c>
      <c r="O158" s="237">
        <v>0.92329695424345004</v>
      </c>
      <c r="P158" s="237">
        <v>0.92300745628061698</v>
      </c>
      <c r="Q158" s="237">
        <v>0.92280927355341302</v>
      </c>
      <c r="R158" s="237">
        <v>0.92261950136439796</v>
      </c>
      <c r="S158" s="237">
        <v>0.92245619978845395</v>
      </c>
      <c r="T158" s="237">
        <v>0.92234040346700896</v>
      </c>
      <c r="U158" s="237">
        <v>0.922202030893289</v>
      </c>
      <c r="V158" s="237">
        <v>0.92207278889884603</v>
      </c>
      <c r="W158" s="237">
        <v>0.92202088499760004</v>
      </c>
      <c r="X158" s="237">
        <v>0.92195533232849802</v>
      </c>
      <c r="Y158" s="237">
        <v>0.92196785080799903</v>
      </c>
      <c r="Z158" s="237">
        <v>0.92199518152912596</v>
      </c>
      <c r="AA158" s="237">
        <v>0.92199518152912596</v>
      </c>
      <c r="AB158" s="237">
        <v>0.92145845535097004</v>
      </c>
      <c r="AC158" s="237">
        <v>0.92143803694668602</v>
      </c>
      <c r="AD158" s="237">
        <v>0.92146397652766499</v>
      </c>
      <c r="AE158" s="237">
        <v>0.92147313957728705</v>
      </c>
      <c r="AF158" s="237">
        <v>0.92149270886120904</v>
      </c>
      <c r="AG158" s="237">
        <v>0.92152761105359404</v>
      </c>
      <c r="AH158" s="237">
        <v>0.92153448216793599</v>
      </c>
      <c r="AI158" s="237">
        <v>0.92151727104742398</v>
      </c>
      <c r="AJ158" s="237">
        <v>0.92152409054125695</v>
      </c>
      <c r="AK158" s="237">
        <v>0.921508837607242</v>
      </c>
      <c r="AL158" s="237">
        <v>0.92155098713237404</v>
      </c>
      <c r="AM158" s="237">
        <v>0.92159232357763099</v>
      </c>
      <c r="AN158" s="237">
        <v>0.92159232357763099</v>
      </c>
      <c r="AO158" s="237">
        <v>0.92097324675452397</v>
      </c>
      <c r="AP158" s="237">
        <v>0.92098802084964504</v>
      </c>
      <c r="AQ158" s="237">
        <v>0.92103203354115604</v>
      </c>
      <c r="AR158" s="237">
        <v>0.92106394952390402</v>
      </c>
      <c r="AS158" s="237">
        <v>0.921099205534188</v>
      </c>
      <c r="AT158" s="237">
        <v>0.92114170225543102</v>
      </c>
      <c r="AU158" s="237">
        <v>0.92115805961122399</v>
      </c>
      <c r="AV158" s="237">
        <v>0.92115066819993696</v>
      </c>
      <c r="AW158" s="237">
        <v>0.92117239473258705</v>
      </c>
      <c r="AX158" s="237">
        <v>0.92117682701791903</v>
      </c>
      <c r="AY158" s="237">
        <v>0.92122193973132005</v>
      </c>
      <c r="AZ158" s="237">
        <v>0.92120697766323401</v>
      </c>
      <c r="BA158" s="237">
        <v>0.92120697766323401</v>
      </c>
    </row>
    <row r="159" spans="1:53" x14ac:dyDescent="0.2">
      <c r="A159" s="106" t="s">
        <v>2027</v>
      </c>
    </row>
    <row r="160" spans="1:53" x14ac:dyDescent="0.2">
      <c r="A160" s="158" t="s">
        <v>2028</v>
      </c>
    </row>
    <row r="161" spans="1:53" x14ac:dyDescent="0.2">
      <c r="A161" s="106" t="s">
        <v>2029</v>
      </c>
      <c r="B161" s="105">
        <v>19411624383.042</v>
      </c>
      <c r="C161" s="105">
        <v>19489885982.5555</v>
      </c>
      <c r="D161" s="105">
        <v>19577418653.627602</v>
      </c>
      <c r="E161" s="105">
        <v>19658258015.858002</v>
      </c>
      <c r="F161" s="105">
        <v>19740266354.851299</v>
      </c>
      <c r="G161" s="105">
        <v>19828462511.573002</v>
      </c>
      <c r="H161" s="105">
        <v>19905202762.8493</v>
      </c>
      <c r="I161" s="105">
        <v>19983614883.1241</v>
      </c>
      <c r="J161" s="105">
        <v>20065341534.633099</v>
      </c>
      <c r="K161" s="105">
        <v>20137230574.8531</v>
      </c>
      <c r="L161" s="105">
        <v>20233778332.742199</v>
      </c>
      <c r="M161" s="105">
        <v>20335615774.614101</v>
      </c>
      <c r="N161" s="105">
        <v>20335615774.614101</v>
      </c>
      <c r="O161" s="105">
        <v>20426560173.247398</v>
      </c>
      <c r="P161" s="105">
        <v>20511680698.035999</v>
      </c>
      <c r="Q161" s="105">
        <v>20615365497.873199</v>
      </c>
      <c r="R161" s="105">
        <v>20719234187.787498</v>
      </c>
      <c r="S161" s="105">
        <v>20830264841.040199</v>
      </c>
      <c r="T161" s="105">
        <v>20946111355.183102</v>
      </c>
      <c r="U161" s="105">
        <v>21054726132.660599</v>
      </c>
      <c r="V161" s="105">
        <v>21168612053.040798</v>
      </c>
      <c r="W161" s="105">
        <v>21283496033.4506</v>
      </c>
      <c r="X161" s="105">
        <v>21400379234.912201</v>
      </c>
      <c r="Y161" s="105">
        <v>21549943754.558498</v>
      </c>
      <c r="Z161" s="105">
        <v>21701106906.749699</v>
      </c>
      <c r="AA161" s="105">
        <v>21701106906.749699</v>
      </c>
      <c r="AB161" s="105">
        <v>21844688096.857601</v>
      </c>
      <c r="AC161" s="105">
        <v>21977803917.997002</v>
      </c>
      <c r="AD161" s="105">
        <v>22119262703.416302</v>
      </c>
      <c r="AE161" s="105">
        <v>22249588348.887402</v>
      </c>
      <c r="AF161" s="105">
        <v>22381782380.166302</v>
      </c>
      <c r="AG161" s="105">
        <v>22507648974.323601</v>
      </c>
      <c r="AH161" s="105">
        <v>22625534245.6824</v>
      </c>
      <c r="AI161" s="105">
        <v>22742152459.405499</v>
      </c>
      <c r="AJ161" s="105">
        <v>22859752067.795101</v>
      </c>
      <c r="AK161" s="105">
        <v>22976436797.884701</v>
      </c>
      <c r="AL161" s="105">
        <v>23118315390.389599</v>
      </c>
      <c r="AM161" s="105">
        <v>23254197274.585602</v>
      </c>
      <c r="AN161" s="105">
        <v>23254197274.585602</v>
      </c>
      <c r="AO161" s="105">
        <v>23383368287.325401</v>
      </c>
      <c r="AP161" s="105">
        <v>23499361264.502701</v>
      </c>
      <c r="AQ161" s="105">
        <v>23625396174.949699</v>
      </c>
      <c r="AR161" s="105">
        <v>23743894092.923302</v>
      </c>
      <c r="AS161" s="105">
        <v>23869978062.496899</v>
      </c>
      <c r="AT161" s="105">
        <v>23990146407.3741</v>
      </c>
      <c r="AU161" s="105">
        <v>24107422283.523201</v>
      </c>
      <c r="AV161" s="105">
        <v>24223960750.2882</v>
      </c>
      <c r="AW161" s="105">
        <v>24328648004.912102</v>
      </c>
      <c r="AX161" s="105">
        <v>24425779398.029499</v>
      </c>
      <c r="AY161" s="105">
        <v>24549682452.331001</v>
      </c>
      <c r="AZ161" s="105">
        <v>24675596876.354198</v>
      </c>
      <c r="BA161" s="105">
        <v>24675596876.354198</v>
      </c>
    </row>
    <row r="162" spans="1:53" x14ac:dyDescent="0.2">
      <c r="A162" s="165" t="s">
        <v>2030</v>
      </c>
      <c r="B162" s="160">
        <v>0.49424247453473902</v>
      </c>
      <c r="C162" s="160">
        <v>0.49622503947978103</v>
      </c>
      <c r="D162" s="160">
        <v>0.49791694955044002</v>
      </c>
      <c r="E162" s="160">
        <v>0.49971604502324901</v>
      </c>
      <c r="F162" s="160">
        <v>0.50160246314683299</v>
      </c>
      <c r="G162" s="160">
        <v>0.503442689266691</v>
      </c>
      <c r="H162" s="160">
        <v>0.50554005440542404</v>
      </c>
      <c r="I162" s="160">
        <v>0.50780252534710302</v>
      </c>
      <c r="J162" s="160">
        <v>0.50977705332848899</v>
      </c>
      <c r="K162" s="160">
        <v>0.511847468908873</v>
      </c>
      <c r="L162" s="160">
        <v>0.51318379678255799</v>
      </c>
      <c r="M162" s="160">
        <v>0.51453056178603795</v>
      </c>
      <c r="N162" s="160">
        <v>0.51453056178603795</v>
      </c>
      <c r="O162" s="160">
        <v>0.51633179472084401</v>
      </c>
      <c r="P162" s="160">
        <v>0.51795830788683195</v>
      </c>
      <c r="Q162" s="160">
        <v>0.51903685624011597</v>
      </c>
      <c r="R162" s="160">
        <v>0.52011356834407396</v>
      </c>
      <c r="S162" s="160">
        <v>0.52109128128653304</v>
      </c>
      <c r="T162" s="160">
        <v>0.52197919584975505</v>
      </c>
      <c r="U162" s="160">
        <v>0.52300384679826495</v>
      </c>
      <c r="V162" s="160">
        <v>0.52402708326720704</v>
      </c>
      <c r="W162" s="160">
        <v>0.524730357471207</v>
      </c>
      <c r="X162" s="160">
        <v>0.52524409815806905</v>
      </c>
      <c r="Y162" s="160">
        <v>0.52480164789848005</v>
      </c>
      <c r="Z162" s="160">
        <v>0.52441076455818303</v>
      </c>
      <c r="AA162" s="160">
        <v>0.52441076455818303</v>
      </c>
      <c r="AB162" s="160">
        <v>0.52438425615619699</v>
      </c>
      <c r="AC162" s="160">
        <v>0.52432884887287101</v>
      </c>
      <c r="AD162" s="160">
        <v>0.52403579244738896</v>
      </c>
      <c r="AE162" s="160">
        <v>0.52405727659443202</v>
      </c>
      <c r="AF162" s="160">
        <v>0.524134485094231</v>
      </c>
      <c r="AG162" s="160">
        <v>0.52425122680488201</v>
      </c>
      <c r="AH162" s="160">
        <v>0.52458292194653999</v>
      </c>
      <c r="AI162" s="160">
        <v>0.52509424433491902</v>
      </c>
      <c r="AJ162" s="160">
        <v>0.525342325492266</v>
      </c>
      <c r="AK162" s="160">
        <v>0.52553651494328302</v>
      </c>
      <c r="AL162" s="160">
        <v>0.52504353063792697</v>
      </c>
      <c r="AM162" s="160">
        <v>0.52481564640210498</v>
      </c>
      <c r="AN162" s="160">
        <v>0.52481564640210498</v>
      </c>
      <c r="AO162" s="160">
        <v>0.52494284368518995</v>
      </c>
      <c r="AP162" s="160">
        <v>0.52510924821320004</v>
      </c>
      <c r="AQ162" s="160">
        <v>0.52501418460938098</v>
      </c>
      <c r="AR162" s="160">
        <v>0.525128285681152</v>
      </c>
      <c r="AS162" s="160">
        <v>0.52516434346559604</v>
      </c>
      <c r="AT162" s="160">
        <v>0.52498790910414195</v>
      </c>
      <c r="AU162" s="160">
        <v>0.52505288105438996</v>
      </c>
      <c r="AV162" s="160">
        <v>0.52526450405146197</v>
      </c>
      <c r="AW162" s="160">
        <v>0.52549641684774595</v>
      </c>
      <c r="AX162" s="160">
        <v>0.52582231693565595</v>
      </c>
      <c r="AY162" s="160">
        <v>0.52545323267329502</v>
      </c>
      <c r="AZ162" s="160">
        <v>0.52516182941513101</v>
      </c>
      <c r="BA162" s="160">
        <v>0.52516182941513101</v>
      </c>
    </row>
    <row r="163" spans="1:53" x14ac:dyDescent="0.2">
      <c r="A163" s="165" t="s">
        <v>2031</v>
      </c>
      <c r="B163" s="160">
        <v>0</v>
      </c>
      <c r="C163" s="160">
        <v>0</v>
      </c>
      <c r="D163" s="160">
        <v>0</v>
      </c>
      <c r="E163" s="160">
        <v>0</v>
      </c>
      <c r="F163" s="160">
        <v>0</v>
      </c>
      <c r="G163" s="160">
        <v>0</v>
      </c>
      <c r="H163" s="160">
        <v>0</v>
      </c>
      <c r="I163" s="160">
        <v>0</v>
      </c>
      <c r="J163" s="160">
        <v>0</v>
      </c>
      <c r="K163" s="160">
        <v>0</v>
      </c>
      <c r="L163" s="160">
        <v>0</v>
      </c>
      <c r="M163" s="160">
        <v>0</v>
      </c>
      <c r="N163" s="160">
        <v>0</v>
      </c>
      <c r="O163" s="160">
        <v>0</v>
      </c>
      <c r="P163" s="160">
        <v>0</v>
      </c>
      <c r="Q163" s="160">
        <v>0</v>
      </c>
      <c r="R163" s="160">
        <v>0</v>
      </c>
      <c r="S163" s="160">
        <v>0</v>
      </c>
      <c r="T163" s="160">
        <v>0</v>
      </c>
      <c r="U163" s="160">
        <v>0</v>
      </c>
      <c r="V163" s="160">
        <v>0</v>
      </c>
      <c r="W163" s="160">
        <v>0</v>
      </c>
      <c r="X163" s="160">
        <v>0</v>
      </c>
      <c r="Y163" s="160">
        <v>0</v>
      </c>
      <c r="Z163" s="160">
        <v>0</v>
      </c>
      <c r="AA163" s="160">
        <v>0</v>
      </c>
      <c r="AB163" s="160">
        <v>0</v>
      </c>
      <c r="AC163" s="160">
        <v>0</v>
      </c>
      <c r="AD163" s="160">
        <v>0</v>
      </c>
      <c r="AE163" s="160">
        <v>0</v>
      </c>
      <c r="AF163" s="160">
        <v>0</v>
      </c>
      <c r="AG163" s="160">
        <v>0</v>
      </c>
      <c r="AH163" s="160">
        <v>0</v>
      </c>
      <c r="AI163" s="160">
        <v>0</v>
      </c>
      <c r="AJ163" s="160">
        <v>0</v>
      </c>
      <c r="AK163" s="160">
        <v>0</v>
      </c>
      <c r="AL163" s="160">
        <v>0</v>
      </c>
      <c r="AM163" s="160">
        <v>0</v>
      </c>
      <c r="AN163" s="160">
        <v>0</v>
      </c>
      <c r="AO163" s="160">
        <v>0</v>
      </c>
      <c r="AP163" s="160">
        <v>0</v>
      </c>
      <c r="AQ163" s="160">
        <v>0</v>
      </c>
      <c r="AR163" s="160">
        <v>0</v>
      </c>
      <c r="AS163" s="160">
        <v>0</v>
      </c>
      <c r="AT163" s="160">
        <v>0</v>
      </c>
      <c r="AU163" s="160">
        <v>0</v>
      </c>
      <c r="AV163" s="160">
        <v>0</v>
      </c>
      <c r="AW163" s="160">
        <v>0</v>
      </c>
      <c r="AX163" s="160">
        <v>0</v>
      </c>
      <c r="AY163" s="160">
        <v>0</v>
      </c>
      <c r="AZ163" s="160">
        <v>0</v>
      </c>
      <c r="BA163" s="160">
        <v>0</v>
      </c>
    </row>
    <row r="164" spans="1:53" x14ac:dyDescent="0.2">
      <c r="A164" s="165" t="s">
        <v>2032</v>
      </c>
      <c r="B164" s="160">
        <v>0.46854770031937298</v>
      </c>
      <c r="C164" s="160">
        <v>0.46928057177349503</v>
      </c>
      <c r="D164" s="160">
        <v>0.469794782686414</v>
      </c>
      <c r="E164" s="160">
        <v>0.46742571929977</v>
      </c>
      <c r="F164" s="160">
        <v>0.46505520689422902</v>
      </c>
      <c r="G164" s="160">
        <v>0.46258270213411301</v>
      </c>
      <c r="H164" s="160">
        <v>0.45781591977883901</v>
      </c>
      <c r="I164" s="160">
        <v>0.45676079480578002</v>
      </c>
      <c r="J164" s="160">
        <v>0.45562271124980003</v>
      </c>
      <c r="K164" s="160">
        <v>0.45471527850608401</v>
      </c>
      <c r="L164" s="160">
        <v>0.45323564195999999</v>
      </c>
      <c r="M164" s="160">
        <v>0.45167896527465901</v>
      </c>
      <c r="N164" s="160">
        <v>0.45167896527465901</v>
      </c>
      <c r="O164" s="160">
        <v>0.45040945500387602</v>
      </c>
      <c r="P164" s="160">
        <v>0.44928151734108102</v>
      </c>
      <c r="Q164" s="160">
        <v>0.44774831496272399</v>
      </c>
      <c r="R164" s="160">
        <v>0.44623657758242202</v>
      </c>
      <c r="S164" s="160">
        <v>0.44764460218886798</v>
      </c>
      <c r="T164" s="160">
        <v>0.45143191993438803</v>
      </c>
      <c r="U164" s="160">
        <v>0.45536067347588499</v>
      </c>
      <c r="V164" s="160">
        <v>0.45917507610159303</v>
      </c>
      <c r="W164" s="160">
        <v>0.459216820368887</v>
      </c>
      <c r="X164" s="160">
        <v>0.45921522646413598</v>
      </c>
      <c r="Y164" s="160">
        <v>0.45851925976604402</v>
      </c>
      <c r="Z164" s="160">
        <v>0.45783397478523402</v>
      </c>
      <c r="AA164" s="160">
        <v>0.45783397478523402</v>
      </c>
      <c r="AB164" s="160">
        <v>0.45734667692631498</v>
      </c>
      <c r="AC164" s="160">
        <v>0.45708766835903503</v>
      </c>
      <c r="AD164" s="160">
        <v>0.45666727274036101</v>
      </c>
      <c r="AE164" s="160">
        <v>0.456491069337428</v>
      </c>
      <c r="AF164" s="160">
        <v>0.45629479490104902</v>
      </c>
      <c r="AG164" s="160">
        <v>0.45839155092691702</v>
      </c>
      <c r="AH164" s="160">
        <v>0.45817950460104001</v>
      </c>
      <c r="AI164" s="160">
        <v>0.45800482517944302</v>
      </c>
      <c r="AJ164" s="160">
        <v>0.45782120747461902</v>
      </c>
      <c r="AK164" s="160">
        <v>0.45765765495480398</v>
      </c>
      <c r="AL164" s="160">
        <v>0.45700625708137599</v>
      </c>
      <c r="AM164" s="160">
        <v>0.45651754402579098</v>
      </c>
      <c r="AN164" s="160">
        <v>0.45651754402579098</v>
      </c>
      <c r="AO164" s="160">
        <v>0.45412884284075</v>
      </c>
      <c r="AP164" s="160">
        <v>0.45200392208458001</v>
      </c>
      <c r="AQ164" s="160">
        <v>0.44970536177228698</v>
      </c>
      <c r="AR164" s="160">
        <v>0.44756437440111502</v>
      </c>
      <c r="AS164" s="160">
        <v>0.445303798494668</v>
      </c>
      <c r="AT164" s="160">
        <v>0.44706195332529902</v>
      </c>
      <c r="AU164" s="160">
        <v>0.44672452885022002</v>
      </c>
      <c r="AV164" s="160">
        <v>0.446408740778511</v>
      </c>
      <c r="AW164" s="160">
        <v>0.446323185234757</v>
      </c>
      <c r="AX164" s="160">
        <v>0.44638778063802398</v>
      </c>
      <c r="AY164" s="160">
        <v>0.44595690562095902</v>
      </c>
      <c r="AZ164" s="160">
        <v>0.445528534154016</v>
      </c>
      <c r="BA164" s="160">
        <v>0.445528534154016</v>
      </c>
    </row>
    <row r="165" spans="1:53" x14ac:dyDescent="0.2">
      <c r="A165" s="165" t="s">
        <v>2033</v>
      </c>
      <c r="B165" s="160">
        <v>1.6147972433742101E-2</v>
      </c>
      <c r="C165" s="160">
        <v>1.35095942847899E-2</v>
      </c>
      <c r="D165" s="160">
        <v>1.1390015894284599E-2</v>
      </c>
      <c r="E165" s="160">
        <v>1.20382699737497E-2</v>
      </c>
      <c r="F165" s="160">
        <v>1.2600987086482E-2</v>
      </c>
      <c r="G165" s="160">
        <v>1.3317010098272601E-2</v>
      </c>
      <c r="H165" s="160">
        <v>1.60575769756123E-2</v>
      </c>
      <c r="I165" s="160">
        <v>1.49231517421406E-2</v>
      </c>
      <c r="J165" s="160">
        <v>1.4163276225599999E-2</v>
      </c>
      <c r="K165" s="160">
        <v>1.3066913977622399E-2</v>
      </c>
      <c r="L165" s="160">
        <v>1.33015368915436E-2</v>
      </c>
      <c r="M165" s="160">
        <v>1.3560905491222399E-2</v>
      </c>
      <c r="N165" s="160">
        <v>1.3560905491222399E-2</v>
      </c>
      <c r="O165" s="160">
        <v>1.30758741091397E-2</v>
      </c>
      <c r="P165" s="160">
        <v>1.26179213676509E-2</v>
      </c>
      <c r="Q165" s="160">
        <v>1.3131104218071401E-2</v>
      </c>
      <c r="R165" s="160">
        <v>1.36240076657806E-2</v>
      </c>
      <c r="S165" s="160">
        <v>1.1302166010477999E-2</v>
      </c>
      <c r="T165" s="160">
        <v>6.6943074422790103E-3</v>
      </c>
      <c r="U165" s="160">
        <v>1.8004279464163601E-3</v>
      </c>
      <c r="V165" s="160">
        <v>-2.9731277794414999E-3</v>
      </c>
      <c r="W165" s="160">
        <v>-3.6531075424238598E-3</v>
      </c>
      <c r="X165" s="160">
        <v>-4.0982859486003199E-3</v>
      </c>
      <c r="Y165" s="160">
        <v>-2.8639859599395999E-3</v>
      </c>
      <c r="Z165" s="160">
        <v>-1.69654012185951E-3</v>
      </c>
      <c r="AA165" s="160">
        <v>-1.69654012185951E-3</v>
      </c>
      <c r="AB165" s="160">
        <v>-1.0553244083412201E-3</v>
      </c>
      <c r="AC165" s="160">
        <v>-6.2354748246417702E-4</v>
      </c>
      <c r="AD165" s="160">
        <v>2.13748565200127E-4</v>
      </c>
      <c r="AE165" s="160">
        <v>4.8146100956934697E-4</v>
      </c>
      <c r="AF165" s="160">
        <v>7.13815170786683E-4</v>
      </c>
      <c r="AG165" s="160">
        <v>-1.3929671571557599E-3</v>
      </c>
      <c r="AH165" s="160">
        <v>-1.4136475673648299E-3</v>
      </c>
      <c r="AI165" s="160">
        <v>-1.6530993898444899E-3</v>
      </c>
      <c r="AJ165" s="160">
        <v>-1.62031316998139E-3</v>
      </c>
      <c r="AK165" s="160">
        <v>-1.55445329524234E-3</v>
      </c>
      <c r="AL165" s="160">
        <v>-2.9474511737285201E-4</v>
      </c>
      <c r="AM165" s="160">
        <v>5.2962681087797105E-4</v>
      </c>
      <c r="AN165" s="160">
        <v>5.2962681087797105E-4</v>
      </c>
      <c r="AO165" s="160">
        <v>2.8956785159052001E-3</v>
      </c>
      <c r="AP165" s="160">
        <v>4.9481223767011799E-3</v>
      </c>
      <c r="AQ165" s="160">
        <v>7.4429280124039101E-3</v>
      </c>
      <c r="AR165" s="160">
        <v>9.5648288390835796E-3</v>
      </c>
      <c r="AS165" s="160">
        <v>1.18895132267043E-2</v>
      </c>
      <c r="AT165" s="160">
        <v>1.04029297478346E-2</v>
      </c>
      <c r="AU165" s="160">
        <v>1.07680812318065E-2</v>
      </c>
      <c r="AV165" s="160">
        <v>1.0964122427836301E-2</v>
      </c>
      <c r="AW165" s="160">
        <v>1.0901196075482801E-2</v>
      </c>
      <c r="AX165" s="160">
        <v>1.05885435572383E-2</v>
      </c>
      <c r="AY165" s="160">
        <v>1.1484549250518099E-2</v>
      </c>
      <c r="AZ165" s="160">
        <v>1.21315110548412E-2</v>
      </c>
      <c r="BA165" s="160">
        <v>1.21315110548412E-2</v>
      </c>
    </row>
    <row r="166" spans="1:53" x14ac:dyDescent="0.2">
      <c r="A166" s="165" t="s">
        <v>2034</v>
      </c>
      <c r="B166" s="160">
        <v>8.9355706203788701E-3</v>
      </c>
      <c r="C166" s="160">
        <v>8.8996583466705304E-3</v>
      </c>
      <c r="D166" s="160">
        <v>8.8597481840876693E-3</v>
      </c>
      <c r="E166" s="160">
        <v>8.8233630516892907E-3</v>
      </c>
      <c r="F166" s="160">
        <v>8.7868609659263498E-3</v>
      </c>
      <c r="G166" s="160">
        <v>8.7482223411438492E-3</v>
      </c>
      <c r="H166" s="160">
        <v>8.7149425268773298E-3</v>
      </c>
      <c r="I166" s="160">
        <v>8.6809193668655193E-3</v>
      </c>
      <c r="J166" s="160">
        <v>8.6453536303010906E-3</v>
      </c>
      <c r="K166" s="160">
        <v>8.6140080883133803E-3</v>
      </c>
      <c r="L166" s="160">
        <v>8.57221693612829E-3</v>
      </c>
      <c r="M166" s="160">
        <v>8.5291901551774393E-3</v>
      </c>
      <c r="N166" s="160">
        <v>8.5291901551774393E-3</v>
      </c>
      <c r="O166" s="160">
        <v>8.4915909164955602E-3</v>
      </c>
      <c r="P166" s="160">
        <v>8.4566399166293906E-3</v>
      </c>
      <c r="Q166" s="160">
        <v>8.4143442684713101E-3</v>
      </c>
      <c r="R166" s="160">
        <v>8.3724846099304095E-3</v>
      </c>
      <c r="S166" s="160">
        <v>8.3282803148534302E-3</v>
      </c>
      <c r="T166" s="160">
        <v>8.2828049398609299E-3</v>
      </c>
      <c r="U166" s="160">
        <v>8.24078292937468E-3</v>
      </c>
      <c r="V166" s="160">
        <v>8.1969619815886394E-3</v>
      </c>
      <c r="W166" s="160">
        <v>8.1528070554378902E-3</v>
      </c>
      <c r="X166" s="160">
        <v>8.1079061157669895E-3</v>
      </c>
      <c r="Y166" s="160">
        <v>8.0510885694251404E-3</v>
      </c>
      <c r="Z166" s="160">
        <v>7.9949727226778095E-3</v>
      </c>
      <c r="AA166" s="160">
        <v>7.9949727226778095E-3</v>
      </c>
      <c r="AB166" s="160">
        <v>7.9427983514225396E-3</v>
      </c>
      <c r="AC166" s="160">
        <v>7.8947917313354002E-3</v>
      </c>
      <c r="AD166" s="160">
        <v>7.8441626006079401E-3</v>
      </c>
      <c r="AE166" s="160">
        <v>7.7980320372970499E-3</v>
      </c>
      <c r="AF166" s="160">
        <v>7.7518199123255303E-3</v>
      </c>
      <c r="AG166" s="160">
        <v>7.7083493192149199E-3</v>
      </c>
      <c r="AH166" s="160">
        <v>7.6681039715307099E-3</v>
      </c>
      <c r="AI166" s="160">
        <v>7.6286299701595704E-3</v>
      </c>
      <c r="AJ166" s="160">
        <v>7.5891718566277501E-3</v>
      </c>
      <c r="AK166" s="160">
        <v>7.5500654353309396E-3</v>
      </c>
      <c r="AL166" s="160">
        <v>7.5032452206259797E-3</v>
      </c>
      <c r="AM166" s="160">
        <v>7.4595650704465596E-3</v>
      </c>
      <c r="AN166" s="160">
        <v>7.4595650704465596E-3</v>
      </c>
      <c r="AO166" s="160">
        <v>7.4188055851938297E-3</v>
      </c>
      <c r="AP166" s="160">
        <v>7.3825077982295796E-3</v>
      </c>
      <c r="AQ166" s="160">
        <v>7.3433180538310296E-3</v>
      </c>
      <c r="AR166" s="160">
        <v>7.3067590334911902E-3</v>
      </c>
      <c r="AS166" s="160">
        <v>7.2681682489628002E-3</v>
      </c>
      <c r="AT166" s="160">
        <v>7.2317373292886296E-3</v>
      </c>
      <c r="AU166" s="160">
        <v>7.19640329690491E-3</v>
      </c>
      <c r="AV166" s="160">
        <v>7.1615004289335401E-3</v>
      </c>
      <c r="AW166" s="160">
        <v>7.1301813583453397E-3</v>
      </c>
      <c r="AX166" s="160">
        <v>7.1012632116834902E-3</v>
      </c>
      <c r="AY166" s="160">
        <v>7.0649060889930804E-3</v>
      </c>
      <c r="AZ166" s="160">
        <v>7.0290266047268396E-3</v>
      </c>
      <c r="BA166" s="160">
        <v>7.0290266047268396E-3</v>
      </c>
    </row>
    <row r="167" spans="1:53" x14ac:dyDescent="0.2">
      <c r="A167" s="165" t="s">
        <v>2035</v>
      </c>
      <c r="B167" s="160">
        <v>8.58698137618731E-5</v>
      </c>
      <c r="C167" s="160">
        <v>8.5524700910538597E-5</v>
      </c>
      <c r="D167" s="160">
        <v>8.5141168803436104E-5</v>
      </c>
      <c r="E167" s="160">
        <v>8.4791511834061999E-5</v>
      </c>
      <c r="F167" s="160">
        <v>8.44407309562034E-5</v>
      </c>
      <c r="G167" s="160">
        <v>8.4069418182229998E-5</v>
      </c>
      <c r="H167" s="160">
        <v>8.3749602965664202E-5</v>
      </c>
      <c r="I167" s="160">
        <v>8.3422644281331196E-5</v>
      </c>
      <c r="J167" s="160">
        <v>8.3080861612395998E-5</v>
      </c>
      <c r="K167" s="160">
        <v>8.2779634531652998E-5</v>
      </c>
      <c r="L167" s="160">
        <v>8.2378026329168002E-5</v>
      </c>
      <c r="M167" s="160">
        <v>8.1964543875278002E-5</v>
      </c>
      <c r="N167" s="160">
        <v>8.1964543875278002E-5</v>
      </c>
      <c r="O167" s="160">
        <v>8.1603219483096693E-5</v>
      </c>
      <c r="P167" s="160">
        <v>8.1267344363666102E-5</v>
      </c>
      <c r="Q167" s="160">
        <v>8.0860888012463701E-5</v>
      </c>
      <c r="R167" s="160">
        <v>8.0458621471718605E-5</v>
      </c>
      <c r="S167" s="160">
        <v>8.0033823241477102E-5</v>
      </c>
      <c r="T167" s="160">
        <v>7.9596810078327594E-5</v>
      </c>
      <c r="U167" s="160">
        <v>7.9192983353918499E-5</v>
      </c>
      <c r="V167" s="160">
        <v>7.8771869047387894E-5</v>
      </c>
      <c r="W167" s="160">
        <v>7.8347545246892504E-5</v>
      </c>
      <c r="X167" s="160">
        <v>7.7916052341617901E-5</v>
      </c>
      <c r="Y167" s="160">
        <v>7.7370042206388896E-5</v>
      </c>
      <c r="Z167" s="160">
        <v>7.6830775324171802E-5</v>
      </c>
      <c r="AA167" s="160">
        <v>7.6830775324171802E-5</v>
      </c>
      <c r="AB167" s="160">
        <v>7.6329385571556E-5</v>
      </c>
      <c r="AC167" s="160">
        <v>7.5868047431961597E-5</v>
      </c>
      <c r="AD167" s="160">
        <v>7.5381507264445403E-5</v>
      </c>
      <c r="AE167" s="160">
        <v>7.4938197816338905E-5</v>
      </c>
      <c r="AF167" s="160">
        <v>7.4494104569983107E-5</v>
      </c>
      <c r="AG167" s="160">
        <v>7.4076357131894194E-5</v>
      </c>
      <c r="AH167" s="160">
        <v>7.36896039342257E-5</v>
      </c>
      <c r="AI167" s="160">
        <v>7.3310263286584701E-5</v>
      </c>
      <c r="AJ167" s="160">
        <v>7.2931075319266202E-5</v>
      </c>
      <c r="AK167" s="160">
        <v>7.25552670741843E-5</v>
      </c>
      <c r="AL167" s="160">
        <v>7.2105330154897197E-5</v>
      </c>
      <c r="AM167" s="160">
        <v>7.1685568897295594E-5</v>
      </c>
      <c r="AN167" s="160">
        <v>7.1685568897295594E-5</v>
      </c>
      <c r="AO167" s="160">
        <v>7.1293874896276896E-5</v>
      </c>
      <c r="AP167" s="160">
        <v>7.0945057306555205E-5</v>
      </c>
      <c r="AQ167" s="160">
        <v>7.0568448335975894E-5</v>
      </c>
      <c r="AR167" s="160">
        <v>7.02171203233319E-5</v>
      </c>
      <c r="AS167" s="160">
        <v>6.9846267288740005E-5</v>
      </c>
      <c r="AT167" s="160">
        <v>6.9496170308871701E-5</v>
      </c>
      <c r="AU167" s="160">
        <v>6.9156614290666701E-5</v>
      </c>
      <c r="AV167" s="160">
        <v>6.8821201713251405E-5</v>
      </c>
      <c r="AW167" s="160">
        <v>6.8520229019636305E-5</v>
      </c>
      <c r="AX167" s="160">
        <v>6.8242328930913596E-5</v>
      </c>
      <c r="AY167" s="160">
        <v>6.7892941131635995E-5</v>
      </c>
      <c r="AZ167" s="160">
        <v>6.7548143383097493E-5</v>
      </c>
      <c r="BA167" s="160">
        <v>6.7548143383097493E-5</v>
      </c>
    </row>
    <row r="168" spans="1:53" x14ac:dyDescent="0.2">
      <c r="A168" s="165" t="s">
        <v>2036</v>
      </c>
      <c r="B168" s="160">
        <v>1.2040412278003799E-2</v>
      </c>
      <c r="C168" s="160">
        <v>1.1999611414351401E-2</v>
      </c>
      <c r="D168" s="160">
        <v>1.19533625159695E-2</v>
      </c>
      <c r="E168" s="160">
        <v>1.1911811139706401E-2</v>
      </c>
      <c r="F168" s="160">
        <v>1.18700411755729E-2</v>
      </c>
      <c r="G168" s="160">
        <v>1.1825306741596899E-2</v>
      </c>
      <c r="H168" s="160">
        <v>1.17877567102809E-2</v>
      </c>
      <c r="I168" s="160">
        <v>1.1749186093828299E-2</v>
      </c>
      <c r="J168" s="160">
        <v>1.1708524704196499E-2</v>
      </c>
      <c r="K168" s="160">
        <v>1.1673550884574099E-2</v>
      </c>
      <c r="L168" s="160">
        <v>1.1624429403439799E-2</v>
      </c>
      <c r="M168" s="160">
        <v>1.1618412749027E-2</v>
      </c>
      <c r="N168" s="160">
        <v>1.1618412749027E-2</v>
      </c>
      <c r="O168" s="160">
        <v>1.16096820301605E-2</v>
      </c>
      <c r="P168" s="160">
        <v>1.16043461434419E-2</v>
      </c>
      <c r="Q168" s="160">
        <v>1.15885194226039E-2</v>
      </c>
      <c r="R168" s="160">
        <v>1.15729031763204E-2</v>
      </c>
      <c r="S168" s="160">
        <v>1.15536363760247E-2</v>
      </c>
      <c r="T168" s="160">
        <v>1.1532175023637301E-2</v>
      </c>
      <c r="U168" s="160">
        <v>1.1515075866703601E-2</v>
      </c>
      <c r="V168" s="160">
        <v>1.14952345600041E-2</v>
      </c>
      <c r="W168" s="160">
        <v>1.1474775101643599E-2</v>
      </c>
      <c r="X168" s="160">
        <v>1.1453139158286E-2</v>
      </c>
      <c r="Y168" s="160">
        <v>1.1414619683782899E-2</v>
      </c>
      <c r="Z168" s="160">
        <v>1.13799972804391E-2</v>
      </c>
      <c r="AA168" s="160">
        <v>1.13799972804391E-2</v>
      </c>
      <c r="AB168" s="160">
        <v>1.1305263588834E-2</v>
      </c>
      <c r="AC168" s="160">
        <v>1.1236370471789599E-2</v>
      </c>
      <c r="AD168" s="160">
        <v>1.1163642139177201E-2</v>
      </c>
      <c r="AE168" s="160">
        <v>1.10972228234565E-2</v>
      </c>
      <c r="AF168" s="160">
        <v>1.10305908170364E-2</v>
      </c>
      <c r="AG168" s="160">
        <v>1.0967763749009299E-2</v>
      </c>
      <c r="AH168" s="160">
        <v>1.0909427444318699E-2</v>
      </c>
      <c r="AI168" s="160">
        <v>1.08520896420349E-2</v>
      </c>
      <c r="AJ168" s="160">
        <v>1.07946772711491E-2</v>
      </c>
      <c r="AK168" s="160">
        <v>1.0737662694749499E-2</v>
      </c>
      <c r="AL168" s="160">
        <v>1.0669606847288101E-2</v>
      </c>
      <c r="AM168" s="160">
        <v>1.0605932121881E-2</v>
      </c>
      <c r="AN168" s="160">
        <v>1.0605932121881E-2</v>
      </c>
      <c r="AO168" s="160">
        <v>1.0542535498063801E-2</v>
      </c>
      <c r="AP168" s="160">
        <v>1.04852544699822E-2</v>
      </c>
      <c r="AQ168" s="160">
        <v>1.0423639103759499E-2</v>
      </c>
      <c r="AR168" s="160">
        <v>1.03655349248343E-2</v>
      </c>
      <c r="AS168" s="160">
        <v>1.03043302967791E-2</v>
      </c>
      <c r="AT168" s="160">
        <v>1.02459743231264E-2</v>
      </c>
      <c r="AU168" s="160">
        <v>1.0188948952387099E-2</v>
      </c>
      <c r="AV168" s="160">
        <v>1.01323111115424E-2</v>
      </c>
      <c r="AW168" s="160">
        <v>1.00805002546483E-2</v>
      </c>
      <c r="AX168" s="160">
        <v>1.0031853328466799E-2</v>
      </c>
      <c r="AY168" s="160">
        <v>9.9725134251022699E-3</v>
      </c>
      <c r="AZ168" s="160">
        <v>1.0081550627900599E-2</v>
      </c>
      <c r="BA168" s="160">
        <v>1.0081550627900599E-2</v>
      </c>
    </row>
    <row r="169" spans="1:53" x14ac:dyDescent="0.2">
      <c r="A169" s="165" t="s">
        <v>2037</v>
      </c>
      <c r="B169" s="160">
        <v>0</v>
      </c>
      <c r="C169" s="160">
        <v>0</v>
      </c>
      <c r="D169" s="160">
        <v>0</v>
      </c>
      <c r="E169" s="160">
        <v>0</v>
      </c>
      <c r="F169" s="160">
        <v>0</v>
      </c>
      <c r="G169" s="160">
        <v>0</v>
      </c>
      <c r="H169" s="160">
        <v>0</v>
      </c>
      <c r="I169" s="160">
        <v>0</v>
      </c>
      <c r="J169" s="160">
        <v>0</v>
      </c>
      <c r="K169" s="160">
        <v>0</v>
      </c>
      <c r="L169" s="160">
        <v>0</v>
      </c>
      <c r="M169" s="160">
        <v>0</v>
      </c>
      <c r="N169" s="160">
        <v>0</v>
      </c>
      <c r="O169" s="160">
        <v>0</v>
      </c>
      <c r="P169" s="160">
        <v>0</v>
      </c>
      <c r="Q169" s="160">
        <v>0</v>
      </c>
      <c r="R169" s="160">
        <v>0</v>
      </c>
      <c r="S169" s="160">
        <v>0</v>
      </c>
      <c r="T169" s="160">
        <v>0</v>
      </c>
      <c r="U169" s="160">
        <v>0</v>
      </c>
      <c r="V169" s="160">
        <v>0</v>
      </c>
      <c r="W169" s="160">
        <v>0</v>
      </c>
      <c r="X169" s="160">
        <v>0</v>
      </c>
      <c r="Y169" s="160">
        <v>0</v>
      </c>
      <c r="Z169" s="160">
        <v>0</v>
      </c>
      <c r="AA169" s="160">
        <v>0</v>
      </c>
      <c r="AB169" s="160">
        <v>0</v>
      </c>
      <c r="AC169" s="160">
        <v>0</v>
      </c>
      <c r="AD169" s="160">
        <v>0</v>
      </c>
      <c r="AE169" s="160">
        <v>0</v>
      </c>
      <c r="AF169" s="160">
        <v>0</v>
      </c>
      <c r="AG169" s="160">
        <v>0</v>
      </c>
      <c r="AH169" s="160">
        <v>0</v>
      </c>
      <c r="AI169" s="160">
        <v>0</v>
      </c>
      <c r="AJ169" s="160">
        <v>0</v>
      </c>
      <c r="AK169" s="160">
        <v>0</v>
      </c>
      <c r="AL169" s="160">
        <v>0</v>
      </c>
      <c r="AM169" s="160">
        <v>0</v>
      </c>
      <c r="AN169" s="160">
        <v>0</v>
      </c>
      <c r="AO169" s="160">
        <v>0</v>
      </c>
      <c r="AP169" s="160">
        <v>0</v>
      </c>
      <c r="AQ169" s="160">
        <v>0</v>
      </c>
      <c r="AR169" s="160">
        <v>0</v>
      </c>
      <c r="AS169" s="160">
        <v>0</v>
      </c>
      <c r="AT169" s="160">
        <v>0</v>
      </c>
      <c r="AU169" s="160">
        <v>0</v>
      </c>
      <c r="AV169" s="160">
        <v>0</v>
      </c>
      <c r="AW169" s="160">
        <v>0</v>
      </c>
      <c r="AX169" s="160">
        <v>0</v>
      </c>
      <c r="AY169" s="160">
        <v>0</v>
      </c>
      <c r="AZ169" s="160">
        <v>0</v>
      </c>
      <c r="BA169" s="160">
        <v>0</v>
      </c>
    </row>
    <row r="170" spans="1:53" x14ac:dyDescent="0.2">
      <c r="A170" s="106" t="s">
        <v>2038</v>
      </c>
    </row>
    <row r="171" spans="1:53" x14ac:dyDescent="0.2">
      <c r="A171" s="106" t="s">
        <v>2039</v>
      </c>
      <c r="B171" s="105">
        <v>0</v>
      </c>
      <c r="C171" s="105">
        <v>0</v>
      </c>
      <c r="D171" s="105">
        <v>0</v>
      </c>
      <c r="E171" s="105">
        <v>0</v>
      </c>
      <c r="F171" s="105">
        <v>0</v>
      </c>
      <c r="G171" s="105">
        <v>0</v>
      </c>
      <c r="H171" s="105">
        <v>0</v>
      </c>
      <c r="I171" s="105">
        <v>0</v>
      </c>
      <c r="J171" s="105">
        <v>0</v>
      </c>
      <c r="K171" s="105">
        <v>0</v>
      </c>
      <c r="L171" s="105">
        <v>0</v>
      </c>
      <c r="M171" s="105">
        <v>0</v>
      </c>
      <c r="N171" s="105">
        <v>0</v>
      </c>
      <c r="O171" s="105">
        <v>-5393762</v>
      </c>
      <c r="P171" s="105">
        <v>-5393762</v>
      </c>
      <c r="Q171" s="105">
        <v>-5393762</v>
      </c>
      <c r="R171" s="105">
        <v>-5393762</v>
      </c>
      <c r="S171" s="105">
        <v>-5393762</v>
      </c>
      <c r="T171" s="105">
        <v>-5393762</v>
      </c>
      <c r="U171" s="105">
        <v>-5393762</v>
      </c>
      <c r="V171" s="105">
        <v>-5393762</v>
      </c>
      <c r="W171" s="105">
        <v>-5393762</v>
      </c>
      <c r="X171" s="105">
        <v>-5393762</v>
      </c>
      <c r="Y171" s="105">
        <v>-5393762</v>
      </c>
      <c r="Z171" s="105">
        <v>-5393762</v>
      </c>
      <c r="AA171" s="105">
        <v>-5393762</v>
      </c>
      <c r="AB171" s="105">
        <v>-10263794.307692301</v>
      </c>
      <c r="AC171" s="105">
        <v>-4870032.3076922996</v>
      </c>
      <c r="AD171" s="105">
        <v>-4870032.3076922996</v>
      </c>
      <c r="AE171" s="105">
        <v>-4870032.3076922996</v>
      </c>
      <c r="AF171" s="105">
        <v>-4870032.3076922996</v>
      </c>
      <c r="AG171" s="105">
        <v>-4870032.3076922996</v>
      </c>
      <c r="AH171" s="105">
        <v>-4870032.3076922996</v>
      </c>
      <c r="AI171" s="105">
        <v>-4870032.3076922996</v>
      </c>
      <c r="AJ171" s="105">
        <v>-4870032.3076922996</v>
      </c>
      <c r="AK171" s="105">
        <v>-4870032.3076922996</v>
      </c>
      <c r="AL171" s="105">
        <v>-4870032.3076922996</v>
      </c>
      <c r="AM171" s="105">
        <v>-4870032.3076922996</v>
      </c>
      <c r="AN171" s="105">
        <v>-4870032.3076922996</v>
      </c>
      <c r="AO171" s="105">
        <v>-10274899.2307692</v>
      </c>
      <c r="AP171" s="105">
        <v>-5404866.9230769202</v>
      </c>
      <c r="AQ171" s="105">
        <v>-5404866.9230769202</v>
      </c>
      <c r="AR171" s="105">
        <v>-5404866.9230769202</v>
      </c>
      <c r="AS171" s="105">
        <v>-5404866.9230769202</v>
      </c>
      <c r="AT171" s="105">
        <v>-5404866.9230769202</v>
      </c>
      <c r="AU171" s="105">
        <v>-5404866.9230769202</v>
      </c>
      <c r="AV171" s="105">
        <v>-5404866.9230769202</v>
      </c>
      <c r="AW171" s="105">
        <v>-5404866.9230769202</v>
      </c>
      <c r="AX171" s="105">
        <v>-5404866.9230769202</v>
      </c>
      <c r="AY171" s="105">
        <v>-5404866.9230769202</v>
      </c>
      <c r="AZ171" s="105">
        <v>-5404866.9230769202</v>
      </c>
      <c r="BA171" s="105">
        <v>-5404866.9230769202</v>
      </c>
    </row>
    <row r="172" spans="1:53" x14ac:dyDescent="0.2">
      <c r="A172" s="106" t="s">
        <v>2040</v>
      </c>
    </row>
    <row r="173" spans="1:53" x14ac:dyDescent="0.2">
      <c r="A173" s="158" t="s">
        <v>2041</v>
      </c>
    </row>
    <row r="174" spans="1:53" x14ac:dyDescent="0.2">
      <c r="A174" s="106" t="s">
        <v>2042</v>
      </c>
      <c r="B174" s="105">
        <v>0</v>
      </c>
      <c r="C174" s="105">
        <v>0</v>
      </c>
      <c r="D174" s="105">
        <v>0</v>
      </c>
      <c r="E174" s="105">
        <v>0</v>
      </c>
      <c r="F174" s="105">
        <v>0</v>
      </c>
      <c r="G174" s="105">
        <v>0</v>
      </c>
      <c r="H174" s="105">
        <v>0</v>
      </c>
      <c r="I174" s="105">
        <v>0</v>
      </c>
      <c r="J174" s="105">
        <v>0</v>
      </c>
      <c r="K174" s="105">
        <v>0</v>
      </c>
      <c r="L174" s="105">
        <v>0</v>
      </c>
      <c r="M174" s="105">
        <v>0</v>
      </c>
      <c r="N174" s="105">
        <v>0</v>
      </c>
      <c r="O174" s="105">
        <v>2784970.8137570899</v>
      </c>
      <c r="P174" s="105">
        <v>2793743.83866429</v>
      </c>
      <c r="Q174" s="105">
        <v>2799561.2717873999</v>
      </c>
      <c r="R174" s="105">
        <v>2805368.8006186602</v>
      </c>
      <c r="S174" s="105">
        <v>2810642.3515346101</v>
      </c>
      <c r="T174" s="105">
        <v>2815431.5513649699</v>
      </c>
      <c r="U174" s="105">
        <v>2820958.2747142999</v>
      </c>
      <c r="V174" s="105">
        <v>2826477.3686974999</v>
      </c>
      <c r="W174" s="105">
        <v>2830270.6623746101</v>
      </c>
      <c r="X174" s="105">
        <v>2833041.6573692602</v>
      </c>
      <c r="Y174" s="105">
        <v>2830655.1859721998</v>
      </c>
      <c r="Z174" s="105">
        <v>2828546.8542648698</v>
      </c>
      <c r="AA174" s="105">
        <v>2828546.8542648698</v>
      </c>
      <c r="AB174" s="105">
        <v>5382172.1433794396</v>
      </c>
      <c r="AC174" s="105">
        <v>2553498.4338659998</v>
      </c>
      <c r="AD174" s="105">
        <v>2552071.2396059199</v>
      </c>
      <c r="AE174" s="105">
        <v>2552175.8680961202</v>
      </c>
      <c r="AF174" s="105">
        <v>2552551.87598457</v>
      </c>
      <c r="AG174" s="105">
        <v>2553120.4118871</v>
      </c>
      <c r="AH174" s="105">
        <v>2554735.7779432801</v>
      </c>
      <c r="AI174" s="105">
        <v>2557225.9344943301</v>
      </c>
      <c r="AJ174" s="105">
        <v>2558434.0977455401</v>
      </c>
      <c r="AK174" s="105">
        <v>2559379.8066458101</v>
      </c>
      <c r="AL174" s="105">
        <v>2556978.9571515401</v>
      </c>
      <c r="AM174" s="105">
        <v>2555869.1535606701</v>
      </c>
      <c r="AN174" s="105">
        <v>2555869.1535606701</v>
      </c>
      <c r="AO174" s="105">
        <v>5393734.8207787797</v>
      </c>
      <c r="AP174" s="105">
        <v>2838145.60666931</v>
      </c>
      <c r="AQ174" s="105">
        <v>2837631.80054144</v>
      </c>
      <c r="AR174" s="105">
        <v>2838248.5016501402</v>
      </c>
      <c r="AS174" s="105">
        <v>2838443.3891766099</v>
      </c>
      <c r="AT174" s="105">
        <v>2837489.7849322902</v>
      </c>
      <c r="AU174" s="105">
        <v>2837840.9496771102</v>
      </c>
      <c r="AV174" s="105">
        <v>2838984.7438141499</v>
      </c>
      <c r="AW174" s="105">
        <v>2840238.2016158202</v>
      </c>
      <c r="AX174" s="105">
        <v>2841999.6482211999</v>
      </c>
      <c r="AY174" s="105">
        <v>2840004.7968997299</v>
      </c>
      <c r="AZ174" s="105">
        <v>2838429.8010684</v>
      </c>
      <c r="BA174" s="105">
        <v>2838429.8010684</v>
      </c>
    </row>
    <row r="175" spans="1:53" x14ac:dyDescent="0.2">
      <c r="A175" s="106" t="s">
        <v>2043</v>
      </c>
      <c r="B175" s="105">
        <v>0</v>
      </c>
      <c r="C175" s="105">
        <v>0</v>
      </c>
      <c r="D175" s="105">
        <v>0</v>
      </c>
      <c r="E175" s="105">
        <v>0</v>
      </c>
      <c r="F175" s="105">
        <v>0</v>
      </c>
      <c r="G175" s="105">
        <v>0</v>
      </c>
      <c r="H175" s="105">
        <v>0</v>
      </c>
      <c r="I175" s="105">
        <v>0</v>
      </c>
      <c r="J175" s="105">
        <v>0</v>
      </c>
      <c r="K175" s="105">
        <v>0</v>
      </c>
      <c r="L175" s="105">
        <v>0</v>
      </c>
      <c r="M175" s="105">
        <v>0</v>
      </c>
      <c r="N175" s="105">
        <v>0</v>
      </c>
      <c r="O175" s="105">
        <v>0</v>
      </c>
      <c r="P175" s="105">
        <v>0</v>
      </c>
      <c r="Q175" s="105">
        <v>0</v>
      </c>
      <c r="R175" s="105">
        <v>0</v>
      </c>
      <c r="S175" s="105">
        <v>0</v>
      </c>
      <c r="T175" s="105">
        <v>0</v>
      </c>
      <c r="U175" s="105">
        <v>0</v>
      </c>
      <c r="V175" s="105">
        <v>0</v>
      </c>
      <c r="W175" s="105">
        <v>0</v>
      </c>
      <c r="X175" s="105">
        <v>0</v>
      </c>
      <c r="Y175" s="105">
        <v>0</v>
      </c>
      <c r="Z175" s="105">
        <v>0</v>
      </c>
      <c r="AA175" s="105">
        <v>0</v>
      </c>
      <c r="AB175" s="105">
        <v>0</v>
      </c>
      <c r="AC175" s="105">
        <v>0</v>
      </c>
      <c r="AD175" s="105">
        <v>0</v>
      </c>
      <c r="AE175" s="105">
        <v>0</v>
      </c>
      <c r="AF175" s="105">
        <v>0</v>
      </c>
      <c r="AG175" s="105">
        <v>0</v>
      </c>
      <c r="AH175" s="105">
        <v>0</v>
      </c>
      <c r="AI175" s="105">
        <v>0</v>
      </c>
      <c r="AJ175" s="105">
        <v>0</v>
      </c>
      <c r="AK175" s="105">
        <v>0</v>
      </c>
      <c r="AL175" s="105">
        <v>0</v>
      </c>
      <c r="AM175" s="105">
        <v>0</v>
      </c>
      <c r="AN175" s="105">
        <v>0</v>
      </c>
      <c r="AO175" s="105">
        <v>0</v>
      </c>
      <c r="AP175" s="105">
        <v>0</v>
      </c>
      <c r="AQ175" s="105">
        <v>0</v>
      </c>
      <c r="AR175" s="105">
        <v>0</v>
      </c>
      <c r="AS175" s="105">
        <v>0</v>
      </c>
      <c r="AT175" s="105">
        <v>0</v>
      </c>
      <c r="AU175" s="105">
        <v>0</v>
      </c>
      <c r="AV175" s="105">
        <v>0</v>
      </c>
      <c r="AW175" s="105">
        <v>0</v>
      </c>
      <c r="AX175" s="105">
        <v>0</v>
      </c>
      <c r="AY175" s="105">
        <v>0</v>
      </c>
      <c r="AZ175" s="105">
        <v>0</v>
      </c>
      <c r="BA175" s="105">
        <v>0</v>
      </c>
    </row>
    <row r="176" spans="1:53" x14ac:dyDescent="0.2">
      <c r="A176" s="106" t="s">
        <v>2044</v>
      </c>
      <c r="B176" s="105">
        <v>0</v>
      </c>
      <c r="C176" s="105">
        <v>0</v>
      </c>
      <c r="D176" s="105">
        <v>0</v>
      </c>
      <c r="E176" s="105">
        <v>0</v>
      </c>
      <c r="F176" s="105">
        <v>0</v>
      </c>
      <c r="G176" s="105">
        <v>0</v>
      </c>
      <c r="H176" s="105">
        <v>0</v>
      </c>
      <c r="I176" s="105">
        <v>0</v>
      </c>
      <c r="J176" s="105">
        <v>0</v>
      </c>
      <c r="K176" s="105">
        <v>0</v>
      </c>
      <c r="L176" s="105">
        <v>0</v>
      </c>
      <c r="M176" s="105">
        <v>0</v>
      </c>
      <c r="N176" s="105">
        <v>0</v>
      </c>
      <c r="O176" s="105">
        <v>2429401.4028406101</v>
      </c>
      <c r="P176" s="105">
        <v>2423317.5755366599</v>
      </c>
      <c r="Q176" s="105">
        <v>2415047.8468099702</v>
      </c>
      <c r="R176" s="105">
        <v>2406893.8951741201</v>
      </c>
      <c r="S176" s="105">
        <v>2414488.4447914301</v>
      </c>
      <c r="T176" s="105">
        <v>2434916.3353291401</v>
      </c>
      <c r="U176" s="105">
        <v>2456107.0968886302</v>
      </c>
      <c r="V176" s="105">
        <v>2476681.07682388</v>
      </c>
      <c r="W176" s="105">
        <v>2476906.2354665301</v>
      </c>
      <c r="X176" s="105">
        <v>2476897.6383236502</v>
      </c>
      <c r="Y176" s="105">
        <v>2473143.75959421</v>
      </c>
      <c r="Z176" s="105">
        <v>2469447.4955055499</v>
      </c>
      <c r="AA176" s="105">
        <v>2469447.4955055499</v>
      </c>
      <c r="AB176" s="105">
        <v>4694112.2192783104</v>
      </c>
      <c r="AC176" s="105">
        <v>2226031.7123562498</v>
      </c>
      <c r="AD176" s="105">
        <v>2223984.3721112902</v>
      </c>
      <c r="AE176" s="105">
        <v>2223126.2558462801</v>
      </c>
      <c r="AF176" s="105">
        <v>2222170.3929999401</v>
      </c>
      <c r="AG176" s="105">
        <v>2232381.6625872701</v>
      </c>
      <c r="AH176" s="105">
        <v>2231348.9901295202</v>
      </c>
      <c r="AI176" s="105">
        <v>2230498.29570285</v>
      </c>
      <c r="AJ176" s="105">
        <v>2229604.0715480899</v>
      </c>
      <c r="AK176" s="105">
        <v>2228807.56549259</v>
      </c>
      <c r="AL176" s="105">
        <v>2225635.2368038301</v>
      </c>
      <c r="AM176" s="105">
        <v>2223255.1884339401</v>
      </c>
      <c r="AN176" s="105">
        <v>2223255.1884339401</v>
      </c>
      <c r="AO176" s="105">
        <v>4666128.0979745397</v>
      </c>
      <c r="AP176" s="105">
        <v>2443021.04757598</v>
      </c>
      <c r="AQ176" s="105">
        <v>2430597.6349733798</v>
      </c>
      <c r="AR176" s="105">
        <v>2419025.8831481999</v>
      </c>
      <c r="AS176" s="105">
        <v>2406807.7712043398</v>
      </c>
      <c r="AT176" s="105">
        <v>2416310.3640940599</v>
      </c>
      <c r="AU176" s="105">
        <v>2414486.6297096801</v>
      </c>
      <c r="AV176" s="105">
        <v>2412779.83720619</v>
      </c>
      <c r="AW176" s="105">
        <v>2412317.4208776699</v>
      </c>
      <c r="AX176" s="105">
        <v>2412666.5504361698</v>
      </c>
      <c r="AY176" s="105">
        <v>2410337.7283084602</v>
      </c>
      <c r="AZ176" s="105">
        <v>2408022.43753599</v>
      </c>
      <c r="BA176" s="105">
        <v>2408022.43753599</v>
      </c>
    </row>
    <row r="177" spans="1:53" x14ac:dyDescent="0.2">
      <c r="A177" s="106" t="s">
        <v>2045</v>
      </c>
      <c r="B177" s="105">
        <v>0</v>
      </c>
      <c r="C177" s="105">
        <v>0</v>
      </c>
      <c r="D177" s="105">
        <v>0</v>
      </c>
      <c r="E177" s="105">
        <v>0</v>
      </c>
      <c r="F177" s="105">
        <v>0</v>
      </c>
      <c r="G177" s="105">
        <v>0</v>
      </c>
      <c r="H177" s="105">
        <v>0</v>
      </c>
      <c r="I177" s="105">
        <v>0</v>
      </c>
      <c r="J177" s="105">
        <v>0</v>
      </c>
      <c r="K177" s="105">
        <v>0</v>
      </c>
      <c r="L177" s="105">
        <v>0</v>
      </c>
      <c r="M177" s="105">
        <v>0</v>
      </c>
      <c r="N177" s="105">
        <v>0</v>
      </c>
      <c r="O177" s="105">
        <v>70528.152886662006</v>
      </c>
      <c r="P177" s="105">
        <v>68058.064791823796</v>
      </c>
      <c r="Q177" s="105">
        <v>70826.050949473298</v>
      </c>
      <c r="R177" s="105">
        <v>73484.654835396504</v>
      </c>
      <c r="S177" s="105">
        <v>60961.193545008202</v>
      </c>
      <c r="T177" s="105">
        <v>36107.501098481698</v>
      </c>
      <c r="U177" s="105">
        <v>9711.0798411186006</v>
      </c>
      <c r="V177" s="105">
        <v>-16036.3436378959</v>
      </c>
      <c r="W177" s="105">
        <v>-19703.992644239199</v>
      </c>
      <c r="X177" s="105">
        <v>-22105.179014694299</v>
      </c>
      <c r="Y177" s="105">
        <v>-15447.6586392557</v>
      </c>
      <c r="Z177" s="105">
        <v>-9150.7336407612293</v>
      </c>
      <c r="AA177" s="105">
        <v>-9150.7336407612293</v>
      </c>
      <c r="AB177" s="105">
        <v>-10831.632655101401</v>
      </c>
      <c r="AC177" s="105">
        <v>-3036.6963849807398</v>
      </c>
      <c r="AD177" s="105">
        <v>1040.9624182474899</v>
      </c>
      <c r="AE177" s="105">
        <v>2344.7306714968699</v>
      </c>
      <c r="AF177" s="105">
        <v>3476.3029434520499</v>
      </c>
      <c r="AG177" s="105">
        <v>-6783.7950589028997</v>
      </c>
      <c r="AH177" s="105">
        <v>-6884.5093247573895</v>
      </c>
      <c r="AI177" s="105">
        <v>-8050.6474363691304</v>
      </c>
      <c r="AJ177" s="105">
        <v>-7890.9774863887196</v>
      </c>
      <c r="AK177" s="105">
        <v>-7570.2377686289801</v>
      </c>
      <c r="AL177" s="105">
        <v>-1435.41824414035</v>
      </c>
      <c r="AM177" s="105">
        <v>2579.29967999576</v>
      </c>
      <c r="AN177" s="105">
        <v>2579.29967999576</v>
      </c>
      <c r="AO177" s="105">
        <v>29752.804955629301</v>
      </c>
      <c r="AP177" s="105">
        <v>26743.942965169001</v>
      </c>
      <c r="AQ177" s="105">
        <v>40228.035425084599</v>
      </c>
      <c r="AR177" s="105">
        <v>51696.627017255101</v>
      </c>
      <c r="AS177" s="105">
        <v>64261.236770499898</v>
      </c>
      <c r="AT177" s="105">
        <v>56226.450897164301</v>
      </c>
      <c r="AU177" s="105">
        <v>58200.046074796497</v>
      </c>
      <c r="AV177" s="105">
        <v>59259.622650778299</v>
      </c>
      <c r="AW177" s="105">
        <v>58919.514090353099</v>
      </c>
      <c r="AX177" s="105">
        <v>57229.668836076598</v>
      </c>
      <c r="AY177" s="105">
        <v>62072.460370573499</v>
      </c>
      <c r="AZ177" s="105">
        <v>65569.202827253597</v>
      </c>
      <c r="BA177" s="105">
        <v>65569.202827253597</v>
      </c>
    </row>
    <row r="178" spans="1:53" x14ac:dyDescent="0.2">
      <c r="A178" s="106" t="s">
        <v>2046</v>
      </c>
      <c r="B178" s="105">
        <v>0</v>
      </c>
      <c r="C178" s="105">
        <v>0</v>
      </c>
      <c r="D178" s="105">
        <v>0</v>
      </c>
      <c r="E178" s="105">
        <v>0</v>
      </c>
      <c r="F178" s="105">
        <v>0</v>
      </c>
      <c r="G178" s="105">
        <v>0</v>
      </c>
      <c r="H178" s="105">
        <v>0</v>
      </c>
      <c r="I178" s="105">
        <v>0</v>
      </c>
      <c r="J178" s="105">
        <v>0</v>
      </c>
      <c r="K178" s="105">
        <v>0</v>
      </c>
      <c r="L178" s="105">
        <v>0</v>
      </c>
      <c r="M178" s="105">
        <v>0</v>
      </c>
      <c r="N178" s="105">
        <v>0</v>
      </c>
      <c r="O178" s="105">
        <v>45801.620404938898</v>
      </c>
      <c r="P178" s="105">
        <v>45613.103029998703</v>
      </c>
      <c r="Q178" s="105">
        <v>45384.970370198302</v>
      </c>
      <c r="R178" s="105">
        <v>45159.189334627503</v>
      </c>
      <c r="S178" s="105">
        <v>44920.761887604502</v>
      </c>
      <c r="T178" s="105">
        <v>44675.478538034098</v>
      </c>
      <c r="U178" s="105">
        <v>44448.821814709801</v>
      </c>
      <c r="V178" s="105">
        <v>44212.462051737501</v>
      </c>
      <c r="W178" s="105">
        <v>43974.300888952799</v>
      </c>
      <c r="X178" s="105">
        <v>43732.1159067915</v>
      </c>
      <c r="Y178" s="105">
        <v>43425.655584399698</v>
      </c>
      <c r="Z178" s="105">
        <v>43122.980062616101</v>
      </c>
      <c r="AA178" s="105">
        <v>43122.980062616101</v>
      </c>
      <c r="AB178" s="105">
        <v>81523.248506478601</v>
      </c>
      <c r="AC178" s="105">
        <v>38447.8907941055</v>
      </c>
      <c r="AD178" s="105">
        <v>38201.325291752401</v>
      </c>
      <c r="AE178" s="105">
        <v>37976.6679580563</v>
      </c>
      <c r="AF178" s="105">
        <v>37751.613416437802</v>
      </c>
      <c r="AG178" s="105">
        <v>37539.910223554703</v>
      </c>
      <c r="AH178" s="105">
        <v>37343.914080098199</v>
      </c>
      <c r="AI178" s="105">
        <v>37151.674418106901</v>
      </c>
      <c r="AJ178" s="105">
        <v>36959.5121304063</v>
      </c>
      <c r="AK178" s="105">
        <v>36769.062595252602</v>
      </c>
      <c r="AL178" s="105">
        <v>36541.046636986401</v>
      </c>
      <c r="AM178" s="105">
        <v>36328.3228944078</v>
      </c>
      <c r="AN178" s="105">
        <v>36328.3228944078</v>
      </c>
      <c r="AO178" s="105">
        <v>76227.479800534595</v>
      </c>
      <c r="AP178" s="105">
        <v>39901.472208008498</v>
      </c>
      <c r="AQ178" s="105">
        <v>39689.656854784902</v>
      </c>
      <c r="AR178" s="105">
        <v>39492.060215010002</v>
      </c>
      <c r="AS178" s="105">
        <v>39283.4821601769</v>
      </c>
      <c r="AT178" s="105">
        <v>39086.577887452702</v>
      </c>
      <c r="AU178" s="105">
        <v>38895.602144563098</v>
      </c>
      <c r="AV178" s="105">
        <v>38706.956787944102</v>
      </c>
      <c r="AW178" s="105">
        <v>38537.681379260401</v>
      </c>
      <c r="AX178" s="105">
        <v>38381.382644891099</v>
      </c>
      <c r="AY178" s="105">
        <v>38184.877235043401</v>
      </c>
      <c r="AZ178" s="105">
        <v>37990.953397315803</v>
      </c>
      <c r="BA178" s="105">
        <v>37990.953397315803</v>
      </c>
    </row>
    <row r="179" spans="1:53" x14ac:dyDescent="0.2">
      <c r="A179" s="106" t="s">
        <v>2047</v>
      </c>
      <c r="B179" s="105">
        <v>0</v>
      </c>
      <c r="C179" s="105">
        <v>0</v>
      </c>
      <c r="D179" s="105">
        <v>0</v>
      </c>
      <c r="E179" s="105">
        <v>0</v>
      </c>
      <c r="F179" s="105">
        <v>0</v>
      </c>
      <c r="G179" s="105">
        <v>0</v>
      </c>
      <c r="H179" s="105">
        <v>0</v>
      </c>
      <c r="I179" s="105">
        <v>0</v>
      </c>
      <c r="J179" s="105">
        <v>0</v>
      </c>
      <c r="K179" s="105">
        <v>0</v>
      </c>
      <c r="L179" s="105">
        <v>0</v>
      </c>
      <c r="M179" s="105">
        <v>0</v>
      </c>
      <c r="N179" s="105">
        <v>0</v>
      </c>
      <c r="O179" s="105">
        <v>440.14834432558598</v>
      </c>
      <c r="P179" s="105">
        <v>438.33671386965602</v>
      </c>
      <c r="Q179" s="105">
        <v>436.144385047882</v>
      </c>
      <c r="R179" s="105">
        <v>433.97465506653998</v>
      </c>
      <c r="S179" s="105">
        <v>431.68339451459599</v>
      </c>
      <c r="T179" s="105">
        <v>429.32624952169999</v>
      </c>
      <c r="U179" s="105">
        <v>427.14810428099798</v>
      </c>
      <c r="V179" s="105">
        <v>424.87671393677698</v>
      </c>
      <c r="W179" s="105">
        <v>422.58801234596899</v>
      </c>
      <c r="X179" s="105">
        <v>420.260642310229</v>
      </c>
      <c r="Y179" s="105">
        <v>417.31559359121701</v>
      </c>
      <c r="Z179" s="105">
        <v>414.40691637405502</v>
      </c>
      <c r="AA179" s="105">
        <v>414.40691637405502</v>
      </c>
      <c r="AB179" s="105">
        <v>783.42911313898799</v>
      </c>
      <c r="AC179" s="105">
        <v>369.47984211518502</v>
      </c>
      <c r="AD179" s="105">
        <v>367.110375780391</v>
      </c>
      <c r="AE179" s="105">
        <v>364.951444445807</v>
      </c>
      <c r="AF179" s="105">
        <v>362.78869598842698</v>
      </c>
      <c r="AG179" s="105">
        <v>360.754252468478</v>
      </c>
      <c r="AH179" s="105">
        <v>358.87075190072898</v>
      </c>
      <c r="AI179" s="105">
        <v>357.02335069109699</v>
      </c>
      <c r="AJ179" s="105">
        <v>355.176693039567</v>
      </c>
      <c r="AK179" s="105">
        <v>353.34649474452101</v>
      </c>
      <c r="AL179" s="105">
        <v>351.15528741116901</v>
      </c>
      <c r="AM179" s="105">
        <v>349.11103652513202</v>
      </c>
      <c r="AN179" s="105">
        <v>349.11103652513202</v>
      </c>
      <c r="AO179" s="105">
        <v>732.537380330313</v>
      </c>
      <c r="AP179" s="105">
        <v>383.448593591997</v>
      </c>
      <c r="AQ179" s="105">
        <v>381.41307222397899</v>
      </c>
      <c r="AR179" s="105">
        <v>379.51419106928898</v>
      </c>
      <c r="AS179" s="105">
        <v>377.5097797693</v>
      </c>
      <c r="AT179" s="105">
        <v>375.61755218294098</v>
      </c>
      <c r="AU179" s="105">
        <v>373.78229709161297</v>
      </c>
      <c r="AV179" s="105">
        <v>371.96943674635702</v>
      </c>
      <c r="AW179" s="105">
        <v>370.34271938988798</v>
      </c>
      <c r="AX179" s="105">
        <v>368.84070639242998</v>
      </c>
      <c r="AY179" s="105">
        <v>366.95231183278798</v>
      </c>
      <c r="AZ179" s="105">
        <v>365.08872588656101</v>
      </c>
      <c r="BA179" s="105">
        <v>365.08872588656101</v>
      </c>
    </row>
    <row r="180" spans="1:53" x14ac:dyDescent="0.2">
      <c r="A180" s="106" t="s">
        <v>2048</v>
      </c>
      <c r="B180" s="105">
        <v>0</v>
      </c>
      <c r="C180" s="105">
        <v>0</v>
      </c>
      <c r="D180" s="105">
        <v>0</v>
      </c>
      <c r="E180" s="105">
        <v>0</v>
      </c>
      <c r="F180" s="105">
        <v>0</v>
      </c>
      <c r="G180" s="105">
        <v>0</v>
      </c>
      <c r="H180" s="105">
        <v>0</v>
      </c>
      <c r="I180" s="105">
        <v>0</v>
      </c>
      <c r="J180" s="105">
        <v>0</v>
      </c>
      <c r="K180" s="105">
        <v>0</v>
      </c>
      <c r="L180" s="105">
        <v>0</v>
      </c>
      <c r="M180" s="105">
        <v>0</v>
      </c>
      <c r="N180" s="105">
        <v>0</v>
      </c>
      <c r="O180" s="105">
        <v>62619.861766362999</v>
      </c>
      <c r="P180" s="105">
        <v>62591.081263343702</v>
      </c>
      <c r="Q180" s="105">
        <v>62505.715697903099</v>
      </c>
      <c r="R180" s="105">
        <v>62421.485382116502</v>
      </c>
      <c r="S180" s="105">
        <v>62317.564846820002</v>
      </c>
      <c r="T180" s="105">
        <v>62201.807419844197</v>
      </c>
      <c r="U180" s="105">
        <v>62109.578636943399</v>
      </c>
      <c r="V180" s="105">
        <v>62002.559350836797</v>
      </c>
      <c r="W180" s="105">
        <v>61892.205901791604</v>
      </c>
      <c r="X180" s="105">
        <v>61775.506772675297</v>
      </c>
      <c r="Y180" s="105">
        <v>61567.741894840598</v>
      </c>
      <c r="Z180" s="105">
        <v>61380.996891336101</v>
      </c>
      <c r="AA180" s="105">
        <v>61380.996891336101</v>
      </c>
      <c r="AB180" s="105">
        <v>116034.900070035</v>
      </c>
      <c r="AC180" s="105">
        <v>54721.487218815302</v>
      </c>
      <c r="AD180" s="105">
        <v>54367.297889308204</v>
      </c>
      <c r="AE180" s="105">
        <v>54043.8336758937</v>
      </c>
      <c r="AF180" s="105">
        <v>53719.333651901601</v>
      </c>
      <c r="AG180" s="105">
        <v>53413.3638008122</v>
      </c>
      <c r="AH180" s="105">
        <v>53129.264112257602</v>
      </c>
      <c r="AI180" s="105">
        <v>52850.0271626834</v>
      </c>
      <c r="AJ180" s="105">
        <v>52570.427061608003</v>
      </c>
      <c r="AK180" s="105">
        <v>52292.764232532703</v>
      </c>
      <c r="AL180" s="105">
        <v>51961.330056668303</v>
      </c>
      <c r="AM180" s="105">
        <v>51651.232086752098</v>
      </c>
      <c r="AN180" s="105">
        <v>51651.232086752098</v>
      </c>
      <c r="AO180" s="105">
        <v>108323.489879413</v>
      </c>
      <c r="AP180" s="105">
        <v>56671.405064851198</v>
      </c>
      <c r="AQ180" s="105">
        <v>56338.382210001102</v>
      </c>
      <c r="AR180" s="105">
        <v>56024.336855235597</v>
      </c>
      <c r="AS180" s="105">
        <v>55693.533985521201</v>
      </c>
      <c r="AT180" s="105">
        <v>55378.1277137617</v>
      </c>
      <c r="AU180" s="105">
        <v>55069.913173676301</v>
      </c>
      <c r="AV180" s="105">
        <v>54763.793181100402</v>
      </c>
      <c r="AW180" s="105">
        <v>54483.762394417397</v>
      </c>
      <c r="AX180" s="105">
        <v>54220.832232189401</v>
      </c>
      <c r="AY180" s="105">
        <v>53900.107951275801</v>
      </c>
      <c r="AZ180" s="105">
        <v>54489.439522065702</v>
      </c>
      <c r="BA180" s="105">
        <v>54489.439522065702</v>
      </c>
    </row>
    <row r="181" spans="1:53" x14ac:dyDescent="0.2">
      <c r="A181" s="106" t="s">
        <v>2049</v>
      </c>
      <c r="B181" s="105">
        <v>0</v>
      </c>
      <c r="C181" s="105">
        <v>0</v>
      </c>
      <c r="D181" s="105">
        <v>0</v>
      </c>
      <c r="E181" s="105">
        <v>0</v>
      </c>
      <c r="F181" s="105">
        <v>0</v>
      </c>
      <c r="G181" s="105">
        <v>0</v>
      </c>
      <c r="H181" s="105">
        <v>0</v>
      </c>
      <c r="I181" s="105">
        <v>0</v>
      </c>
      <c r="J181" s="105">
        <v>0</v>
      </c>
      <c r="K181" s="105">
        <v>0</v>
      </c>
      <c r="L181" s="105">
        <v>0</v>
      </c>
      <c r="M181" s="105">
        <v>0</v>
      </c>
      <c r="N181" s="105">
        <v>0</v>
      </c>
      <c r="O181" s="105">
        <v>0</v>
      </c>
      <c r="P181" s="105">
        <v>0</v>
      </c>
      <c r="Q181" s="105">
        <v>0</v>
      </c>
      <c r="R181" s="105">
        <v>0</v>
      </c>
      <c r="S181" s="105">
        <v>0</v>
      </c>
      <c r="T181" s="105">
        <v>0</v>
      </c>
      <c r="U181" s="105">
        <v>0</v>
      </c>
      <c r="V181" s="105">
        <v>0</v>
      </c>
      <c r="W181" s="105">
        <v>0</v>
      </c>
      <c r="X181" s="105">
        <v>0</v>
      </c>
      <c r="Y181" s="105">
        <v>0</v>
      </c>
      <c r="Z181" s="105">
        <v>0</v>
      </c>
      <c r="AA181" s="105">
        <v>0</v>
      </c>
      <c r="AB181" s="105">
        <v>0</v>
      </c>
      <c r="AC181" s="105">
        <v>0</v>
      </c>
      <c r="AD181" s="105">
        <v>0</v>
      </c>
      <c r="AE181" s="105">
        <v>0</v>
      </c>
      <c r="AF181" s="105">
        <v>0</v>
      </c>
      <c r="AG181" s="105">
        <v>0</v>
      </c>
      <c r="AH181" s="105">
        <v>0</v>
      </c>
      <c r="AI181" s="105">
        <v>0</v>
      </c>
      <c r="AJ181" s="105">
        <v>0</v>
      </c>
      <c r="AK181" s="105">
        <v>0</v>
      </c>
      <c r="AL181" s="105">
        <v>0</v>
      </c>
      <c r="AM181" s="105">
        <v>0</v>
      </c>
      <c r="AN181" s="105">
        <v>0</v>
      </c>
      <c r="AO181" s="105">
        <v>0</v>
      </c>
      <c r="AP181" s="105">
        <v>0</v>
      </c>
      <c r="AQ181" s="105">
        <v>0</v>
      </c>
      <c r="AR181" s="105">
        <v>0</v>
      </c>
      <c r="AS181" s="105">
        <v>0</v>
      </c>
      <c r="AT181" s="105">
        <v>0</v>
      </c>
      <c r="AU181" s="105">
        <v>0</v>
      </c>
      <c r="AV181" s="105">
        <v>0</v>
      </c>
      <c r="AW181" s="105">
        <v>0</v>
      </c>
      <c r="AX181" s="105">
        <v>0</v>
      </c>
      <c r="AY181" s="105">
        <v>0</v>
      </c>
      <c r="AZ181" s="105">
        <v>0</v>
      </c>
      <c r="BA181" s="105">
        <v>0</v>
      </c>
    </row>
    <row r="182" spans="1:53" x14ac:dyDescent="0.2">
      <c r="A182" s="106" t="s">
        <v>2050</v>
      </c>
      <c r="B182" s="105">
        <v>0</v>
      </c>
      <c r="C182" s="105">
        <v>0</v>
      </c>
      <c r="D182" s="105">
        <v>0</v>
      </c>
      <c r="E182" s="105">
        <v>0</v>
      </c>
      <c r="F182" s="105">
        <v>0</v>
      </c>
      <c r="G182" s="105">
        <v>0</v>
      </c>
      <c r="H182" s="105">
        <v>0</v>
      </c>
      <c r="I182" s="105">
        <v>0</v>
      </c>
      <c r="J182" s="105">
        <v>0</v>
      </c>
      <c r="K182" s="105">
        <v>0</v>
      </c>
      <c r="L182" s="105">
        <v>0</v>
      </c>
      <c r="M182" s="105">
        <v>0</v>
      </c>
      <c r="N182" s="105">
        <v>0</v>
      </c>
      <c r="O182" s="105">
        <v>-5393762</v>
      </c>
      <c r="P182" s="105">
        <v>-5393762</v>
      </c>
      <c r="Q182" s="105">
        <v>-5393762</v>
      </c>
      <c r="R182" s="105">
        <v>-5393762</v>
      </c>
      <c r="S182" s="105">
        <v>-5393762</v>
      </c>
      <c r="T182" s="105">
        <v>-5393762</v>
      </c>
      <c r="U182" s="105">
        <v>-5393762</v>
      </c>
      <c r="V182" s="105">
        <v>-5393762</v>
      </c>
      <c r="W182" s="105">
        <v>-5393762</v>
      </c>
      <c r="X182" s="105">
        <v>-5393762</v>
      </c>
      <c r="Y182" s="105">
        <v>-5393762</v>
      </c>
      <c r="Z182" s="105">
        <v>-5393762</v>
      </c>
      <c r="AA182" s="105">
        <v>-5393762</v>
      </c>
      <c r="AB182" s="105">
        <v>-10263794.307692301</v>
      </c>
      <c r="AC182" s="105">
        <v>-4870032.3076922996</v>
      </c>
      <c r="AD182" s="105">
        <v>-4870032.3076922996</v>
      </c>
      <c r="AE182" s="105">
        <v>-4870032.3076922996</v>
      </c>
      <c r="AF182" s="105">
        <v>-4870032.3076922996</v>
      </c>
      <c r="AG182" s="105">
        <v>-4870032.3076922996</v>
      </c>
      <c r="AH182" s="105">
        <v>-4870032.3076922996</v>
      </c>
      <c r="AI182" s="105">
        <v>-4870032.3076922996</v>
      </c>
      <c r="AJ182" s="105">
        <v>-4870032.3076922996</v>
      </c>
      <c r="AK182" s="105">
        <v>-4870032.3076922996</v>
      </c>
      <c r="AL182" s="105">
        <v>-4870032.3076922996</v>
      </c>
      <c r="AM182" s="105">
        <v>-4870032.3076922996</v>
      </c>
      <c r="AN182" s="105">
        <v>-4870032.3076922996</v>
      </c>
      <c r="AO182" s="105">
        <v>-10274899.2307692</v>
      </c>
      <c r="AP182" s="105">
        <v>-5404866.9230769202</v>
      </c>
      <c r="AQ182" s="105">
        <v>-5404866.9230769202</v>
      </c>
      <c r="AR182" s="105">
        <v>-5404866.9230769202</v>
      </c>
      <c r="AS182" s="105">
        <v>-5404866.9230769202</v>
      </c>
      <c r="AT182" s="105">
        <v>-5404866.9230769202</v>
      </c>
      <c r="AU182" s="105">
        <v>-5404866.9230769202</v>
      </c>
      <c r="AV182" s="105">
        <v>-5404866.9230769202</v>
      </c>
      <c r="AW182" s="105">
        <v>-5404866.9230769202</v>
      </c>
      <c r="AX182" s="105">
        <v>-5404866.9230769202</v>
      </c>
      <c r="AY182" s="105">
        <v>-5404866.9230769202</v>
      </c>
      <c r="AZ182" s="105">
        <v>-5404866.9230769202</v>
      </c>
      <c r="BA182" s="105">
        <v>-5404866.9230769202</v>
      </c>
    </row>
    <row r="183" spans="1:53" x14ac:dyDescent="0.2">
      <c r="A183" s="106" t="s">
        <v>2051</v>
      </c>
      <c r="B183" s="105">
        <v>0</v>
      </c>
      <c r="C183" s="105">
        <v>0</v>
      </c>
      <c r="D183" s="105">
        <v>0</v>
      </c>
      <c r="E183" s="105">
        <v>0</v>
      </c>
      <c r="F183" s="105">
        <v>0</v>
      </c>
      <c r="G183" s="105">
        <v>0</v>
      </c>
      <c r="H183" s="105">
        <v>0</v>
      </c>
      <c r="I183" s="105">
        <v>0</v>
      </c>
      <c r="J183" s="105">
        <v>0</v>
      </c>
      <c r="K183" s="105">
        <v>0</v>
      </c>
      <c r="L183" s="105">
        <v>0</v>
      </c>
      <c r="M183" s="105">
        <v>0</v>
      </c>
      <c r="N183" s="105">
        <v>0</v>
      </c>
      <c r="O183" s="105">
        <v>-9.0949470177292803E-10</v>
      </c>
      <c r="P183" s="105">
        <v>9.0949470177292803E-10</v>
      </c>
      <c r="Q183" s="105">
        <v>-9.0949470177292803E-10</v>
      </c>
      <c r="R183" s="105">
        <v>9.0949470177292803E-10</v>
      </c>
      <c r="S183" s="105">
        <v>9.0949470177292803E-10</v>
      </c>
      <c r="T183" s="105">
        <v>0</v>
      </c>
      <c r="U183" s="105">
        <v>0</v>
      </c>
      <c r="V183" s="105">
        <v>1.8189894035458501E-9</v>
      </c>
      <c r="W183" s="105">
        <v>-9.0949470177292803E-10</v>
      </c>
      <c r="X183" s="105">
        <v>0</v>
      </c>
      <c r="Y183" s="105">
        <v>0</v>
      </c>
      <c r="Z183" s="105">
        <v>9.0949470177292803E-10</v>
      </c>
      <c r="AA183" s="105">
        <v>9.0949470177292803E-10</v>
      </c>
      <c r="AB183" s="105">
        <v>0</v>
      </c>
      <c r="AC183" s="105">
        <v>-9.0949470177292803E-10</v>
      </c>
      <c r="AD183" s="105">
        <v>0</v>
      </c>
      <c r="AE183" s="105">
        <v>9.0949470177292803E-10</v>
      </c>
      <c r="AF183" s="105">
        <v>-9.0949470177292803E-10</v>
      </c>
      <c r="AG183" s="105">
        <v>0</v>
      </c>
      <c r="AH183" s="105">
        <v>-9.0949470177292803E-10</v>
      </c>
      <c r="AI183" s="105">
        <v>9.0949470177292803E-10</v>
      </c>
      <c r="AJ183" s="105">
        <v>0</v>
      </c>
      <c r="AK183" s="105">
        <v>0</v>
      </c>
      <c r="AL183" s="105">
        <v>9.0949470177292803E-10</v>
      </c>
      <c r="AM183" s="105">
        <v>-9.0949470177292803E-10</v>
      </c>
      <c r="AN183" s="105">
        <v>-9.0949470177292803E-10</v>
      </c>
      <c r="AO183" s="105">
        <v>1.8189894035458501E-9</v>
      </c>
      <c r="AP183" s="105">
        <v>1.8189894035458501E-9</v>
      </c>
      <c r="AQ183" s="105">
        <v>0</v>
      </c>
      <c r="AR183" s="105">
        <v>1.8189894035458501E-9</v>
      </c>
      <c r="AS183" s="105">
        <v>9.0949470177292803E-10</v>
      </c>
      <c r="AT183" s="105">
        <v>1.8189894035458501E-9</v>
      </c>
      <c r="AU183" s="105">
        <v>0</v>
      </c>
      <c r="AV183" s="105">
        <v>9.0949470177292803E-10</v>
      </c>
      <c r="AW183" s="105">
        <v>0</v>
      </c>
      <c r="AX183" s="105">
        <v>0</v>
      </c>
      <c r="AY183" s="105">
        <v>0</v>
      </c>
      <c r="AZ183" s="105">
        <v>0</v>
      </c>
      <c r="BA183" s="105">
        <v>0</v>
      </c>
    </row>
    <row r="184" spans="1:53" x14ac:dyDescent="0.2">
      <c r="A184" s="106" t="s">
        <v>2052</v>
      </c>
    </row>
    <row r="185" spans="1:53" x14ac:dyDescent="0.2">
      <c r="A185" s="106" t="s">
        <v>2053</v>
      </c>
      <c r="B185" s="105">
        <v>0</v>
      </c>
      <c r="C185" s="105">
        <v>0</v>
      </c>
      <c r="D185" s="105">
        <v>0</v>
      </c>
      <c r="E185" s="105">
        <v>0</v>
      </c>
      <c r="F185" s="105">
        <v>0</v>
      </c>
      <c r="G185" s="105">
        <v>0</v>
      </c>
      <c r="H185" s="105">
        <v>0</v>
      </c>
      <c r="I185" s="105">
        <v>0</v>
      </c>
      <c r="J185" s="105">
        <v>0</v>
      </c>
      <c r="K185" s="105">
        <v>0</v>
      </c>
      <c r="L185" s="105">
        <v>0</v>
      </c>
      <c r="M185" s="105">
        <v>0</v>
      </c>
      <c r="N185" s="105">
        <v>0</v>
      </c>
      <c r="O185" s="105">
        <v>42694.884245025904</v>
      </c>
      <c r="P185" s="105">
        <v>42505.822256048101</v>
      </c>
      <c r="Q185" s="105">
        <v>42284.1496206964</v>
      </c>
      <c r="R185" s="105">
        <v>42065.142225796801</v>
      </c>
      <c r="S185" s="105">
        <v>41835.644326057401</v>
      </c>
      <c r="T185" s="105">
        <v>41601.983846055002</v>
      </c>
      <c r="U185" s="105">
        <v>41384.7105975995</v>
      </c>
      <c r="V185" s="105">
        <v>41158.875444687903</v>
      </c>
      <c r="W185" s="105">
        <v>40934.858795915599</v>
      </c>
      <c r="X185" s="105">
        <v>40706.518994420097</v>
      </c>
      <c r="Y185" s="105">
        <v>40421.809910009302</v>
      </c>
      <c r="Z185" s="105">
        <v>40141.261010997798</v>
      </c>
      <c r="AA185" s="105">
        <v>40141.261010997798</v>
      </c>
      <c r="AB185" s="105">
        <v>75842.184024443093</v>
      </c>
      <c r="AC185" s="105">
        <v>35767.801798471097</v>
      </c>
      <c r="AD185" s="105">
        <v>35539.4240986562</v>
      </c>
      <c r="AE185" s="105">
        <v>35330.772407301003</v>
      </c>
      <c r="AF185" s="105">
        <v>35122.1436492051</v>
      </c>
      <c r="AG185" s="105">
        <v>34926.508791933396</v>
      </c>
      <c r="AH185" s="105">
        <v>34744.416296445299</v>
      </c>
      <c r="AI185" s="105">
        <v>34564.912808445297</v>
      </c>
      <c r="AJ185" s="105">
        <v>34386.384681855998</v>
      </c>
      <c r="AK185" s="105">
        <v>34208.628049703802</v>
      </c>
      <c r="AL185" s="105">
        <v>33998.0451009155</v>
      </c>
      <c r="AM185" s="105">
        <v>33801.641559273499</v>
      </c>
      <c r="AN185" s="105">
        <v>33801.641559273499</v>
      </c>
      <c r="AO185" s="105">
        <v>70878.116893345097</v>
      </c>
      <c r="AP185" s="105">
        <v>37101.9294791508</v>
      </c>
      <c r="AQ185" s="105">
        <v>36906.7390210429</v>
      </c>
      <c r="AR185" s="105">
        <v>36724.269796199602</v>
      </c>
      <c r="AS185" s="105">
        <v>36531.708166582299</v>
      </c>
      <c r="AT185" s="105">
        <v>36350.273882002497</v>
      </c>
      <c r="AU185" s="105">
        <v>36173.309974401804</v>
      </c>
      <c r="AV185" s="105">
        <v>35997.579004409599</v>
      </c>
      <c r="AW185" s="105">
        <v>35840.9977332669</v>
      </c>
      <c r="AX185" s="105">
        <v>35695.807792970998</v>
      </c>
      <c r="AY185" s="105">
        <v>35514.791195364502</v>
      </c>
      <c r="AZ185" s="105">
        <v>35333.853639438901</v>
      </c>
      <c r="BA185" s="105">
        <v>35333.853639438901</v>
      </c>
    </row>
    <row r="186" spans="1:53" x14ac:dyDescent="0.2">
      <c r="A186" s="106" t="s">
        <v>2054</v>
      </c>
      <c r="B186" s="105">
        <v>0</v>
      </c>
      <c r="C186" s="105">
        <v>0</v>
      </c>
      <c r="D186" s="105">
        <v>0</v>
      </c>
      <c r="E186" s="105">
        <v>0</v>
      </c>
      <c r="F186" s="105">
        <v>0</v>
      </c>
      <c r="G186" s="105">
        <v>0</v>
      </c>
      <c r="H186" s="105">
        <v>0</v>
      </c>
      <c r="I186" s="105">
        <v>0</v>
      </c>
      <c r="J186" s="105">
        <v>0</v>
      </c>
      <c r="K186" s="105">
        <v>0</v>
      </c>
      <c r="L186" s="105">
        <v>0</v>
      </c>
      <c r="M186" s="105">
        <v>0</v>
      </c>
      <c r="N186" s="105">
        <v>0</v>
      </c>
      <c r="O186" s="105">
        <v>3546.8845042386101</v>
      </c>
      <c r="P186" s="105">
        <v>3545.6174878202901</v>
      </c>
      <c r="Q186" s="105">
        <v>3536.9651345498501</v>
      </c>
      <c r="R186" s="105">
        <v>3528.0217638972499</v>
      </c>
      <c r="S186" s="105">
        <v>3516.8009560616902</v>
      </c>
      <c r="T186" s="105">
        <v>3502.82094150087</v>
      </c>
      <c r="U186" s="105">
        <v>3491.2593213913101</v>
      </c>
      <c r="V186" s="105">
        <v>3478.46332098639</v>
      </c>
      <c r="W186" s="105">
        <v>3462.0301053831499</v>
      </c>
      <c r="X186" s="105">
        <v>3445.8575546816501</v>
      </c>
      <c r="Y186" s="105">
        <v>3421.1612679815498</v>
      </c>
      <c r="Z186" s="105">
        <v>3396.12596799229</v>
      </c>
      <c r="AA186" s="105">
        <v>3396.12596799229</v>
      </c>
      <c r="AB186" s="105">
        <v>6464.4935951744401</v>
      </c>
      <c r="AC186" s="105">
        <v>3049.5688377495399</v>
      </c>
      <c r="AD186" s="105">
        <v>3029.01156887659</v>
      </c>
      <c r="AE186" s="105">
        <v>3010.84699520104</v>
      </c>
      <c r="AF186" s="105">
        <v>2992.2584632211701</v>
      </c>
      <c r="AG186" s="105">
        <v>2974.1556840897001</v>
      </c>
      <c r="AH186" s="105">
        <v>2958.36853555366</v>
      </c>
      <c r="AI186" s="105">
        <v>2943.7849603526302</v>
      </c>
      <c r="AJ186" s="105">
        <v>2928.3041415898801</v>
      </c>
      <c r="AK186" s="105">
        <v>2913.7810402933401</v>
      </c>
      <c r="AL186" s="105">
        <v>2894.1568234821102</v>
      </c>
      <c r="AM186" s="105">
        <v>2875.79237165937</v>
      </c>
      <c r="AN186" s="105">
        <v>2875.79237165937</v>
      </c>
      <c r="AO186" s="105">
        <v>6081.9002875197402</v>
      </c>
      <c r="AP186" s="105">
        <v>3182.99132244973</v>
      </c>
      <c r="AQ186" s="105">
        <v>3164.330905966</v>
      </c>
      <c r="AR186" s="105">
        <v>3147.3046098796899</v>
      </c>
      <c r="AS186" s="105">
        <v>3129.2837733638898</v>
      </c>
      <c r="AT186" s="105">
        <v>3111.9215576331599</v>
      </c>
      <c r="AU186" s="105">
        <v>3096.0744672528499</v>
      </c>
      <c r="AV186" s="105">
        <v>3081.3472202807702</v>
      </c>
      <c r="AW186" s="105">
        <v>3067.0263653833699</v>
      </c>
      <c r="AX186" s="105">
        <v>3054.4155583124698</v>
      </c>
      <c r="AY186" s="105">
        <v>3037.03835151168</v>
      </c>
      <c r="AZ186" s="105">
        <v>3022.1884837634002</v>
      </c>
      <c r="BA186" s="105">
        <v>3022.1884837634002</v>
      </c>
    </row>
    <row r="187" spans="1:53" x14ac:dyDescent="0.2">
      <c r="A187" s="106" t="s">
        <v>2055</v>
      </c>
    </row>
    <row r="188" spans="1:53" x14ac:dyDescent="0.2">
      <c r="A188" s="158" t="s">
        <v>2056</v>
      </c>
    </row>
    <row r="189" spans="1:53" x14ac:dyDescent="0.2">
      <c r="A189" s="106" t="s">
        <v>2057</v>
      </c>
      <c r="B189" s="105">
        <v>9596105631.8333492</v>
      </c>
      <c r="C189" s="105">
        <v>9673455458.5890694</v>
      </c>
      <c r="D189" s="105">
        <v>9749931125.5551205</v>
      </c>
      <c r="E189" s="105">
        <v>9825373578.6676598</v>
      </c>
      <c r="F189" s="105">
        <v>9903345153.4865704</v>
      </c>
      <c r="G189" s="105">
        <v>9983812914.5390491</v>
      </c>
      <c r="H189" s="105">
        <v>10064125449.661301</v>
      </c>
      <c r="I189" s="105">
        <v>10149053702.0364</v>
      </c>
      <c r="J189" s="105">
        <v>10230387440.3794</v>
      </c>
      <c r="K189" s="105">
        <v>10308901488.7251</v>
      </c>
      <c r="L189" s="105">
        <v>10385682403.566601</v>
      </c>
      <c r="M189" s="105">
        <v>10465347451.460699</v>
      </c>
      <c r="N189" s="105">
        <v>10465347451.460699</v>
      </c>
      <c r="O189" s="105">
        <v>10551701013.581699</v>
      </c>
      <c r="P189" s="105">
        <v>10629016748.5294</v>
      </c>
      <c r="Q189" s="105">
        <v>10704733972.062799</v>
      </c>
      <c r="R189" s="105">
        <v>10780533400.7778</v>
      </c>
      <c r="S189" s="105">
        <v>10858058543.2246</v>
      </c>
      <c r="T189" s="105">
        <v>10936353294.6567</v>
      </c>
      <c r="U189" s="105">
        <v>11014076789.1322</v>
      </c>
      <c r="V189" s="105">
        <v>11095054492.4972</v>
      </c>
      <c r="W189" s="105">
        <v>11170362341.2572</v>
      </c>
      <c r="X189" s="105">
        <v>11243108043.691401</v>
      </c>
      <c r="Y189" s="105">
        <v>11312647360.2498</v>
      </c>
      <c r="Z189" s="105">
        <v>11383433474.2512</v>
      </c>
      <c r="AA189" s="105">
        <v>11383433474.2512</v>
      </c>
      <c r="AB189" s="105">
        <v>11460470946.1042</v>
      </c>
      <c r="AC189" s="105">
        <v>11526238474.417101</v>
      </c>
      <c r="AD189" s="105">
        <v>11593911167.7237</v>
      </c>
      <c r="AE189" s="105">
        <v>11662517534.153099</v>
      </c>
      <c r="AF189" s="105">
        <v>11733252507.442699</v>
      </c>
      <c r="AG189" s="105">
        <v>11801498781.5735</v>
      </c>
      <c r="AH189" s="105">
        <v>11870579873.931801</v>
      </c>
      <c r="AI189" s="105">
        <v>11943466822.2777</v>
      </c>
      <c r="AJ189" s="105">
        <v>12011251057.400299</v>
      </c>
      <c r="AK189" s="105">
        <v>12077654869.124701</v>
      </c>
      <c r="AL189" s="105">
        <v>12141402711.786301</v>
      </c>
      <c r="AM189" s="105">
        <v>12207289865.6724</v>
      </c>
      <c r="AN189" s="105">
        <v>12207289865.6724</v>
      </c>
      <c r="AO189" s="105">
        <v>12280606180.216</v>
      </c>
      <c r="AP189" s="105">
        <v>12342715793.439199</v>
      </c>
      <c r="AQ189" s="105">
        <v>12406444253.7994</v>
      </c>
      <c r="AR189" s="105">
        <v>12471111505.535101</v>
      </c>
      <c r="AS189" s="105">
        <v>12537930602.0343</v>
      </c>
      <c r="AT189" s="105">
        <v>12596365730.919901</v>
      </c>
      <c r="AU189" s="105">
        <v>12659212897.854401</v>
      </c>
      <c r="AV189" s="105">
        <v>12725616073.209299</v>
      </c>
      <c r="AW189" s="105">
        <v>12786741432.871201</v>
      </c>
      <c r="AX189" s="105">
        <v>12846298134.101101</v>
      </c>
      <c r="AY189" s="105">
        <v>12902995553.432301</v>
      </c>
      <c r="AZ189" s="105">
        <v>12961773901.812599</v>
      </c>
      <c r="BA189" s="105">
        <v>12961773901.812599</v>
      </c>
    </row>
    <row r="190" spans="1:53" x14ac:dyDescent="0.2">
      <c r="A190" s="106" t="s">
        <v>2058</v>
      </c>
      <c r="B190" s="105">
        <v>0</v>
      </c>
      <c r="C190" s="105">
        <v>0</v>
      </c>
      <c r="D190" s="105">
        <v>0</v>
      </c>
      <c r="E190" s="105">
        <v>0</v>
      </c>
      <c r="F190" s="105">
        <v>0</v>
      </c>
      <c r="G190" s="105">
        <v>0</v>
      </c>
      <c r="H190" s="105">
        <v>0</v>
      </c>
      <c r="I190" s="105">
        <v>0</v>
      </c>
      <c r="J190" s="105">
        <v>0</v>
      </c>
      <c r="K190" s="105">
        <v>0</v>
      </c>
      <c r="L190" s="105">
        <v>0</v>
      </c>
      <c r="M190" s="105">
        <v>0</v>
      </c>
      <c r="N190" s="105">
        <v>0</v>
      </c>
      <c r="O190" s="105">
        <v>0</v>
      </c>
      <c r="P190" s="105">
        <v>0</v>
      </c>
      <c r="Q190" s="105">
        <v>0</v>
      </c>
      <c r="R190" s="105">
        <v>0</v>
      </c>
      <c r="S190" s="105">
        <v>0</v>
      </c>
      <c r="T190" s="105">
        <v>0</v>
      </c>
      <c r="U190" s="105">
        <v>0</v>
      </c>
      <c r="V190" s="105">
        <v>0</v>
      </c>
      <c r="W190" s="105">
        <v>0</v>
      </c>
      <c r="X190" s="105">
        <v>0</v>
      </c>
      <c r="Y190" s="105">
        <v>0</v>
      </c>
      <c r="Z190" s="105">
        <v>0</v>
      </c>
      <c r="AA190" s="105">
        <v>0</v>
      </c>
      <c r="AB190" s="105">
        <v>0</v>
      </c>
      <c r="AC190" s="105">
        <v>0</v>
      </c>
      <c r="AD190" s="105">
        <v>0</v>
      </c>
      <c r="AE190" s="105">
        <v>0</v>
      </c>
      <c r="AF190" s="105">
        <v>0</v>
      </c>
      <c r="AG190" s="105">
        <v>0</v>
      </c>
      <c r="AH190" s="105">
        <v>0</v>
      </c>
      <c r="AI190" s="105">
        <v>0</v>
      </c>
      <c r="AJ190" s="105">
        <v>0</v>
      </c>
      <c r="AK190" s="105">
        <v>0</v>
      </c>
      <c r="AL190" s="105">
        <v>0</v>
      </c>
      <c r="AM190" s="105">
        <v>0</v>
      </c>
      <c r="AN190" s="105">
        <v>0</v>
      </c>
      <c r="AO190" s="105">
        <v>0</v>
      </c>
      <c r="AP190" s="105">
        <v>0</v>
      </c>
      <c r="AQ190" s="105">
        <v>0</v>
      </c>
      <c r="AR190" s="105">
        <v>0</v>
      </c>
      <c r="AS190" s="105">
        <v>0</v>
      </c>
      <c r="AT190" s="105">
        <v>0</v>
      </c>
      <c r="AU190" s="105">
        <v>0</v>
      </c>
      <c r="AV190" s="105">
        <v>0</v>
      </c>
      <c r="AW190" s="105">
        <v>0</v>
      </c>
      <c r="AX190" s="105">
        <v>0</v>
      </c>
      <c r="AY190" s="105">
        <v>0</v>
      </c>
      <c r="AZ190" s="105">
        <v>0</v>
      </c>
      <c r="BA190" s="105">
        <v>0</v>
      </c>
    </row>
    <row r="191" spans="1:53" x14ac:dyDescent="0.2">
      <c r="A191" s="106" t="s">
        <v>2059</v>
      </c>
      <c r="B191" s="105">
        <v>9096973523.4669094</v>
      </c>
      <c r="C191" s="105">
        <v>9147526764.2071896</v>
      </c>
      <c r="D191" s="105">
        <v>9198031678.7366295</v>
      </c>
      <c r="E191" s="105">
        <v>9187048915.2033997</v>
      </c>
      <c r="F191" s="105">
        <v>9176092932.2969494</v>
      </c>
      <c r="G191" s="105">
        <v>9165137768.4788208</v>
      </c>
      <c r="H191" s="105">
        <v>9104183423.7490101</v>
      </c>
      <c r="I191" s="105">
        <v>9120152975.0305901</v>
      </c>
      <c r="J191" s="105">
        <v>9136123345.4004898</v>
      </c>
      <c r="K191" s="105">
        <v>9152094534.8587093</v>
      </c>
      <c r="L191" s="105">
        <v>9168066543.4052505</v>
      </c>
      <c r="M191" s="105">
        <v>9184039371.0401096</v>
      </c>
      <c r="N191" s="105">
        <v>9184039371.0401096</v>
      </c>
      <c r="O191" s="105">
        <v>9202442419.1661301</v>
      </c>
      <c r="P191" s="105">
        <v>9218410801.1503201</v>
      </c>
      <c r="Q191" s="105">
        <v>9234328671.0222702</v>
      </c>
      <c r="R191" s="105">
        <v>9250297440.1470909</v>
      </c>
      <c r="S191" s="105">
        <v>9327821238.3999405</v>
      </c>
      <c r="T191" s="105">
        <v>9459204842.9281902</v>
      </c>
      <c r="U191" s="105">
        <v>9590590029.4157696</v>
      </c>
      <c r="V191" s="105">
        <v>9721975418.2100506</v>
      </c>
      <c r="W191" s="105">
        <v>9776418200.34828</v>
      </c>
      <c r="X191" s="105">
        <v>9830861567.8190498</v>
      </c>
      <c r="Y191" s="105">
        <v>9885302009.09655</v>
      </c>
      <c r="Z191" s="105">
        <v>9939743327.0770092</v>
      </c>
      <c r="AA191" s="105">
        <v>9939743327.0770092</v>
      </c>
      <c r="AB191" s="105">
        <v>9996413635.5806599</v>
      </c>
      <c r="AC191" s="105">
        <v>10048391828.388901</v>
      </c>
      <c r="AD191" s="105">
        <v>10102787538.6001</v>
      </c>
      <c r="AE191" s="105">
        <v>10157209070.4196</v>
      </c>
      <c r="AF191" s="105">
        <v>10211631134.0278</v>
      </c>
      <c r="AG191" s="105">
        <v>10316064994.303801</v>
      </c>
      <c r="AH191" s="105">
        <v>10366642086.327</v>
      </c>
      <c r="AI191" s="105">
        <v>10417219989.863501</v>
      </c>
      <c r="AJ191" s="105">
        <v>10467798479.4056</v>
      </c>
      <c r="AK191" s="105">
        <v>10518377696.201099</v>
      </c>
      <c r="AL191" s="105">
        <v>10568955166.7094</v>
      </c>
      <c r="AM191" s="105">
        <v>10619534059.0333</v>
      </c>
      <c r="AN191" s="105">
        <v>10619534059.0333</v>
      </c>
      <c r="AO191" s="105">
        <v>10622556124.4522</v>
      </c>
      <c r="AP191" s="105">
        <v>10620908294.9944</v>
      </c>
      <c r="AQ191" s="105">
        <v>10621418088.958599</v>
      </c>
      <c r="AR191" s="105">
        <v>10621974784.054399</v>
      </c>
      <c r="AS191" s="105">
        <v>10622552879.4118</v>
      </c>
      <c r="AT191" s="105">
        <v>10719302626.7113</v>
      </c>
      <c r="AU191" s="105">
        <v>10766033517.3822</v>
      </c>
      <c r="AV191" s="105">
        <v>10812756994.693701</v>
      </c>
      <c r="AW191" s="105">
        <v>10859474186.08</v>
      </c>
      <c r="AX191" s="105">
        <v>10906184658.711</v>
      </c>
      <c r="AY191" s="105">
        <v>10952884923.089001</v>
      </c>
      <c r="AZ191" s="105">
        <v>10999577670.6971</v>
      </c>
      <c r="BA191" s="105">
        <v>10999577670.6971</v>
      </c>
    </row>
    <row r="192" spans="1:53" x14ac:dyDescent="0.2">
      <c r="A192" s="106" t="s">
        <v>2060</v>
      </c>
      <c r="B192" s="105">
        <v>309794507.24893099</v>
      </c>
      <c r="C192" s="105">
        <v>260002194.42649001</v>
      </c>
      <c r="D192" s="105">
        <v>220403963.23965201</v>
      </c>
      <c r="E192" s="105">
        <v>236633839.20383999</v>
      </c>
      <c r="F192" s="105">
        <v>251477313.67418399</v>
      </c>
      <c r="G192" s="105">
        <v>270012124.62765503</v>
      </c>
      <c r="H192" s="105">
        <v>327245961.054075</v>
      </c>
      <c r="I192" s="105">
        <v>304612577.29126501</v>
      </c>
      <c r="J192" s="105">
        <v>288887943.78300899</v>
      </c>
      <c r="K192" s="105">
        <v>266145093.97124499</v>
      </c>
      <c r="L192" s="105">
        <v>269793800.32099003</v>
      </c>
      <c r="M192" s="105">
        <v>274908407.71139598</v>
      </c>
      <c r="N192" s="105">
        <v>274908407.71139598</v>
      </c>
      <c r="O192" s="105">
        <v>265488462.56302801</v>
      </c>
      <c r="P192" s="105">
        <v>256435589.02057999</v>
      </c>
      <c r="Q192" s="105">
        <v>267599244.030018</v>
      </c>
      <c r="R192" s="105">
        <v>278816814.56804401</v>
      </c>
      <c r="S192" s="105">
        <v>233918771.438279</v>
      </c>
      <c r="T192" s="105">
        <v>139210326.09230199</v>
      </c>
      <c r="U192" s="105">
        <v>37842910.139397897</v>
      </c>
      <c r="V192" s="105">
        <v>-61504616.124735303</v>
      </c>
      <c r="W192" s="105">
        <v>-77238482.549692497</v>
      </c>
      <c r="X192" s="105">
        <v>-88408423.125992</v>
      </c>
      <c r="Y192" s="105">
        <v>-63684444.094175301</v>
      </c>
      <c r="Z192" s="105">
        <v>-38685788.951868802</v>
      </c>
      <c r="AA192" s="105">
        <v>-38685788.951868802</v>
      </c>
      <c r="AB192" s="105">
        <v>-24027977.387850199</v>
      </c>
      <c r="AC192" s="105">
        <v>-13936182.1288525</v>
      </c>
      <c r="AD192" s="105">
        <v>5468319.2398685198</v>
      </c>
      <c r="AE192" s="105">
        <v>12782994.9075471</v>
      </c>
      <c r="AF192" s="105">
        <v>19839780.992734399</v>
      </c>
      <c r="AG192" s="105">
        <v>-26951137.740437798</v>
      </c>
      <c r="AH192" s="105">
        <v>-28698605.152809098</v>
      </c>
      <c r="AI192" s="105">
        <v>-35516944.535352401</v>
      </c>
      <c r="AJ192" s="105">
        <v>-36248899.926583096</v>
      </c>
      <c r="AK192" s="105">
        <v>-36513179.317557499</v>
      </c>
      <c r="AL192" s="105">
        <v>-8922927.4223852903</v>
      </c>
      <c r="AM192" s="105">
        <v>10532708.1703113</v>
      </c>
      <c r="AN192" s="105">
        <v>10532708.1703113</v>
      </c>
      <c r="AO192" s="105">
        <v>68801437.935442701</v>
      </c>
      <c r="AP192" s="105">
        <v>119685770.626719</v>
      </c>
      <c r="AQ192" s="105">
        <v>181624477.52898401</v>
      </c>
      <c r="AR192" s="105">
        <v>235047125.61803401</v>
      </c>
      <c r="AS192" s="105">
        <v>293889267.62647498</v>
      </c>
      <c r="AT192" s="105">
        <v>259034732.92759001</v>
      </c>
      <c r="AU192" s="105">
        <v>266901194.403216</v>
      </c>
      <c r="AV192" s="105">
        <v>270488306.48636901</v>
      </c>
      <c r="AW192" s="105">
        <v>267514921.90140101</v>
      </c>
      <c r="AX192" s="105">
        <v>258567682.29540801</v>
      </c>
      <c r="AY192" s="105">
        <v>279268351.91246903</v>
      </c>
      <c r="AZ192" s="105">
        <v>295633081.80756497</v>
      </c>
      <c r="BA192" s="105">
        <v>295633081.80756497</v>
      </c>
    </row>
    <row r="193" spans="1:53" x14ac:dyDescent="0.2">
      <c r="A193" s="106" t="s">
        <v>2061</v>
      </c>
      <c r="B193" s="105">
        <v>173410539.33000001</v>
      </c>
      <c r="C193" s="105">
        <v>173410539.33000001</v>
      </c>
      <c r="D193" s="105">
        <v>173410539.33000001</v>
      </c>
      <c r="E193" s="105">
        <v>173410539.33000001</v>
      </c>
      <c r="F193" s="105">
        <v>173410539.33000001</v>
      </c>
      <c r="G193" s="105">
        <v>173410539.33000001</v>
      </c>
      <c r="H193" s="105">
        <v>173410539.33000001</v>
      </c>
      <c r="I193" s="105">
        <v>173410539.33000001</v>
      </c>
      <c r="J193" s="105">
        <v>173410539.33000001</v>
      </c>
      <c r="K193" s="105">
        <v>173410539.33000001</v>
      </c>
      <c r="L193" s="105">
        <v>173410539.33000001</v>
      </c>
      <c r="M193" s="105">
        <v>173410539.33000001</v>
      </c>
      <c r="N193" s="105">
        <v>173410539.33000001</v>
      </c>
      <c r="O193" s="105">
        <v>173456340.95040399</v>
      </c>
      <c r="P193" s="105">
        <v>173456152.43303001</v>
      </c>
      <c r="Q193" s="105">
        <v>173455924.30037001</v>
      </c>
      <c r="R193" s="105">
        <v>173455698.51933399</v>
      </c>
      <c r="S193" s="105">
        <v>173455460.091887</v>
      </c>
      <c r="T193" s="105">
        <v>173455214.80853799</v>
      </c>
      <c r="U193" s="105">
        <v>173454988.15181401</v>
      </c>
      <c r="V193" s="105">
        <v>173454751.79205099</v>
      </c>
      <c r="W193" s="105">
        <v>173454513.63088799</v>
      </c>
      <c r="X193" s="105">
        <v>173454271.44590601</v>
      </c>
      <c r="Y193" s="105">
        <v>173453964.98558399</v>
      </c>
      <c r="Z193" s="105">
        <v>173453662.31006199</v>
      </c>
      <c r="AA193" s="105">
        <v>173453662.31006199</v>
      </c>
      <c r="AB193" s="105">
        <v>173492062.57850599</v>
      </c>
      <c r="AC193" s="105">
        <v>173448987.22079399</v>
      </c>
      <c r="AD193" s="105">
        <v>173448740.65529099</v>
      </c>
      <c r="AE193" s="105">
        <v>173448515.997958</v>
      </c>
      <c r="AF193" s="105">
        <v>173448290.943416</v>
      </c>
      <c r="AG193" s="105">
        <v>173448079.24022299</v>
      </c>
      <c r="AH193" s="105">
        <v>173447883.24408001</v>
      </c>
      <c r="AI193" s="105">
        <v>173447691.00441799</v>
      </c>
      <c r="AJ193" s="105">
        <v>173447498.84213001</v>
      </c>
      <c r="AK193" s="105">
        <v>173447308.39259499</v>
      </c>
      <c r="AL193" s="105">
        <v>173447080.37663701</v>
      </c>
      <c r="AM193" s="105">
        <v>173446867.65289399</v>
      </c>
      <c r="AN193" s="105">
        <v>173446867.65289399</v>
      </c>
      <c r="AO193" s="105">
        <v>173486766.8098</v>
      </c>
      <c r="AP193" s="105">
        <v>173450440.80220801</v>
      </c>
      <c r="AQ193" s="105">
        <v>173450228.98685399</v>
      </c>
      <c r="AR193" s="105">
        <v>173450031.39021501</v>
      </c>
      <c r="AS193" s="105">
        <v>173449822.81215999</v>
      </c>
      <c r="AT193" s="105">
        <v>173449625.90788701</v>
      </c>
      <c r="AU193" s="105">
        <v>173449434.93214399</v>
      </c>
      <c r="AV193" s="105">
        <v>173449246.286787</v>
      </c>
      <c r="AW193" s="105">
        <v>173449077.011379</v>
      </c>
      <c r="AX193" s="105">
        <v>173448920.71264401</v>
      </c>
      <c r="AY193" s="105">
        <v>173448724.20723501</v>
      </c>
      <c r="AZ193" s="105">
        <v>173448530.28339699</v>
      </c>
      <c r="BA193" s="105">
        <v>173448530.28339699</v>
      </c>
    </row>
    <row r="194" spans="1:53" x14ac:dyDescent="0.2">
      <c r="A194" s="106" t="s">
        <v>2062</v>
      </c>
      <c r="B194" s="105">
        <v>1666455.49</v>
      </c>
      <c r="C194" s="105">
        <v>1666455.49</v>
      </c>
      <c r="D194" s="105">
        <v>1666455.49</v>
      </c>
      <c r="E194" s="105">
        <v>1666455.49</v>
      </c>
      <c r="F194" s="105">
        <v>1666455.49</v>
      </c>
      <c r="G194" s="105">
        <v>1666455.49</v>
      </c>
      <c r="H194" s="105">
        <v>1666455.49</v>
      </c>
      <c r="I194" s="105">
        <v>1666455.49</v>
      </c>
      <c r="J194" s="105">
        <v>1666455.49</v>
      </c>
      <c r="K194" s="105">
        <v>1666455.49</v>
      </c>
      <c r="L194" s="105">
        <v>1666455.49</v>
      </c>
      <c r="M194" s="105">
        <v>1666455.49</v>
      </c>
      <c r="N194" s="105">
        <v>1666455.49</v>
      </c>
      <c r="O194" s="105">
        <v>1666895.63834432</v>
      </c>
      <c r="P194" s="105">
        <v>1666893.82671386</v>
      </c>
      <c r="Q194" s="105">
        <v>1666891.63438504</v>
      </c>
      <c r="R194" s="105">
        <v>1666889.4646550601</v>
      </c>
      <c r="S194" s="105">
        <v>1666887.1733945101</v>
      </c>
      <c r="T194" s="105">
        <v>1666884.8162495201</v>
      </c>
      <c r="U194" s="105">
        <v>1666882.63810428</v>
      </c>
      <c r="V194" s="105">
        <v>1666880.3667139299</v>
      </c>
      <c r="W194" s="105">
        <v>1666878.07801234</v>
      </c>
      <c r="X194" s="105">
        <v>1666875.7506423099</v>
      </c>
      <c r="Y194" s="105">
        <v>1666872.80559359</v>
      </c>
      <c r="Z194" s="105">
        <v>1666869.8969163699</v>
      </c>
      <c r="AA194" s="105">
        <v>1666869.8969163699</v>
      </c>
      <c r="AB194" s="105">
        <v>1667238.9191131301</v>
      </c>
      <c r="AC194" s="105">
        <v>1666824.9698421101</v>
      </c>
      <c r="AD194" s="105">
        <v>1666822.6003757799</v>
      </c>
      <c r="AE194" s="105">
        <v>1666820.44144444</v>
      </c>
      <c r="AF194" s="105">
        <v>1666818.2786959801</v>
      </c>
      <c r="AG194" s="105">
        <v>1666816.2442524601</v>
      </c>
      <c r="AH194" s="105">
        <v>1666814.3607518999</v>
      </c>
      <c r="AI194" s="105">
        <v>1666812.51335069</v>
      </c>
      <c r="AJ194" s="105">
        <v>1666810.6666930299</v>
      </c>
      <c r="AK194" s="105">
        <v>1666808.8364947401</v>
      </c>
      <c r="AL194" s="105">
        <v>1666806.6452874099</v>
      </c>
      <c r="AM194" s="105">
        <v>1666804.60103652</v>
      </c>
      <c r="AN194" s="105">
        <v>1666804.60103652</v>
      </c>
      <c r="AO194" s="105">
        <v>1667188.02738033</v>
      </c>
      <c r="AP194" s="105">
        <v>1666838.9385935899</v>
      </c>
      <c r="AQ194" s="105">
        <v>1666836.90307222</v>
      </c>
      <c r="AR194" s="105">
        <v>1666835.0041910601</v>
      </c>
      <c r="AS194" s="105">
        <v>1666832.9997797599</v>
      </c>
      <c r="AT194" s="105">
        <v>1666831.1075521801</v>
      </c>
      <c r="AU194" s="105">
        <v>1666829.2722970899</v>
      </c>
      <c r="AV194" s="105">
        <v>1666827.45943674</v>
      </c>
      <c r="AW194" s="105">
        <v>1666825.83271938</v>
      </c>
      <c r="AX194" s="105">
        <v>1666824.3307063901</v>
      </c>
      <c r="AY194" s="105">
        <v>1666822.4423118299</v>
      </c>
      <c r="AZ194" s="105">
        <v>1666820.57872588</v>
      </c>
      <c r="BA194" s="105">
        <v>1666820.57872588</v>
      </c>
    </row>
    <row r="195" spans="1:53" x14ac:dyDescent="0.2">
      <c r="A195" s="106" t="s">
        <v>2063</v>
      </c>
      <c r="B195" s="105">
        <v>233673725.67281699</v>
      </c>
      <c r="C195" s="105">
        <v>233824570.512788</v>
      </c>
      <c r="D195" s="105">
        <v>233974891.276245</v>
      </c>
      <c r="E195" s="105">
        <v>234124687.96318701</v>
      </c>
      <c r="F195" s="105">
        <v>234273960.573616</v>
      </c>
      <c r="G195" s="105">
        <v>234422709.10753</v>
      </c>
      <c r="H195" s="105">
        <v>234570933.56492999</v>
      </c>
      <c r="I195" s="105">
        <v>234718633.94581601</v>
      </c>
      <c r="J195" s="105">
        <v>234865810.25018799</v>
      </c>
      <c r="K195" s="105">
        <v>235012462.47804499</v>
      </c>
      <c r="L195" s="105">
        <v>235158590.62938899</v>
      </c>
      <c r="M195" s="105">
        <v>236243549.58188301</v>
      </c>
      <c r="N195" s="105">
        <v>236243549.58188301</v>
      </c>
      <c r="O195" s="105">
        <v>237198803.34777001</v>
      </c>
      <c r="P195" s="105">
        <v>238088275.07586101</v>
      </c>
      <c r="Q195" s="105">
        <v>238974556.82336301</v>
      </c>
      <c r="R195" s="105">
        <v>239857706.31058699</v>
      </c>
      <c r="S195" s="105">
        <v>240737702.712064</v>
      </c>
      <c r="T195" s="105">
        <v>241614553.88112399</v>
      </c>
      <c r="U195" s="105">
        <v>242488295.18329999</v>
      </c>
      <c r="V195" s="105">
        <v>243358888.29944599</v>
      </c>
      <c r="W195" s="105">
        <v>244226344.68590301</v>
      </c>
      <c r="X195" s="105">
        <v>245090661.33115199</v>
      </c>
      <c r="Y195" s="105">
        <v>245951753.51512599</v>
      </c>
      <c r="Z195" s="105">
        <v>246889124.16636699</v>
      </c>
      <c r="AA195" s="105">
        <v>246889124.16636699</v>
      </c>
      <c r="AB195" s="105">
        <v>246935985.370612</v>
      </c>
      <c r="AC195" s="105">
        <v>246864017.43684101</v>
      </c>
      <c r="AD195" s="105">
        <v>246850146.904605</v>
      </c>
      <c r="AE195" s="105">
        <v>246833445.2755</v>
      </c>
      <c r="AF195" s="105">
        <v>246813880.788598</v>
      </c>
      <c r="AG195" s="105">
        <v>246791473.00988299</v>
      </c>
      <c r="AH195" s="105">
        <v>246766225.27934399</v>
      </c>
      <c r="AI195" s="105">
        <v>246738120.58955801</v>
      </c>
      <c r="AJ195" s="105">
        <v>246707153.71463501</v>
      </c>
      <c r="AK195" s="105">
        <v>246673326.954997</v>
      </c>
      <c r="AL195" s="105">
        <v>246636584.602027</v>
      </c>
      <c r="AM195" s="105">
        <v>246597001.76327601</v>
      </c>
      <c r="AN195" s="105">
        <v>246597001.76327601</v>
      </c>
      <c r="AO195" s="105">
        <v>246525489.11529401</v>
      </c>
      <c r="AP195" s="105">
        <v>246338992.62461501</v>
      </c>
      <c r="AQ195" s="105">
        <v>246197155.69580799</v>
      </c>
      <c r="AR195" s="105">
        <v>246048678.24441099</v>
      </c>
      <c r="AS195" s="105">
        <v>245893524.535411</v>
      </c>
      <c r="AT195" s="105">
        <v>245731726.72291899</v>
      </c>
      <c r="AU195" s="105">
        <v>245563276.60207099</v>
      </c>
      <c r="AV195" s="105">
        <v>245388169.075681</v>
      </c>
      <c r="AW195" s="105">
        <v>245206428.13840801</v>
      </c>
      <c r="AX195" s="105">
        <v>245018044.801671</v>
      </c>
      <c r="AY195" s="105">
        <v>244822944.170726</v>
      </c>
      <c r="AZ195" s="105">
        <v>248901738.097866</v>
      </c>
      <c r="BA195" s="105">
        <v>248901738.097866</v>
      </c>
    </row>
    <row r="196" spans="1:53" x14ac:dyDescent="0.2">
      <c r="A196" s="106" t="s">
        <v>2064</v>
      </c>
      <c r="B196" s="105">
        <v>3321788307.20119</v>
      </c>
      <c r="C196" s="105">
        <v>3307090282.8092799</v>
      </c>
      <c r="D196" s="105">
        <v>3290898425.04526</v>
      </c>
      <c r="E196" s="105">
        <v>3274951384.3928199</v>
      </c>
      <c r="F196" s="105">
        <v>3259532078.24933</v>
      </c>
      <c r="G196" s="105">
        <v>3244677236.02425</v>
      </c>
      <c r="H196" s="105">
        <v>3231039541.7851701</v>
      </c>
      <c r="I196" s="105">
        <v>3216751199.2491798</v>
      </c>
      <c r="J196" s="105">
        <v>3205092121.0380602</v>
      </c>
      <c r="K196" s="105">
        <v>3195397012.9384398</v>
      </c>
      <c r="L196" s="105">
        <v>3187213015.2507</v>
      </c>
      <c r="M196" s="105">
        <v>3177860240.43221</v>
      </c>
      <c r="N196" s="105">
        <v>3177860240.43221</v>
      </c>
      <c r="O196" s="105">
        <v>3165668849.8901701</v>
      </c>
      <c r="P196" s="105">
        <v>3162213426.0819101</v>
      </c>
      <c r="Q196" s="105">
        <v>3160258532.5994201</v>
      </c>
      <c r="R196" s="105">
        <v>3160278608.9669499</v>
      </c>
      <c r="S196" s="105">
        <v>3161213770.0096202</v>
      </c>
      <c r="T196" s="105">
        <v>3163683660.5967598</v>
      </c>
      <c r="U196" s="105">
        <v>3167772499.0331001</v>
      </c>
      <c r="V196" s="105">
        <v>3172366361.1249399</v>
      </c>
      <c r="W196" s="105">
        <v>3180131517.7195601</v>
      </c>
      <c r="X196" s="105">
        <v>3189352472.4102001</v>
      </c>
      <c r="Y196" s="105">
        <v>3200261454.7712998</v>
      </c>
      <c r="Z196" s="105">
        <v>3210905524.2487302</v>
      </c>
      <c r="AA196" s="105">
        <v>3210905524.2487302</v>
      </c>
      <c r="AB196" s="105">
        <v>3218367602.43857</v>
      </c>
      <c r="AC196" s="105">
        <v>3237189024.7053099</v>
      </c>
      <c r="AD196" s="105">
        <v>3250237144.5546799</v>
      </c>
      <c r="AE196" s="105">
        <v>3267325583.01124</v>
      </c>
      <c r="AF196" s="105">
        <v>3283757295.48598</v>
      </c>
      <c r="AG196" s="105">
        <v>3304527497.9812999</v>
      </c>
      <c r="AH196" s="105">
        <v>3324885025.2565398</v>
      </c>
      <c r="AI196" s="105">
        <v>3344044956.2269802</v>
      </c>
      <c r="AJ196" s="105">
        <v>3357344479.9632001</v>
      </c>
      <c r="AK196" s="105">
        <v>3370554123.9569602</v>
      </c>
      <c r="AL196" s="105">
        <v>3384126556.8191199</v>
      </c>
      <c r="AM196" s="105">
        <v>3394037097.5324502</v>
      </c>
      <c r="AN196" s="105">
        <v>3394037097.5324502</v>
      </c>
      <c r="AO196" s="105">
        <v>3398689738.5633602</v>
      </c>
      <c r="AP196" s="105">
        <v>3414987528.7067399</v>
      </c>
      <c r="AQ196" s="105">
        <v>3425918539.4633198</v>
      </c>
      <c r="AR196" s="105">
        <v>3441182229.0881</v>
      </c>
      <c r="AS196" s="105">
        <v>3451633927.3368301</v>
      </c>
      <c r="AT196" s="105">
        <v>3466608030.8138499</v>
      </c>
      <c r="AU196" s="105">
        <v>3476977183.0813599</v>
      </c>
      <c r="AV196" s="105">
        <v>3486291367.2792101</v>
      </c>
      <c r="AW196" s="105">
        <v>3501299345.7632999</v>
      </c>
      <c r="AX196" s="105">
        <v>3523369030.98066</v>
      </c>
      <c r="AY196" s="105">
        <v>3545785929.9282398</v>
      </c>
      <c r="AZ196" s="105">
        <v>3556461311.8095198</v>
      </c>
      <c r="BA196" s="105">
        <v>3556461311.8095198</v>
      </c>
    </row>
    <row r="197" spans="1:53" x14ac:dyDescent="0.2">
      <c r="A197" s="106" t="s">
        <v>2065</v>
      </c>
      <c r="B197" s="105">
        <v>0</v>
      </c>
      <c r="C197" s="105">
        <v>0</v>
      </c>
      <c r="D197" s="105">
        <v>0</v>
      </c>
      <c r="E197" s="105">
        <v>0</v>
      </c>
      <c r="F197" s="105">
        <v>0</v>
      </c>
      <c r="G197" s="105">
        <v>0</v>
      </c>
      <c r="H197" s="105">
        <v>0</v>
      </c>
      <c r="I197" s="105">
        <v>0</v>
      </c>
      <c r="J197" s="105">
        <v>0</v>
      </c>
      <c r="K197" s="105">
        <v>0</v>
      </c>
      <c r="L197" s="105">
        <v>0</v>
      </c>
      <c r="M197" s="105">
        <v>0</v>
      </c>
      <c r="N197" s="105">
        <v>0</v>
      </c>
      <c r="O197" s="105">
        <v>0</v>
      </c>
      <c r="P197" s="105">
        <v>0</v>
      </c>
      <c r="Q197" s="105">
        <v>0</v>
      </c>
      <c r="R197" s="105">
        <v>0</v>
      </c>
      <c r="S197" s="105">
        <v>0</v>
      </c>
      <c r="T197" s="105">
        <v>0</v>
      </c>
      <c r="U197" s="105">
        <v>0</v>
      </c>
      <c r="V197" s="105">
        <v>0</v>
      </c>
      <c r="W197" s="105">
        <v>0</v>
      </c>
      <c r="X197" s="105">
        <v>0</v>
      </c>
      <c r="Y197" s="105">
        <v>0</v>
      </c>
      <c r="Z197" s="105">
        <v>0</v>
      </c>
      <c r="AA197" s="105">
        <v>0</v>
      </c>
      <c r="AB197" s="105">
        <v>0</v>
      </c>
      <c r="AC197" s="105">
        <v>0</v>
      </c>
      <c r="AD197" s="105">
        <v>0</v>
      </c>
      <c r="AE197" s="105">
        <v>0</v>
      </c>
      <c r="AF197" s="105">
        <v>0</v>
      </c>
      <c r="AG197" s="105">
        <v>0</v>
      </c>
      <c r="AH197" s="105">
        <v>0</v>
      </c>
      <c r="AI197" s="105">
        <v>0</v>
      </c>
      <c r="AJ197" s="105">
        <v>0</v>
      </c>
      <c r="AK197" s="105">
        <v>0</v>
      </c>
      <c r="AL197" s="105">
        <v>0</v>
      </c>
      <c r="AM197" s="105">
        <v>0</v>
      </c>
      <c r="AN197" s="105">
        <v>0</v>
      </c>
      <c r="AO197" s="105">
        <v>0</v>
      </c>
      <c r="AP197" s="105">
        <v>0</v>
      </c>
      <c r="AQ197" s="105">
        <v>0</v>
      </c>
      <c r="AR197" s="105">
        <v>0</v>
      </c>
      <c r="AS197" s="105">
        <v>0</v>
      </c>
      <c r="AT197" s="105">
        <v>0</v>
      </c>
      <c r="AU197" s="105">
        <v>0</v>
      </c>
      <c r="AV197" s="105">
        <v>0</v>
      </c>
      <c r="AW197" s="105">
        <v>0</v>
      </c>
      <c r="AX197" s="105">
        <v>0</v>
      </c>
      <c r="AY197" s="105">
        <v>0</v>
      </c>
      <c r="AZ197" s="105">
        <v>0</v>
      </c>
      <c r="BA197" s="105">
        <v>0</v>
      </c>
    </row>
    <row r="198" spans="1:53" x14ac:dyDescent="0.2">
      <c r="A198" s="106" t="s">
        <v>2066</v>
      </c>
      <c r="B198" s="105">
        <v>22733412690.243198</v>
      </c>
      <c r="C198" s="105">
        <v>22796976265.364799</v>
      </c>
      <c r="D198" s="105">
        <v>22868317078.672901</v>
      </c>
      <c r="E198" s="105">
        <v>22933209400.2509</v>
      </c>
      <c r="F198" s="105">
        <v>22999798433.100601</v>
      </c>
      <c r="G198" s="105">
        <v>23073139747.597301</v>
      </c>
      <c r="H198" s="105">
        <v>23136242304.634499</v>
      </c>
      <c r="I198" s="105">
        <v>23200366082.373199</v>
      </c>
      <c r="J198" s="105">
        <v>23270433655.6712</v>
      </c>
      <c r="K198" s="105">
        <v>23332627587.7915</v>
      </c>
      <c r="L198" s="105">
        <v>23420991347.992901</v>
      </c>
      <c r="M198" s="105">
        <v>23513476015.046299</v>
      </c>
      <c r="N198" s="105">
        <v>23513476015.046299</v>
      </c>
      <c r="O198" s="105">
        <v>23597622785.1376</v>
      </c>
      <c r="P198" s="105">
        <v>23679287886.117901</v>
      </c>
      <c r="Q198" s="105">
        <v>23781017792.472599</v>
      </c>
      <c r="R198" s="105">
        <v>23884906558.754501</v>
      </c>
      <c r="S198" s="105">
        <v>23996872373.049801</v>
      </c>
      <c r="T198" s="105">
        <v>24115188777.7799</v>
      </c>
      <c r="U198" s="105">
        <v>24227892393.693699</v>
      </c>
      <c r="V198" s="105">
        <v>24346372176.165699</v>
      </c>
      <c r="W198" s="105">
        <v>24469021313.170101</v>
      </c>
      <c r="X198" s="105">
        <v>24595125469.322399</v>
      </c>
      <c r="Y198" s="105">
        <v>24755598971.3298</v>
      </c>
      <c r="Z198" s="105">
        <v>24917406192.998402</v>
      </c>
      <c r="AA198" s="105">
        <v>24917406192.998402</v>
      </c>
      <c r="AB198" s="105">
        <v>25073319493.603802</v>
      </c>
      <c r="AC198" s="105">
        <v>25219862975.009998</v>
      </c>
      <c r="AD198" s="105">
        <v>25374369880.278702</v>
      </c>
      <c r="AE198" s="105">
        <v>25521783964.206402</v>
      </c>
      <c r="AF198" s="105">
        <v>25670409707.9599</v>
      </c>
      <c r="AG198" s="105">
        <v>25817046504.612598</v>
      </c>
      <c r="AH198" s="105">
        <v>25955289303.2467</v>
      </c>
      <c r="AI198" s="105">
        <v>26091067447.940201</v>
      </c>
      <c r="AJ198" s="105">
        <v>26221966580.066002</v>
      </c>
      <c r="AK198" s="105">
        <v>26351860954.1493</v>
      </c>
      <c r="AL198" s="105">
        <v>26507311979.516399</v>
      </c>
      <c r="AM198" s="105">
        <v>26653104404.4258</v>
      </c>
      <c r="AN198" s="105">
        <v>26653104404.4258</v>
      </c>
      <c r="AO198" s="105">
        <v>26792332925.119499</v>
      </c>
      <c r="AP198" s="105">
        <v>26919753660.1325</v>
      </c>
      <c r="AQ198" s="105">
        <v>27056719581.336102</v>
      </c>
      <c r="AR198" s="105">
        <v>27190481188.934502</v>
      </c>
      <c r="AS198" s="105">
        <v>27327016856.756802</v>
      </c>
      <c r="AT198" s="105">
        <v>27462159305.111099</v>
      </c>
      <c r="AU198" s="105">
        <v>27589804333.527699</v>
      </c>
      <c r="AV198" s="105">
        <v>27715656984.490501</v>
      </c>
      <c r="AW198" s="105">
        <v>27835352217.598499</v>
      </c>
      <c r="AX198" s="105">
        <v>27954553295.933201</v>
      </c>
      <c r="AY198" s="105">
        <v>28100873249.182301</v>
      </c>
      <c r="AZ198" s="105">
        <v>28237463055.0868</v>
      </c>
      <c r="BA198" s="105">
        <v>28237463055.0868</v>
      </c>
    </row>
    <row r="199" spans="1:53" x14ac:dyDescent="0.2">
      <c r="A199" s="106" t="s">
        <v>2067</v>
      </c>
    </row>
    <row r="200" spans="1:53" x14ac:dyDescent="0.2">
      <c r="A200" s="158" t="s">
        <v>2068</v>
      </c>
    </row>
    <row r="201" spans="1:53" x14ac:dyDescent="0.2">
      <c r="A201" s="106" t="s">
        <v>2069</v>
      </c>
      <c r="B201" s="105">
        <v>8864073185.1412907</v>
      </c>
      <c r="C201" s="105">
        <v>8932673305.3498802</v>
      </c>
      <c r="D201" s="105">
        <v>9000721516.1605492</v>
      </c>
      <c r="E201" s="105">
        <v>9067068966.7257595</v>
      </c>
      <c r="F201" s="105">
        <v>9135804781.8648205</v>
      </c>
      <c r="G201" s="105">
        <v>9207251837.8073502</v>
      </c>
      <c r="H201" s="105">
        <v>9278005657.0991898</v>
      </c>
      <c r="I201" s="105">
        <v>9352695933.93293</v>
      </c>
      <c r="J201" s="105">
        <v>9424526034.5054092</v>
      </c>
      <c r="K201" s="105">
        <v>9493518037.4925499</v>
      </c>
      <c r="L201" s="105">
        <v>9561650770.2350807</v>
      </c>
      <c r="M201" s="105">
        <v>9636140447.4819794</v>
      </c>
      <c r="N201" s="105">
        <v>9636140447.4819794</v>
      </c>
      <c r="O201" s="105">
        <v>9742353407.9276009</v>
      </c>
      <c r="P201" s="105">
        <v>9810661711.8242798</v>
      </c>
      <c r="Q201" s="105">
        <v>9878427780.3418598</v>
      </c>
      <c r="R201" s="105">
        <v>9946330350.6678905</v>
      </c>
      <c r="S201" s="105">
        <v>10016083420.8636</v>
      </c>
      <c r="T201" s="105">
        <v>10087040510.251499</v>
      </c>
      <c r="U201" s="105">
        <v>10157203983.352301</v>
      </c>
      <c r="V201" s="105">
        <v>10230447838.881599</v>
      </c>
      <c r="W201" s="105">
        <v>10299307371.629801</v>
      </c>
      <c r="X201" s="105">
        <v>10365643412.8267</v>
      </c>
      <c r="Y201" s="105">
        <v>10429897173.678301</v>
      </c>
      <c r="Z201" s="105">
        <v>10495470812.517</v>
      </c>
      <c r="AA201" s="105">
        <v>10495470812.517</v>
      </c>
      <c r="AB201" s="105">
        <v>10560347855.5919</v>
      </c>
      <c r="AC201" s="105">
        <v>10620714553.2463</v>
      </c>
      <c r="AD201" s="105">
        <v>10683371488.1192</v>
      </c>
      <c r="AE201" s="105">
        <v>10746696647.571199</v>
      </c>
      <c r="AF201" s="105">
        <v>10812106636.835899</v>
      </c>
      <c r="AG201" s="105">
        <v>10875406979.035299</v>
      </c>
      <c r="AH201" s="105">
        <v>10939148677.156799</v>
      </c>
      <c r="AI201" s="105">
        <v>11006110952.910801</v>
      </c>
      <c r="AJ201" s="105">
        <v>11068657206.933599</v>
      </c>
      <c r="AK201" s="105">
        <v>11129665699.4685</v>
      </c>
      <c r="AL201" s="105">
        <v>11188921654.2183</v>
      </c>
      <c r="AM201" s="105">
        <v>11250144631.890699</v>
      </c>
      <c r="AN201" s="105">
        <v>11250144631.890699</v>
      </c>
      <c r="AO201" s="105">
        <v>11310109745.9072</v>
      </c>
      <c r="AP201" s="105">
        <v>11367493390.509199</v>
      </c>
      <c r="AQ201" s="105">
        <v>11426732580.091801</v>
      </c>
      <c r="AR201" s="105">
        <v>11486691218.241199</v>
      </c>
      <c r="AS201" s="105">
        <v>11548677916.576599</v>
      </c>
      <c r="AT201" s="105">
        <v>11603037771.611601</v>
      </c>
      <c r="AU201" s="105">
        <v>11661135989.1929</v>
      </c>
      <c r="AV201" s="105">
        <v>11722209749.0926</v>
      </c>
      <c r="AW201" s="105">
        <v>11778793226.544399</v>
      </c>
      <c r="AX201" s="105">
        <v>11833712154.097401</v>
      </c>
      <c r="AY201" s="105">
        <v>11886522592.077499</v>
      </c>
      <c r="AZ201" s="105">
        <v>11940476561.242901</v>
      </c>
      <c r="BA201" s="105">
        <v>11940476561.242901</v>
      </c>
    </row>
    <row r="202" spans="1:53" x14ac:dyDescent="0.2">
      <c r="A202" s="106" t="s">
        <v>2070</v>
      </c>
      <c r="B202" s="105">
        <v>0</v>
      </c>
      <c r="C202" s="105">
        <v>0</v>
      </c>
      <c r="D202" s="105">
        <v>0</v>
      </c>
      <c r="E202" s="105">
        <v>0</v>
      </c>
      <c r="F202" s="105">
        <v>0</v>
      </c>
      <c r="G202" s="105">
        <v>0</v>
      </c>
      <c r="H202" s="105">
        <v>0</v>
      </c>
      <c r="I202" s="105">
        <v>0</v>
      </c>
      <c r="J202" s="105">
        <v>0</v>
      </c>
      <c r="K202" s="105">
        <v>0</v>
      </c>
      <c r="L202" s="105">
        <v>0</v>
      </c>
      <c r="M202" s="105">
        <v>0</v>
      </c>
      <c r="N202" s="105">
        <v>0</v>
      </c>
      <c r="O202" s="105">
        <v>0</v>
      </c>
      <c r="P202" s="105">
        <v>0</v>
      </c>
      <c r="Q202" s="105">
        <v>0</v>
      </c>
      <c r="R202" s="105">
        <v>0</v>
      </c>
      <c r="S202" s="105">
        <v>0</v>
      </c>
      <c r="T202" s="105">
        <v>0</v>
      </c>
      <c r="U202" s="105">
        <v>0</v>
      </c>
      <c r="V202" s="105">
        <v>0</v>
      </c>
      <c r="W202" s="105">
        <v>0</v>
      </c>
      <c r="X202" s="105">
        <v>0</v>
      </c>
      <c r="Y202" s="105">
        <v>0</v>
      </c>
      <c r="Z202" s="105">
        <v>0</v>
      </c>
      <c r="AA202" s="105">
        <v>0</v>
      </c>
      <c r="AB202" s="105">
        <v>0</v>
      </c>
      <c r="AC202" s="105">
        <v>0</v>
      </c>
      <c r="AD202" s="105">
        <v>0</v>
      </c>
      <c r="AE202" s="105">
        <v>0</v>
      </c>
      <c r="AF202" s="105">
        <v>0</v>
      </c>
      <c r="AG202" s="105">
        <v>0</v>
      </c>
      <c r="AH202" s="105">
        <v>0</v>
      </c>
      <c r="AI202" s="105">
        <v>0</v>
      </c>
      <c r="AJ202" s="105">
        <v>0</v>
      </c>
      <c r="AK202" s="105">
        <v>0</v>
      </c>
      <c r="AL202" s="105">
        <v>0</v>
      </c>
      <c r="AM202" s="105">
        <v>0</v>
      </c>
      <c r="AN202" s="105">
        <v>0</v>
      </c>
      <c r="AO202" s="105">
        <v>0</v>
      </c>
      <c r="AP202" s="105">
        <v>0</v>
      </c>
      <c r="AQ202" s="105">
        <v>0</v>
      </c>
      <c r="AR202" s="105">
        <v>0</v>
      </c>
      <c r="AS202" s="105">
        <v>0</v>
      </c>
      <c r="AT202" s="105">
        <v>0</v>
      </c>
      <c r="AU202" s="105">
        <v>0</v>
      </c>
      <c r="AV202" s="105">
        <v>0</v>
      </c>
      <c r="AW202" s="105">
        <v>0</v>
      </c>
      <c r="AX202" s="105">
        <v>0</v>
      </c>
      <c r="AY202" s="105">
        <v>0</v>
      </c>
      <c r="AZ202" s="105">
        <v>0</v>
      </c>
      <c r="BA202" s="105">
        <v>0</v>
      </c>
    </row>
    <row r="203" spans="1:53" x14ac:dyDescent="0.2">
      <c r="A203" s="106" t="s">
        <v>2071</v>
      </c>
      <c r="B203" s="105">
        <v>8403017033.0563297</v>
      </c>
      <c r="C203" s="105">
        <v>8447019628.7568598</v>
      </c>
      <c r="D203" s="105">
        <v>8491231432.4084501</v>
      </c>
      <c r="E203" s="105">
        <v>8478009049.5172796</v>
      </c>
      <c r="F203" s="105">
        <v>8464916893.2783203</v>
      </c>
      <c r="G203" s="105">
        <v>8452254893.4882803</v>
      </c>
      <c r="H203" s="105">
        <v>8393045747.6217604</v>
      </c>
      <c r="I203" s="105">
        <v>8404529146.3281698</v>
      </c>
      <c r="J203" s="105">
        <v>8416458596.99578</v>
      </c>
      <c r="K203" s="105">
        <v>8428208829.28654</v>
      </c>
      <c r="L203" s="105">
        <v>8440644256.1937704</v>
      </c>
      <c r="M203" s="105">
        <v>8456355000.6353598</v>
      </c>
      <c r="N203" s="105">
        <v>8456355000.6353598</v>
      </c>
      <c r="O203" s="105">
        <v>8496587057.2168198</v>
      </c>
      <c r="P203" s="105">
        <v>8508661904.5195303</v>
      </c>
      <c r="Q203" s="105">
        <v>8521524132.6595201</v>
      </c>
      <c r="R203" s="105">
        <v>8534504811.7008801</v>
      </c>
      <c r="S203" s="105">
        <v>8604506531.8804493</v>
      </c>
      <c r="T203" s="105">
        <v>8724606811.3034801</v>
      </c>
      <c r="U203" s="105">
        <v>8844461602.5921593</v>
      </c>
      <c r="V203" s="105">
        <v>8964368987.4749794</v>
      </c>
      <c r="W203" s="105">
        <v>9014061761.1917706</v>
      </c>
      <c r="X203" s="105">
        <v>9063615243.8340702</v>
      </c>
      <c r="Y203" s="105">
        <v>9113930647.9147491</v>
      </c>
      <c r="Z203" s="105">
        <v>9164395453.2012901</v>
      </c>
      <c r="AA203" s="105">
        <v>9164395453.2012901</v>
      </c>
      <c r="AB203" s="105">
        <v>9211279867.6915398</v>
      </c>
      <c r="AC203" s="105">
        <v>9258970440.8218498</v>
      </c>
      <c r="AD203" s="105">
        <v>9309354779.3326092</v>
      </c>
      <c r="AE203" s="105">
        <v>9359595331.46245</v>
      </c>
      <c r="AF203" s="105">
        <v>9409943635.5867805</v>
      </c>
      <c r="AG203" s="105">
        <v>9506538729.6744404</v>
      </c>
      <c r="AH203" s="105">
        <v>9553218146.8436909</v>
      </c>
      <c r="AI203" s="105">
        <v>9599648136.9596996</v>
      </c>
      <c r="AJ203" s="105">
        <v>9646328473.7034397</v>
      </c>
      <c r="AK203" s="105">
        <v>9692778004.3403091</v>
      </c>
      <c r="AL203" s="105">
        <v>9739831066.8389091</v>
      </c>
      <c r="AM203" s="105">
        <v>9786881068.7763596</v>
      </c>
      <c r="AN203" s="105">
        <v>9786881068.7763596</v>
      </c>
      <c r="AO203" s="105">
        <v>9783090002.7689095</v>
      </c>
      <c r="AP203" s="105">
        <v>9781729310.2325001</v>
      </c>
      <c r="AQ203" s="105">
        <v>9782666301.5643997</v>
      </c>
      <c r="AR203" s="105">
        <v>9783518046.3444691</v>
      </c>
      <c r="AS203" s="105">
        <v>9784425017.9711704</v>
      </c>
      <c r="AT203" s="105">
        <v>9873996668.5599804</v>
      </c>
      <c r="AU203" s="105">
        <v>9917218544.5812092</v>
      </c>
      <c r="AV203" s="105">
        <v>9960178330.7456608</v>
      </c>
      <c r="AW203" s="105">
        <v>10003447841.528099</v>
      </c>
      <c r="AX203" s="105">
        <v>10046524578.7829</v>
      </c>
      <c r="AY203" s="105">
        <v>10090037894.502001</v>
      </c>
      <c r="AZ203" s="105">
        <v>10132887701.5949</v>
      </c>
      <c r="BA203" s="105">
        <v>10132887701.5949</v>
      </c>
    </row>
    <row r="204" spans="1:53" x14ac:dyDescent="0.2">
      <c r="A204" s="106" t="s">
        <v>2072</v>
      </c>
      <c r="B204" s="105">
        <v>286162042.18300903</v>
      </c>
      <c r="C204" s="105">
        <v>240091523.802255</v>
      </c>
      <c r="D204" s="105">
        <v>203467559.783941</v>
      </c>
      <c r="E204" s="105">
        <v>218370866.282446</v>
      </c>
      <c r="F204" s="105">
        <v>231987031.572487</v>
      </c>
      <c r="G204" s="105">
        <v>249010037.74698901</v>
      </c>
      <c r="H204" s="105">
        <v>301684422.86505198</v>
      </c>
      <c r="I204" s="105">
        <v>280710783.16249299</v>
      </c>
      <c r="J204" s="105">
        <v>266131851.125348</v>
      </c>
      <c r="K204" s="105">
        <v>245094324.83854699</v>
      </c>
      <c r="L204" s="105">
        <v>248387539.53788799</v>
      </c>
      <c r="M204" s="105">
        <v>253126428.83451501</v>
      </c>
      <c r="N204" s="105">
        <v>253126428.83451501</v>
      </c>
      <c r="O204" s="105">
        <v>245124688.87121999</v>
      </c>
      <c r="P204" s="105">
        <v>236691960.721708</v>
      </c>
      <c r="Q204" s="105">
        <v>246943063.98678401</v>
      </c>
      <c r="R204" s="105">
        <v>257241830.42877799</v>
      </c>
      <c r="S204" s="105">
        <v>215779820.96013901</v>
      </c>
      <c r="T204" s="105">
        <v>128399308.334748</v>
      </c>
      <c r="U204" s="105">
        <v>34898808.585464999</v>
      </c>
      <c r="V204" s="105">
        <v>-56711732.920287699</v>
      </c>
      <c r="W204" s="105">
        <v>-71215494.036339104</v>
      </c>
      <c r="X204" s="105">
        <v>-81508617.123762399</v>
      </c>
      <c r="Y204" s="105">
        <v>-58715010.051408999</v>
      </c>
      <c r="Z204" s="105">
        <v>-35668111.007275797</v>
      </c>
      <c r="AA204" s="105">
        <v>-35668111.007275797</v>
      </c>
      <c r="AB204" s="105">
        <v>-22140782.929016501</v>
      </c>
      <c r="AC204" s="105">
        <v>-12841328.3033414</v>
      </c>
      <c r="AD204" s="105">
        <v>5038859.1916919798</v>
      </c>
      <c r="AE204" s="105">
        <v>11779186.4506579</v>
      </c>
      <c r="AF204" s="105">
        <v>18282213.530207898</v>
      </c>
      <c r="AG204" s="105">
        <v>-24836217.577121999</v>
      </c>
      <c r="AH204" s="105">
        <v>-26446754.238435999</v>
      </c>
      <c r="AI204" s="105">
        <v>-32729477.804160699</v>
      </c>
      <c r="AJ204" s="105">
        <v>-33404234.537965599</v>
      </c>
      <c r="AK204" s="105">
        <v>-33647217.4302672</v>
      </c>
      <c r="AL204" s="105">
        <v>-8222932.5742097003</v>
      </c>
      <c r="AM204" s="105">
        <v>9706862.9962423593</v>
      </c>
      <c r="AN204" s="105">
        <v>9706862.9962423593</v>
      </c>
      <c r="AO204" s="105">
        <v>63364283.676784597</v>
      </c>
      <c r="AP204" s="105">
        <v>110229161.013367</v>
      </c>
      <c r="AQ204" s="105">
        <v>167281961.87937</v>
      </c>
      <c r="AR204" s="105">
        <v>216493433.84598699</v>
      </c>
      <c r="AS204" s="105">
        <v>270701170.925771</v>
      </c>
      <c r="AT204" s="105">
        <v>238607694.832201</v>
      </c>
      <c r="AU204" s="105">
        <v>245858186.344385</v>
      </c>
      <c r="AV204" s="105">
        <v>249160484.26018801</v>
      </c>
      <c r="AW204" s="105">
        <v>246427361.234615</v>
      </c>
      <c r="AX204" s="105">
        <v>238186557.14626199</v>
      </c>
      <c r="AY204" s="105">
        <v>257268132.85437399</v>
      </c>
      <c r="AZ204" s="105">
        <v>272339257.78921402</v>
      </c>
      <c r="BA204" s="105">
        <v>272339257.78921402</v>
      </c>
    </row>
    <row r="205" spans="1:53" x14ac:dyDescent="0.2">
      <c r="A205" s="106" t="s">
        <v>2073</v>
      </c>
      <c r="B205" s="105">
        <v>173410539.33000001</v>
      </c>
      <c r="C205" s="105">
        <v>173410539.33000001</v>
      </c>
      <c r="D205" s="105">
        <v>173410539.33000001</v>
      </c>
      <c r="E205" s="105">
        <v>173410539.33000001</v>
      </c>
      <c r="F205" s="105">
        <v>173410539.33000001</v>
      </c>
      <c r="G205" s="105">
        <v>173410539.33000001</v>
      </c>
      <c r="H205" s="105">
        <v>173410539.33000001</v>
      </c>
      <c r="I205" s="105">
        <v>173410539.33000001</v>
      </c>
      <c r="J205" s="105">
        <v>173410539.33000001</v>
      </c>
      <c r="K205" s="105">
        <v>173410539.33000001</v>
      </c>
      <c r="L205" s="105">
        <v>173410539.33000001</v>
      </c>
      <c r="M205" s="105">
        <v>173410539.33000001</v>
      </c>
      <c r="N205" s="105">
        <v>173410539.33000001</v>
      </c>
      <c r="O205" s="105">
        <v>173456340.95040399</v>
      </c>
      <c r="P205" s="105">
        <v>173456152.43303001</v>
      </c>
      <c r="Q205" s="105">
        <v>173455924.30037001</v>
      </c>
      <c r="R205" s="105">
        <v>173455698.51933399</v>
      </c>
      <c r="S205" s="105">
        <v>173455460.091887</v>
      </c>
      <c r="T205" s="105">
        <v>173455214.80853799</v>
      </c>
      <c r="U205" s="105">
        <v>173454988.15181401</v>
      </c>
      <c r="V205" s="105">
        <v>173454751.79205099</v>
      </c>
      <c r="W205" s="105">
        <v>173454513.63088799</v>
      </c>
      <c r="X205" s="105">
        <v>173454271.44590601</v>
      </c>
      <c r="Y205" s="105">
        <v>173453964.98558399</v>
      </c>
      <c r="Z205" s="105">
        <v>173453662.31006199</v>
      </c>
      <c r="AA205" s="105">
        <v>173453662.31006199</v>
      </c>
      <c r="AB205" s="105">
        <v>173492062.57850599</v>
      </c>
      <c r="AC205" s="105">
        <v>173448987.22079399</v>
      </c>
      <c r="AD205" s="105">
        <v>173448740.65529099</v>
      </c>
      <c r="AE205" s="105">
        <v>173448515.997958</v>
      </c>
      <c r="AF205" s="105">
        <v>173448290.943416</v>
      </c>
      <c r="AG205" s="105">
        <v>173448079.24022299</v>
      </c>
      <c r="AH205" s="105">
        <v>173447883.24408001</v>
      </c>
      <c r="AI205" s="105">
        <v>173447691.00441799</v>
      </c>
      <c r="AJ205" s="105">
        <v>173447498.84213001</v>
      </c>
      <c r="AK205" s="105">
        <v>173447308.39259499</v>
      </c>
      <c r="AL205" s="105">
        <v>173447080.37663701</v>
      </c>
      <c r="AM205" s="105">
        <v>173446867.65289399</v>
      </c>
      <c r="AN205" s="105">
        <v>173446867.65289399</v>
      </c>
      <c r="AO205" s="105">
        <v>173486766.8098</v>
      </c>
      <c r="AP205" s="105">
        <v>173450440.80220801</v>
      </c>
      <c r="AQ205" s="105">
        <v>173450228.98685399</v>
      </c>
      <c r="AR205" s="105">
        <v>173450031.39021501</v>
      </c>
      <c r="AS205" s="105">
        <v>173449822.81215999</v>
      </c>
      <c r="AT205" s="105">
        <v>173449625.90788701</v>
      </c>
      <c r="AU205" s="105">
        <v>173449434.93214399</v>
      </c>
      <c r="AV205" s="105">
        <v>173449246.286787</v>
      </c>
      <c r="AW205" s="105">
        <v>173449077.011379</v>
      </c>
      <c r="AX205" s="105">
        <v>173448920.71264401</v>
      </c>
      <c r="AY205" s="105">
        <v>173448724.20723501</v>
      </c>
      <c r="AZ205" s="105">
        <v>173448530.28339699</v>
      </c>
      <c r="BA205" s="105">
        <v>173448530.28339699</v>
      </c>
    </row>
    <row r="206" spans="1:53" x14ac:dyDescent="0.2">
      <c r="A206" s="106" t="s">
        <v>2074</v>
      </c>
      <c r="B206" s="105">
        <v>1666455.49</v>
      </c>
      <c r="C206" s="105">
        <v>1666455.49</v>
      </c>
      <c r="D206" s="105">
        <v>1666455.49</v>
      </c>
      <c r="E206" s="105">
        <v>1666455.49</v>
      </c>
      <c r="F206" s="105">
        <v>1666455.49</v>
      </c>
      <c r="G206" s="105">
        <v>1666455.49</v>
      </c>
      <c r="H206" s="105">
        <v>1666455.49</v>
      </c>
      <c r="I206" s="105">
        <v>1666455.49</v>
      </c>
      <c r="J206" s="105">
        <v>1666455.49</v>
      </c>
      <c r="K206" s="105">
        <v>1666455.49</v>
      </c>
      <c r="L206" s="105">
        <v>1666455.49</v>
      </c>
      <c r="M206" s="105">
        <v>1666455.49</v>
      </c>
      <c r="N206" s="105">
        <v>1666455.49</v>
      </c>
      <c r="O206" s="105">
        <v>1666895.63834432</v>
      </c>
      <c r="P206" s="105">
        <v>1666893.82671386</v>
      </c>
      <c r="Q206" s="105">
        <v>1666891.63438504</v>
      </c>
      <c r="R206" s="105">
        <v>1666889.4646550601</v>
      </c>
      <c r="S206" s="105">
        <v>1666887.1733945101</v>
      </c>
      <c r="T206" s="105">
        <v>1666884.8162495201</v>
      </c>
      <c r="U206" s="105">
        <v>1666882.63810428</v>
      </c>
      <c r="V206" s="105">
        <v>1666880.3667139299</v>
      </c>
      <c r="W206" s="105">
        <v>1666878.07801234</v>
      </c>
      <c r="X206" s="105">
        <v>1666875.7506423099</v>
      </c>
      <c r="Y206" s="105">
        <v>1666872.80559359</v>
      </c>
      <c r="Z206" s="105">
        <v>1666869.8969163699</v>
      </c>
      <c r="AA206" s="105">
        <v>1666869.8969163699</v>
      </c>
      <c r="AB206" s="105">
        <v>1667238.9191131301</v>
      </c>
      <c r="AC206" s="105">
        <v>1666824.9698421101</v>
      </c>
      <c r="AD206" s="105">
        <v>1666822.6003757799</v>
      </c>
      <c r="AE206" s="105">
        <v>1666820.44144444</v>
      </c>
      <c r="AF206" s="105">
        <v>1666818.2786959801</v>
      </c>
      <c r="AG206" s="105">
        <v>1666816.2442524601</v>
      </c>
      <c r="AH206" s="105">
        <v>1666814.3607518999</v>
      </c>
      <c r="AI206" s="105">
        <v>1666812.51335069</v>
      </c>
      <c r="AJ206" s="105">
        <v>1666810.6666930299</v>
      </c>
      <c r="AK206" s="105">
        <v>1666808.8364947401</v>
      </c>
      <c r="AL206" s="105">
        <v>1666806.6452874099</v>
      </c>
      <c r="AM206" s="105">
        <v>1666804.60103652</v>
      </c>
      <c r="AN206" s="105">
        <v>1666804.60103652</v>
      </c>
      <c r="AO206" s="105">
        <v>1667188.02738033</v>
      </c>
      <c r="AP206" s="105">
        <v>1666838.9385935899</v>
      </c>
      <c r="AQ206" s="105">
        <v>1666836.90307222</v>
      </c>
      <c r="AR206" s="105">
        <v>1666835.0041910601</v>
      </c>
      <c r="AS206" s="105">
        <v>1666832.9997797599</v>
      </c>
      <c r="AT206" s="105">
        <v>1666831.1075521801</v>
      </c>
      <c r="AU206" s="105">
        <v>1666829.2722970899</v>
      </c>
      <c r="AV206" s="105">
        <v>1666827.45943674</v>
      </c>
      <c r="AW206" s="105">
        <v>1666825.83271938</v>
      </c>
      <c r="AX206" s="105">
        <v>1666824.3307063901</v>
      </c>
      <c r="AY206" s="105">
        <v>1666822.4423118299</v>
      </c>
      <c r="AZ206" s="105">
        <v>1666820.57872588</v>
      </c>
      <c r="BA206" s="105">
        <v>1666820.57872588</v>
      </c>
    </row>
    <row r="207" spans="1:53" x14ac:dyDescent="0.2">
      <c r="A207" s="106" t="s">
        <v>2075</v>
      </c>
      <c r="B207" s="105">
        <v>215848083.09501201</v>
      </c>
      <c r="C207" s="105">
        <v>215918552.38243201</v>
      </c>
      <c r="D207" s="105">
        <v>215995663.049519</v>
      </c>
      <c r="E207" s="105">
        <v>216055366.809089</v>
      </c>
      <c r="F207" s="105">
        <v>216116992.400426</v>
      </c>
      <c r="G207" s="105">
        <v>216188838.64609501</v>
      </c>
      <c r="H207" s="105">
        <v>216248342.63961801</v>
      </c>
      <c r="I207" s="105">
        <v>216301152.57768801</v>
      </c>
      <c r="J207" s="105">
        <v>216365113.85496399</v>
      </c>
      <c r="K207" s="105">
        <v>216424131.514985</v>
      </c>
      <c r="L207" s="105">
        <v>216500392.73747799</v>
      </c>
      <c r="M207" s="105">
        <v>217525126.05445799</v>
      </c>
      <c r="N207" s="105">
        <v>217525126.05445799</v>
      </c>
      <c r="O207" s="105">
        <v>219004932.681187</v>
      </c>
      <c r="P207" s="105">
        <v>219757253.148011</v>
      </c>
      <c r="Q207" s="105">
        <v>220527937.17991599</v>
      </c>
      <c r="R207" s="105">
        <v>221297397.39468199</v>
      </c>
      <c r="S207" s="105">
        <v>222069986.38957399</v>
      </c>
      <c r="T207" s="105">
        <v>222850865.11021701</v>
      </c>
      <c r="U207" s="105">
        <v>223623198.285891</v>
      </c>
      <c r="V207" s="105">
        <v>224394608.83759299</v>
      </c>
      <c r="W207" s="105">
        <v>225181790.46702501</v>
      </c>
      <c r="X207" s="105">
        <v>225962642.11817399</v>
      </c>
      <c r="Y207" s="105">
        <v>226759609.59079999</v>
      </c>
      <c r="Z207" s="105">
        <v>227630582.85333601</v>
      </c>
      <c r="AA207" s="105">
        <v>227630582.85333601</v>
      </c>
      <c r="AB207" s="105">
        <v>227541251.65017399</v>
      </c>
      <c r="AC207" s="105">
        <v>227469895.619775</v>
      </c>
      <c r="AD207" s="105">
        <v>227463517.97315601</v>
      </c>
      <c r="AE207" s="105">
        <v>227450389.77069399</v>
      </c>
      <c r="AF207" s="105">
        <v>227437191.59243301</v>
      </c>
      <c r="AG207" s="105">
        <v>227425156.551195</v>
      </c>
      <c r="AH207" s="105">
        <v>227403585.62933701</v>
      </c>
      <c r="AI207" s="105">
        <v>227373439.54905999</v>
      </c>
      <c r="AJ207" s="105">
        <v>227346585.45690101</v>
      </c>
      <c r="AK207" s="105">
        <v>227311650.79101101</v>
      </c>
      <c r="AL207" s="105">
        <v>227288188.00295499</v>
      </c>
      <c r="AM207" s="105">
        <v>227261903.84229499</v>
      </c>
      <c r="AN207" s="105">
        <v>227261903.84229499</v>
      </c>
      <c r="AO207" s="105">
        <v>227043380.11825901</v>
      </c>
      <c r="AP207" s="105">
        <v>226875261.27544001</v>
      </c>
      <c r="AQ207" s="105">
        <v>226755466.962558</v>
      </c>
      <c r="AR207" s="105">
        <v>226626567.35893399</v>
      </c>
      <c r="AS207" s="105">
        <v>226492330.095568</v>
      </c>
      <c r="AT207" s="105">
        <v>226353741.051716</v>
      </c>
      <c r="AU207" s="105">
        <v>226202591.386538</v>
      </c>
      <c r="AV207" s="105">
        <v>226039475.91242301</v>
      </c>
      <c r="AW207" s="105">
        <v>225877392.61208099</v>
      </c>
      <c r="AX207" s="105">
        <v>225704945.072537</v>
      </c>
      <c r="AY207" s="105">
        <v>225536267.51968899</v>
      </c>
      <c r="AZ207" s="105">
        <v>229290017.88826099</v>
      </c>
      <c r="BA207" s="105">
        <v>229290017.88826099</v>
      </c>
    </row>
    <row r="208" spans="1:53" x14ac:dyDescent="0.2">
      <c r="A208" s="106" t="s">
        <v>2076</v>
      </c>
      <c r="B208" s="105">
        <v>3068387926.3376198</v>
      </c>
      <c r="C208" s="105">
        <v>3053837092.0396199</v>
      </c>
      <c r="D208" s="105">
        <v>3038017384.9809899</v>
      </c>
      <c r="E208" s="105">
        <v>3022196543.1863298</v>
      </c>
      <c r="F208" s="105">
        <v>3006908098.7880301</v>
      </c>
      <c r="G208" s="105">
        <v>2992299705.5534501</v>
      </c>
      <c r="H208" s="105">
        <v>2978659526.5466099</v>
      </c>
      <c r="I208" s="105">
        <v>2964344927.6118202</v>
      </c>
      <c r="J208" s="105">
        <v>2952622695.25453</v>
      </c>
      <c r="K208" s="105">
        <v>2942656810.9569201</v>
      </c>
      <c r="L208" s="105">
        <v>2934329839.6752</v>
      </c>
      <c r="M208" s="105">
        <v>2926066978.7890701</v>
      </c>
      <c r="N208" s="105">
        <v>2926066978.7890701</v>
      </c>
      <c r="O208" s="105">
        <v>2922852407.2469602</v>
      </c>
      <c r="P208" s="105">
        <v>2918746570.62428</v>
      </c>
      <c r="Q208" s="105">
        <v>2916315880.7090502</v>
      </c>
      <c r="R208" s="105">
        <v>2915734674.3776698</v>
      </c>
      <c r="S208" s="105">
        <v>2916081241.0019999</v>
      </c>
      <c r="T208" s="105">
        <v>2917993263.9568</v>
      </c>
      <c r="U208" s="105">
        <v>2921326232.0162401</v>
      </c>
      <c r="V208" s="105">
        <v>2925152698.0113602</v>
      </c>
      <c r="W208" s="105">
        <v>2932147676.3765502</v>
      </c>
      <c r="X208" s="105">
        <v>2940440518.6136599</v>
      </c>
      <c r="Y208" s="105">
        <v>2950538175.4791799</v>
      </c>
      <c r="Z208" s="105">
        <v>2960439421.70258</v>
      </c>
      <c r="AA208" s="105">
        <v>2960439421.70258</v>
      </c>
      <c r="AB208" s="105">
        <v>2965592039.6946502</v>
      </c>
      <c r="AC208" s="105">
        <v>2982869100.1498199</v>
      </c>
      <c r="AD208" s="105">
        <v>2994976443.8792801</v>
      </c>
      <c r="AE208" s="105">
        <v>3010752762.99856</v>
      </c>
      <c r="AF208" s="105">
        <v>3025958405.4601302</v>
      </c>
      <c r="AG208" s="105">
        <v>3045213330.8756199</v>
      </c>
      <c r="AH208" s="105">
        <v>3063996200.0177202</v>
      </c>
      <c r="AI208" s="105">
        <v>3081595182.3221898</v>
      </c>
      <c r="AJ208" s="105">
        <v>3093873818.5317998</v>
      </c>
      <c r="AK208" s="105">
        <v>3105995412.85988</v>
      </c>
      <c r="AL208" s="105">
        <v>3118645169.01754</v>
      </c>
      <c r="AM208" s="105">
        <v>3127918535.0236101</v>
      </c>
      <c r="AN208" s="105">
        <v>3127918535.0236101</v>
      </c>
      <c r="AO208" s="105">
        <v>3130102323.23599</v>
      </c>
      <c r="AP208" s="105">
        <v>3145162605.2898502</v>
      </c>
      <c r="AQ208" s="105">
        <v>3155380719.1482501</v>
      </c>
      <c r="AR208" s="105">
        <v>3169548894.9553599</v>
      </c>
      <c r="AS208" s="105">
        <v>3179297268.2648001</v>
      </c>
      <c r="AT208" s="105">
        <v>3193237222.55621</v>
      </c>
      <c r="AU208" s="105">
        <v>3202845555.2797298</v>
      </c>
      <c r="AV208" s="105">
        <v>3211399622.5089202</v>
      </c>
      <c r="AW208" s="105">
        <v>3225300303.0124202</v>
      </c>
      <c r="AX208" s="105">
        <v>3245645904.3719702</v>
      </c>
      <c r="AY208" s="105">
        <v>3266455792.24051</v>
      </c>
      <c r="AZ208" s="105">
        <v>3276236976.2282701</v>
      </c>
      <c r="BA208" s="105">
        <v>3276236976.2282701</v>
      </c>
    </row>
    <row r="209" spans="1:53" x14ac:dyDescent="0.2">
      <c r="A209" s="106" t="s">
        <v>2077</v>
      </c>
      <c r="B209" s="105">
        <v>0</v>
      </c>
      <c r="C209" s="105">
        <v>0</v>
      </c>
      <c r="D209" s="105">
        <v>0</v>
      </c>
      <c r="E209" s="105">
        <v>0</v>
      </c>
      <c r="F209" s="105">
        <v>0</v>
      </c>
      <c r="G209" s="105">
        <v>0</v>
      </c>
      <c r="H209" s="105">
        <v>0</v>
      </c>
      <c r="I209" s="105">
        <v>0</v>
      </c>
      <c r="J209" s="105">
        <v>0</v>
      </c>
      <c r="K209" s="105">
        <v>0</v>
      </c>
      <c r="L209" s="105">
        <v>0</v>
      </c>
      <c r="M209" s="105">
        <v>0</v>
      </c>
      <c r="N209" s="105">
        <v>0</v>
      </c>
      <c r="O209" s="105">
        <v>0</v>
      </c>
      <c r="P209" s="105">
        <v>0</v>
      </c>
      <c r="Q209" s="105">
        <v>0</v>
      </c>
      <c r="R209" s="105">
        <v>0</v>
      </c>
      <c r="S209" s="105">
        <v>0</v>
      </c>
      <c r="T209" s="105">
        <v>0</v>
      </c>
      <c r="U209" s="105">
        <v>0</v>
      </c>
      <c r="V209" s="105">
        <v>0</v>
      </c>
      <c r="W209" s="105">
        <v>0</v>
      </c>
      <c r="X209" s="105">
        <v>0</v>
      </c>
      <c r="Y209" s="105">
        <v>0</v>
      </c>
      <c r="Z209" s="105">
        <v>0</v>
      </c>
      <c r="AA209" s="105">
        <v>0</v>
      </c>
      <c r="AB209" s="105">
        <v>0</v>
      </c>
      <c r="AC209" s="105">
        <v>0</v>
      </c>
      <c r="AD209" s="105">
        <v>0</v>
      </c>
      <c r="AE209" s="105">
        <v>0</v>
      </c>
      <c r="AF209" s="105">
        <v>0</v>
      </c>
      <c r="AG209" s="105">
        <v>0</v>
      </c>
      <c r="AH209" s="105">
        <v>0</v>
      </c>
      <c r="AI209" s="105">
        <v>0</v>
      </c>
      <c r="AJ209" s="105">
        <v>0</v>
      </c>
      <c r="AK209" s="105">
        <v>0</v>
      </c>
      <c r="AL209" s="105">
        <v>0</v>
      </c>
      <c r="AM209" s="105">
        <v>0</v>
      </c>
      <c r="AN209" s="105">
        <v>0</v>
      </c>
      <c r="AO209" s="105">
        <v>0</v>
      </c>
      <c r="AP209" s="105">
        <v>0</v>
      </c>
      <c r="AQ209" s="105">
        <v>0</v>
      </c>
      <c r="AR209" s="105">
        <v>0</v>
      </c>
      <c r="AS209" s="105">
        <v>0</v>
      </c>
      <c r="AT209" s="105">
        <v>0</v>
      </c>
      <c r="AU209" s="105">
        <v>0</v>
      </c>
      <c r="AV209" s="105">
        <v>0</v>
      </c>
      <c r="AW209" s="105">
        <v>0</v>
      </c>
      <c r="AX209" s="105">
        <v>0</v>
      </c>
      <c r="AY209" s="105">
        <v>0</v>
      </c>
      <c r="AZ209" s="105">
        <v>0</v>
      </c>
      <c r="BA209" s="105">
        <v>0</v>
      </c>
    </row>
    <row r="210" spans="1:53" x14ac:dyDescent="0.2">
      <c r="A210" s="106" t="s">
        <v>2078</v>
      </c>
      <c r="B210" s="105">
        <v>21012565264.633202</v>
      </c>
      <c r="C210" s="105">
        <v>21064617097.151001</v>
      </c>
      <c r="D210" s="105">
        <v>21124510551.2034</v>
      </c>
      <c r="E210" s="105">
        <v>21176777787.3409</v>
      </c>
      <c r="F210" s="105">
        <v>21230810792.723999</v>
      </c>
      <c r="G210" s="105">
        <v>21292082308.062099</v>
      </c>
      <c r="H210" s="105">
        <v>21342720691.592201</v>
      </c>
      <c r="I210" s="105">
        <v>21393658938.433102</v>
      </c>
      <c r="J210" s="105">
        <v>21451181286.556</v>
      </c>
      <c r="K210" s="105">
        <v>21500979128.9095</v>
      </c>
      <c r="L210" s="105">
        <v>21576589793.199402</v>
      </c>
      <c r="M210" s="105">
        <v>21664290976.615398</v>
      </c>
      <c r="N210" s="105">
        <v>21664290976.615398</v>
      </c>
      <c r="O210" s="105">
        <v>21801045730.532501</v>
      </c>
      <c r="P210" s="105">
        <v>21869642447.0975</v>
      </c>
      <c r="Q210" s="105">
        <v>21958861610.811798</v>
      </c>
      <c r="R210" s="105">
        <v>22050231652.553902</v>
      </c>
      <c r="S210" s="105">
        <v>22149643348.361</v>
      </c>
      <c r="T210" s="105">
        <v>22256012858.581501</v>
      </c>
      <c r="U210" s="105">
        <v>22356635695.622002</v>
      </c>
      <c r="V210" s="105">
        <v>22462774032.444</v>
      </c>
      <c r="W210" s="105">
        <v>22574604497.3377</v>
      </c>
      <c r="X210" s="105">
        <v>22689274347.465401</v>
      </c>
      <c r="Y210" s="105">
        <v>22837531434.402802</v>
      </c>
      <c r="Z210" s="105">
        <v>22987388691.4739</v>
      </c>
      <c r="AA210" s="105">
        <v>22987388691.4739</v>
      </c>
      <c r="AB210" s="105">
        <v>23117779533.1968</v>
      </c>
      <c r="AC210" s="105">
        <v>23252298473.724998</v>
      </c>
      <c r="AD210" s="105">
        <v>23395320651.751598</v>
      </c>
      <c r="AE210" s="105">
        <v>23531389654.693001</v>
      </c>
      <c r="AF210" s="105">
        <v>23668843192.2276</v>
      </c>
      <c r="AG210" s="105">
        <v>23804862874.0439</v>
      </c>
      <c r="AH210" s="105">
        <v>23932434553.014</v>
      </c>
      <c r="AI210" s="105">
        <v>24057112737.455399</v>
      </c>
      <c r="AJ210" s="105">
        <v>24177916159.5966</v>
      </c>
      <c r="AK210" s="105">
        <v>24297217667.258499</v>
      </c>
      <c r="AL210" s="105">
        <v>24441577032.525398</v>
      </c>
      <c r="AM210" s="105">
        <v>24577026674.783199</v>
      </c>
      <c r="AN210" s="105">
        <v>24577026674.783199</v>
      </c>
      <c r="AO210" s="105">
        <v>24688863690.5443</v>
      </c>
      <c r="AP210" s="105">
        <v>24806607008.061199</v>
      </c>
      <c r="AQ210" s="105">
        <v>24933934095.5364</v>
      </c>
      <c r="AR210" s="105">
        <v>25057995027.1404</v>
      </c>
      <c r="AS210" s="105">
        <v>25184710359.645802</v>
      </c>
      <c r="AT210" s="105">
        <v>25310349555.627102</v>
      </c>
      <c r="AU210" s="105">
        <v>25428377130.989201</v>
      </c>
      <c r="AV210" s="105">
        <v>25544103736.266102</v>
      </c>
      <c r="AW210" s="105">
        <v>25654962027.7757</v>
      </c>
      <c r="AX210" s="105">
        <v>25764889884.5145</v>
      </c>
      <c r="AY210" s="105">
        <v>25900936225.8437</v>
      </c>
      <c r="AZ210" s="105">
        <v>26026345865.605801</v>
      </c>
      <c r="BA210" s="105">
        <v>26026345865.605801</v>
      </c>
    </row>
    <row r="211" spans="1:53" x14ac:dyDescent="0.2">
      <c r="A211" s="106" t="s">
        <v>2079</v>
      </c>
    </row>
    <row r="212" spans="1:53" x14ac:dyDescent="0.2">
      <c r="A212" s="158" t="s">
        <v>2080</v>
      </c>
    </row>
    <row r="213" spans="1:53" x14ac:dyDescent="0.2">
      <c r="A213" s="106" t="s">
        <v>2081</v>
      </c>
      <c r="B213" s="105">
        <v>9304685710.2192307</v>
      </c>
      <c r="C213" s="105">
        <v>9335447857.3408394</v>
      </c>
      <c r="D213" s="105">
        <v>9375630874.3411407</v>
      </c>
      <c r="E213" s="105">
        <v>9411780961.0694103</v>
      </c>
      <c r="F213" s="105">
        <v>9448582586.9757805</v>
      </c>
      <c r="G213" s="105">
        <v>9488853552.0261002</v>
      </c>
      <c r="H213" s="105">
        <v>9522981400.9545097</v>
      </c>
      <c r="I213" s="105">
        <v>9557628145.0464191</v>
      </c>
      <c r="J213" s="105">
        <v>9594383371.9900303</v>
      </c>
      <c r="K213" s="105">
        <v>9626116244.6530304</v>
      </c>
      <c r="L213" s="105">
        <v>9670651905.8045692</v>
      </c>
      <c r="M213" s="105">
        <v>9721058002.1614799</v>
      </c>
      <c r="N213" s="105">
        <v>9721058002.1614799</v>
      </c>
      <c r="O213" s="105">
        <v>9790129197.3394394</v>
      </c>
      <c r="P213" s="105">
        <v>9820540982.4329891</v>
      </c>
      <c r="Q213" s="105">
        <v>9868798822.6782207</v>
      </c>
      <c r="R213" s="105">
        <v>9917216883.9418907</v>
      </c>
      <c r="S213" s="105">
        <v>9969403216.1269894</v>
      </c>
      <c r="T213" s="105">
        <v>10024442366.9482</v>
      </c>
      <c r="U213" s="105">
        <v>10075687512.1665</v>
      </c>
      <c r="V213" s="105">
        <v>10129594573.145201</v>
      </c>
      <c r="W213" s="105">
        <v>10184829556.446199</v>
      </c>
      <c r="X213" s="105">
        <v>10240885013.752701</v>
      </c>
      <c r="Y213" s="105">
        <v>10313775428.0161</v>
      </c>
      <c r="Z213" s="105">
        <v>10387578293.414801</v>
      </c>
      <c r="AA213" s="105">
        <v>10387578293.414801</v>
      </c>
      <c r="AB213" s="105">
        <v>10448140687.347</v>
      </c>
      <c r="AC213" s="105">
        <v>10514805120.996799</v>
      </c>
      <c r="AD213" s="105">
        <v>10584279747.796301</v>
      </c>
      <c r="AE213" s="105">
        <v>10648128030.882401</v>
      </c>
      <c r="AF213" s="105">
        <v>10713012014.750999</v>
      </c>
      <c r="AG213" s="105">
        <v>10774988639.574301</v>
      </c>
      <c r="AH213" s="105">
        <v>10832743058.538799</v>
      </c>
      <c r="AI213" s="105">
        <v>10889595860.241899</v>
      </c>
      <c r="AJ213" s="105">
        <v>10947212347.7269</v>
      </c>
      <c r="AK213" s="105">
        <v>11004120309.7703</v>
      </c>
      <c r="AL213" s="105">
        <v>11074021724.617001</v>
      </c>
      <c r="AM213" s="105">
        <v>11140991620.0145</v>
      </c>
      <c r="AN213" s="105">
        <v>11140991620.0145</v>
      </c>
      <c r="AO213" s="105">
        <v>11203839689.2826</v>
      </c>
      <c r="AP213" s="105">
        <v>11264385830.058201</v>
      </c>
      <c r="AQ213" s="105">
        <v>11326599899.930099</v>
      </c>
      <c r="AR213" s="105">
        <v>11384994239.3234</v>
      </c>
      <c r="AS213" s="105">
        <v>11447140736.669901</v>
      </c>
      <c r="AT213" s="105">
        <v>11506497628.3263</v>
      </c>
      <c r="AU213" s="105">
        <v>11564122858.986099</v>
      </c>
      <c r="AV213" s="105">
        <v>11621093747.5158</v>
      </c>
      <c r="AW213" s="105">
        <v>11672650085.546</v>
      </c>
      <c r="AX213" s="105">
        <v>11720303021.3153</v>
      </c>
      <c r="AY213" s="105">
        <v>11781550601.250799</v>
      </c>
      <c r="AZ213" s="105">
        <v>11840927212.0567</v>
      </c>
      <c r="BA213" s="105">
        <v>11840927212.0567</v>
      </c>
    </row>
    <row r="214" spans="1:53" x14ac:dyDescent="0.2">
      <c r="A214" s="106" t="s">
        <v>2082</v>
      </c>
      <c r="B214" s="105">
        <v>0</v>
      </c>
      <c r="C214" s="105">
        <v>0</v>
      </c>
      <c r="D214" s="105">
        <v>0</v>
      </c>
      <c r="E214" s="105">
        <v>0</v>
      </c>
      <c r="F214" s="105">
        <v>0</v>
      </c>
      <c r="G214" s="105">
        <v>0</v>
      </c>
      <c r="H214" s="105">
        <v>0</v>
      </c>
      <c r="I214" s="105">
        <v>0</v>
      </c>
      <c r="J214" s="105">
        <v>0</v>
      </c>
      <c r="K214" s="105">
        <v>0</v>
      </c>
      <c r="L214" s="105">
        <v>0</v>
      </c>
      <c r="M214" s="105">
        <v>0</v>
      </c>
      <c r="N214" s="105">
        <v>0</v>
      </c>
      <c r="O214" s="105">
        <v>0</v>
      </c>
      <c r="P214" s="105">
        <v>0</v>
      </c>
      <c r="Q214" s="105">
        <v>0</v>
      </c>
      <c r="R214" s="105">
        <v>0</v>
      </c>
      <c r="S214" s="105">
        <v>0</v>
      </c>
      <c r="T214" s="105">
        <v>0</v>
      </c>
      <c r="U214" s="105">
        <v>0</v>
      </c>
      <c r="V214" s="105">
        <v>0</v>
      </c>
      <c r="W214" s="105">
        <v>0</v>
      </c>
      <c r="X214" s="105">
        <v>0</v>
      </c>
      <c r="Y214" s="105">
        <v>0</v>
      </c>
      <c r="Z214" s="105">
        <v>0</v>
      </c>
      <c r="AA214" s="105">
        <v>0</v>
      </c>
      <c r="AB214" s="105">
        <v>0</v>
      </c>
      <c r="AC214" s="105">
        <v>0</v>
      </c>
      <c r="AD214" s="105">
        <v>0</v>
      </c>
      <c r="AE214" s="105">
        <v>0</v>
      </c>
      <c r="AF214" s="105">
        <v>0</v>
      </c>
      <c r="AG214" s="105">
        <v>0</v>
      </c>
      <c r="AH214" s="105">
        <v>0</v>
      </c>
      <c r="AI214" s="105">
        <v>0</v>
      </c>
      <c r="AJ214" s="105">
        <v>0</v>
      </c>
      <c r="AK214" s="105">
        <v>0</v>
      </c>
      <c r="AL214" s="105">
        <v>0</v>
      </c>
      <c r="AM214" s="105">
        <v>0</v>
      </c>
      <c r="AN214" s="105">
        <v>0</v>
      </c>
      <c r="AO214" s="105">
        <v>0</v>
      </c>
      <c r="AP214" s="105">
        <v>0</v>
      </c>
      <c r="AQ214" s="105">
        <v>0</v>
      </c>
      <c r="AR214" s="105">
        <v>0</v>
      </c>
      <c r="AS214" s="105">
        <v>0</v>
      </c>
      <c r="AT214" s="105">
        <v>0</v>
      </c>
      <c r="AU214" s="105">
        <v>0</v>
      </c>
      <c r="AV214" s="105">
        <v>0</v>
      </c>
      <c r="AW214" s="105">
        <v>0</v>
      </c>
      <c r="AX214" s="105">
        <v>0</v>
      </c>
      <c r="AY214" s="105">
        <v>0</v>
      </c>
      <c r="AZ214" s="105">
        <v>0</v>
      </c>
      <c r="BA214" s="105">
        <v>0</v>
      </c>
    </row>
    <row r="215" spans="1:53" x14ac:dyDescent="0.2">
      <c r="A215" s="106" t="s">
        <v>2083</v>
      </c>
      <c r="B215" s="105">
        <v>7967496468.1662598</v>
      </c>
      <c r="C215" s="105">
        <v>8045504335.2401505</v>
      </c>
      <c r="D215" s="105">
        <v>8115228774.9954796</v>
      </c>
      <c r="E215" s="105">
        <v>8132148661.5083399</v>
      </c>
      <c r="F215" s="105">
        <v>8150734887.4865303</v>
      </c>
      <c r="G215" s="105">
        <v>8169024557.6015902</v>
      </c>
      <c r="H215" s="105">
        <v>8146974763.5127201</v>
      </c>
      <c r="I215" s="105">
        <v>8196626840.98594</v>
      </c>
      <c r="J215" s="105">
        <v>8242229033.2439699</v>
      </c>
      <c r="K215" s="105">
        <v>8289783727.3771696</v>
      </c>
      <c r="L215" s="105">
        <v>8325237638.7648096</v>
      </c>
      <c r="M215" s="105">
        <v>8364433487.6323299</v>
      </c>
      <c r="N215" s="105">
        <v>8364433487.6323299</v>
      </c>
      <c r="O215" s="105">
        <v>8440614867.4922895</v>
      </c>
      <c r="P215" s="105">
        <v>8489534154.2123804</v>
      </c>
      <c r="Q215" s="105">
        <v>8521483086.2555304</v>
      </c>
      <c r="R215" s="105">
        <v>8553484145.1435099</v>
      </c>
      <c r="S215" s="105">
        <v>8640820881.5072594</v>
      </c>
      <c r="T215" s="105">
        <v>8777082195.7749805</v>
      </c>
      <c r="U215" s="105">
        <v>8916451162.8839207</v>
      </c>
      <c r="V215" s="105">
        <v>9056671033.1401501</v>
      </c>
      <c r="W215" s="105">
        <v>9120345468.5192795</v>
      </c>
      <c r="X215" s="105">
        <v>9180489052.26441</v>
      </c>
      <c r="Y215" s="105">
        <v>9221891820.4878597</v>
      </c>
      <c r="Z215" s="105">
        <v>9263898746.1310005</v>
      </c>
      <c r="AA215" s="105">
        <v>9263898746.1310005</v>
      </c>
      <c r="AB215" s="105">
        <v>9315182758.3671703</v>
      </c>
      <c r="AC215" s="105">
        <v>9356446730.3019104</v>
      </c>
      <c r="AD215" s="105">
        <v>9399906627.6512108</v>
      </c>
      <c r="AE215" s="105">
        <v>9449644697.1061001</v>
      </c>
      <c r="AF215" s="105">
        <v>9500542004.2718792</v>
      </c>
      <c r="AG215" s="105">
        <v>9598964399.7817192</v>
      </c>
      <c r="AH215" s="105">
        <v>9651753901.9101696</v>
      </c>
      <c r="AI215" s="105">
        <v>9708487761.0370007</v>
      </c>
      <c r="AJ215" s="105">
        <v>9760210443.5875702</v>
      </c>
      <c r="AK215" s="105">
        <v>9810864178.7910595</v>
      </c>
      <c r="AL215" s="105">
        <v>9847022211.2092495</v>
      </c>
      <c r="AM215" s="105">
        <v>9888209692.0945702</v>
      </c>
      <c r="AN215" s="105">
        <v>9888209692.0945702</v>
      </c>
      <c r="AO215" s="105">
        <v>9881000359.5099392</v>
      </c>
      <c r="AP215" s="105">
        <v>9876022606.3008709</v>
      </c>
      <c r="AQ215" s="105">
        <v>9873578180.2830009</v>
      </c>
      <c r="AR215" s="105">
        <v>9875592917.1867809</v>
      </c>
      <c r="AS215" s="105">
        <v>9875929040.6642609</v>
      </c>
      <c r="AT215" s="105">
        <v>9961019468.73242</v>
      </c>
      <c r="AU215" s="105">
        <v>10004730395.2031</v>
      </c>
      <c r="AV215" s="105">
        <v>10051751554.790501</v>
      </c>
      <c r="AW215" s="105">
        <v>10100038277.157801</v>
      </c>
      <c r="AX215" s="105">
        <v>10150375302.2362</v>
      </c>
      <c r="AY215" s="105">
        <v>10185567840.4758</v>
      </c>
      <c r="AZ215" s="105">
        <v>10223094137.2099</v>
      </c>
      <c r="BA215" s="105">
        <v>10223094137.2099</v>
      </c>
    </row>
    <row r="216" spans="1:53" x14ac:dyDescent="0.2">
      <c r="A216" s="106" t="s">
        <v>2084</v>
      </c>
      <c r="B216" s="105">
        <v>293542247.95677203</v>
      </c>
      <c r="C216" s="105">
        <v>242725702.80825701</v>
      </c>
      <c r="D216" s="105">
        <v>208548227.40356401</v>
      </c>
      <c r="E216" s="105">
        <v>223599157.36785001</v>
      </c>
      <c r="F216" s="105">
        <v>237562609.66243801</v>
      </c>
      <c r="G216" s="105">
        <v>254900635.588276</v>
      </c>
      <c r="H216" s="105">
        <v>307130917.10958201</v>
      </c>
      <c r="I216" s="105">
        <v>288120190.89007801</v>
      </c>
      <c r="J216" s="105">
        <v>275030599.23845702</v>
      </c>
      <c r="K216" s="105">
        <v>255534688.299752</v>
      </c>
      <c r="L216" s="105">
        <v>259493761.66220701</v>
      </c>
      <c r="M216" s="105">
        <v>264920210.55254099</v>
      </c>
      <c r="N216" s="105">
        <v>264920210.55254099</v>
      </c>
      <c r="O216" s="105">
        <v>249936092.194947</v>
      </c>
      <c r="P216" s="105">
        <v>227904313.38917401</v>
      </c>
      <c r="Q216" s="105">
        <v>238669534.30142701</v>
      </c>
      <c r="R216" s="105">
        <v>249524822.399984</v>
      </c>
      <c r="S216" s="105">
        <v>208386381.09137899</v>
      </c>
      <c r="T216" s="105">
        <v>120853677.108767</v>
      </c>
      <c r="U216" s="105">
        <v>26848642.377868</v>
      </c>
      <c r="V216" s="105">
        <v>-65646554.864604898</v>
      </c>
      <c r="W216" s="105">
        <v>-80417955.246052504</v>
      </c>
      <c r="X216" s="105">
        <v>-90930954.448577702</v>
      </c>
      <c r="Y216" s="105">
        <v>-67773272.573264197</v>
      </c>
      <c r="Z216" s="105">
        <v>-44410202.077726498</v>
      </c>
      <c r="AA216" s="105">
        <v>-44410202.077726498</v>
      </c>
      <c r="AB216" s="105">
        <v>-42070146.939667404</v>
      </c>
      <c r="AC216" s="105">
        <v>-24294013.9856342</v>
      </c>
      <c r="AD216" s="105">
        <v>-6220972.9043656299</v>
      </c>
      <c r="AE216" s="105">
        <v>584743.55108535697</v>
      </c>
      <c r="AF216" s="105">
        <v>7150145.2140632104</v>
      </c>
      <c r="AG216" s="105">
        <v>-36387257.243550897</v>
      </c>
      <c r="AH216" s="105">
        <v>-38035826.668090299</v>
      </c>
      <c r="AI216" s="105">
        <v>-44428102.591660596</v>
      </c>
      <c r="AJ216" s="105">
        <v>-45131462.103921197</v>
      </c>
      <c r="AK216" s="105">
        <v>-45394041.242136396</v>
      </c>
      <c r="AL216" s="105">
        <v>-19637662.454586498</v>
      </c>
      <c r="AM216" s="105">
        <v>-1510075.14372554</v>
      </c>
      <c r="AN216" s="105">
        <v>-1510075.14372554</v>
      </c>
      <c r="AO216" s="105">
        <v>61354306.864025801</v>
      </c>
      <c r="AP216" s="105">
        <v>119950555.98518801</v>
      </c>
      <c r="AQ216" s="105">
        <v>177492796.065411</v>
      </c>
      <c r="AR216" s="105">
        <v>227188470.645953</v>
      </c>
      <c r="AS216" s="105">
        <v>281890162.77926803</v>
      </c>
      <c r="AT216" s="105">
        <v>249363794.58104801</v>
      </c>
      <c r="AU216" s="105">
        <v>256681114.70369199</v>
      </c>
      <c r="AV216" s="105">
        <v>260107769.437767</v>
      </c>
      <c r="AW216" s="105">
        <v>257467478.80661699</v>
      </c>
      <c r="AX216" s="105">
        <v>249315257.66472399</v>
      </c>
      <c r="AY216" s="105">
        <v>268363421.68632001</v>
      </c>
      <c r="AZ216" s="105">
        <v>283418263.03026599</v>
      </c>
      <c r="BA216" s="105">
        <v>283418263.03026599</v>
      </c>
    </row>
    <row r="217" spans="1:53" x14ac:dyDescent="0.2">
      <c r="A217" s="106" t="s">
        <v>2085</v>
      </c>
      <c r="B217" s="105">
        <v>173410539.33000001</v>
      </c>
      <c r="C217" s="105">
        <v>173410539.33000001</v>
      </c>
      <c r="D217" s="105">
        <v>173410539.33000001</v>
      </c>
      <c r="E217" s="105">
        <v>173410539.33000001</v>
      </c>
      <c r="F217" s="105">
        <v>173410539.33000001</v>
      </c>
      <c r="G217" s="105">
        <v>173410539.33000001</v>
      </c>
      <c r="H217" s="105">
        <v>173410539.33000001</v>
      </c>
      <c r="I217" s="105">
        <v>173410539.33000001</v>
      </c>
      <c r="J217" s="105">
        <v>173410539.33000001</v>
      </c>
      <c r="K217" s="105">
        <v>173410539.33000001</v>
      </c>
      <c r="L217" s="105">
        <v>173410539.33000001</v>
      </c>
      <c r="M217" s="105">
        <v>173410539.33000001</v>
      </c>
      <c r="N217" s="105">
        <v>173410539.33000001</v>
      </c>
      <c r="O217" s="105">
        <v>173456340.95040399</v>
      </c>
      <c r="P217" s="105">
        <v>173456152.43303001</v>
      </c>
      <c r="Q217" s="105">
        <v>173455924.30037001</v>
      </c>
      <c r="R217" s="105">
        <v>173455698.51933399</v>
      </c>
      <c r="S217" s="105">
        <v>173455460.091887</v>
      </c>
      <c r="T217" s="105">
        <v>173455214.80853799</v>
      </c>
      <c r="U217" s="105">
        <v>173454988.15181401</v>
      </c>
      <c r="V217" s="105">
        <v>173454751.79205099</v>
      </c>
      <c r="W217" s="105">
        <v>173454513.63088799</v>
      </c>
      <c r="X217" s="105">
        <v>173454271.44590601</v>
      </c>
      <c r="Y217" s="105">
        <v>173453964.98558399</v>
      </c>
      <c r="Z217" s="105">
        <v>173453662.31006199</v>
      </c>
      <c r="AA217" s="105">
        <v>173453662.31006199</v>
      </c>
      <c r="AB217" s="105">
        <v>173492062.57850599</v>
      </c>
      <c r="AC217" s="105">
        <v>173448987.22079399</v>
      </c>
      <c r="AD217" s="105">
        <v>173448740.65529099</v>
      </c>
      <c r="AE217" s="105">
        <v>173448515.997958</v>
      </c>
      <c r="AF217" s="105">
        <v>173448290.943416</v>
      </c>
      <c r="AG217" s="105">
        <v>173448079.24022299</v>
      </c>
      <c r="AH217" s="105">
        <v>173447883.24408001</v>
      </c>
      <c r="AI217" s="105">
        <v>173447691.00441799</v>
      </c>
      <c r="AJ217" s="105">
        <v>173447498.84213001</v>
      </c>
      <c r="AK217" s="105">
        <v>173447308.39259499</v>
      </c>
      <c r="AL217" s="105">
        <v>173447080.37663701</v>
      </c>
      <c r="AM217" s="105">
        <v>173446867.65289399</v>
      </c>
      <c r="AN217" s="105">
        <v>173446867.65289399</v>
      </c>
      <c r="AO217" s="105">
        <v>173486766.8098</v>
      </c>
      <c r="AP217" s="105">
        <v>173450440.80220801</v>
      </c>
      <c r="AQ217" s="105">
        <v>173450228.98685399</v>
      </c>
      <c r="AR217" s="105">
        <v>173450031.39021501</v>
      </c>
      <c r="AS217" s="105">
        <v>173449822.81215999</v>
      </c>
      <c r="AT217" s="105">
        <v>173449625.90788701</v>
      </c>
      <c r="AU217" s="105">
        <v>173449434.93214399</v>
      </c>
      <c r="AV217" s="105">
        <v>173449246.286787</v>
      </c>
      <c r="AW217" s="105">
        <v>173449077.011379</v>
      </c>
      <c r="AX217" s="105">
        <v>173448920.71264401</v>
      </c>
      <c r="AY217" s="105">
        <v>173448724.20723501</v>
      </c>
      <c r="AZ217" s="105">
        <v>173448530.28339699</v>
      </c>
      <c r="BA217" s="105">
        <v>173448530.28339699</v>
      </c>
    </row>
    <row r="218" spans="1:53" x14ac:dyDescent="0.2">
      <c r="A218" s="106" t="s">
        <v>2086</v>
      </c>
      <c r="B218" s="105">
        <v>1666455.49</v>
      </c>
      <c r="C218" s="105">
        <v>1666455.49</v>
      </c>
      <c r="D218" s="105">
        <v>1666455.49</v>
      </c>
      <c r="E218" s="105">
        <v>1666455.49</v>
      </c>
      <c r="F218" s="105">
        <v>1666455.49</v>
      </c>
      <c r="G218" s="105">
        <v>1666455.49</v>
      </c>
      <c r="H218" s="105">
        <v>1666455.49</v>
      </c>
      <c r="I218" s="105">
        <v>1666455.49</v>
      </c>
      <c r="J218" s="105">
        <v>1666455.49</v>
      </c>
      <c r="K218" s="105">
        <v>1666455.49</v>
      </c>
      <c r="L218" s="105">
        <v>1666455.49</v>
      </c>
      <c r="M218" s="105">
        <v>1666455.49</v>
      </c>
      <c r="N218" s="105">
        <v>1666455.49</v>
      </c>
      <c r="O218" s="105">
        <v>1666895.63834432</v>
      </c>
      <c r="P218" s="105">
        <v>1666893.82671386</v>
      </c>
      <c r="Q218" s="105">
        <v>1666891.63438504</v>
      </c>
      <c r="R218" s="105">
        <v>1666889.4646550601</v>
      </c>
      <c r="S218" s="105">
        <v>1666887.1733945101</v>
      </c>
      <c r="T218" s="105">
        <v>1666884.8162495201</v>
      </c>
      <c r="U218" s="105">
        <v>1666882.63810428</v>
      </c>
      <c r="V218" s="105">
        <v>1666880.3667139299</v>
      </c>
      <c r="W218" s="105">
        <v>1666878.07801234</v>
      </c>
      <c r="X218" s="105">
        <v>1666875.7506423099</v>
      </c>
      <c r="Y218" s="105">
        <v>1666872.80559359</v>
      </c>
      <c r="Z218" s="105">
        <v>1666869.8969163699</v>
      </c>
      <c r="AA218" s="105">
        <v>1666869.8969163699</v>
      </c>
      <c r="AB218" s="105">
        <v>1667238.9191131301</v>
      </c>
      <c r="AC218" s="105">
        <v>1666824.9698421101</v>
      </c>
      <c r="AD218" s="105">
        <v>1666822.6003757799</v>
      </c>
      <c r="AE218" s="105">
        <v>1666820.44144444</v>
      </c>
      <c r="AF218" s="105">
        <v>1666818.2786959801</v>
      </c>
      <c r="AG218" s="105">
        <v>1666816.2442524601</v>
      </c>
      <c r="AH218" s="105">
        <v>1666814.3607518999</v>
      </c>
      <c r="AI218" s="105">
        <v>1666812.51335069</v>
      </c>
      <c r="AJ218" s="105">
        <v>1666810.6666930299</v>
      </c>
      <c r="AK218" s="105">
        <v>1666808.8364947401</v>
      </c>
      <c r="AL218" s="105">
        <v>1666806.6452874099</v>
      </c>
      <c r="AM218" s="105">
        <v>1666804.60103652</v>
      </c>
      <c r="AN218" s="105">
        <v>1666804.60103652</v>
      </c>
      <c r="AO218" s="105">
        <v>1667188.02738033</v>
      </c>
      <c r="AP218" s="105">
        <v>1666838.9385935899</v>
      </c>
      <c r="AQ218" s="105">
        <v>1666836.90307222</v>
      </c>
      <c r="AR218" s="105">
        <v>1666835.0041910601</v>
      </c>
      <c r="AS218" s="105">
        <v>1666832.9997797599</v>
      </c>
      <c r="AT218" s="105">
        <v>1666831.1075521801</v>
      </c>
      <c r="AU218" s="105">
        <v>1666829.2722970899</v>
      </c>
      <c r="AV218" s="105">
        <v>1666827.45943674</v>
      </c>
      <c r="AW218" s="105">
        <v>1666825.83271938</v>
      </c>
      <c r="AX218" s="105">
        <v>1666824.3307063901</v>
      </c>
      <c r="AY218" s="105">
        <v>1666822.4423118299</v>
      </c>
      <c r="AZ218" s="105">
        <v>1666820.57872588</v>
      </c>
      <c r="BA218" s="105">
        <v>1666820.57872588</v>
      </c>
    </row>
    <row r="219" spans="1:53" x14ac:dyDescent="0.2">
      <c r="A219" s="106" t="s">
        <v>2087</v>
      </c>
      <c r="B219" s="105">
        <v>215848083.09501201</v>
      </c>
      <c r="C219" s="105">
        <v>215918552.38243201</v>
      </c>
      <c r="D219" s="105">
        <v>215995663.049519</v>
      </c>
      <c r="E219" s="105">
        <v>216055366.809089</v>
      </c>
      <c r="F219" s="105">
        <v>216116992.400426</v>
      </c>
      <c r="G219" s="105">
        <v>216188838.64609501</v>
      </c>
      <c r="H219" s="105">
        <v>216248342.63961801</v>
      </c>
      <c r="I219" s="105">
        <v>216301152.57768801</v>
      </c>
      <c r="J219" s="105">
        <v>216365113.85496399</v>
      </c>
      <c r="K219" s="105">
        <v>216424131.514985</v>
      </c>
      <c r="L219" s="105">
        <v>216500392.73747799</v>
      </c>
      <c r="M219" s="105">
        <v>217525126.05445799</v>
      </c>
      <c r="N219" s="105">
        <v>217525126.05445799</v>
      </c>
      <c r="O219" s="105">
        <v>219004932.681187</v>
      </c>
      <c r="P219" s="105">
        <v>219757253.148011</v>
      </c>
      <c r="Q219" s="105">
        <v>220527937.17991599</v>
      </c>
      <c r="R219" s="105">
        <v>221297397.39468199</v>
      </c>
      <c r="S219" s="105">
        <v>222069986.38957399</v>
      </c>
      <c r="T219" s="105">
        <v>222850865.11021701</v>
      </c>
      <c r="U219" s="105">
        <v>223623198.285891</v>
      </c>
      <c r="V219" s="105">
        <v>224394608.83759299</v>
      </c>
      <c r="W219" s="105">
        <v>225181790.46702501</v>
      </c>
      <c r="X219" s="105">
        <v>225962642.11817399</v>
      </c>
      <c r="Y219" s="105">
        <v>226759609.59079999</v>
      </c>
      <c r="Z219" s="105">
        <v>227630582.85333601</v>
      </c>
      <c r="AA219" s="105">
        <v>227630582.85333601</v>
      </c>
      <c r="AB219" s="105">
        <v>227541251.65017399</v>
      </c>
      <c r="AC219" s="105">
        <v>227469895.619775</v>
      </c>
      <c r="AD219" s="105">
        <v>227463517.97315601</v>
      </c>
      <c r="AE219" s="105">
        <v>227450389.77069399</v>
      </c>
      <c r="AF219" s="105">
        <v>227437191.59243301</v>
      </c>
      <c r="AG219" s="105">
        <v>227425156.551195</v>
      </c>
      <c r="AH219" s="105">
        <v>227403585.62933701</v>
      </c>
      <c r="AI219" s="105">
        <v>227373439.54905999</v>
      </c>
      <c r="AJ219" s="105">
        <v>227346585.45690101</v>
      </c>
      <c r="AK219" s="105">
        <v>227311650.79101101</v>
      </c>
      <c r="AL219" s="105">
        <v>227288188.00295499</v>
      </c>
      <c r="AM219" s="105">
        <v>227261903.84229499</v>
      </c>
      <c r="AN219" s="105">
        <v>227261903.84229499</v>
      </c>
      <c r="AO219" s="105">
        <v>227043380.11825901</v>
      </c>
      <c r="AP219" s="105">
        <v>226875261.27544001</v>
      </c>
      <c r="AQ219" s="105">
        <v>226755466.962558</v>
      </c>
      <c r="AR219" s="105">
        <v>226626567.35893399</v>
      </c>
      <c r="AS219" s="105">
        <v>226492330.095568</v>
      </c>
      <c r="AT219" s="105">
        <v>226353741.051716</v>
      </c>
      <c r="AU219" s="105">
        <v>226202591.386538</v>
      </c>
      <c r="AV219" s="105">
        <v>226039475.91242301</v>
      </c>
      <c r="AW219" s="105">
        <v>225877392.61208099</v>
      </c>
      <c r="AX219" s="105">
        <v>225704945.072537</v>
      </c>
      <c r="AY219" s="105">
        <v>225536267.51968899</v>
      </c>
      <c r="AZ219" s="105">
        <v>229290017.88826099</v>
      </c>
      <c r="BA219" s="105">
        <v>229290017.88826099</v>
      </c>
    </row>
    <row r="220" spans="1:53" x14ac:dyDescent="0.2">
      <c r="A220" s="106" t="s">
        <v>2088</v>
      </c>
      <c r="B220" s="105">
        <v>2847064742.3928399</v>
      </c>
      <c r="C220" s="105">
        <v>2833826733.1856899</v>
      </c>
      <c r="D220" s="105">
        <v>2819310995.9264398</v>
      </c>
      <c r="E220" s="105">
        <v>2804719152.1584101</v>
      </c>
      <c r="F220" s="105">
        <v>2790595493.2333899</v>
      </c>
      <c r="G220" s="105">
        <v>2777312997.0184202</v>
      </c>
      <c r="H220" s="105">
        <v>2764904958.9921198</v>
      </c>
      <c r="I220" s="105">
        <v>2751809073.2337599</v>
      </c>
      <c r="J220" s="105">
        <v>2741251300.1526399</v>
      </c>
      <c r="K220" s="105">
        <v>2732532952.7717099</v>
      </c>
      <c r="L220" s="105">
        <v>2725435959.2295399</v>
      </c>
      <c r="M220" s="105">
        <v>2718393181.3742499</v>
      </c>
      <c r="N220" s="105">
        <v>2718393181.3742499</v>
      </c>
      <c r="O220" s="105">
        <v>2711340805.1542602</v>
      </c>
      <c r="P220" s="105">
        <v>2708573724.8401098</v>
      </c>
      <c r="Q220" s="105">
        <v>2707468800.9934001</v>
      </c>
      <c r="R220" s="105">
        <v>2708136376.5749898</v>
      </c>
      <c r="S220" s="105">
        <v>2709669647.2973399</v>
      </c>
      <c r="T220" s="105">
        <v>2712932160.2019901</v>
      </c>
      <c r="U220" s="105">
        <v>2717521375.4935098</v>
      </c>
      <c r="V220" s="105">
        <v>2722592373.5236201</v>
      </c>
      <c r="W220" s="105">
        <v>2730780716.4404898</v>
      </c>
      <c r="X220" s="105">
        <v>2740350112.7781601</v>
      </c>
      <c r="Y220" s="105">
        <v>2751707719.9934802</v>
      </c>
      <c r="Z220" s="105">
        <v>2762860099.2198501</v>
      </c>
      <c r="AA220" s="105">
        <v>2762860099.2198501</v>
      </c>
      <c r="AB220" s="105">
        <v>2752987162.8674002</v>
      </c>
      <c r="AC220" s="105">
        <v>2776670330.5331702</v>
      </c>
      <c r="AD220" s="105">
        <v>2790134263.3782802</v>
      </c>
      <c r="AE220" s="105">
        <v>2807191845.97403</v>
      </c>
      <c r="AF220" s="105">
        <v>2823617749.92027</v>
      </c>
      <c r="AG220" s="105">
        <v>2844255954.33149</v>
      </c>
      <c r="AH220" s="105">
        <v>2864328842.9430399</v>
      </c>
      <c r="AI220" s="105">
        <v>2883206832.0616899</v>
      </c>
      <c r="AJ220" s="105">
        <v>2896713900.8157301</v>
      </c>
      <c r="AK220" s="105">
        <v>2910146063.6152701</v>
      </c>
      <c r="AL220" s="105">
        <v>2924090127.23069</v>
      </c>
      <c r="AM220" s="105">
        <v>2934648943.5023398</v>
      </c>
      <c r="AN220" s="105">
        <v>2934648943.5023398</v>
      </c>
      <c r="AO220" s="105">
        <v>2908108335.4793501</v>
      </c>
      <c r="AP220" s="105">
        <v>2940826619.1915202</v>
      </c>
      <c r="AQ220" s="105">
        <v>2952435193.7204399</v>
      </c>
      <c r="AR220" s="105">
        <v>2967918684.5241499</v>
      </c>
      <c r="AS220" s="105">
        <v>2978921081.7280302</v>
      </c>
      <c r="AT220" s="105">
        <v>2994277403.6203799</v>
      </c>
      <c r="AU220" s="105">
        <v>3005209142.1612501</v>
      </c>
      <c r="AV220" s="105">
        <v>3015075369.05826</v>
      </c>
      <c r="AW220" s="105">
        <v>3030237521.64046</v>
      </c>
      <c r="AX220" s="105">
        <v>3051926582.5838699</v>
      </c>
      <c r="AY220" s="105">
        <v>3074063711.6709099</v>
      </c>
      <c r="AZ220" s="105">
        <v>3085163225.2045202</v>
      </c>
      <c r="BA220" s="105">
        <v>3085163225.2045202</v>
      </c>
    </row>
    <row r="221" spans="1:53" x14ac:dyDescent="0.2">
      <c r="A221" s="106" t="s">
        <v>2089</v>
      </c>
      <c r="B221" s="105">
        <v>0</v>
      </c>
      <c r="C221" s="105">
        <v>0</v>
      </c>
      <c r="D221" s="105">
        <v>0</v>
      </c>
      <c r="E221" s="105">
        <v>0</v>
      </c>
      <c r="F221" s="105">
        <v>0</v>
      </c>
      <c r="G221" s="105">
        <v>0</v>
      </c>
      <c r="H221" s="105">
        <v>0</v>
      </c>
      <c r="I221" s="105">
        <v>0</v>
      </c>
      <c r="J221" s="105">
        <v>0</v>
      </c>
      <c r="K221" s="105">
        <v>0</v>
      </c>
      <c r="L221" s="105">
        <v>0</v>
      </c>
      <c r="M221" s="105">
        <v>0</v>
      </c>
      <c r="N221" s="105">
        <v>0</v>
      </c>
      <c r="O221" s="105">
        <v>0</v>
      </c>
      <c r="P221" s="105">
        <v>0</v>
      </c>
      <c r="Q221" s="105">
        <v>0</v>
      </c>
      <c r="R221" s="105">
        <v>0</v>
      </c>
      <c r="S221" s="105">
        <v>0</v>
      </c>
      <c r="T221" s="105">
        <v>0</v>
      </c>
      <c r="U221" s="105">
        <v>0</v>
      </c>
      <c r="V221" s="105">
        <v>0</v>
      </c>
      <c r="W221" s="105">
        <v>0</v>
      </c>
      <c r="X221" s="105">
        <v>0</v>
      </c>
      <c r="Y221" s="105">
        <v>0</v>
      </c>
      <c r="Z221" s="105">
        <v>0</v>
      </c>
      <c r="AA221" s="105">
        <v>0</v>
      </c>
      <c r="AB221" s="105">
        <v>0</v>
      </c>
      <c r="AC221" s="105">
        <v>0</v>
      </c>
      <c r="AD221" s="105">
        <v>0</v>
      </c>
      <c r="AE221" s="105">
        <v>0</v>
      </c>
      <c r="AF221" s="105">
        <v>0</v>
      </c>
      <c r="AG221" s="105">
        <v>0</v>
      </c>
      <c r="AH221" s="105">
        <v>0</v>
      </c>
      <c r="AI221" s="105">
        <v>0</v>
      </c>
      <c r="AJ221" s="105">
        <v>0</v>
      </c>
      <c r="AK221" s="105">
        <v>0</v>
      </c>
      <c r="AL221" s="105">
        <v>0</v>
      </c>
      <c r="AM221" s="105">
        <v>0</v>
      </c>
      <c r="AN221" s="105">
        <v>0</v>
      </c>
      <c r="AO221" s="105">
        <v>0</v>
      </c>
      <c r="AP221" s="105">
        <v>0</v>
      </c>
      <c r="AQ221" s="105">
        <v>0</v>
      </c>
      <c r="AR221" s="105">
        <v>0</v>
      </c>
      <c r="AS221" s="105">
        <v>0</v>
      </c>
      <c r="AT221" s="105">
        <v>0</v>
      </c>
      <c r="AU221" s="105">
        <v>0</v>
      </c>
      <c r="AV221" s="105">
        <v>0</v>
      </c>
      <c r="AW221" s="105">
        <v>0</v>
      </c>
      <c r="AX221" s="105">
        <v>0</v>
      </c>
      <c r="AY221" s="105">
        <v>0</v>
      </c>
      <c r="AZ221" s="105">
        <v>0</v>
      </c>
      <c r="BA221" s="105">
        <v>0</v>
      </c>
    </row>
    <row r="222" spans="1:53" s="160" customFormat="1" x14ac:dyDescent="0.2">
      <c r="A222" s="106" t="s">
        <v>2090</v>
      </c>
      <c r="B222" s="105">
        <v>20803714246.650101</v>
      </c>
      <c r="C222" s="105">
        <v>20848500175.777302</v>
      </c>
      <c r="D222" s="105">
        <v>20909791530.536098</v>
      </c>
      <c r="E222" s="105">
        <v>20963380293.733101</v>
      </c>
      <c r="F222" s="105">
        <v>21018669564.578499</v>
      </c>
      <c r="G222" s="105">
        <v>21081357575.7005</v>
      </c>
      <c r="H222" s="105">
        <v>21133317378.0285</v>
      </c>
      <c r="I222" s="105">
        <v>21185562397.553799</v>
      </c>
      <c r="J222" s="105">
        <v>21244336413.299999</v>
      </c>
      <c r="K222" s="105">
        <v>21295468739.4366</v>
      </c>
      <c r="L222" s="105">
        <v>21372396653.0186</v>
      </c>
      <c r="M222" s="105">
        <v>21461407002.595001</v>
      </c>
      <c r="N222" s="105">
        <v>21461407002.595001</v>
      </c>
      <c r="O222" s="105">
        <v>21586149131.450802</v>
      </c>
      <c r="P222" s="105">
        <v>21641433474.282398</v>
      </c>
      <c r="Q222" s="105">
        <v>21732070997.343201</v>
      </c>
      <c r="R222" s="105">
        <v>21824782213.438999</v>
      </c>
      <c r="S222" s="105">
        <v>21925472459.677799</v>
      </c>
      <c r="T222" s="105">
        <v>22033283364.768902</v>
      </c>
      <c r="U222" s="105">
        <v>22135253761.997601</v>
      </c>
      <c r="V222" s="105">
        <v>22242727665.940701</v>
      </c>
      <c r="W222" s="105">
        <v>22355840968.335899</v>
      </c>
      <c r="X222" s="105">
        <v>22471877013.6614</v>
      </c>
      <c r="Y222" s="105">
        <v>22621482143.306099</v>
      </c>
      <c r="Z222" s="105">
        <v>22772678051.748299</v>
      </c>
      <c r="AA222" s="105">
        <v>22772678051.748299</v>
      </c>
      <c r="AB222" s="105">
        <v>22876941014.789799</v>
      </c>
      <c r="AC222" s="105">
        <v>23026213875.6567</v>
      </c>
      <c r="AD222" s="105">
        <v>23170678747.1502</v>
      </c>
      <c r="AE222" s="105">
        <v>23308115043.723701</v>
      </c>
      <c r="AF222" s="105">
        <v>23446874214.971699</v>
      </c>
      <c r="AG222" s="105">
        <v>23584361788.479599</v>
      </c>
      <c r="AH222" s="105">
        <v>23713308259.958099</v>
      </c>
      <c r="AI222" s="105">
        <v>23839350293.8158</v>
      </c>
      <c r="AJ222" s="105">
        <v>23961466124.992001</v>
      </c>
      <c r="AK222" s="105">
        <v>24082162278.954601</v>
      </c>
      <c r="AL222" s="105">
        <v>24227898475.6273</v>
      </c>
      <c r="AM222" s="105">
        <v>24364715756.563999</v>
      </c>
      <c r="AN222" s="105">
        <v>24364715756.563999</v>
      </c>
      <c r="AO222" s="105">
        <v>24456500026.0914</v>
      </c>
      <c r="AP222" s="105">
        <v>24603178152.551998</v>
      </c>
      <c r="AQ222" s="105">
        <v>24731978602.851501</v>
      </c>
      <c r="AR222" s="105">
        <v>24857437745.433701</v>
      </c>
      <c r="AS222" s="105">
        <v>24985490007.748901</v>
      </c>
      <c r="AT222" s="105">
        <v>25112628493.327301</v>
      </c>
      <c r="AU222" s="105">
        <v>25232062366.645199</v>
      </c>
      <c r="AV222" s="105">
        <v>25349183990.460999</v>
      </c>
      <c r="AW222" s="105">
        <v>25461386658.607101</v>
      </c>
      <c r="AX222" s="105">
        <v>25572740853.916</v>
      </c>
      <c r="AY222" s="105">
        <v>25710197389.253201</v>
      </c>
      <c r="AZ222" s="105">
        <v>25837008206.251701</v>
      </c>
      <c r="BA222" s="105">
        <v>25837008206.251701</v>
      </c>
    </row>
    <row r="223" spans="1:53" s="160" customFormat="1" x14ac:dyDescent="0.2">
      <c r="A223" s="106" t="s">
        <v>2091</v>
      </c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5"/>
      <c r="AP223" s="105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5"/>
    </row>
    <row r="224" spans="1:53" s="160" customFormat="1" x14ac:dyDescent="0.2">
      <c r="A224" s="158" t="s">
        <v>2092</v>
      </c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5"/>
      <c r="AP224" s="105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5"/>
    </row>
    <row r="225" spans="1:53" s="160" customFormat="1" x14ac:dyDescent="0.2">
      <c r="A225" s="238" t="s">
        <v>2093</v>
      </c>
      <c r="B225" s="160">
        <v>0.44726079198657998</v>
      </c>
      <c r="C225" s="160">
        <v>0.44777551280101802</v>
      </c>
      <c r="D225" s="160">
        <v>0.44838471300152299</v>
      </c>
      <c r="E225" s="160">
        <v>0.44896294534536502</v>
      </c>
      <c r="F225" s="160">
        <v>0.44953285734596998</v>
      </c>
      <c r="G225" s="160">
        <v>0.45010638038621698</v>
      </c>
      <c r="H225" s="160">
        <v>0.45061460208112702</v>
      </c>
      <c r="I225" s="160">
        <v>0.45113875032885398</v>
      </c>
      <c r="J225" s="160">
        <v>0.451620760721123</v>
      </c>
      <c r="K225" s="160">
        <v>0.452026502089931</v>
      </c>
      <c r="L225" s="160">
        <v>0.45248326908806002</v>
      </c>
      <c r="M225" s="160">
        <v>0.452955297897571</v>
      </c>
      <c r="N225" s="160">
        <v>0.452955297897571</v>
      </c>
      <c r="O225" s="160">
        <v>0.45353755029308501</v>
      </c>
      <c r="P225" s="160">
        <v>0.453784218781219</v>
      </c>
      <c r="Q225" s="160">
        <v>0.45411221157360798</v>
      </c>
      <c r="R225" s="160">
        <v>0.45440164245190701</v>
      </c>
      <c r="S225" s="160">
        <v>0.45469502353763502</v>
      </c>
      <c r="T225" s="160">
        <v>0.45496815889806103</v>
      </c>
      <c r="U225" s="160">
        <v>0.45518735048182302</v>
      </c>
      <c r="V225" s="160">
        <v>0.45541152709684102</v>
      </c>
      <c r="W225" s="160">
        <v>0.455578010725328</v>
      </c>
      <c r="X225" s="160">
        <v>0.45572005433844798</v>
      </c>
      <c r="Y225" s="160">
        <v>0.45592836767629802</v>
      </c>
      <c r="Z225" s="160">
        <v>0.456142148490848</v>
      </c>
      <c r="AA225" s="160">
        <v>0.456142148490848</v>
      </c>
      <c r="AB225" s="160">
        <v>0.45671056635554702</v>
      </c>
      <c r="AC225" s="160">
        <v>0.45664498635240602</v>
      </c>
      <c r="AD225" s="160">
        <v>0.45679627529677203</v>
      </c>
      <c r="AE225" s="160">
        <v>0.45684209173103701</v>
      </c>
      <c r="AF225" s="160">
        <v>0.45690576562697199</v>
      </c>
      <c r="AG225" s="160">
        <v>0.45687005381835799</v>
      </c>
      <c r="AH225" s="160">
        <v>0.45682124736812002</v>
      </c>
      <c r="AI225" s="160">
        <v>0.45679079865976202</v>
      </c>
      <c r="AJ225" s="160">
        <v>0.45686738410004402</v>
      </c>
      <c r="AK225" s="160">
        <v>0.456940709156619</v>
      </c>
      <c r="AL225" s="160">
        <v>0.45707727130181203</v>
      </c>
      <c r="AM225" s="160">
        <v>0.457259248633472</v>
      </c>
      <c r="AN225" s="160">
        <v>0.457259248633472</v>
      </c>
      <c r="AO225" s="160">
        <v>0.45811296290678699</v>
      </c>
      <c r="AP225" s="160">
        <v>0.45784271284845202</v>
      </c>
      <c r="AQ225" s="160">
        <v>0.45797386783377803</v>
      </c>
      <c r="AR225" s="160">
        <v>0.45801157608912801</v>
      </c>
      <c r="AS225" s="160">
        <v>0.45815154047888101</v>
      </c>
      <c r="AT225" s="160">
        <v>0.45819566961633301</v>
      </c>
      <c r="AU225" s="160">
        <v>0.45831064821213402</v>
      </c>
      <c r="AV225" s="160">
        <v>0.45844054593192801</v>
      </c>
      <c r="AW225" s="160">
        <v>0.45844518376221799</v>
      </c>
      <c r="AX225" s="160">
        <v>0.45831235252675501</v>
      </c>
      <c r="AY225" s="160">
        <v>0.45824426871866503</v>
      </c>
      <c r="AZ225" s="160">
        <v>0.45829327906438999</v>
      </c>
      <c r="BA225" s="160">
        <v>0.45829327906438999</v>
      </c>
    </row>
    <row r="226" spans="1:53" s="160" customFormat="1" x14ac:dyDescent="0.2">
      <c r="A226" s="238" t="s">
        <v>2094</v>
      </c>
      <c r="B226" s="160">
        <v>0</v>
      </c>
      <c r="C226" s="160">
        <v>0</v>
      </c>
      <c r="D226" s="160">
        <v>0</v>
      </c>
      <c r="E226" s="160">
        <v>0</v>
      </c>
      <c r="F226" s="160">
        <v>0</v>
      </c>
      <c r="G226" s="160">
        <v>0</v>
      </c>
      <c r="H226" s="160">
        <v>0</v>
      </c>
      <c r="I226" s="160">
        <v>0</v>
      </c>
      <c r="J226" s="160">
        <v>0</v>
      </c>
      <c r="K226" s="160">
        <v>0</v>
      </c>
      <c r="L226" s="160">
        <v>0</v>
      </c>
      <c r="M226" s="160">
        <v>0</v>
      </c>
      <c r="N226" s="160">
        <v>0</v>
      </c>
      <c r="O226" s="160">
        <v>0</v>
      </c>
      <c r="P226" s="160">
        <v>0</v>
      </c>
      <c r="Q226" s="160">
        <v>0</v>
      </c>
      <c r="R226" s="160">
        <v>0</v>
      </c>
      <c r="S226" s="160">
        <v>0</v>
      </c>
      <c r="T226" s="160">
        <v>0</v>
      </c>
      <c r="U226" s="160">
        <v>0</v>
      </c>
      <c r="V226" s="160">
        <v>0</v>
      </c>
      <c r="W226" s="160">
        <v>0</v>
      </c>
      <c r="X226" s="160">
        <v>0</v>
      </c>
      <c r="Y226" s="160">
        <v>0</v>
      </c>
      <c r="Z226" s="160">
        <v>0</v>
      </c>
      <c r="AA226" s="160">
        <v>0</v>
      </c>
      <c r="AB226" s="160">
        <v>0</v>
      </c>
      <c r="AC226" s="160">
        <v>0</v>
      </c>
      <c r="AD226" s="160">
        <v>0</v>
      </c>
      <c r="AE226" s="160">
        <v>0</v>
      </c>
      <c r="AF226" s="160">
        <v>0</v>
      </c>
      <c r="AG226" s="160">
        <v>0</v>
      </c>
      <c r="AH226" s="160">
        <v>0</v>
      </c>
      <c r="AI226" s="160">
        <v>0</v>
      </c>
      <c r="AJ226" s="160">
        <v>0</v>
      </c>
      <c r="AK226" s="160">
        <v>0</v>
      </c>
      <c r="AL226" s="160">
        <v>0</v>
      </c>
      <c r="AM226" s="160">
        <v>0</v>
      </c>
      <c r="AN226" s="160">
        <v>0</v>
      </c>
      <c r="AO226" s="160">
        <v>0</v>
      </c>
      <c r="AP226" s="160">
        <v>0</v>
      </c>
      <c r="AQ226" s="160">
        <v>0</v>
      </c>
      <c r="AR226" s="160">
        <v>0</v>
      </c>
      <c r="AS226" s="160">
        <v>0</v>
      </c>
      <c r="AT226" s="160">
        <v>0</v>
      </c>
      <c r="AU226" s="160">
        <v>0</v>
      </c>
      <c r="AV226" s="160">
        <v>0</v>
      </c>
      <c r="AW226" s="160">
        <v>0</v>
      </c>
      <c r="AX226" s="160">
        <v>0</v>
      </c>
      <c r="AY226" s="160">
        <v>0</v>
      </c>
      <c r="AZ226" s="160">
        <v>0</v>
      </c>
      <c r="BA226" s="160">
        <v>0</v>
      </c>
    </row>
    <row r="227" spans="1:53" s="160" customFormat="1" x14ac:dyDescent="0.2">
      <c r="A227" s="238" t="s">
        <v>2095</v>
      </c>
      <c r="B227" s="160">
        <v>0.38298432547684103</v>
      </c>
      <c r="C227" s="160">
        <v>0.38590326725697699</v>
      </c>
      <c r="D227" s="160">
        <v>0.38810663239488502</v>
      </c>
      <c r="E227" s="160">
        <v>0.38792163036508898</v>
      </c>
      <c r="F227" s="160">
        <v>0.38778548101933302</v>
      </c>
      <c r="G227" s="160">
        <v>0.387499928705618</v>
      </c>
      <c r="H227" s="160">
        <v>0.385503828754438</v>
      </c>
      <c r="I227" s="160">
        <v>0.38689682563878097</v>
      </c>
      <c r="J227" s="160">
        <v>0.38797300479971197</v>
      </c>
      <c r="K227" s="160">
        <v>0.38927453670111001</v>
      </c>
      <c r="L227" s="160">
        <v>0.38953224450796198</v>
      </c>
      <c r="M227" s="160">
        <v>0.38974301575944698</v>
      </c>
      <c r="N227" s="160">
        <v>0.38974301575944698</v>
      </c>
      <c r="O227" s="160">
        <v>0.39101994598908602</v>
      </c>
      <c r="P227" s="160">
        <v>0.39228150779849702</v>
      </c>
      <c r="Q227" s="160">
        <v>0.39211555526839897</v>
      </c>
      <c r="R227" s="160">
        <v>0.39191612825701</v>
      </c>
      <c r="S227" s="160">
        <v>0.39409964357202298</v>
      </c>
      <c r="T227" s="160">
        <v>0.398355617293492</v>
      </c>
      <c r="U227" s="160">
        <v>0.40281675822447099</v>
      </c>
      <c r="V227" s="160">
        <v>0.40717447829063602</v>
      </c>
      <c r="W227" s="160">
        <v>0.40796253119876003</v>
      </c>
      <c r="X227" s="160">
        <v>0.40853236454984398</v>
      </c>
      <c r="Y227" s="160">
        <v>0.40766081382588198</v>
      </c>
      <c r="Z227" s="160">
        <v>0.40679882818699897</v>
      </c>
      <c r="AA227" s="160">
        <v>0.40679882818699897</v>
      </c>
      <c r="AB227" s="160">
        <v>0.40718655314733498</v>
      </c>
      <c r="AC227" s="160">
        <v>0.406338913588982</v>
      </c>
      <c r="AD227" s="160">
        <v>0.40568110801705698</v>
      </c>
      <c r="AE227" s="160">
        <v>0.40542294730309603</v>
      </c>
      <c r="AF227" s="160">
        <v>0.405194394662867</v>
      </c>
      <c r="AG227" s="160">
        <v>0.40700547616559002</v>
      </c>
      <c r="AH227" s="160">
        <v>0.40701844702993001</v>
      </c>
      <c r="AI227" s="160">
        <v>0.407246323468617</v>
      </c>
      <c r="AJ227" s="160">
        <v>0.407329434379124</v>
      </c>
      <c r="AK227" s="160">
        <v>0.40739133243715198</v>
      </c>
      <c r="AL227" s="160">
        <v>0.40643319605764</v>
      </c>
      <c r="AM227" s="160">
        <v>0.40584137286438998</v>
      </c>
      <c r="AN227" s="160">
        <v>0.40584137286438998</v>
      </c>
      <c r="AO227" s="160">
        <v>0.40402348451202602</v>
      </c>
      <c r="AP227" s="160">
        <v>0.40141247383019202</v>
      </c>
      <c r="AQ227" s="160">
        <v>0.399223140972013</v>
      </c>
      <c r="AR227" s="160">
        <v>0.39728925476242599</v>
      </c>
      <c r="AS227" s="160">
        <v>0.39526657422373301</v>
      </c>
      <c r="AT227" s="160">
        <v>0.39665379796380701</v>
      </c>
      <c r="AU227" s="160">
        <v>0.39650862659679298</v>
      </c>
      <c r="AV227" s="160">
        <v>0.39653156324767602</v>
      </c>
      <c r="AW227" s="160">
        <v>0.396680605521676</v>
      </c>
      <c r="AX227" s="160">
        <v>0.39692168157571001</v>
      </c>
      <c r="AY227" s="160">
        <v>0.39616840299847</v>
      </c>
      <c r="AZ227" s="160">
        <v>0.395676390068112</v>
      </c>
      <c r="BA227" s="160">
        <v>0.395676390068112</v>
      </c>
    </row>
    <row r="228" spans="1:53" s="160" customFormat="1" x14ac:dyDescent="0.2">
      <c r="A228" s="238" t="s">
        <v>2096</v>
      </c>
      <c r="B228" s="160">
        <v>1.4110088442694299E-2</v>
      </c>
      <c r="C228" s="160">
        <v>1.16423579999421E-2</v>
      </c>
      <c r="D228" s="160">
        <v>9.9737114594856506E-3</v>
      </c>
      <c r="E228" s="160">
        <v>1.06661785568376E-2</v>
      </c>
      <c r="F228" s="160">
        <v>1.13024570338547E-2</v>
      </c>
      <c r="G228" s="160">
        <v>1.20912818196342E-2</v>
      </c>
      <c r="H228" s="160">
        <v>1.4533019668217999E-2</v>
      </c>
      <c r="I228" s="160">
        <v>1.3599836789008E-2</v>
      </c>
      <c r="J228" s="160">
        <v>1.2946066842844399E-2</v>
      </c>
      <c r="K228" s="160">
        <v>1.1999486436592601E-2</v>
      </c>
      <c r="L228" s="160">
        <v>1.2141537791717699E-2</v>
      </c>
      <c r="M228" s="160">
        <v>1.23440280742314E-2</v>
      </c>
      <c r="N228" s="160">
        <v>1.23440280742314E-2</v>
      </c>
      <c r="O228" s="160">
        <v>1.15785400477379E-2</v>
      </c>
      <c r="P228" s="160">
        <v>1.0530925026754999E-2</v>
      </c>
      <c r="Q228" s="160">
        <v>1.09823649264998E-2</v>
      </c>
      <c r="R228" s="160">
        <v>1.1433095641446201E-2</v>
      </c>
      <c r="S228" s="160">
        <v>9.5043051626191397E-3</v>
      </c>
      <c r="T228" s="160">
        <v>5.4850507347448396E-3</v>
      </c>
      <c r="U228" s="160">
        <v>1.21293582926808E-3</v>
      </c>
      <c r="V228" s="160">
        <v>-2.9513716056113999E-3</v>
      </c>
      <c r="W228" s="160">
        <v>-3.5971787131583999E-3</v>
      </c>
      <c r="X228" s="160">
        <v>-4.0464334329213996E-3</v>
      </c>
      <c r="Y228" s="160">
        <v>-2.9959695896105802E-3</v>
      </c>
      <c r="Z228" s="160">
        <v>-1.9501528092923199E-3</v>
      </c>
      <c r="AA228" s="160">
        <v>-1.9501528092923199E-3</v>
      </c>
      <c r="AB228" s="160">
        <v>-1.8389760638220501E-3</v>
      </c>
      <c r="AC228" s="160">
        <v>-1.05505899132283E-3</v>
      </c>
      <c r="AD228" s="160">
        <v>-2.6848470742924299E-4</v>
      </c>
      <c r="AE228" s="160">
        <v>2.5087552124589899E-5</v>
      </c>
      <c r="AF228" s="160">
        <v>3.04950892323956E-4</v>
      </c>
      <c r="AG228" s="160">
        <v>-1.5428552856293499E-3</v>
      </c>
      <c r="AH228" s="160">
        <v>-1.60398651470815E-3</v>
      </c>
      <c r="AI228" s="160">
        <v>-1.86364569688737E-3</v>
      </c>
      <c r="AJ228" s="160">
        <v>-1.8835016967867599E-3</v>
      </c>
      <c r="AK228" s="160">
        <v>-1.88496534141397E-3</v>
      </c>
      <c r="AL228" s="160">
        <v>-8.1053924154179404E-4</v>
      </c>
      <c r="AM228" s="160">
        <v>-6.1977950361219401E-5</v>
      </c>
      <c r="AN228" s="160">
        <v>-6.1977950361219401E-5</v>
      </c>
      <c r="AO228" s="160">
        <v>2.5087116635074398E-3</v>
      </c>
      <c r="AP228" s="160">
        <v>4.8754089915308699E-3</v>
      </c>
      <c r="AQ228" s="160">
        <v>7.1766516911407697E-3</v>
      </c>
      <c r="AR228" s="160">
        <v>9.1396576337674992E-3</v>
      </c>
      <c r="AS228" s="160">
        <v>1.12821546702443E-2</v>
      </c>
      <c r="AT228" s="160">
        <v>9.9298165720608095E-3</v>
      </c>
      <c r="AU228" s="160">
        <v>1.01728154826933E-2</v>
      </c>
      <c r="AV228" s="160">
        <v>1.0260991814791599E-2</v>
      </c>
      <c r="AW228" s="160">
        <v>1.01120760726353E-2</v>
      </c>
      <c r="AX228" s="160">
        <v>9.7492583641673094E-3</v>
      </c>
      <c r="AY228" s="160">
        <v>1.0438014832141801E-2</v>
      </c>
      <c r="AZ228" s="160">
        <v>1.0969469095175099E-2</v>
      </c>
      <c r="BA228" s="160">
        <v>1.0969469095175099E-2</v>
      </c>
    </row>
    <row r="229" spans="1:53" s="160" customFormat="1" x14ac:dyDescent="0.2">
      <c r="A229" s="165" t="s">
        <v>2097</v>
      </c>
      <c r="B229" s="160">
        <v>8.3355566834861193E-3</v>
      </c>
      <c r="C229" s="160">
        <v>8.3176505680478303E-3</v>
      </c>
      <c r="D229" s="160">
        <v>8.2932696424426501E-3</v>
      </c>
      <c r="E229" s="160">
        <v>8.2720695279205492E-3</v>
      </c>
      <c r="F229" s="160">
        <v>8.2503099826183902E-3</v>
      </c>
      <c r="G229" s="160">
        <v>8.2257766705632895E-3</v>
      </c>
      <c r="H229" s="160">
        <v>8.2055522201302696E-3</v>
      </c>
      <c r="I229" s="160">
        <v>8.1853167773361605E-3</v>
      </c>
      <c r="J229" s="160">
        <v>8.1626714977755602E-3</v>
      </c>
      <c r="K229" s="160">
        <v>8.1430721930466094E-3</v>
      </c>
      <c r="L229" s="160">
        <v>8.1137619774386705E-3</v>
      </c>
      <c r="M229" s="160">
        <v>8.0801104656852904E-3</v>
      </c>
      <c r="N229" s="160">
        <v>8.0801104656852904E-3</v>
      </c>
      <c r="O229" s="160">
        <v>8.0355388955263007E-3</v>
      </c>
      <c r="P229" s="160">
        <v>8.0150029173971394E-3</v>
      </c>
      <c r="Q229" s="160">
        <v>7.9815644041276602E-3</v>
      </c>
      <c r="R229" s="160">
        <v>7.9476485411398793E-3</v>
      </c>
      <c r="S229" s="160">
        <v>7.9111389919137107E-3</v>
      </c>
      <c r="T229" s="160">
        <v>7.8724179205125304E-3</v>
      </c>
      <c r="U229" s="160">
        <v>7.8361418403798191E-3</v>
      </c>
      <c r="V229" s="160">
        <v>7.7982680180747098E-3</v>
      </c>
      <c r="W229" s="160">
        <v>7.7588006586987298E-3</v>
      </c>
      <c r="X229" s="160">
        <v>7.7187264481937898E-3</v>
      </c>
      <c r="Y229" s="160">
        <v>7.6676658004440398E-3</v>
      </c>
      <c r="Z229" s="160">
        <v>7.6167441491030996E-3</v>
      </c>
      <c r="AA229" s="160">
        <v>7.6167441491030996E-3</v>
      </c>
      <c r="AB229" s="160">
        <v>7.5837089611913103E-3</v>
      </c>
      <c r="AC229" s="160">
        <v>7.5326750701366499E-3</v>
      </c>
      <c r="AD229" s="160">
        <v>7.4856996011229797E-3</v>
      </c>
      <c r="AE229" s="160">
        <v>7.4415505360508902E-3</v>
      </c>
      <c r="AF229" s="160">
        <v>7.3975016606973804E-3</v>
      </c>
      <c r="AG229" s="160">
        <v>7.35436815275401E-3</v>
      </c>
      <c r="AH229" s="160">
        <v>7.3143688490298602E-3</v>
      </c>
      <c r="AI229" s="160">
        <v>7.2756886771957003E-3</v>
      </c>
      <c r="AJ229" s="160">
        <v>7.2386012582603496E-3</v>
      </c>
      <c r="AK229" s="160">
        <v>7.2023145755549696E-3</v>
      </c>
      <c r="AL229" s="160">
        <v>7.1589816405711101E-3</v>
      </c>
      <c r="AM229" s="160">
        <v>7.1187724653084296E-3</v>
      </c>
      <c r="AN229" s="160">
        <v>7.1187724653084296E-3</v>
      </c>
      <c r="AO229" s="160">
        <v>7.0936874297105402E-3</v>
      </c>
      <c r="AP229" s="160">
        <v>7.0499201252264302E-3</v>
      </c>
      <c r="AQ229" s="160">
        <v>7.01319662984249E-3</v>
      </c>
      <c r="AR229" s="160">
        <v>6.9777920462489101E-3</v>
      </c>
      <c r="AS229" s="160">
        <v>6.9420220599382496E-3</v>
      </c>
      <c r="AT229" s="160">
        <v>6.9068686280281E-3</v>
      </c>
      <c r="AU229" s="160">
        <v>6.87416796977446E-3</v>
      </c>
      <c r="AV229" s="160">
        <v>6.8423995956657701E-3</v>
      </c>
      <c r="AW229" s="160">
        <v>6.8122400141449099E-3</v>
      </c>
      <c r="AX229" s="160">
        <v>6.78257061702809E-3</v>
      </c>
      <c r="AY229" s="160">
        <v>6.74630076079213E-3</v>
      </c>
      <c r="AZ229" s="160">
        <v>6.7131816849223197E-3</v>
      </c>
      <c r="BA229" s="160">
        <v>6.7131816849223197E-3</v>
      </c>
    </row>
    <row r="230" spans="1:53" s="160" customFormat="1" x14ac:dyDescent="0.2">
      <c r="A230" s="165" t="s">
        <v>2098</v>
      </c>
      <c r="B230" s="160">
        <v>8.0103748313517395E-5</v>
      </c>
      <c r="C230" s="160">
        <v>7.9931672587947296E-5</v>
      </c>
      <c r="D230" s="160">
        <v>7.9697374675703894E-5</v>
      </c>
      <c r="E230" s="160">
        <v>7.9493643994913202E-5</v>
      </c>
      <c r="F230" s="160">
        <v>7.9284537248179099E-5</v>
      </c>
      <c r="G230" s="160">
        <v>7.9048774919545205E-5</v>
      </c>
      <c r="H230" s="160">
        <v>7.8854420259288999E-5</v>
      </c>
      <c r="I230" s="160">
        <v>7.8659959963697299E-5</v>
      </c>
      <c r="J230" s="160">
        <v>7.8442341411836701E-5</v>
      </c>
      <c r="K230" s="160">
        <v>7.8253994330442796E-5</v>
      </c>
      <c r="L230" s="160">
        <v>7.7972326503898698E-5</v>
      </c>
      <c r="M230" s="160">
        <v>7.7648939316909396E-5</v>
      </c>
      <c r="N230" s="160">
        <v>7.7648939316909396E-5</v>
      </c>
      <c r="O230" s="160">
        <v>7.7220611615050295E-5</v>
      </c>
      <c r="P230" s="160">
        <v>7.7023263209191704E-5</v>
      </c>
      <c r="Q230" s="160">
        <v>7.6701922913321202E-5</v>
      </c>
      <c r="R230" s="160">
        <v>7.6375995341142203E-5</v>
      </c>
      <c r="S230" s="160">
        <v>7.6025142740253893E-5</v>
      </c>
      <c r="T230" s="160">
        <v>7.5653037663685405E-5</v>
      </c>
      <c r="U230" s="160">
        <v>7.5304428674137199E-5</v>
      </c>
      <c r="V230" s="160">
        <v>7.4940465564677505E-5</v>
      </c>
      <c r="W230" s="160">
        <v>7.4561188745851894E-5</v>
      </c>
      <c r="X230" s="160">
        <v>7.4176080156942704E-5</v>
      </c>
      <c r="Y230" s="160">
        <v>7.3685393160095297E-5</v>
      </c>
      <c r="Z230" s="160">
        <v>7.3196041902871603E-5</v>
      </c>
      <c r="AA230" s="160">
        <v>7.3196041902871603E-5</v>
      </c>
      <c r="AB230" s="160">
        <v>7.2878577517653196E-5</v>
      </c>
      <c r="AC230" s="160">
        <v>7.2388147649591594E-5</v>
      </c>
      <c r="AD230" s="160">
        <v>7.1936718754118394E-5</v>
      </c>
      <c r="AE230" s="160">
        <v>7.1512451277919902E-5</v>
      </c>
      <c r="AF230" s="160">
        <v>7.1089146613481497E-5</v>
      </c>
      <c r="AG230" s="160">
        <v>7.0674638525374998E-5</v>
      </c>
      <c r="AH230" s="160">
        <v>7.0290249782079304E-5</v>
      </c>
      <c r="AI230" s="160">
        <v>6.9918537745681606E-5</v>
      </c>
      <c r="AJ230" s="160">
        <v>6.9562131882845704E-5</v>
      </c>
      <c r="AK230" s="160">
        <v>6.9213421003784395E-5</v>
      </c>
      <c r="AL230" s="160">
        <v>6.8796996444581303E-5</v>
      </c>
      <c r="AM230" s="160">
        <v>6.8410590859754899E-5</v>
      </c>
      <c r="AN230" s="160">
        <v>6.8410590859754899E-5</v>
      </c>
      <c r="AO230" s="160">
        <v>6.8169526530848196E-5</v>
      </c>
      <c r="AP230" s="160">
        <v>6.7748927730326307E-5</v>
      </c>
      <c r="AQ230" s="160">
        <v>6.7396019131281401E-5</v>
      </c>
      <c r="AR230" s="160">
        <v>6.7055785124002298E-5</v>
      </c>
      <c r="AS230" s="160">
        <v>6.6712039638318799E-5</v>
      </c>
      <c r="AT230" s="160">
        <v>6.6374219170051098E-5</v>
      </c>
      <c r="AU230" s="160">
        <v>6.6059969576664601E-5</v>
      </c>
      <c r="AV230" s="160">
        <v>6.5754679127500798E-5</v>
      </c>
      <c r="AW230" s="160">
        <v>6.5464848991479504E-5</v>
      </c>
      <c r="AX230" s="160">
        <v>6.5179729471631694E-5</v>
      </c>
      <c r="AY230" s="160">
        <v>6.48311802930209E-5</v>
      </c>
      <c r="AZ230" s="160">
        <v>6.4512909754100905E-5</v>
      </c>
      <c r="BA230" s="160">
        <v>6.4512909754100905E-5</v>
      </c>
    </row>
    <row r="231" spans="1:53" s="160" customFormat="1" x14ac:dyDescent="0.2">
      <c r="A231" s="165" t="s">
        <v>2099</v>
      </c>
      <c r="B231" s="160">
        <v>1.0375458946220099E-2</v>
      </c>
      <c r="C231" s="160">
        <v>1.03565508579506E-2</v>
      </c>
      <c r="D231" s="160">
        <v>1.0329881229761801E-2</v>
      </c>
      <c r="E231" s="160">
        <v>1.03063229203392E-2</v>
      </c>
      <c r="F231" s="160">
        <v>1.0282144249730899E-2</v>
      </c>
      <c r="G231" s="160">
        <v>1.02549770748771E-2</v>
      </c>
      <c r="H231" s="160">
        <v>1.0232579143700401E-2</v>
      </c>
      <c r="I231" s="160">
        <v>1.02098376488066E-2</v>
      </c>
      <c r="J231" s="160">
        <v>1.0184602128570501E-2</v>
      </c>
      <c r="K231" s="160">
        <v>1.01629193591871E-2</v>
      </c>
      <c r="L231" s="160">
        <v>1.01299071064592E-2</v>
      </c>
      <c r="M231" s="160">
        <v>1.0135641434327001E-2</v>
      </c>
      <c r="N231" s="160">
        <v>1.0135641434327001E-2</v>
      </c>
      <c r="O231" s="160">
        <v>1.0145623072811E-2</v>
      </c>
      <c r="P231" s="160">
        <v>1.01544684370912E-2</v>
      </c>
      <c r="Q231" s="160">
        <v>1.0147580375882001E-2</v>
      </c>
      <c r="R231" s="160">
        <v>1.01397299285953E-2</v>
      </c>
      <c r="S231" s="160">
        <v>1.01284014197629E-2</v>
      </c>
      <c r="T231" s="160">
        <v>1.0114283078960101E-2</v>
      </c>
      <c r="U231" s="160">
        <v>1.0102581189731501E-2</v>
      </c>
      <c r="V231" s="160">
        <v>1.0088448332764399E-2</v>
      </c>
      <c r="W231" s="160">
        <v>1.00726155095648E-2</v>
      </c>
      <c r="X231" s="160">
        <v>1.00553523847075E-2</v>
      </c>
      <c r="Y231" s="160">
        <v>1.0024082779116201E-2</v>
      </c>
      <c r="Z231" s="160">
        <v>9.9957757421447E-3</v>
      </c>
      <c r="AA231" s="160">
        <v>9.9957757421447E-3</v>
      </c>
      <c r="AB231" s="160">
        <v>9.9463145664042303E-3</v>
      </c>
      <c r="AC231" s="160">
        <v>9.8787363327783699E-3</v>
      </c>
      <c r="AD231" s="160">
        <v>9.8168690030770705E-3</v>
      </c>
      <c r="AE231" s="160">
        <v>9.7584205905977099E-3</v>
      </c>
      <c r="AF231" s="160">
        <v>9.7001071233284095E-3</v>
      </c>
      <c r="AG231" s="160">
        <v>9.6430490081052794E-3</v>
      </c>
      <c r="AH231" s="160">
        <v>9.5897030956801094E-3</v>
      </c>
      <c r="AI231" s="160">
        <v>9.5377364209478094E-3</v>
      </c>
      <c r="AJ231" s="160">
        <v>9.4880081323478107E-3</v>
      </c>
      <c r="AK231" s="160">
        <v>9.4390050261250105E-3</v>
      </c>
      <c r="AL231" s="160">
        <v>9.3812588917524895E-3</v>
      </c>
      <c r="AM231" s="160">
        <v>9.32750072329778E-3</v>
      </c>
      <c r="AN231" s="160">
        <v>9.32750072329778E-3</v>
      </c>
      <c r="AO231" s="160">
        <v>9.2835597847622693E-3</v>
      </c>
      <c r="AP231" s="160">
        <v>9.2213802570017597E-3</v>
      </c>
      <c r="AQ231" s="160">
        <v>9.1685129849018495E-3</v>
      </c>
      <c r="AR231" s="160">
        <v>9.1170525972880997E-3</v>
      </c>
      <c r="AS231" s="160">
        <v>9.0649545006051303E-3</v>
      </c>
      <c r="AT231" s="160">
        <v>9.0135423741828109E-3</v>
      </c>
      <c r="AU231" s="160">
        <v>8.9648871384195496E-3</v>
      </c>
      <c r="AV231" s="160">
        <v>8.9170316487300894E-3</v>
      </c>
      <c r="AW231" s="160">
        <v>8.8713704261556593E-3</v>
      </c>
      <c r="AX231" s="160">
        <v>8.8259974306967894E-3</v>
      </c>
      <c r="AY231" s="160">
        <v>8.7722495516102898E-3</v>
      </c>
      <c r="AZ231" s="160">
        <v>8.8744802052112305E-3</v>
      </c>
      <c r="BA231" s="160">
        <v>8.8744802052112305E-3</v>
      </c>
    </row>
    <row r="232" spans="1:53" x14ac:dyDescent="0.2">
      <c r="A232" s="165" t="s">
        <v>2100</v>
      </c>
      <c r="B232" s="160">
        <v>0.13685367471586399</v>
      </c>
      <c r="C232" s="160">
        <v>0.13592472884347501</v>
      </c>
      <c r="D232" s="160">
        <v>0.134832094897225</v>
      </c>
      <c r="E232" s="160">
        <v>0.133791359640452</v>
      </c>
      <c r="F232" s="160">
        <v>0.13276746583124299</v>
      </c>
      <c r="G232" s="160">
        <v>0.13174260656817</v>
      </c>
      <c r="H232" s="160">
        <v>0.13083156371212601</v>
      </c>
      <c r="I232" s="160">
        <v>0.12989077285724901</v>
      </c>
      <c r="J232" s="160">
        <v>0.12903445166856201</v>
      </c>
      <c r="K232" s="160">
        <v>0.12831522922580199</v>
      </c>
      <c r="L232" s="160">
        <v>0.127521307201857</v>
      </c>
      <c r="M232" s="160">
        <v>0.126664257429419</v>
      </c>
      <c r="N232" s="160">
        <v>0.126664257429419</v>
      </c>
      <c r="O232" s="160">
        <v>0.125605581090137</v>
      </c>
      <c r="P232" s="160">
        <v>0.125156853775829</v>
      </c>
      <c r="Q232" s="160">
        <v>0.124584021528569</v>
      </c>
      <c r="R232" s="160">
        <v>0.124085379184558</v>
      </c>
      <c r="S232" s="160">
        <v>0.123585462173304</v>
      </c>
      <c r="T232" s="160">
        <v>0.123128819036564</v>
      </c>
      <c r="U232" s="160">
        <v>0.12276892800565101</v>
      </c>
      <c r="V232" s="160">
        <v>0.122403709401729</v>
      </c>
      <c r="W232" s="160">
        <v>0.12215065943205899</v>
      </c>
      <c r="X232" s="160">
        <v>0.12194575963157001</v>
      </c>
      <c r="Y232" s="160">
        <v>0.121641354114709</v>
      </c>
      <c r="Z232" s="160">
        <v>0.121323460198294</v>
      </c>
      <c r="AA232" s="160">
        <v>0.121323460198294</v>
      </c>
      <c r="AB232" s="160">
        <v>0.120338954455825</v>
      </c>
      <c r="AC232" s="160">
        <v>0.120587359499369</v>
      </c>
      <c r="AD232" s="160">
        <v>0.120416596070645</v>
      </c>
      <c r="AE232" s="160">
        <v>0.12043838983581499</v>
      </c>
      <c r="AF232" s="160">
        <v>0.120426190887196</v>
      </c>
      <c r="AG232" s="160">
        <v>0.120599233502296</v>
      </c>
      <c r="AH232" s="160">
        <v>0.120789929922165</v>
      </c>
      <c r="AI232" s="160">
        <v>0.12094317993261799</v>
      </c>
      <c r="AJ232" s="160">
        <v>0.120890511695126</v>
      </c>
      <c r="AK232" s="160">
        <v>0.12084239072495701</v>
      </c>
      <c r="AL232" s="160">
        <v>0.12069103435332</v>
      </c>
      <c r="AM232" s="160">
        <v>0.120446672673032</v>
      </c>
      <c r="AN232" s="160">
        <v>0.120446672673032</v>
      </c>
      <c r="AO232" s="160">
        <v>0.11890942417667399</v>
      </c>
      <c r="AP232" s="160">
        <v>0.119530355019864</v>
      </c>
      <c r="AQ232" s="160">
        <v>0.119377233869191</v>
      </c>
      <c r="AR232" s="160">
        <v>0.119397611086016</v>
      </c>
      <c r="AS232" s="160">
        <v>0.119226042026958</v>
      </c>
      <c r="AT232" s="160">
        <v>0.119233930626417</v>
      </c>
      <c r="AU232" s="160">
        <v>0.11910279463060799</v>
      </c>
      <c r="AV232" s="160">
        <v>0.118941713082079</v>
      </c>
      <c r="AW232" s="160">
        <v>0.119013059354177</v>
      </c>
      <c r="AX232" s="160">
        <v>0.11934295975617</v>
      </c>
      <c r="AY232" s="160">
        <v>0.11956593195802701</v>
      </c>
      <c r="AZ232" s="160">
        <v>0.119408686972433</v>
      </c>
      <c r="BA232" s="160">
        <v>0.119408686972433</v>
      </c>
    </row>
    <row r="233" spans="1:53" x14ac:dyDescent="0.2">
      <c r="A233" s="165" t="s">
        <v>2101</v>
      </c>
      <c r="B233" s="160">
        <v>0</v>
      </c>
      <c r="C233" s="160">
        <v>0</v>
      </c>
      <c r="D233" s="160">
        <v>0</v>
      </c>
      <c r="E233" s="160">
        <v>0</v>
      </c>
      <c r="F233" s="160">
        <v>0</v>
      </c>
      <c r="G233" s="160">
        <v>0</v>
      </c>
      <c r="H233" s="160">
        <v>0</v>
      </c>
      <c r="I233" s="160">
        <v>0</v>
      </c>
      <c r="J233" s="160">
        <v>0</v>
      </c>
      <c r="K233" s="160">
        <v>0</v>
      </c>
      <c r="L233" s="160">
        <v>0</v>
      </c>
      <c r="M233" s="160">
        <v>0</v>
      </c>
      <c r="N233" s="160">
        <v>0</v>
      </c>
      <c r="O233" s="160">
        <v>0</v>
      </c>
      <c r="P233" s="160">
        <v>0</v>
      </c>
      <c r="Q233" s="160">
        <v>0</v>
      </c>
      <c r="R233" s="160">
        <v>0</v>
      </c>
      <c r="S233" s="160">
        <v>0</v>
      </c>
      <c r="T233" s="160">
        <v>0</v>
      </c>
      <c r="U233" s="160">
        <v>0</v>
      </c>
      <c r="V233" s="160">
        <v>0</v>
      </c>
      <c r="W233" s="160">
        <v>0</v>
      </c>
      <c r="X233" s="160">
        <v>0</v>
      </c>
      <c r="Y233" s="160">
        <v>0</v>
      </c>
      <c r="Z233" s="160">
        <v>0</v>
      </c>
      <c r="AA233" s="160">
        <v>0</v>
      </c>
      <c r="AB233" s="160">
        <v>0</v>
      </c>
      <c r="AC233" s="160">
        <v>0</v>
      </c>
      <c r="AD233" s="160">
        <v>0</v>
      </c>
      <c r="AE233" s="160">
        <v>0</v>
      </c>
      <c r="AF233" s="160">
        <v>0</v>
      </c>
      <c r="AG233" s="160">
        <v>0</v>
      </c>
      <c r="AH233" s="160">
        <v>0</v>
      </c>
      <c r="AI233" s="160">
        <v>0</v>
      </c>
      <c r="AJ233" s="160">
        <v>0</v>
      </c>
      <c r="AK233" s="160">
        <v>0</v>
      </c>
      <c r="AL233" s="160">
        <v>0</v>
      </c>
      <c r="AM233" s="160">
        <v>0</v>
      </c>
      <c r="AN233" s="160">
        <v>0</v>
      </c>
      <c r="AO233" s="160">
        <v>0</v>
      </c>
      <c r="AP233" s="160">
        <v>0</v>
      </c>
      <c r="AQ233" s="160">
        <v>0</v>
      </c>
      <c r="AR233" s="160">
        <v>0</v>
      </c>
      <c r="AS233" s="160">
        <v>0</v>
      </c>
      <c r="AT233" s="160">
        <v>0</v>
      </c>
      <c r="AU233" s="160">
        <v>0</v>
      </c>
      <c r="AV233" s="160">
        <v>0</v>
      </c>
      <c r="AW233" s="160">
        <v>0</v>
      </c>
      <c r="AX233" s="160">
        <v>0</v>
      </c>
      <c r="AY233" s="160">
        <v>0</v>
      </c>
      <c r="AZ233" s="160">
        <v>0</v>
      </c>
      <c r="BA233" s="160">
        <v>0</v>
      </c>
    </row>
    <row r="234" spans="1:53" x14ac:dyDescent="0.2">
      <c r="A234" s="165" t="s">
        <v>2102</v>
      </c>
      <c r="B234" s="160">
        <v>1</v>
      </c>
      <c r="C234" s="160">
        <v>1</v>
      </c>
      <c r="D234" s="160">
        <v>1</v>
      </c>
      <c r="E234" s="160">
        <v>1</v>
      </c>
      <c r="F234" s="160">
        <v>0.999999999999999</v>
      </c>
      <c r="G234" s="160">
        <v>1</v>
      </c>
      <c r="H234" s="160">
        <v>1</v>
      </c>
      <c r="I234" s="160">
        <v>1</v>
      </c>
      <c r="J234" s="160">
        <v>1</v>
      </c>
      <c r="K234" s="160">
        <v>1</v>
      </c>
      <c r="L234" s="160">
        <v>1</v>
      </c>
      <c r="M234" s="160">
        <v>0.999999999999999</v>
      </c>
      <c r="N234" s="160">
        <v>0.999999999999999</v>
      </c>
      <c r="O234" s="160">
        <v>1</v>
      </c>
      <c r="P234" s="160">
        <v>0.999999999999999</v>
      </c>
      <c r="Q234" s="160">
        <v>1</v>
      </c>
      <c r="R234" s="160">
        <v>0.999999999999999</v>
      </c>
      <c r="S234" s="160">
        <v>0.999999999999999</v>
      </c>
      <c r="T234" s="160">
        <v>0.999999999999999</v>
      </c>
      <c r="U234" s="160">
        <v>0.999999999999999</v>
      </c>
      <c r="V234" s="160">
        <v>1</v>
      </c>
      <c r="W234" s="160">
        <v>0.999999999999999</v>
      </c>
      <c r="X234" s="160">
        <v>0.999999999999999</v>
      </c>
      <c r="Y234" s="160">
        <v>1</v>
      </c>
      <c r="Z234" s="160">
        <v>1</v>
      </c>
      <c r="AA234" s="160">
        <v>1</v>
      </c>
      <c r="AB234" s="160">
        <v>1</v>
      </c>
      <c r="AC234" s="160">
        <v>0.999999999999999</v>
      </c>
      <c r="AD234" s="160">
        <v>1</v>
      </c>
      <c r="AE234" s="160">
        <v>1</v>
      </c>
      <c r="AF234" s="160">
        <v>0.999999999999999</v>
      </c>
      <c r="AG234" s="160">
        <v>1</v>
      </c>
      <c r="AH234" s="160">
        <v>0.999999999999999</v>
      </c>
      <c r="AI234" s="160">
        <v>1</v>
      </c>
      <c r="AJ234" s="160">
        <v>1</v>
      </c>
      <c r="AK234" s="160">
        <v>1</v>
      </c>
      <c r="AL234" s="160">
        <v>1</v>
      </c>
      <c r="AM234" s="160">
        <v>1</v>
      </c>
      <c r="AN234" s="160">
        <v>1</v>
      </c>
      <c r="AO234" s="160">
        <v>1</v>
      </c>
      <c r="AP234" s="160">
        <v>1</v>
      </c>
      <c r="AQ234" s="160">
        <v>1</v>
      </c>
      <c r="AR234" s="160">
        <v>0.999999999999999</v>
      </c>
      <c r="AS234" s="160">
        <v>1</v>
      </c>
      <c r="AT234" s="160">
        <v>1</v>
      </c>
      <c r="AU234" s="160">
        <v>1</v>
      </c>
      <c r="AV234" s="160">
        <v>1</v>
      </c>
      <c r="AW234" s="160">
        <v>0.999999999999999</v>
      </c>
      <c r="AX234" s="160">
        <v>0.999999999999999</v>
      </c>
      <c r="AY234" s="160">
        <v>0.999999999999999</v>
      </c>
      <c r="AZ234" s="160">
        <v>1</v>
      </c>
      <c r="BA234" s="160">
        <v>1</v>
      </c>
    </row>
    <row r="235" spans="1:53" x14ac:dyDescent="0.2">
      <c r="A235" s="106" t="s">
        <v>2103</v>
      </c>
    </row>
    <row r="236" spans="1:53" x14ac:dyDescent="0.2">
      <c r="A236" s="158" t="s">
        <v>2104</v>
      </c>
    </row>
    <row r="237" spans="1:53" x14ac:dyDescent="0.2">
      <c r="A237" s="106" t="s">
        <v>2105</v>
      </c>
      <c r="B237" s="105">
        <v>-1088500563.85586</v>
      </c>
      <c r="C237" s="105">
        <v>-1073166489.88081</v>
      </c>
      <c r="D237" s="105">
        <v>-1061176507.87077</v>
      </c>
      <c r="E237" s="105">
        <v>-1047789891.8031</v>
      </c>
      <c r="F237" s="105">
        <v>-1034934774.6906</v>
      </c>
      <c r="G237" s="105">
        <v>-1026214785.6463799</v>
      </c>
      <c r="H237" s="105">
        <v>-1018366368.40408</v>
      </c>
      <c r="I237" s="105">
        <v>-1008915610.05059</v>
      </c>
      <c r="J237" s="105">
        <v>-1003408965.25498</v>
      </c>
      <c r="K237" s="105">
        <v>-996097119.35194695</v>
      </c>
      <c r="L237" s="105">
        <v>-991171254.138147</v>
      </c>
      <c r="M237" s="105">
        <v>-983898637.45980501</v>
      </c>
      <c r="N237" s="105">
        <v>-983898637.45980501</v>
      </c>
      <c r="O237" s="105">
        <v>-961647885.77403605</v>
      </c>
      <c r="P237" s="105">
        <v>-946726052.11432695</v>
      </c>
      <c r="Q237" s="105">
        <v>-944362528.47922206</v>
      </c>
      <c r="R237" s="105">
        <v>-942576457.72882295</v>
      </c>
      <c r="S237" s="105">
        <v>-942136472.41561103</v>
      </c>
      <c r="T237" s="105">
        <v>-943770433.88871598</v>
      </c>
      <c r="U237" s="105">
        <v>-947640494.97482502</v>
      </c>
      <c r="V237" s="105">
        <v>-952085713.64453304</v>
      </c>
      <c r="W237" s="105">
        <v>-961659657.90450799</v>
      </c>
      <c r="X237" s="105">
        <v>-974441079.51543999</v>
      </c>
      <c r="Y237" s="105">
        <v>-996119522.89521897</v>
      </c>
      <c r="Z237" s="105">
        <v>-1015624603.65404</v>
      </c>
      <c r="AA237" s="105">
        <v>-1015624603.65404</v>
      </c>
      <c r="AB237" s="105">
        <v>-1027169340.69635</v>
      </c>
      <c r="AC237" s="105">
        <v>-1060141099.73997</v>
      </c>
      <c r="AD237" s="105">
        <v>-1087886062.7229199</v>
      </c>
      <c r="AE237" s="105">
        <v>-1115229536.83389</v>
      </c>
      <c r="AF237" s="105">
        <v>-1142632870.2502201</v>
      </c>
      <c r="AG237" s="105">
        <v>-1169900352.35584</v>
      </c>
      <c r="AH237" s="105">
        <v>-1197239392.9911599</v>
      </c>
      <c r="AI237" s="105">
        <v>-1224710735.86763</v>
      </c>
      <c r="AJ237" s="105">
        <v>-1252499096.59448</v>
      </c>
      <c r="AK237" s="105">
        <v>-1280508426.7076299</v>
      </c>
      <c r="AL237" s="105">
        <v>-1308729816.4599099</v>
      </c>
      <c r="AM237" s="105">
        <v>-1337334533.0064001</v>
      </c>
      <c r="AN237" s="105">
        <v>-1337334533.0064001</v>
      </c>
      <c r="AO237" s="105">
        <v>-1360351193.9900899</v>
      </c>
      <c r="AP237" s="105">
        <v>-1403324979.4756801</v>
      </c>
      <c r="AQ237" s="105">
        <v>-1430793099.5664999</v>
      </c>
      <c r="AR237" s="105">
        <v>-1457542068.30758</v>
      </c>
      <c r="AS237" s="105">
        <v>-1484323917.6988499</v>
      </c>
      <c r="AT237" s="105">
        <v>-1510582343.8278201</v>
      </c>
      <c r="AU237" s="105">
        <v>-1536857553.0587699</v>
      </c>
      <c r="AV237" s="105">
        <v>-1562917477.1974101</v>
      </c>
      <c r="AW237" s="105">
        <v>-1588187032.3808601</v>
      </c>
      <c r="AX237" s="105">
        <v>-1612758991.2825899</v>
      </c>
      <c r="AY237" s="105">
        <v>-1637158918.14679</v>
      </c>
      <c r="AZ237" s="105">
        <v>-1661749534.11639</v>
      </c>
      <c r="BA237" s="105">
        <v>-1661749534.11639</v>
      </c>
    </row>
    <row r="238" spans="1:53" x14ac:dyDescent="0.2">
      <c r="A238" s="106" t="s">
        <v>2106</v>
      </c>
      <c r="B238" s="105">
        <v>0</v>
      </c>
      <c r="C238" s="105">
        <v>0</v>
      </c>
      <c r="D238" s="105">
        <v>0</v>
      </c>
      <c r="E238" s="105">
        <v>0</v>
      </c>
      <c r="F238" s="105">
        <v>0</v>
      </c>
      <c r="G238" s="105">
        <v>0</v>
      </c>
      <c r="H238" s="105">
        <v>0</v>
      </c>
      <c r="I238" s="105">
        <v>0</v>
      </c>
      <c r="J238" s="105">
        <v>0</v>
      </c>
      <c r="K238" s="105">
        <v>0</v>
      </c>
      <c r="L238" s="105">
        <v>0</v>
      </c>
      <c r="M238" s="105">
        <v>0</v>
      </c>
      <c r="N238" s="105">
        <v>0</v>
      </c>
      <c r="O238" s="105">
        <v>0</v>
      </c>
      <c r="P238" s="105">
        <v>0</v>
      </c>
      <c r="Q238" s="105">
        <v>0</v>
      </c>
      <c r="R238" s="105">
        <v>0</v>
      </c>
      <c r="S238" s="105">
        <v>0</v>
      </c>
      <c r="T238" s="105">
        <v>0</v>
      </c>
      <c r="U238" s="105">
        <v>0</v>
      </c>
      <c r="V238" s="105">
        <v>0</v>
      </c>
      <c r="W238" s="105">
        <v>0</v>
      </c>
      <c r="X238" s="105">
        <v>0</v>
      </c>
      <c r="Y238" s="105">
        <v>0</v>
      </c>
      <c r="Z238" s="105">
        <v>0</v>
      </c>
      <c r="AA238" s="105">
        <v>0</v>
      </c>
      <c r="AB238" s="105">
        <v>0</v>
      </c>
      <c r="AC238" s="105">
        <v>0</v>
      </c>
      <c r="AD238" s="105">
        <v>0</v>
      </c>
      <c r="AE238" s="105">
        <v>0</v>
      </c>
      <c r="AF238" s="105">
        <v>0</v>
      </c>
      <c r="AG238" s="105">
        <v>0</v>
      </c>
      <c r="AH238" s="105">
        <v>0</v>
      </c>
      <c r="AI238" s="105">
        <v>0</v>
      </c>
      <c r="AJ238" s="105">
        <v>0</v>
      </c>
      <c r="AK238" s="105">
        <v>0</v>
      </c>
      <c r="AL238" s="105">
        <v>0</v>
      </c>
      <c r="AM238" s="105">
        <v>0</v>
      </c>
      <c r="AN238" s="105">
        <v>0</v>
      </c>
      <c r="AO238" s="105">
        <v>0</v>
      </c>
      <c r="AP238" s="105">
        <v>0</v>
      </c>
      <c r="AQ238" s="105">
        <v>0</v>
      </c>
      <c r="AR238" s="105">
        <v>0</v>
      </c>
      <c r="AS238" s="105">
        <v>0</v>
      </c>
      <c r="AT238" s="105">
        <v>0</v>
      </c>
      <c r="AU238" s="105">
        <v>0</v>
      </c>
      <c r="AV238" s="105">
        <v>0</v>
      </c>
      <c r="AW238" s="105">
        <v>0</v>
      </c>
      <c r="AX238" s="105">
        <v>0</v>
      </c>
      <c r="AY238" s="105">
        <v>0</v>
      </c>
      <c r="AZ238" s="105">
        <v>0</v>
      </c>
      <c r="BA238" s="105">
        <v>0</v>
      </c>
    </row>
    <row r="239" spans="1:53" x14ac:dyDescent="0.2">
      <c r="A239" s="106" t="s">
        <v>2107</v>
      </c>
      <c r="B239" s="105">
        <v>-932070643.56763506</v>
      </c>
      <c r="C239" s="105">
        <v>-924879639.27528</v>
      </c>
      <c r="D239" s="105">
        <v>-918518470.64396298</v>
      </c>
      <c r="E239" s="105">
        <v>-905331647.794788</v>
      </c>
      <c r="F239" s="105">
        <v>-892777186.06930697</v>
      </c>
      <c r="G239" s="105">
        <v>-883475937.25157404</v>
      </c>
      <c r="H239" s="105">
        <v>-871219290.90049005</v>
      </c>
      <c r="I239" s="105">
        <v>-865246549.05269897</v>
      </c>
      <c r="J239" s="105">
        <v>-861996668.77877605</v>
      </c>
      <c r="K239" s="105">
        <v>-857815289.26349294</v>
      </c>
      <c r="L239" s="105">
        <v>-853276109.17933202</v>
      </c>
      <c r="M239" s="105">
        <v>-846590433.85758305</v>
      </c>
      <c r="N239" s="105">
        <v>-846590433.85758305</v>
      </c>
      <c r="O239" s="105">
        <v>-829090125.201074</v>
      </c>
      <c r="P239" s="105">
        <v>-818413483.37981701</v>
      </c>
      <c r="Q239" s="105">
        <v>-815435541.68280101</v>
      </c>
      <c r="R239" s="105">
        <v>-812961225.02106798</v>
      </c>
      <c r="S239" s="105">
        <v>-816581727.87207496</v>
      </c>
      <c r="T239" s="105">
        <v>-826335308.135975</v>
      </c>
      <c r="U239" s="105">
        <v>-838611775.44571197</v>
      </c>
      <c r="V239" s="105">
        <v>-851241087.84085703</v>
      </c>
      <c r="W239" s="105">
        <v>-861150228.83971298</v>
      </c>
      <c r="X239" s="105">
        <v>-873542242.74119306</v>
      </c>
      <c r="Y239" s="105">
        <v>-890663806.33640206</v>
      </c>
      <c r="Z239" s="105">
        <v>-905759092.88645804</v>
      </c>
      <c r="AA239" s="105">
        <v>-905759092.88645804</v>
      </c>
      <c r="AB239" s="105">
        <v>-915786877.17762101</v>
      </c>
      <c r="AC239" s="105">
        <v>-943351171.24647403</v>
      </c>
      <c r="AD239" s="105">
        <v>-966152412.33090901</v>
      </c>
      <c r="AE239" s="105">
        <v>-989706627.13990498</v>
      </c>
      <c r="AF239" s="105">
        <v>-1013312741.95591</v>
      </c>
      <c r="AG239" s="105">
        <v>-1042212869.93389</v>
      </c>
      <c r="AH239" s="105">
        <v>-1066715966.61886</v>
      </c>
      <c r="AI239" s="105">
        <v>-1091876075.34567</v>
      </c>
      <c r="AJ239" s="105">
        <v>-1116691115.04023</v>
      </c>
      <c r="AK239" s="105">
        <v>-1141653662.4987299</v>
      </c>
      <c r="AL239" s="105">
        <v>-1163722800.2275801</v>
      </c>
      <c r="AM239" s="105">
        <v>-1186953975.18209</v>
      </c>
      <c r="AN239" s="105">
        <v>-1186953975.18209</v>
      </c>
      <c r="AO239" s="105">
        <v>-1199734288.39166</v>
      </c>
      <c r="AP239" s="105">
        <v>-1230361728.58231</v>
      </c>
      <c r="AQ239" s="105">
        <v>-1247245215.0857999</v>
      </c>
      <c r="AR239" s="105">
        <v>-1264303856.7874999</v>
      </c>
      <c r="AS239" s="105">
        <v>-1280588578.56054</v>
      </c>
      <c r="AT239" s="105">
        <v>-1307690717.1953199</v>
      </c>
      <c r="AU239" s="105">
        <v>-1329616233.0406599</v>
      </c>
      <c r="AV239" s="105">
        <v>-1351857107.6656599</v>
      </c>
      <c r="AW239" s="105">
        <v>-1374216626.1109099</v>
      </c>
      <c r="AX239" s="105">
        <v>-1396730869.82499</v>
      </c>
      <c r="AY239" s="105">
        <v>-1415381878.9059701</v>
      </c>
      <c r="AZ239" s="105">
        <v>-1434703686.2483799</v>
      </c>
      <c r="BA239" s="105">
        <v>-1434703686.2483799</v>
      </c>
    </row>
    <row r="240" spans="1:53" x14ac:dyDescent="0.2">
      <c r="A240" s="106" t="s">
        <v>2108</v>
      </c>
      <c r="B240" s="105">
        <v>-34339784.530877799</v>
      </c>
      <c r="C240" s="105">
        <v>-27902795.288151301</v>
      </c>
      <c r="D240" s="105">
        <v>-23604436.0795408</v>
      </c>
      <c r="E240" s="105">
        <v>-24892731.553657401</v>
      </c>
      <c r="F240" s="105">
        <v>-26021025.2323783</v>
      </c>
      <c r="G240" s="105">
        <v>-27567376.783415101</v>
      </c>
      <c r="H240" s="105">
        <v>-32843894.523426302</v>
      </c>
      <c r="I240" s="105">
        <v>-30414340.644798499</v>
      </c>
      <c r="J240" s="105">
        <v>-28763512.806980599</v>
      </c>
      <c r="K240" s="105">
        <v>-26442374.104017999</v>
      </c>
      <c r="L240" s="105">
        <v>-26596217.058890801</v>
      </c>
      <c r="M240" s="105">
        <v>-26813401.806701802</v>
      </c>
      <c r="N240" s="105">
        <v>-26813401.806701802</v>
      </c>
      <c r="O240" s="105">
        <v>-24550290.378518499</v>
      </c>
      <c r="P240" s="105">
        <v>-21970576.902099099</v>
      </c>
      <c r="Q240" s="105">
        <v>-22838702.960071798</v>
      </c>
      <c r="R240" s="105">
        <v>-23715950.348330401</v>
      </c>
      <c r="S240" s="105">
        <v>-19693095.536881998</v>
      </c>
      <c r="T240" s="105">
        <v>-11378002.197713399</v>
      </c>
      <c r="U240" s="105">
        <v>-2525173.6639948701</v>
      </c>
      <c r="V240" s="105">
        <v>6170152.8709026799</v>
      </c>
      <c r="W240" s="105">
        <v>7593126.9053345602</v>
      </c>
      <c r="X240" s="105">
        <v>8652265.6289226208</v>
      </c>
      <c r="Y240" s="105">
        <v>6545641.8371631503</v>
      </c>
      <c r="Z240" s="105">
        <v>4342118.3079775702</v>
      </c>
      <c r="AA240" s="105">
        <v>4342118.3079775702</v>
      </c>
      <c r="AB240" s="105">
        <v>4135967.0000757999</v>
      </c>
      <c r="AC240" s="105">
        <v>2449411.32122351</v>
      </c>
      <c r="AD240" s="105">
        <v>639411.45552633295</v>
      </c>
      <c r="AE240" s="105">
        <v>-61242.9976191307</v>
      </c>
      <c r="AF240" s="105">
        <v>-762623.14813065599</v>
      </c>
      <c r="AG240" s="105">
        <v>3950766.5849543498</v>
      </c>
      <c r="AH240" s="105">
        <v>4203735.8207371701</v>
      </c>
      <c r="AI240" s="105">
        <v>4996656.89310773</v>
      </c>
      <c r="AJ240" s="105">
        <v>5163608.2061463501</v>
      </c>
      <c r="AK240" s="105">
        <v>5282335.22503924</v>
      </c>
      <c r="AL240" s="105">
        <v>2320782.3696753099</v>
      </c>
      <c r="AM240" s="105">
        <v>181265.34028719901</v>
      </c>
      <c r="AN240" s="105">
        <v>181265.34028719901</v>
      </c>
      <c r="AO240" s="105">
        <v>-7449535.7764491197</v>
      </c>
      <c r="AP240" s="105">
        <v>-14943523.2471206</v>
      </c>
      <c r="AQ240" s="105">
        <v>-22421156.399699502</v>
      </c>
      <c r="AR240" s="105">
        <v>-29085368.550930198</v>
      </c>
      <c r="AS240" s="105">
        <v>-36552036.914941601</v>
      </c>
      <c r="AT240" s="105">
        <v>-32736681.260571301</v>
      </c>
      <c r="AU240" s="105">
        <v>-34112601.074051298</v>
      </c>
      <c r="AV240" s="105">
        <v>-34981817.343657702</v>
      </c>
      <c r="AW240" s="105">
        <v>-35031163.283717602</v>
      </c>
      <c r="AX240" s="105">
        <v>-34306742.985353</v>
      </c>
      <c r="AY240" s="105">
        <v>-37291659.136234596</v>
      </c>
      <c r="AZ240" s="105">
        <v>-39774770.853339002</v>
      </c>
      <c r="BA240" s="105">
        <v>-39774770.853339002</v>
      </c>
    </row>
    <row r="241" spans="1:53" x14ac:dyDescent="0.2">
      <c r="A241" s="106" t="s">
        <v>2109</v>
      </c>
      <c r="B241" s="105">
        <v>-20286281.097269598</v>
      </c>
      <c r="C241" s="105">
        <v>-19934595.8163945</v>
      </c>
      <c r="D241" s="105">
        <v>-19627392.867803</v>
      </c>
      <c r="E241" s="105">
        <v>-19305358.995674402</v>
      </c>
      <c r="F241" s="105">
        <v>-18994234.934015799</v>
      </c>
      <c r="G241" s="105">
        <v>-18754263.459926799</v>
      </c>
      <c r="H241" s="105">
        <v>-18544135.890340399</v>
      </c>
      <c r="I241" s="105">
        <v>-18305441.2059341</v>
      </c>
      <c r="J241" s="105">
        <v>-18135786.645904299</v>
      </c>
      <c r="K241" s="105">
        <v>-17944281.4009053</v>
      </c>
      <c r="L241" s="105">
        <v>-17773314.914305001</v>
      </c>
      <c r="M241" s="105">
        <v>-17551422.214538701</v>
      </c>
      <c r="N241" s="105">
        <v>-17551422.214538701</v>
      </c>
      <c r="O241" s="105">
        <v>-17037969.5902672</v>
      </c>
      <c r="P241" s="105">
        <v>-16721630.580393899</v>
      </c>
      <c r="Q241" s="105">
        <v>-16598299.164390501</v>
      </c>
      <c r="R241" s="105">
        <v>-16486002.050430801</v>
      </c>
      <c r="S241" s="105">
        <v>-16392025.856456799</v>
      </c>
      <c r="T241" s="105">
        <v>-16330275.275945401</v>
      </c>
      <c r="U241" s="105">
        <v>-16313821.824024901</v>
      </c>
      <c r="V241" s="105">
        <v>-16303099.7886911</v>
      </c>
      <c r="W241" s="105">
        <v>-16377712.2941343</v>
      </c>
      <c r="X241" s="105">
        <v>-16504527.419977</v>
      </c>
      <c r="Y241" s="105">
        <v>-16752437.751978399</v>
      </c>
      <c r="Z241" s="105">
        <v>-16959083.441775601</v>
      </c>
      <c r="AA241" s="105">
        <v>-16959083.441775601</v>
      </c>
      <c r="AB241" s="105">
        <v>-17056214.389477499</v>
      </c>
      <c r="AC241" s="105">
        <v>-17487761.108748399</v>
      </c>
      <c r="AD241" s="105">
        <v>-17827615.298530001</v>
      </c>
      <c r="AE241" s="105">
        <v>-18166095.261055801</v>
      </c>
      <c r="AF241" s="105">
        <v>-18499719.616461001</v>
      </c>
      <c r="AG241" s="105">
        <v>-18832221.156438999</v>
      </c>
      <c r="AH241" s="105">
        <v>-19169534.191716999</v>
      </c>
      <c r="AI241" s="105">
        <v>-19506991.077613998</v>
      </c>
      <c r="AJ241" s="105">
        <v>-19844580.401461601</v>
      </c>
      <c r="AK241" s="105">
        <v>-20183416.187232699</v>
      </c>
      <c r="AL241" s="105">
        <v>-20498006.172610398</v>
      </c>
      <c r="AM241" s="105">
        <v>-20820093.369184598</v>
      </c>
      <c r="AN241" s="105">
        <v>-20820093.369184598</v>
      </c>
      <c r="AO241" s="105">
        <v>-21064468.692545399</v>
      </c>
      <c r="AP241" s="105">
        <v>-21608575.909153499</v>
      </c>
      <c r="AQ241" s="105">
        <v>-21910493.258806702</v>
      </c>
      <c r="AR241" s="105">
        <v>-22205607.854179401</v>
      </c>
      <c r="AS241" s="105">
        <v>-22490832.116353799</v>
      </c>
      <c r="AT241" s="105">
        <v>-22770607.608260099</v>
      </c>
      <c r="AU241" s="105">
        <v>-23051214.294398401</v>
      </c>
      <c r="AV241" s="105">
        <v>-23327138.074786399</v>
      </c>
      <c r="AW241" s="105">
        <v>-23599574.464157701</v>
      </c>
      <c r="AX241" s="105">
        <v>-23867241.8195026</v>
      </c>
      <c r="AY241" s="105">
        <v>-24102355.902703401</v>
      </c>
      <c r="AZ241" s="105">
        <v>-24341676.0554129</v>
      </c>
      <c r="BA241" s="105">
        <v>-24341676.0554129</v>
      </c>
    </row>
    <row r="242" spans="1:53" x14ac:dyDescent="0.2">
      <c r="A242" s="106" t="s">
        <v>2110</v>
      </c>
      <c r="B242" s="105">
        <v>-194948.84588240099</v>
      </c>
      <c r="C242" s="105">
        <v>-191569.19047430999</v>
      </c>
      <c r="D242" s="105">
        <v>-188617.00520228199</v>
      </c>
      <c r="E242" s="105">
        <v>-185522.29644785399</v>
      </c>
      <c r="F242" s="105">
        <v>-182532.429726804</v>
      </c>
      <c r="G242" s="105">
        <v>-180226.33125099001</v>
      </c>
      <c r="H242" s="105">
        <v>-178207.02929108299</v>
      </c>
      <c r="I242" s="105">
        <v>-175913.20061838799</v>
      </c>
      <c r="J242" s="105">
        <v>-174282.83966075699</v>
      </c>
      <c r="K242" s="105">
        <v>-172442.496114596</v>
      </c>
      <c r="L242" s="105">
        <v>-170799.52769236601</v>
      </c>
      <c r="M242" s="105">
        <v>-168667.16417429401</v>
      </c>
      <c r="N242" s="105">
        <v>-168667.16417429401</v>
      </c>
      <c r="O242" s="105">
        <v>-163732.94306017901</v>
      </c>
      <c r="P242" s="105">
        <v>-160692.96128201601</v>
      </c>
      <c r="Q242" s="105">
        <v>-159507.76045118799</v>
      </c>
      <c r="R242" s="105">
        <v>-158428.59800355099</v>
      </c>
      <c r="S242" s="105">
        <v>-157525.49750584099</v>
      </c>
      <c r="T242" s="105">
        <v>-156932.08147529501</v>
      </c>
      <c r="U242" s="105">
        <v>-156773.965680325</v>
      </c>
      <c r="V242" s="105">
        <v>-156670.928144573</v>
      </c>
      <c r="W242" s="105">
        <v>-157387.94580566199</v>
      </c>
      <c r="X242" s="105">
        <v>-158606.624690417</v>
      </c>
      <c r="Y242" s="105">
        <v>-160989.01468463399</v>
      </c>
      <c r="Z242" s="105">
        <v>-162974.85617718601</v>
      </c>
      <c r="AA242" s="105">
        <v>-162974.85617718601</v>
      </c>
      <c r="AB242" s="105">
        <v>-163908.273498141</v>
      </c>
      <c r="AC242" s="105">
        <v>-168055.38821388499</v>
      </c>
      <c r="AD242" s="105">
        <v>-171321.34818695899</v>
      </c>
      <c r="AE242" s="105">
        <v>-174574.10199295901</v>
      </c>
      <c r="AF242" s="105">
        <v>-177780.19396874501</v>
      </c>
      <c r="AG242" s="105">
        <v>-180975.49581643299</v>
      </c>
      <c r="AH242" s="105">
        <v>-184217.03558477401</v>
      </c>
      <c r="AI242" s="105">
        <v>-187459.95774114499</v>
      </c>
      <c r="AJ242" s="105">
        <v>-190704.15261110399</v>
      </c>
      <c r="AK242" s="105">
        <v>-193960.32583787799</v>
      </c>
      <c r="AL242" s="105">
        <v>-196983.499690269</v>
      </c>
      <c r="AM242" s="105">
        <v>-200078.720886533</v>
      </c>
      <c r="AN242" s="105">
        <v>-200078.720886533</v>
      </c>
      <c r="AO242" s="105">
        <v>-202427.13985119699</v>
      </c>
      <c r="AP242" s="105">
        <v>-207655.948098772</v>
      </c>
      <c r="AQ242" s="105">
        <v>-210557.33936829801</v>
      </c>
      <c r="AR242" s="105">
        <v>-213393.35694565001</v>
      </c>
      <c r="AS242" s="105">
        <v>-216134.32954984199</v>
      </c>
      <c r="AT242" s="105">
        <v>-218822.940093677</v>
      </c>
      <c r="AU242" s="105">
        <v>-221519.53831920901</v>
      </c>
      <c r="AV242" s="105">
        <v>-224171.134354985</v>
      </c>
      <c r="AW242" s="105">
        <v>-226789.216961139</v>
      </c>
      <c r="AX242" s="105">
        <v>-229361.46969463301</v>
      </c>
      <c r="AY242" s="105">
        <v>-231620.88919843</v>
      </c>
      <c r="AZ242" s="105">
        <v>-233920.72855012899</v>
      </c>
      <c r="BA242" s="105">
        <v>-233920.72855012899</v>
      </c>
    </row>
    <row r="243" spans="1:53" x14ac:dyDescent="0.2">
      <c r="A243" s="106" t="s">
        <v>2111</v>
      </c>
      <c r="B243" s="105">
        <v>-25250800.239075799</v>
      </c>
      <c r="C243" s="105">
        <v>-24821150.361650199</v>
      </c>
      <c r="D243" s="105">
        <v>-24447370.6891995</v>
      </c>
      <c r="E243" s="105">
        <v>-24052900.332973</v>
      </c>
      <c r="F243" s="105">
        <v>-23672015.2232203</v>
      </c>
      <c r="G243" s="105">
        <v>-23380715.224862199</v>
      </c>
      <c r="H243" s="105">
        <v>-23125114.929368202</v>
      </c>
      <c r="I243" s="105">
        <v>-22833029.9103202</v>
      </c>
      <c r="J243" s="105">
        <v>-22628102.984116498</v>
      </c>
      <c r="K243" s="105">
        <v>-22395268.089565199</v>
      </c>
      <c r="L243" s="105">
        <v>-22189710.464317899</v>
      </c>
      <c r="M243" s="105">
        <v>-22016397.298593</v>
      </c>
      <c r="N243" s="105">
        <v>-22016397.298593</v>
      </c>
      <c r="O243" s="105">
        <v>-21512037.9151056</v>
      </c>
      <c r="P243" s="105">
        <v>-21185178.807202701</v>
      </c>
      <c r="Q243" s="105">
        <v>-21102701.969865002</v>
      </c>
      <c r="R243" s="105">
        <v>-21033090.168536998</v>
      </c>
      <c r="S243" s="105">
        <v>-20986234.488741599</v>
      </c>
      <c r="T243" s="105">
        <v>-20980723.910488602</v>
      </c>
      <c r="U243" s="105">
        <v>-21032251.948624399</v>
      </c>
      <c r="V243" s="105">
        <v>-21090962.698499199</v>
      </c>
      <c r="W243" s="105">
        <v>-21261842.6638062</v>
      </c>
      <c r="X243" s="105">
        <v>-21500805.8991093</v>
      </c>
      <c r="Y243" s="105">
        <v>-21900774.909633901</v>
      </c>
      <c r="Z243" s="105">
        <v>-22256123.030766401</v>
      </c>
      <c r="AA243" s="105">
        <v>-22256123.030766401</v>
      </c>
      <c r="AB243" s="105">
        <v>-22369855.5018287</v>
      </c>
      <c r="AC243" s="105">
        <v>-22934346.621273801</v>
      </c>
      <c r="AD243" s="105">
        <v>-23379426.553086199</v>
      </c>
      <c r="AE243" s="105">
        <v>-23821970.5943598</v>
      </c>
      <c r="AF243" s="105">
        <v>-24258090.131242301</v>
      </c>
      <c r="AG243" s="105">
        <v>-24692812.186049499</v>
      </c>
      <c r="AH243" s="105">
        <v>-25132741.481233399</v>
      </c>
      <c r="AI243" s="105">
        <v>-25571811.483249702</v>
      </c>
      <c r="AJ243" s="105">
        <v>-26011315.379091401</v>
      </c>
      <c r="AK243" s="105">
        <v>-26451408.757160999</v>
      </c>
      <c r="AL243" s="105">
        <v>-26860957.650766999</v>
      </c>
      <c r="AM243" s="105">
        <v>-27279904.914306398</v>
      </c>
      <c r="AN243" s="105">
        <v>-27279904.914306398</v>
      </c>
      <c r="AO243" s="105">
        <v>-27567221.755847398</v>
      </c>
      <c r="AP243" s="105">
        <v>-28264277.003307499</v>
      </c>
      <c r="AQ243" s="105">
        <v>-28644090.926263701</v>
      </c>
      <c r="AR243" s="105">
        <v>-29013431.9594892</v>
      </c>
      <c r="AS243" s="105">
        <v>-29368729.7526838</v>
      </c>
      <c r="AT243" s="105">
        <v>-29715902.765264999</v>
      </c>
      <c r="AU243" s="105">
        <v>-30062043.211839899</v>
      </c>
      <c r="AV243" s="105">
        <v>-30399982.576131299</v>
      </c>
      <c r="AW243" s="105">
        <v>-30732999.209727202</v>
      </c>
      <c r="AX243" s="105">
        <v>-31057872.725702699</v>
      </c>
      <c r="AY243" s="105">
        <v>-31340417.253412802</v>
      </c>
      <c r="AZ243" s="105">
        <v>-32178441.2301252</v>
      </c>
      <c r="BA243" s="105">
        <v>-32178441.2301252</v>
      </c>
    </row>
    <row r="244" spans="1:53" x14ac:dyDescent="0.2">
      <c r="A244" s="106" t="s">
        <v>2112</v>
      </c>
      <c r="B244" s="105">
        <v>-333061392.28594702</v>
      </c>
      <c r="C244" s="105">
        <v>-325765612.39018899</v>
      </c>
      <c r="D244" s="105">
        <v>-319102430.26383501</v>
      </c>
      <c r="E244" s="105">
        <v>-312242325.77595401</v>
      </c>
      <c r="F244" s="105">
        <v>-305663234.82456797</v>
      </c>
      <c r="G244" s="105">
        <v>-300365017.36288399</v>
      </c>
      <c r="H244" s="105">
        <v>-295672762.92160201</v>
      </c>
      <c r="I244" s="105">
        <v>-290484531.07095701</v>
      </c>
      <c r="J244" s="105">
        <v>-286688161.59881198</v>
      </c>
      <c r="K244" s="105">
        <v>-282758709.079799</v>
      </c>
      <c r="L244" s="105">
        <v>-279337298.46705699</v>
      </c>
      <c r="M244" s="105">
        <v>-275137062.92457497</v>
      </c>
      <c r="N244" s="105">
        <v>-275137062.92457497</v>
      </c>
      <c r="O244" s="105">
        <v>-266324897.28511801</v>
      </c>
      <c r="P244" s="105">
        <v>-261113650.86357901</v>
      </c>
      <c r="Q244" s="105">
        <v>-259082399.85693201</v>
      </c>
      <c r="R244" s="105">
        <v>-257393341.57467899</v>
      </c>
      <c r="S244" s="105">
        <v>-256071356.28607199</v>
      </c>
      <c r="T244" s="105">
        <v>-255414223.37729001</v>
      </c>
      <c r="U244" s="105">
        <v>-255588841.78054401</v>
      </c>
      <c r="V244" s="105">
        <v>-255897833.244133</v>
      </c>
      <c r="W244" s="105">
        <v>-257842473.94913599</v>
      </c>
      <c r="X244" s="105">
        <v>-260749897.939464</v>
      </c>
      <c r="Y244" s="105">
        <v>-265763958.14682201</v>
      </c>
      <c r="Z244" s="105">
        <v>-270133096.85478902</v>
      </c>
      <c r="AA244" s="105">
        <v>-270133096.85478902</v>
      </c>
      <c r="AB244" s="105">
        <v>-270649495.79522198</v>
      </c>
      <c r="AC244" s="105">
        <v>-279954055.63424599</v>
      </c>
      <c r="AD244" s="105">
        <v>-286778907.07555199</v>
      </c>
      <c r="AE244" s="105">
        <v>-294010670.52441001</v>
      </c>
      <c r="AF244" s="105">
        <v>-301162590.84171897</v>
      </c>
      <c r="AG244" s="105">
        <v>-308816663.707784</v>
      </c>
      <c r="AH244" s="105">
        <v>-316566848.00154102</v>
      </c>
      <c r="AI244" s="105">
        <v>-324263122.91762102</v>
      </c>
      <c r="AJ244" s="105">
        <v>-331420587.14314801</v>
      </c>
      <c r="AK244" s="105">
        <v>-338642840.36414599</v>
      </c>
      <c r="AL244" s="105">
        <v>-345569480.59944099</v>
      </c>
      <c r="AM244" s="105">
        <v>-352267330.25684702</v>
      </c>
      <c r="AN244" s="105">
        <v>-352267330.25684702</v>
      </c>
      <c r="AO244" s="105">
        <v>-353097576.91429102</v>
      </c>
      <c r="AP244" s="105">
        <v>-366370214.699682</v>
      </c>
      <c r="AQ244" s="105">
        <v>-372956045.010342</v>
      </c>
      <c r="AR244" s="105">
        <v>-379962101.61166602</v>
      </c>
      <c r="AS244" s="105">
        <v>-386269716.80201203</v>
      </c>
      <c r="AT244" s="105">
        <v>-393091166.79403198</v>
      </c>
      <c r="AU244" s="105">
        <v>-399388559.33745301</v>
      </c>
      <c r="AV244" s="105">
        <v>-405496598.83570999</v>
      </c>
      <c r="AW244" s="105">
        <v>-412295742.75190598</v>
      </c>
      <c r="AX244" s="105">
        <v>-419956892.56881797</v>
      </c>
      <c r="AY244" s="105">
        <v>-427170496.55408901</v>
      </c>
      <c r="AZ244" s="105">
        <v>-432970194.00106102</v>
      </c>
      <c r="BA244" s="105">
        <v>-432970194.00106102</v>
      </c>
    </row>
    <row r="245" spans="1:53" x14ac:dyDescent="0.2">
      <c r="A245" s="106" t="s">
        <v>2113</v>
      </c>
      <c r="B245" s="105">
        <v>0</v>
      </c>
      <c r="C245" s="105">
        <v>0</v>
      </c>
      <c r="D245" s="105">
        <v>0</v>
      </c>
      <c r="E245" s="105">
        <v>0</v>
      </c>
      <c r="F245" s="105">
        <v>0</v>
      </c>
      <c r="G245" s="105">
        <v>0</v>
      </c>
      <c r="H245" s="105">
        <v>0</v>
      </c>
      <c r="I245" s="105">
        <v>0</v>
      </c>
      <c r="J245" s="105">
        <v>0</v>
      </c>
      <c r="K245" s="105">
        <v>0</v>
      </c>
      <c r="L245" s="105">
        <v>0</v>
      </c>
      <c r="M245" s="105">
        <v>0</v>
      </c>
      <c r="N245" s="105">
        <v>0</v>
      </c>
      <c r="O245" s="105">
        <v>0</v>
      </c>
      <c r="P245" s="105">
        <v>0</v>
      </c>
      <c r="Q245" s="105">
        <v>0</v>
      </c>
      <c r="R245" s="105">
        <v>0</v>
      </c>
      <c r="S245" s="105">
        <v>0</v>
      </c>
      <c r="T245" s="105">
        <v>0</v>
      </c>
      <c r="U245" s="105">
        <v>0</v>
      </c>
      <c r="V245" s="105">
        <v>0</v>
      </c>
      <c r="W245" s="105">
        <v>0</v>
      </c>
      <c r="X245" s="105">
        <v>0</v>
      </c>
      <c r="Y245" s="105">
        <v>0</v>
      </c>
      <c r="Z245" s="105">
        <v>0</v>
      </c>
      <c r="AA245" s="105">
        <v>0</v>
      </c>
      <c r="AB245" s="105">
        <v>0</v>
      </c>
      <c r="AC245" s="105">
        <v>0</v>
      </c>
      <c r="AD245" s="105">
        <v>0</v>
      </c>
      <c r="AE245" s="105">
        <v>0</v>
      </c>
      <c r="AF245" s="105">
        <v>0</v>
      </c>
      <c r="AG245" s="105">
        <v>0</v>
      </c>
      <c r="AH245" s="105">
        <v>0</v>
      </c>
      <c r="AI245" s="105">
        <v>0</v>
      </c>
      <c r="AJ245" s="105">
        <v>0</v>
      </c>
      <c r="AK245" s="105">
        <v>0</v>
      </c>
      <c r="AL245" s="105">
        <v>0</v>
      </c>
      <c r="AM245" s="105">
        <v>0</v>
      </c>
      <c r="AN245" s="105">
        <v>0</v>
      </c>
      <c r="AO245" s="105">
        <v>0</v>
      </c>
      <c r="AP245" s="105">
        <v>0</v>
      </c>
      <c r="AQ245" s="105">
        <v>0</v>
      </c>
      <c r="AR245" s="105">
        <v>0</v>
      </c>
      <c r="AS245" s="105">
        <v>0</v>
      </c>
      <c r="AT245" s="105">
        <v>0</v>
      </c>
      <c r="AU245" s="105">
        <v>0</v>
      </c>
      <c r="AV245" s="105">
        <v>0</v>
      </c>
      <c r="AW245" s="105">
        <v>0</v>
      </c>
      <c r="AX245" s="105">
        <v>0</v>
      </c>
      <c r="AY245" s="105">
        <v>0</v>
      </c>
      <c r="AZ245" s="105">
        <v>0</v>
      </c>
      <c r="BA245" s="105">
        <v>0</v>
      </c>
    </row>
    <row r="246" spans="1:53" x14ac:dyDescent="0.2">
      <c r="A246" s="106" t="s">
        <v>2114</v>
      </c>
      <c r="B246" s="105">
        <v>-2433704414.4225502</v>
      </c>
      <c r="C246" s="105">
        <v>-2396661852.20296</v>
      </c>
      <c r="D246" s="105">
        <v>-2366665225.42032</v>
      </c>
      <c r="E246" s="105">
        <v>-2333800378.5525999</v>
      </c>
      <c r="F246" s="105">
        <v>-2302245003.40382</v>
      </c>
      <c r="G246" s="105">
        <v>-2279938322.0602999</v>
      </c>
      <c r="H246" s="105">
        <v>-2259949774.5985999</v>
      </c>
      <c r="I246" s="105">
        <v>-2236375415.13591</v>
      </c>
      <c r="J246" s="105">
        <v>-2221795480.9092302</v>
      </c>
      <c r="K246" s="105">
        <v>-2203625483.78584</v>
      </c>
      <c r="L246" s="105">
        <v>-2190514703.7497401</v>
      </c>
      <c r="M246" s="105">
        <v>-2172176022.7259698</v>
      </c>
      <c r="N246" s="105">
        <v>-2172176022.7259698</v>
      </c>
      <c r="O246" s="105">
        <v>-2120326939.0871799</v>
      </c>
      <c r="P246" s="105">
        <v>-2086291265.6087</v>
      </c>
      <c r="Q246" s="105">
        <v>-2079579681.8737299</v>
      </c>
      <c r="R246" s="105">
        <v>-2074324495.4898701</v>
      </c>
      <c r="S246" s="105">
        <v>-2072018437.9533401</v>
      </c>
      <c r="T246" s="105">
        <v>-2074365898.8676</v>
      </c>
      <c r="U246" s="105">
        <v>-2081869133.6034</v>
      </c>
      <c r="V246" s="105">
        <v>-2090605215.2739501</v>
      </c>
      <c r="W246" s="105">
        <v>-2110856176.6917601</v>
      </c>
      <c r="X246" s="105">
        <v>-2138244894.5109501</v>
      </c>
      <c r="Y246" s="105">
        <v>-2184815847.2175698</v>
      </c>
      <c r="Z246" s="105">
        <v>-2226552856.4160299</v>
      </c>
      <c r="AA246" s="105">
        <v>-2226552856.4160299</v>
      </c>
      <c r="AB246" s="105">
        <v>-2249059724.83392</v>
      </c>
      <c r="AC246" s="105">
        <v>-2321587078.4177098</v>
      </c>
      <c r="AD246" s="105">
        <v>-2381556333.8736601</v>
      </c>
      <c r="AE246" s="105">
        <v>-2441170717.4532299</v>
      </c>
      <c r="AF246" s="105">
        <v>-2500806416.13766</v>
      </c>
      <c r="AG246" s="105">
        <v>-2560685128.2508702</v>
      </c>
      <c r="AH246" s="105">
        <v>-2620804964.4993701</v>
      </c>
      <c r="AI246" s="105">
        <v>-2681119539.7564301</v>
      </c>
      <c r="AJ246" s="105">
        <v>-2741493790.50489</v>
      </c>
      <c r="AK246" s="105">
        <v>-2802351379.6156998</v>
      </c>
      <c r="AL246" s="105">
        <v>-2863257262.2403302</v>
      </c>
      <c r="AM246" s="105">
        <v>-2924674650.1094298</v>
      </c>
      <c r="AN246" s="105">
        <v>-2924674650.1094298</v>
      </c>
      <c r="AO246" s="105">
        <v>-2969466712.6607399</v>
      </c>
      <c r="AP246" s="105">
        <v>-3065080954.8653598</v>
      </c>
      <c r="AQ246" s="105">
        <v>-3124180657.5867901</v>
      </c>
      <c r="AR246" s="105">
        <v>-3182325828.4282999</v>
      </c>
      <c r="AS246" s="105">
        <v>-3239809946.1749401</v>
      </c>
      <c r="AT246" s="105">
        <v>-3296806242.3913698</v>
      </c>
      <c r="AU246" s="105">
        <v>-3353309723.55549</v>
      </c>
      <c r="AV246" s="105">
        <v>-3409204292.8277202</v>
      </c>
      <c r="AW246" s="105">
        <v>-3464289927.4182501</v>
      </c>
      <c r="AX246" s="105">
        <v>-3518907972.6766601</v>
      </c>
      <c r="AY246" s="105">
        <v>-3572677346.7884002</v>
      </c>
      <c r="AZ246" s="105">
        <v>-3625952223.2332602</v>
      </c>
      <c r="BA246" s="105">
        <v>-3625952223.2332602</v>
      </c>
    </row>
    <row r="247" spans="1:53" x14ac:dyDescent="0.2">
      <c r="A247" s="106" t="s">
        <v>2115</v>
      </c>
    </row>
    <row r="248" spans="1:53" x14ac:dyDescent="0.2">
      <c r="A248" s="106" t="s">
        <v>2116</v>
      </c>
    </row>
    <row r="249" spans="1:53" x14ac:dyDescent="0.2">
      <c r="A249" s="106" t="s">
        <v>2117</v>
      </c>
      <c r="B249" s="105">
        <v>-333202352.10793602</v>
      </c>
      <c r="C249" s="105">
        <v>-325809499.87989902</v>
      </c>
      <c r="D249" s="105">
        <v>-319147181.56404197</v>
      </c>
      <c r="E249" s="105">
        <v>-312287977.17476201</v>
      </c>
      <c r="F249" s="105">
        <v>-305709764.02267897</v>
      </c>
      <c r="G249" s="105">
        <v>-300412374.219302</v>
      </c>
      <c r="H249" s="105">
        <v>-295720997.78630197</v>
      </c>
      <c r="I249" s="105">
        <v>-290533629.26544398</v>
      </c>
      <c r="J249" s="105">
        <v>-286738104.19790602</v>
      </c>
      <c r="K249" s="105">
        <v>-282809553.17190599</v>
      </c>
      <c r="L249" s="105">
        <v>-279388959.13507903</v>
      </c>
      <c r="M249" s="105">
        <v>-275189270.48775899</v>
      </c>
      <c r="N249" s="105">
        <v>-275189270.48775899</v>
      </c>
      <c r="O249" s="105">
        <v>-266289130.33423001</v>
      </c>
      <c r="P249" s="105">
        <v>-260924910.98070601</v>
      </c>
      <c r="Q249" s="105">
        <v>-258894967.004015</v>
      </c>
      <c r="R249" s="105">
        <v>-257207125.28077701</v>
      </c>
      <c r="S249" s="105">
        <v>-255886422.48344299</v>
      </c>
      <c r="T249" s="105">
        <v>-255230619.44578099</v>
      </c>
      <c r="U249" s="105">
        <v>-255406368.76936799</v>
      </c>
      <c r="V249" s="105">
        <v>-255716519.35583001</v>
      </c>
      <c r="W249" s="105">
        <v>-257662330.830194</v>
      </c>
      <c r="X249" s="105">
        <v>-260570820.72861499</v>
      </c>
      <c r="Y249" s="105">
        <v>-265586268.901209</v>
      </c>
      <c r="Z249" s="105">
        <v>-269956840.51306099</v>
      </c>
      <c r="AA249" s="105">
        <v>-269956840.51306099</v>
      </c>
      <c r="AB249" s="105">
        <v>-270359119.03035402</v>
      </c>
      <c r="AC249" s="105">
        <v>-279749235.75279301</v>
      </c>
      <c r="AD249" s="105">
        <v>-286575336.564336</v>
      </c>
      <c r="AE249" s="105">
        <v>-293807974.07184702</v>
      </c>
      <c r="AF249" s="105">
        <v>-300960847.773525</v>
      </c>
      <c r="AG249" s="105">
        <v>-308615599.16473901</v>
      </c>
      <c r="AH249" s="105">
        <v>-316366358.41252297</v>
      </c>
      <c r="AI249" s="105">
        <v>-324063206.93604499</v>
      </c>
      <c r="AJ249" s="105">
        <v>-331221643.42993701</v>
      </c>
      <c r="AK249" s="105">
        <v>-338444801.13675499</v>
      </c>
      <c r="AL249" s="105">
        <v>-345372654.69474202</v>
      </c>
      <c r="AM249" s="105">
        <v>-352071859.40253597</v>
      </c>
      <c r="AN249" s="105">
        <v>-352071859.40253597</v>
      </c>
      <c r="AO249" s="105">
        <v>-352991048.12804401</v>
      </c>
      <c r="AP249" s="105">
        <v>-366379136.46360803</v>
      </c>
      <c r="AQ249" s="105">
        <v>-372965800.47700399</v>
      </c>
      <c r="AR249" s="105">
        <v>-379972704.561364</v>
      </c>
      <c r="AS249" s="105">
        <v>-386281148.05237502</v>
      </c>
      <c r="AT249" s="105">
        <v>-393103440.39727801</v>
      </c>
      <c r="AU249" s="105">
        <v>-399401663.48853701</v>
      </c>
      <c r="AV249" s="105">
        <v>-405510531.99272901</v>
      </c>
      <c r="AW249" s="105">
        <v>-412310526.0176</v>
      </c>
      <c r="AX249" s="105">
        <v>-419972563.74524599</v>
      </c>
      <c r="AY249" s="105">
        <v>-427187037.26933497</v>
      </c>
      <c r="AZ249" s="105">
        <v>-432987564.36584598</v>
      </c>
      <c r="BA249" s="105">
        <v>-432987564.36584598</v>
      </c>
    </row>
    <row r="250" spans="1:53" x14ac:dyDescent="0.2">
      <c r="A250" s="106" t="s">
        <v>2118</v>
      </c>
      <c r="B250" s="105">
        <v>-2434734418.3466802</v>
      </c>
      <c r="C250" s="105">
        <v>-2396984733.0362201</v>
      </c>
      <c r="D250" s="105">
        <v>-2366997129.33564</v>
      </c>
      <c r="E250" s="105">
        <v>-2334141591.9084501</v>
      </c>
      <c r="F250" s="105">
        <v>-2302595459.7284799</v>
      </c>
      <c r="G250" s="105">
        <v>-2280297787.0629401</v>
      </c>
      <c r="H250" s="105">
        <v>-2260318453.7103601</v>
      </c>
      <c r="I250" s="105">
        <v>-2236753411.15062</v>
      </c>
      <c r="J250" s="105">
        <v>-2222182529.4722099</v>
      </c>
      <c r="K250" s="105">
        <v>-2204021727.41501</v>
      </c>
      <c r="L250" s="105">
        <v>-2190919817.7589598</v>
      </c>
      <c r="M250" s="105">
        <v>-2172588195.5381198</v>
      </c>
      <c r="N250" s="105">
        <v>-2172588195.5381198</v>
      </c>
      <c r="O250" s="105">
        <v>-2120042183.02318</v>
      </c>
      <c r="P250" s="105">
        <v>-2084783238.86323</v>
      </c>
      <c r="Q250" s="105">
        <v>-2078075212.43521</v>
      </c>
      <c r="R250" s="105">
        <v>-2072823784.48649</v>
      </c>
      <c r="S250" s="105">
        <v>-2070522033.7697301</v>
      </c>
      <c r="T250" s="105">
        <v>-2072874745.6758001</v>
      </c>
      <c r="U250" s="105">
        <v>-2080382820.9497099</v>
      </c>
      <c r="V250" s="105">
        <v>-2089123937.5480599</v>
      </c>
      <c r="W250" s="105">
        <v>-2109381414.95262</v>
      </c>
      <c r="X250" s="105">
        <v>-2136776395.6357901</v>
      </c>
      <c r="Y250" s="105">
        <v>-2183355083.7551298</v>
      </c>
      <c r="Z250" s="105">
        <v>-2225100076.0433002</v>
      </c>
      <c r="AA250" s="105">
        <v>-2225100076.0433002</v>
      </c>
      <c r="AB250" s="105">
        <v>-2246646734.24263</v>
      </c>
      <c r="AC250" s="105">
        <v>-2319888559.7479</v>
      </c>
      <c r="AD250" s="105">
        <v>-2379865781.9243498</v>
      </c>
      <c r="AE250" s="105">
        <v>-2439487728.7248101</v>
      </c>
      <c r="AF250" s="105">
        <v>-2499131173.6782899</v>
      </c>
      <c r="AG250" s="105">
        <v>-2559017915.8051</v>
      </c>
      <c r="AH250" s="105">
        <v>-2619145144.1058402</v>
      </c>
      <c r="AI250" s="105">
        <v>-2679466565.3457298</v>
      </c>
      <c r="AJ250" s="105">
        <v>-2739848138.4977798</v>
      </c>
      <c r="AK250" s="105">
        <v>-2800712557.1279802</v>
      </c>
      <c r="AL250" s="105">
        <v>-2861626437.6662102</v>
      </c>
      <c r="AM250" s="105">
        <v>-2923051767.1358099</v>
      </c>
      <c r="AN250" s="105">
        <v>-2923051767.1358099</v>
      </c>
      <c r="AO250" s="105">
        <v>-2968570830.8836298</v>
      </c>
      <c r="AP250" s="105">
        <v>-3065155595.0178499</v>
      </c>
      <c r="AQ250" s="105">
        <v>-3124262377.2442598</v>
      </c>
      <c r="AR250" s="105">
        <v>-3182414632.1288199</v>
      </c>
      <c r="AS250" s="105">
        <v>-3239905824.9793401</v>
      </c>
      <c r="AT250" s="105">
        <v>-3296909179.5601902</v>
      </c>
      <c r="AU250" s="105">
        <v>-3353419747.4313002</v>
      </c>
      <c r="AV250" s="105">
        <v>-3409321435.5580401</v>
      </c>
      <c r="AW250" s="105">
        <v>-3464414142.9100099</v>
      </c>
      <c r="AX250" s="105">
        <v>-3519039284.79143</v>
      </c>
      <c r="AY250" s="105">
        <v>-3572815686.48915</v>
      </c>
      <c r="AZ250" s="105">
        <v>-3626097693.09165</v>
      </c>
      <c r="BA250" s="105">
        <v>-3626097693.09165</v>
      </c>
    </row>
    <row r="251" spans="1:53" x14ac:dyDescent="0.2">
      <c r="A251" s="106" t="s">
        <v>1822</v>
      </c>
    </row>
    <row r="252" spans="1:53" x14ac:dyDescent="0.2">
      <c r="A252" s="158" t="s">
        <v>2119</v>
      </c>
    </row>
    <row r="253" spans="1:53" x14ac:dyDescent="0.2">
      <c r="A253" s="106" t="s">
        <v>2120</v>
      </c>
      <c r="B253" s="105">
        <v>-11858295.114225799</v>
      </c>
      <c r="C253" s="105">
        <v>-11754225.6095681</v>
      </c>
      <c r="D253" s="105">
        <v>-11651271.620524701</v>
      </c>
      <c r="E253" s="105">
        <v>-11549433.147095799</v>
      </c>
      <c r="F253" s="105">
        <v>-11448710.1892814</v>
      </c>
      <c r="G253" s="105">
        <v>-11349102.7470813</v>
      </c>
      <c r="H253" s="105">
        <v>-11250610.8204957</v>
      </c>
      <c r="I253" s="105">
        <v>-11153234.4095245</v>
      </c>
      <c r="J253" s="105">
        <v>-11056973.514167801</v>
      </c>
      <c r="K253" s="105">
        <v>-10960831.5815854</v>
      </c>
      <c r="L253" s="105">
        <v>-10864689.649003001</v>
      </c>
      <c r="M253" s="105">
        <v>-10768547.716420701</v>
      </c>
      <c r="N253" s="105">
        <v>-10768547.716420701</v>
      </c>
      <c r="O253" s="105">
        <v>-10672405.7838383</v>
      </c>
      <c r="P253" s="105">
        <v>-10576263.851255899</v>
      </c>
      <c r="Q253" s="105">
        <v>-10480121.918673599</v>
      </c>
      <c r="R253" s="105">
        <v>-10383979.9860912</v>
      </c>
      <c r="S253" s="105">
        <v>-10287838.0535088</v>
      </c>
      <c r="T253" s="105">
        <v>-10191696.120926499</v>
      </c>
      <c r="U253" s="105">
        <v>-10095554.1883441</v>
      </c>
      <c r="V253" s="105">
        <v>-9999496.9704020005</v>
      </c>
      <c r="W253" s="105">
        <v>-9903524.4671000298</v>
      </c>
      <c r="X253" s="105">
        <v>-9807636.6784382593</v>
      </c>
      <c r="Y253" s="105">
        <v>-9711833.6044166908</v>
      </c>
      <c r="Z253" s="105">
        <v>-9616357.18196938</v>
      </c>
      <c r="AA253" s="105">
        <v>-9616357.18196938</v>
      </c>
      <c r="AB253" s="105">
        <v>-9521356.0621540304</v>
      </c>
      <c r="AC253" s="105">
        <v>-9426830.2449706402</v>
      </c>
      <c r="AD253" s="105">
        <v>-9332779.7304191999</v>
      </c>
      <c r="AE253" s="105">
        <v>-9239204.5184997208</v>
      </c>
      <c r="AF253" s="105">
        <v>-9146104.6092121992</v>
      </c>
      <c r="AG253" s="105">
        <v>-9053480.0025566407</v>
      </c>
      <c r="AH253" s="105">
        <v>-8961330.6985330302</v>
      </c>
      <c r="AI253" s="105">
        <v>-8869656.6971413791</v>
      </c>
      <c r="AJ253" s="105">
        <v>-8778373.2837414797</v>
      </c>
      <c r="AK253" s="105">
        <v>-8687480.4583333507</v>
      </c>
      <c r="AL253" s="105">
        <v>-8596978.2209169697</v>
      </c>
      <c r="AM253" s="105">
        <v>-8506866.5714923497</v>
      </c>
      <c r="AN253" s="105">
        <v>-8506866.5714923497</v>
      </c>
      <c r="AO253" s="105">
        <v>-8416903.5731254201</v>
      </c>
      <c r="AP253" s="105">
        <v>-8326940.5747584896</v>
      </c>
      <c r="AQ253" s="105">
        <v>-8236977.57639156</v>
      </c>
      <c r="AR253" s="105">
        <v>-8147014.5780246397</v>
      </c>
      <c r="AS253" s="105">
        <v>-8057051.5796577102</v>
      </c>
      <c r="AT253" s="105">
        <v>-7967088.5812907796</v>
      </c>
      <c r="AU253" s="105">
        <v>-7877125.58292385</v>
      </c>
      <c r="AV253" s="105">
        <v>-7787162.5845569298</v>
      </c>
      <c r="AW253" s="105">
        <v>-7697199.5861900002</v>
      </c>
      <c r="AX253" s="105">
        <v>-7607236.5878230697</v>
      </c>
      <c r="AY253" s="105">
        <v>-7517273.5894561503</v>
      </c>
      <c r="AZ253" s="105">
        <v>-7427310.5910892198</v>
      </c>
      <c r="BA253" s="105">
        <v>-7427310.5910892198</v>
      </c>
    </row>
    <row r="254" spans="1:53" x14ac:dyDescent="0.2">
      <c r="A254" s="106" t="s">
        <v>2121</v>
      </c>
      <c r="B254" s="105">
        <v>0</v>
      </c>
      <c r="C254" s="105">
        <v>0</v>
      </c>
      <c r="D254" s="105">
        <v>0</v>
      </c>
      <c r="E254" s="105">
        <v>0</v>
      </c>
      <c r="F254" s="105">
        <v>0</v>
      </c>
      <c r="G254" s="105">
        <v>0</v>
      </c>
      <c r="H254" s="105">
        <v>0</v>
      </c>
      <c r="I254" s="105">
        <v>0</v>
      </c>
      <c r="J254" s="105">
        <v>0</v>
      </c>
      <c r="K254" s="105">
        <v>0</v>
      </c>
      <c r="L254" s="105">
        <v>0</v>
      </c>
      <c r="M254" s="105">
        <v>0</v>
      </c>
      <c r="N254" s="105">
        <v>0</v>
      </c>
      <c r="O254" s="105">
        <v>0</v>
      </c>
      <c r="P254" s="105">
        <v>0</v>
      </c>
      <c r="Q254" s="105">
        <v>0</v>
      </c>
      <c r="R254" s="105">
        <v>0</v>
      </c>
      <c r="S254" s="105">
        <v>0</v>
      </c>
      <c r="T254" s="105">
        <v>0</v>
      </c>
      <c r="U254" s="105">
        <v>0</v>
      </c>
      <c r="V254" s="105">
        <v>0</v>
      </c>
      <c r="W254" s="105">
        <v>0</v>
      </c>
      <c r="X254" s="105">
        <v>0</v>
      </c>
      <c r="Y254" s="105">
        <v>0</v>
      </c>
      <c r="Z254" s="105">
        <v>0</v>
      </c>
      <c r="AA254" s="105">
        <v>0</v>
      </c>
      <c r="AB254" s="105">
        <v>0</v>
      </c>
      <c r="AC254" s="105">
        <v>0</v>
      </c>
      <c r="AD254" s="105">
        <v>0</v>
      </c>
      <c r="AE254" s="105">
        <v>0</v>
      </c>
      <c r="AF254" s="105">
        <v>0</v>
      </c>
      <c r="AG254" s="105">
        <v>0</v>
      </c>
      <c r="AH254" s="105">
        <v>0</v>
      </c>
      <c r="AI254" s="105">
        <v>0</v>
      </c>
      <c r="AJ254" s="105">
        <v>0</v>
      </c>
      <c r="AK254" s="105">
        <v>0</v>
      </c>
      <c r="AL254" s="105">
        <v>0</v>
      </c>
      <c r="AM254" s="105">
        <v>0</v>
      </c>
      <c r="AN254" s="105">
        <v>0</v>
      </c>
      <c r="AO254" s="105">
        <v>0</v>
      </c>
      <c r="AP254" s="105">
        <v>0</v>
      </c>
      <c r="AQ254" s="105">
        <v>0</v>
      </c>
      <c r="AR254" s="105">
        <v>0</v>
      </c>
      <c r="AS254" s="105">
        <v>0</v>
      </c>
      <c r="AT254" s="105">
        <v>0</v>
      </c>
      <c r="AU254" s="105">
        <v>0</v>
      </c>
      <c r="AV254" s="105">
        <v>0</v>
      </c>
      <c r="AW254" s="105">
        <v>0</v>
      </c>
      <c r="AX254" s="105">
        <v>0</v>
      </c>
      <c r="AY254" s="105">
        <v>0</v>
      </c>
      <c r="AZ254" s="105">
        <v>0</v>
      </c>
      <c r="BA254" s="105">
        <v>0</v>
      </c>
    </row>
    <row r="255" spans="1:53" x14ac:dyDescent="0.2">
      <c r="A255" s="106" t="s">
        <v>2122</v>
      </c>
      <c r="B255" s="105">
        <v>0</v>
      </c>
      <c r="C255" s="105">
        <v>0</v>
      </c>
      <c r="D255" s="105">
        <v>0</v>
      </c>
      <c r="E255" s="105">
        <v>0</v>
      </c>
      <c r="F255" s="105">
        <v>0</v>
      </c>
      <c r="G255" s="105">
        <v>0</v>
      </c>
      <c r="H255" s="105">
        <v>0</v>
      </c>
      <c r="I255" s="105">
        <v>0</v>
      </c>
      <c r="J255" s="105">
        <v>0</v>
      </c>
      <c r="K255" s="105">
        <v>0</v>
      </c>
      <c r="L255" s="105">
        <v>0</v>
      </c>
      <c r="M255" s="105">
        <v>0</v>
      </c>
      <c r="N255" s="105">
        <v>0</v>
      </c>
      <c r="O255" s="105">
        <v>0</v>
      </c>
      <c r="P255" s="105">
        <v>0</v>
      </c>
      <c r="Q255" s="105">
        <v>0</v>
      </c>
      <c r="R255" s="105">
        <v>0</v>
      </c>
      <c r="S255" s="105">
        <v>0</v>
      </c>
      <c r="T255" s="105">
        <v>0</v>
      </c>
      <c r="U255" s="105">
        <v>0</v>
      </c>
      <c r="V255" s="105">
        <v>0</v>
      </c>
      <c r="W255" s="105">
        <v>0</v>
      </c>
      <c r="X255" s="105">
        <v>0</v>
      </c>
      <c r="Y255" s="105">
        <v>0</v>
      </c>
      <c r="Z255" s="105">
        <v>0</v>
      </c>
      <c r="AA255" s="105">
        <v>0</v>
      </c>
      <c r="AB255" s="105">
        <v>0</v>
      </c>
      <c r="AC255" s="105">
        <v>0</v>
      </c>
      <c r="AD255" s="105">
        <v>0</v>
      </c>
      <c r="AE255" s="105">
        <v>0</v>
      </c>
      <c r="AF255" s="105">
        <v>0</v>
      </c>
      <c r="AG255" s="105">
        <v>0</v>
      </c>
      <c r="AH255" s="105">
        <v>0</v>
      </c>
      <c r="AI255" s="105">
        <v>0</v>
      </c>
      <c r="AJ255" s="105">
        <v>0</v>
      </c>
      <c r="AK255" s="105">
        <v>0</v>
      </c>
      <c r="AL255" s="105">
        <v>0</v>
      </c>
      <c r="AM255" s="105">
        <v>0</v>
      </c>
      <c r="AN255" s="105">
        <v>0</v>
      </c>
      <c r="AO255" s="105">
        <v>0</v>
      </c>
      <c r="AP255" s="105">
        <v>0</v>
      </c>
      <c r="AQ255" s="105">
        <v>0</v>
      </c>
      <c r="AR255" s="105">
        <v>0</v>
      </c>
      <c r="AS255" s="105">
        <v>0</v>
      </c>
      <c r="AT255" s="105">
        <v>0</v>
      </c>
      <c r="AU255" s="105">
        <v>0</v>
      </c>
      <c r="AV255" s="105">
        <v>0</v>
      </c>
      <c r="AW255" s="105">
        <v>0</v>
      </c>
      <c r="AX255" s="105">
        <v>0</v>
      </c>
      <c r="AY255" s="105">
        <v>0</v>
      </c>
      <c r="AZ255" s="105">
        <v>0</v>
      </c>
      <c r="BA255" s="105">
        <v>0</v>
      </c>
    </row>
    <row r="256" spans="1:53" x14ac:dyDescent="0.2">
      <c r="A256" s="106" t="s">
        <v>2123</v>
      </c>
      <c r="B256" s="105">
        <v>25360465</v>
      </c>
      <c r="C256" s="105">
        <v>15970543.9230769</v>
      </c>
      <c r="D256" s="105">
        <v>15970543.9230769</v>
      </c>
      <c r="E256" s="105">
        <v>15970543.9230769</v>
      </c>
      <c r="F256" s="105">
        <v>15970543.9230769</v>
      </c>
      <c r="G256" s="105">
        <v>15970543.9230769</v>
      </c>
      <c r="H256" s="105">
        <v>15970543.9230769</v>
      </c>
      <c r="I256" s="105">
        <v>15970543.9230769</v>
      </c>
      <c r="J256" s="105">
        <v>15970543.9230769</v>
      </c>
      <c r="K256" s="105">
        <v>15970543.9230769</v>
      </c>
      <c r="L256" s="105">
        <v>15970543.9230769</v>
      </c>
      <c r="M256" s="105">
        <v>15970543.9230769</v>
      </c>
      <c r="N256" s="105">
        <v>15970543.9230769</v>
      </c>
      <c r="O256" s="105">
        <v>7006199.6153846104</v>
      </c>
      <c r="P256" s="105">
        <v>-8964344.3076923005</v>
      </c>
      <c r="Q256" s="105">
        <v>-8964344.3076923005</v>
      </c>
      <c r="R256" s="105">
        <v>-8964344.3076923005</v>
      </c>
      <c r="S256" s="105">
        <v>-8964344.3076923005</v>
      </c>
      <c r="T256" s="105">
        <v>-8964344.3076923005</v>
      </c>
      <c r="U256" s="105">
        <v>-8964344.3076923005</v>
      </c>
      <c r="V256" s="105">
        <v>-8964344.3076923005</v>
      </c>
      <c r="W256" s="105">
        <v>-8964344.3076923005</v>
      </c>
      <c r="X256" s="105">
        <v>-8964344.3076923005</v>
      </c>
      <c r="Y256" s="105">
        <v>-8964344.3076923005</v>
      </c>
      <c r="Z256" s="105">
        <v>-8964344.3076923005</v>
      </c>
      <c r="AA256" s="105">
        <v>-8964344.3076923005</v>
      </c>
      <c r="AB256" s="105">
        <v>-21118811.615384601</v>
      </c>
      <c r="AC256" s="105">
        <v>-12154467.307692301</v>
      </c>
      <c r="AD256" s="105">
        <v>-12154467.307692301</v>
      </c>
      <c r="AE256" s="105">
        <v>-12154467.307692301</v>
      </c>
      <c r="AF256" s="105">
        <v>-12154467.307692301</v>
      </c>
      <c r="AG256" s="105">
        <v>-12154467.307692301</v>
      </c>
      <c r="AH256" s="105">
        <v>-12154467.307692301</v>
      </c>
      <c r="AI256" s="105">
        <v>-12154467.307692301</v>
      </c>
      <c r="AJ256" s="105">
        <v>-12154467.307692301</v>
      </c>
      <c r="AK256" s="105">
        <v>-12154467.307692301</v>
      </c>
      <c r="AL256" s="105">
        <v>-12154467.307692301</v>
      </c>
      <c r="AM256" s="105">
        <v>-12154467.307692301</v>
      </c>
      <c r="AN256" s="105">
        <v>-12154467.307692301</v>
      </c>
      <c r="AO256" s="105">
        <v>-2842573</v>
      </c>
      <c r="AP256" s="105">
        <v>9311894.3076923005</v>
      </c>
      <c r="AQ256" s="105">
        <v>9311894.3076923005</v>
      </c>
      <c r="AR256" s="105">
        <v>9311894.3076923005</v>
      </c>
      <c r="AS256" s="105">
        <v>9311894.3076923005</v>
      </c>
      <c r="AT256" s="105">
        <v>9311894.3076923005</v>
      </c>
      <c r="AU256" s="105">
        <v>9311894.3076923005</v>
      </c>
      <c r="AV256" s="105">
        <v>9311894.3076923005</v>
      </c>
      <c r="AW256" s="105">
        <v>9311894.3076923005</v>
      </c>
      <c r="AX256" s="105">
        <v>9311894.3076923005</v>
      </c>
      <c r="AY256" s="105">
        <v>9311894.3076923005</v>
      </c>
      <c r="AZ256" s="105">
        <v>9311894.3076923005</v>
      </c>
      <c r="BA256" s="105">
        <v>9311894.3076923005</v>
      </c>
    </row>
    <row r="257" spans="1:53" x14ac:dyDescent="0.2">
      <c r="A257" s="106" t="s">
        <v>2124</v>
      </c>
      <c r="B257" s="105">
        <v>0</v>
      </c>
      <c r="C257" s="105">
        <v>0</v>
      </c>
      <c r="D257" s="105">
        <v>0</v>
      </c>
      <c r="E257" s="105">
        <v>0</v>
      </c>
      <c r="F257" s="105">
        <v>0</v>
      </c>
      <c r="G257" s="105">
        <v>0</v>
      </c>
      <c r="H257" s="105">
        <v>0</v>
      </c>
      <c r="I257" s="105">
        <v>0</v>
      </c>
      <c r="J257" s="105">
        <v>0</v>
      </c>
      <c r="K257" s="105">
        <v>0</v>
      </c>
      <c r="L257" s="105">
        <v>0</v>
      </c>
      <c r="M257" s="105">
        <v>0</v>
      </c>
      <c r="N257" s="105">
        <v>0</v>
      </c>
      <c r="O257" s="105">
        <v>0</v>
      </c>
      <c r="P257" s="105">
        <v>0</v>
      </c>
      <c r="Q257" s="105">
        <v>0</v>
      </c>
      <c r="R257" s="105">
        <v>0</v>
      </c>
      <c r="S257" s="105">
        <v>0</v>
      </c>
      <c r="T257" s="105">
        <v>0</v>
      </c>
      <c r="U257" s="105">
        <v>0</v>
      </c>
      <c r="V257" s="105">
        <v>0</v>
      </c>
      <c r="W257" s="105">
        <v>0</v>
      </c>
      <c r="X257" s="105">
        <v>0</v>
      </c>
      <c r="Y257" s="105">
        <v>0</v>
      </c>
      <c r="Z257" s="105">
        <v>0</v>
      </c>
      <c r="AA257" s="105">
        <v>0</v>
      </c>
      <c r="AB257" s="105">
        <v>0</v>
      </c>
      <c r="AC257" s="105">
        <v>0</v>
      </c>
      <c r="AD257" s="105">
        <v>0</v>
      </c>
      <c r="AE257" s="105">
        <v>0</v>
      </c>
      <c r="AF257" s="105">
        <v>0</v>
      </c>
      <c r="AG257" s="105">
        <v>0</v>
      </c>
      <c r="AH257" s="105">
        <v>0</v>
      </c>
      <c r="AI257" s="105">
        <v>0</v>
      </c>
      <c r="AJ257" s="105">
        <v>0</v>
      </c>
      <c r="AK257" s="105">
        <v>0</v>
      </c>
      <c r="AL257" s="105">
        <v>0</v>
      </c>
      <c r="AM257" s="105">
        <v>0</v>
      </c>
      <c r="AN257" s="105">
        <v>0</v>
      </c>
      <c r="AO257" s="105">
        <v>0</v>
      </c>
      <c r="AP257" s="105">
        <v>0</v>
      </c>
      <c r="AQ257" s="105">
        <v>0</v>
      </c>
      <c r="AR257" s="105">
        <v>0</v>
      </c>
      <c r="AS257" s="105">
        <v>0</v>
      </c>
      <c r="AT257" s="105">
        <v>0</v>
      </c>
      <c r="AU257" s="105">
        <v>0</v>
      </c>
      <c r="AV257" s="105">
        <v>0</v>
      </c>
      <c r="AW257" s="105">
        <v>0</v>
      </c>
      <c r="AX257" s="105">
        <v>0</v>
      </c>
      <c r="AY257" s="105">
        <v>0</v>
      </c>
      <c r="AZ257" s="105">
        <v>0</v>
      </c>
      <c r="BA257" s="105">
        <v>0</v>
      </c>
    </row>
    <row r="258" spans="1:53" x14ac:dyDescent="0.2">
      <c r="A258" s="106" t="s">
        <v>2125</v>
      </c>
      <c r="B258" s="105">
        <v>0</v>
      </c>
      <c r="C258" s="105">
        <v>0</v>
      </c>
      <c r="D258" s="105">
        <v>0</v>
      </c>
      <c r="E258" s="105">
        <v>0</v>
      </c>
      <c r="F258" s="105">
        <v>0</v>
      </c>
      <c r="G258" s="105">
        <v>0</v>
      </c>
      <c r="H258" s="105">
        <v>0</v>
      </c>
      <c r="I258" s="105">
        <v>0</v>
      </c>
      <c r="J258" s="105">
        <v>0</v>
      </c>
      <c r="K258" s="105">
        <v>0</v>
      </c>
      <c r="L258" s="105">
        <v>0</v>
      </c>
      <c r="M258" s="105">
        <v>0</v>
      </c>
      <c r="N258" s="105">
        <v>0</v>
      </c>
      <c r="O258" s="105">
        <v>0</v>
      </c>
      <c r="P258" s="105">
        <v>0</v>
      </c>
      <c r="Q258" s="105">
        <v>0</v>
      </c>
      <c r="R258" s="105">
        <v>0</v>
      </c>
      <c r="S258" s="105">
        <v>0</v>
      </c>
      <c r="T258" s="105">
        <v>0</v>
      </c>
      <c r="U258" s="105">
        <v>0</v>
      </c>
      <c r="V258" s="105">
        <v>0</v>
      </c>
      <c r="W258" s="105">
        <v>0</v>
      </c>
      <c r="X258" s="105">
        <v>0</v>
      </c>
      <c r="Y258" s="105">
        <v>0</v>
      </c>
      <c r="Z258" s="105">
        <v>0</v>
      </c>
      <c r="AA258" s="105">
        <v>0</v>
      </c>
      <c r="AB258" s="105">
        <v>0</v>
      </c>
      <c r="AC258" s="105">
        <v>0</v>
      </c>
      <c r="AD258" s="105">
        <v>0</v>
      </c>
      <c r="AE258" s="105">
        <v>0</v>
      </c>
      <c r="AF258" s="105">
        <v>0</v>
      </c>
      <c r="AG258" s="105">
        <v>0</v>
      </c>
      <c r="AH258" s="105">
        <v>0</v>
      </c>
      <c r="AI258" s="105">
        <v>0</v>
      </c>
      <c r="AJ258" s="105">
        <v>0</v>
      </c>
      <c r="AK258" s="105">
        <v>0</v>
      </c>
      <c r="AL258" s="105">
        <v>0</v>
      </c>
      <c r="AM258" s="105">
        <v>0</v>
      </c>
      <c r="AN258" s="105">
        <v>0</v>
      </c>
      <c r="AO258" s="105">
        <v>0</v>
      </c>
      <c r="AP258" s="105">
        <v>0</v>
      </c>
      <c r="AQ258" s="105">
        <v>0</v>
      </c>
      <c r="AR258" s="105">
        <v>0</v>
      </c>
      <c r="AS258" s="105">
        <v>0</v>
      </c>
      <c r="AT258" s="105">
        <v>0</v>
      </c>
      <c r="AU258" s="105">
        <v>0</v>
      </c>
      <c r="AV258" s="105">
        <v>0</v>
      </c>
      <c r="AW258" s="105">
        <v>0</v>
      </c>
      <c r="AX258" s="105">
        <v>0</v>
      </c>
      <c r="AY258" s="105">
        <v>0</v>
      </c>
      <c r="AZ258" s="105">
        <v>0</v>
      </c>
      <c r="BA258" s="105">
        <v>0</v>
      </c>
    </row>
    <row r="259" spans="1:53" x14ac:dyDescent="0.2">
      <c r="A259" s="106" t="s">
        <v>2126</v>
      </c>
      <c r="B259" s="105">
        <v>0</v>
      </c>
      <c r="C259" s="105">
        <v>0</v>
      </c>
      <c r="D259" s="105">
        <v>0</v>
      </c>
      <c r="E259" s="105">
        <v>0</v>
      </c>
      <c r="F259" s="105">
        <v>0</v>
      </c>
      <c r="G259" s="105">
        <v>0</v>
      </c>
      <c r="H259" s="105">
        <v>0</v>
      </c>
      <c r="I259" s="105">
        <v>0</v>
      </c>
      <c r="J259" s="105">
        <v>0</v>
      </c>
      <c r="K259" s="105">
        <v>0</v>
      </c>
      <c r="L259" s="105">
        <v>0</v>
      </c>
      <c r="M259" s="105">
        <v>0</v>
      </c>
      <c r="N259" s="105">
        <v>0</v>
      </c>
      <c r="O259" s="105">
        <v>0</v>
      </c>
      <c r="P259" s="105">
        <v>0</v>
      </c>
      <c r="Q259" s="105">
        <v>0</v>
      </c>
      <c r="R259" s="105">
        <v>0</v>
      </c>
      <c r="S259" s="105">
        <v>0</v>
      </c>
      <c r="T259" s="105">
        <v>0</v>
      </c>
      <c r="U259" s="105">
        <v>0</v>
      </c>
      <c r="V259" s="105">
        <v>0</v>
      </c>
      <c r="W259" s="105">
        <v>0</v>
      </c>
      <c r="X259" s="105">
        <v>0</v>
      </c>
      <c r="Y259" s="105">
        <v>0</v>
      </c>
      <c r="Z259" s="105">
        <v>0</v>
      </c>
      <c r="AA259" s="105">
        <v>0</v>
      </c>
      <c r="AB259" s="105">
        <v>0</v>
      </c>
      <c r="AC259" s="105">
        <v>0</v>
      </c>
      <c r="AD259" s="105">
        <v>0</v>
      </c>
      <c r="AE259" s="105">
        <v>0</v>
      </c>
      <c r="AF259" s="105">
        <v>0</v>
      </c>
      <c r="AG259" s="105">
        <v>0</v>
      </c>
      <c r="AH259" s="105">
        <v>0</v>
      </c>
      <c r="AI259" s="105">
        <v>0</v>
      </c>
      <c r="AJ259" s="105">
        <v>0</v>
      </c>
      <c r="AK259" s="105">
        <v>0</v>
      </c>
      <c r="AL259" s="105">
        <v>0</v>
      </c>
      <c r="AM259" s="105">
        <v>0</v>
      </c>
      <c r="AN259" s="105">
        <v>0</v>
      </c>
      <c r="AO259" s="105">
        <v>0</v>
      </c>
      <c r="AP259" s="105">
        <v>0</v>
      </c>
      <c r="AQ259" s="105">
        <v>0</v>
      </c>
      <c r="AR259" s="105">
        <v>0</v>
      </c>
      <c r="AS259" s="105">
        <v>0</v>
      </c>
      <c r="AT259" s="105">
        <v>0</v>
      </c>
      <c r="AU259" s="105">
        <v>0</v>
      </c>
      <c r="AV259" s="105">
        <v>0</v>
      </c>
      <c r="AW259" s="105">
        <v>0</v>
      </c>
      <c r="AX259" s="105">
        <v>0</v>
      </c>
      <c r="AY259" s="105">
        <v>0</v>
      </c>
      <c r="AZ259" s="105">
        <v>0</v>
      </c>
      <c r="BA259" s="105">
        <v>0</v>
      </c>
    </row>
    <row r="260" spans="1:53" x14ac:dyDescent="0.2">
      <c r="A260" s="106" t="s">
        <v>2127</v>
      </c>
      <c r="B260" s="105">
        <v>-221323183.944785</v>
      </c>
      <c r="C260" s="105">
        <v>-220010358.85393399</v>
      </c>
      <c r="D260" s="105">
        <v>-218706389.05455399</v>
      </c>
      <c r="E260" s="105">
        <v>-217477391.02791101</v>
      </c>
      <c r="F260" s="105">
        <v>-216312605.55464399</v>
      </c>
      <c r="G260" s="105">
        <v>-214986708.53502601</v>
      </c>
      <c r="H260" s="105">
        <v>-213754567.55448899</v>
      </c>
      <c r="I260" s="105">
        <v>-212535854.37806401</v>
      </c>
      <c r="J260" s="105">
        <v>-211371395.101881</v>
      </c>
      <c r="K260" s="105">
        <v>-210123858.185204</v>
      </c>
      <c r="L260" s="105">
        <v>-208893880.44565901</v>
      </c>
      <c r="M260" s="105">
        <v>-207673797.414828</v>
      </c>
      <c r="N260" s="105">
        <v>-207673797.414828</v>
      </c>
      <c r="O260" s="105">
        <v>-211511602.09270599</v>
      </c>
      <c r="P260" s="105">
        <v>-210172845.784168</v>
      </c>
      <c r="Q260" s="105">
        <v>-208847079.71564299</v>
      </c>
      <c r="R260" s="105">
        <v>-207598297.80267701</v>
      </c>
      <c r="S260" s="105">
        <v>-206411593.70466301</v>
      </c>
      <c r="T260" s="105">
        <v>-205061103.754814</v>
      </c>
      <c r="U260" s="105">
        <v>-203804856.52272999</v>
      </c>
      <c r="V260" s="105">
        <v>-202560324.48774099</v>
      </c>
      <c r="W260" s="105">
        <v>-201366959.936064</v>
      </c>
      <c r="X260" s="105">
        <v>-200090405.83550099</v>
      </c>
      <c r="Y260" s="105">
        <v>-198830455.48570099</v>
      </c>
      <c r="Z260" s="105">
        <v>-197579322.48272899</v>
      </c>
      <c r="AA260" s="105">
        <v>-197579322.48272899</v>
      </c>
      <c r="AB260" s="105">
        <v>-212604876.82725301</v>
      </c>
      <c r="AC260" s="105">
        <v>-206198769.61664599</v>
      </c>
      <c r="AD260" s="105">
        <v>-204842180.500999</v>
      </c>
      <c r="AE260" s="105">
        <v>-203560917.02452701</v>
      </c>
      <c r="AF260" s="105">
        <v>-202340655.539866</v>
      </c>
      <c r="AG260" s="105">
        <v>-200957376.54412901</v>
      </c>
      <c r="AH260" s="105">
        <v>-199667357.074678</v>
      </c>
      <c r="AI260" s="105">
        <v>-198388350.26050699</v>
      </c>
      <c r="AJ260" s="105">
        <v>-197159917.71606699</v>
      </c>
      <c r="AK260" s="105">
        <v>-195849349.244605</v>
      </c>
      <c r="AL260" s="105">
        <v>-194555041.78685001</v>
      </c>
      <c r="AM260" s="105">
        <v>-193269591.52127701</v>
      </c>
      <c r="AN260" s="105">
        <v>-193269591.52127701</v>
      </c>
      <c r="AO260" s="105">
        <v>-221993987.75663701</v>
      </c>
      <c r="AP260" s="105">
        <v>-204335986.09832099</v>
      </c>
      <c r="AQ260" s="105">
        <v>-202945525.42781001</v>
      </c>
      <c r="AR260" s="105">
        <v>-201630210.431205</v>
      </c>
      <c r="AS260" s="105">
        <v>-200376186.53677201</v>
      </c>
      <c r="AT260" s="105">
        <v>-198959818.93583199</v>
      </c>
      <c r="AU260" s="105">
        <v>-197636413.118471</v>
      </c>
      <c r="AV260" s="105">
        <v>-196324253.45065501</v>
      </c>
      <c r="AW260" s="105">
        <v>-195062781.37195799</v>
      </c>
      <c r="AX260" s="105">
        <v>-193719321.7881</v>
      </c>
      <c r="AY260" s="105">
        <v>-192392080.56960699</v>
      </c>
      <c r="AZ260" s="105">
        <v>-191073751.023747</v>
      </c>
      <c r="BA260" s="105">
        <v>-191073751.023747</v>
      </c>
    </row>
    <row r="261" spans="1:53" x14ac:dyDescent="0.2">
      <c r="A261" s="106" t="s">
        <v>2128</v>
      </c>
      <c r="B261" s="105">
        <v>0</v>
      </c>
      <c r="C261" s="105">
        <v>0</v>
      </c>
      <c r="D261" s="105">
        <v>0</v>
      </c>
      <c r="E261" s="105">
        <v>0</v>
      </c>
      <c r="F261" s="105">
        <v>0</v>
      </c>
      <c r="G261" s="105">
        <v>0</v>
      </c>
      <c r="H261" s="105">
        <v>0</v>
      </c>
      <c r="I261" s="105">
        <v>0</v>
      </c>
      <c r="J261" s="105">
        <v>0</v>
      </c>
      <c r="K261" s="105">
        <v>0</v>
      </c>
      <c r="L261" s="105">
        <v>0</v>
      </c>
      <c r="M261" s="105">
        <v>0</v>
      </c>
      <c r="N261" s="105">
        <v>0</v>
      </c>
      <c r="O261" s="105">
        <v>0</v>
      </c>
      <c r="P261" s="105">
        <v>0</v>
      </c>
      <c r="Q261" s="105">
        <v>0</v>
      </c>
      <c r="R261" s="105">
        <v>0</v>
      </c>
      <c r="S261" s="105">
        <v>0</v>
      </c>
      <c r="T261" s="105">
        <v>0</v>
      </c>
      <c r="U261" s="105">
        <v>0</v>
      </c>
      <c r="V261" s="105">
        <v>0</v>
      </c>
      <c r="W261" s="105">
        <v>0</v>
      </c>
      <c r="X261" s="105">
        <v>0</v>
      </c>
      <c r="Y261" s="105">
        <v>0</v>
      </c>
      <c r="Z261" s="105">
        <v>0</v>
      </c>
      <c r="AA261" s="105">
        <v>0</v>
      </c>
      <c r="AB261" s="105">
        <v>0</v>
      </c>
      <c r="AC261" s="105">
        <v>0</v>
      </c>
      <c r="AD261" s="105">
        <v>0</v>
      </c>
      <c r="AE261" s="105">
        <v>0</v>
      </c>
      <c r="AF261" s="105">
        <v>0</v>
      </c>
      <c r="AG261" s="105">
        <v>0</v>
      </c>
      <c r="AH261" s="105">
        <v>0</v>
      </c>
      <c r="AI261" s="105">
        <v>0</v>
      </c>
      <c r="AJ261" s="105">
        <v>0</v>
      </c>
      <c r="AK261" s="105">
        <v>0</v>
      </c>
      <c r="AL261" s="105">
        <v>0</v>
      </c>
      <c r="AM261" s="105">
        <v>0</v>
      </c>
      <c r="AN261" s="105">
        <v>0</v>
      </c>
      <c r="AO261" s="105">
        <v>0</v>
      </c>
      <c r="AP261" s="105">
        <v>0</v>
      </c>
      <c r="AQ261" s="105">
        <v>0</v>
      </c>
      <c r="AR261" s="105">
        <v>0</v>
      </c>
      <c r="AS261" s="105">
        <v>0</v>
      </c>
      <c r="AT261" s="105">
        <v>0</v>
      </c>
      <c r="AU261" s="105">
        <v>0</v>
      </c>
      <c r="AV261" s="105">
        <v>0</v>
      </c>
      <c r="AW261" s="105">
        <v>0</v>
      </c>
      <c r="AX261" s="105">
        <v>0</v>
      </c>
      <c r="AY261" s="105">
        <v>0</v>
      </c>
      <c r="AZ261" s="105">
        <v>0</v>
      </c>
      <c r="BA261" s="105">
        <v>0</v>
      </c>
    </row>
    <row r="262" spans="1:53" x14ac:dyDescent="0.2">
      <c r="A262" s="106" t="s">
        <v>2129</v>
      </c>
      <c r="B262" s="105">
        <v>-207821014.05901101</v>
      </c>
      <c r="C262" s="105">
        <v>-215794040.540425</v>
      </c>
      <c r="D262" s="105">
        <v>-214387116.752002</v>
      </c>
      <c r="E262" s="105">
        <v>-213056280.25193</v>
      </c>
      <c r="F262" s="105">
        <v>-211790771.82084799</v>
      </c>
      <c r="G262" s="105">
        <v>-210365267.35903099</v>
      </c>
      <c r="H262" s="105">
        <v>-209034634.45190799</v>
      </c>
      <c r="I262" s="105">
        <v>-207718544.86451101</v>
      </c>
      <c r="J262" s="105">
        <v>-206457824.692972</v>
      </c>
      <c r="K262" s="105">
        <v>-205114145.84371299</v>
      </c>
      <c r="L262" s="105">
        <v>-203788026.17158499</v>
      </c>
      <c r="M262" s="105">
        <v>-202471801.20817101</v>
      </c>
      <c r="N262" s="105">
        <v>-202471801.20817101</v>
      </c>
      <c r="O262" s="105">
        <v>-215177808.26115999</v>
      </c>
      <c r="P262" s="105">
        <v>-229713453.94311601</v>
      </c>
      <c r="Q262" s="105">
        <v>-228291545.942009</v>
      </c>
      <c r="R262" s="105">
        <v>-226946622.09646001</v>
      </c>
      <c r="S262" s="105">
        <v>-225663776.065864</v>
      </c>
      <c r="T262" s="105">
        <v>-224217144.183433</v>
      </c>
      <c r="U262" s="105">
        <v>-222864755.01876599</v>
      </c>
      <c r="V262" s="105">
        <v>-221524165.76583499</v>
      </c>
      <c r="W262" s="105">
        <v>-220234828.71085599</v>
      </c>
      <c r="X262" s="105">
        <v>-218862386.821632</v>
      </c>
      <c r="Y262" s="105">
        <v>-217506633.39781001</v>
      </c>
      <c r="Z262" s="105">
        <v>-216160023.97239101</v>
      </c>
      <c r="AA262" s="105">
        <v>-216160023.97239101</v>
      </c>
      <c r="AB262" s="105">
        <v>-243245044.504792</v>
      </c>
      <c r="AC262" s="105">
        <v>-227780067.16930899</v>
      </c>
      <c r="AD262" s="105">
        <v>-226329427.53911</v>
      </c>
      <c r="AE262" s="105">
        <v>-224954588.850719</v>
      </c>
      <c r="AF262" s="105">
        <v>-223641227.45677099</v>
      </c>
      <c r="AG262" s="105">
        <v>-222165323.85437801</v>
      </c>
      <c r="AH262" s="105">
        <v>-220783155.08090401</v>
      </c>
      <c r="AI262" s="105">
        <v>-219412474.26534</v>
      </c>
      <c r="AJ262" s="105">
        <v>-218092758.30750099</v>
      </c>
      <c r="AK262" s="105">
        <v>-216691297.01063001</v>
      </c>
      <c r="AL262" s="105">
        <v>-215306487.31546</v>
      </c>
      <c r="AM262" s="105">
        <v>-213930925.400462</v>
      </c>
      <c r="AN262" s="105">
        <v>-213930925.400462</v>
      </c>
      <c r="AO262" s="105">
        <v>-233253464.32976201</v>
      </c>
      <c r="AP262" s="105">
        <v>-203351032.36538699</v>
      </c>
      <c r="AQ262" s="105">
        <v>-201870608.696509</v>
      </c>
      <c r="AR262" s="105">
        <v>-200465330.70153701</v>
      </c>
      <c r="AS262" s="105">
        <v>-199121343.80873799</v>
      </c>
      <c r="AT262" s="105">
        <v>-197615013.20943001</v>
      </c>
      <c r="AU262" s="105">
        <v>-196201644.393702</v>
      </c>
      <c r="AV262" s="105">
        <v>-194799521.72751999</v>
      </c>
      <c r="AW262" s="105">
        <v>-193448086.650455</v>
      </c>
      <c r="AX262" s="105">
        <v>-192014664.06823099</v>
      </c>
      <c r="AY262" s="105">
        <v>-190597459.85137099</v>
      </c>
      <c r="AZ262" s="105">
        <v>-189189167.30714399</v>
      </c>
      <c r="BA262" s="105">
        <v>-189189167.30714399</v>
      </c>
    </row>
    <row r="263" spans="1:53" x14ac:dyDescent="0.2">
      <c r="A263" s="106" t="s">
        <v>2130</v>
      </c>
    </row>
    <row r="264" spans="1:53" x14ac:dyDescent="0.2">
      <c r="A264" s="158" t="s">
        <v>2131</v>
      </c>
    </row>
    <row r="265" spans="1:53" x14ac:dyDescent="0.2">
      <c r="A265" s="106" t="s">
        <v>2132</v>
      </c>
      <c r="B265" s="105">
        <v>8495746772.8632498</v>
      </c>
      <c r="C265" s="105">
        <v>8588534743.0986795</v>
      </c>
      <c r="D265" s="105">
        <v>8677103346.0638199</v>
      </c>
      <c r="E265" s="105">
        <v>8766034253.7174606</v>
      </c>
      <c r="F265" s="105">
        <v>8856961668.6066895</v>
      </c>
      <c r="G265" s="105">
        <v>8946249026.1455803</v>
      </c>
      <c r="H265" s="105">
        <v>9034508470.4367504</v>
      </c>
      <c r="I265" s="105">
        <v>9128984857.5763092</v>
      </c>
      <c r="J265" s="105">
        <v>9215921501.6103401</v>
      </c>
      <c r="K265" s="105">
        <v>9301843537.7915897</v>
      </c>
      <c r="L265" s="105">
        <v>9383646459.7794704</v>
      </c>
      <c r="M265" s="105">
        <v>9470680266.2845097</v>
      </c>
      <c r="N265" s="105">
        <v>9470680266.2845097</v>
      </c>
      <c r="O265" s="105">
        <v>9576595751.2101593</v>
      </c>
      <c r="P265" s="105">
        <v>9668920688.7252407</v>
      </c>
      <c r="Q265" s="105">
        <v>9747091760.3931599</v>
      </c>
      <c r="R265" s="105">
        <v>9824767594.2623005</v>
      </c>
      <c r="S265" s="105">
        <v>9902823590.4040203</v>
      </c>
      <c r="T265" s="105">
        <v>9979575733.0957794</v>
      </c>
      <c r="U265" s="105">
        <v>10053519781.6943</v>
      </c>
      <c r="V265" s="105">
        <v>10130142804.513599</v>
      </c>
      <c r="W265" s="105">
        <v>10195968888.2232</v>
      </c>
      <c r="X265" s="105">
        <v>10256026285.8402</v>
      </c>
      <c r="Y265" s="105">
        <v>10303985348.564199</v>
      </c>
      <c r="Z265" s="105">
        <v>10355363966.5609</v>
      </c>
      <c r="AA265" s="105">
        <v>10355363966.5609</v>
      </c>
      <c r="AB265" s="105">
        <v>10418398077.202299</v>
      </c>
      <c r="AC265" s="105">
        <v>10454117045.998301</v>
      </c>
      <c r="AD265" s="105">
        <v>10494140254.0308</v>
      </c>
      <c r="AE265" s="105">
        <v>10535496616.9326</v>
      </c>
      <c r="AF265" s="105">
        <v>10578920980.707199</v>
      </c>
      <c r="AG265" s="105">
        <v>10619991828.8032</v>
      </c>
      <c r="AH265" s="105">
        <v>10661824414.4641</v>
      </c>
      <c r="AI265" s="105">
        <v>10707329203.7785</v>
      </c>
      <c r="AJ265" s="105">
        <v>10747415153.4244</v>
      </c>
      <c r="AK265" s="105">
        <v>10785899582.152</v>
      </c>
      <c r="AL265" s="105">
        <v>10821518938.1483</v>
      </c>
      <c r="AM265" s="105">
        <v>10858892596.941</v>
      </c>
      <c r="AN265" s="105">
        <v>10858892596.941</v>
      </c>
      <c r="AO265" s="105">
        <v>10906444347.832001</v>
      </c>
      <c r="AP265" s="105">
        <v>10928225727.782101</v>
      </c>
      <c r="AQ265" s="105">
        <v>10964576544.8559</v>
      </c>
      <c r="AR265" s="105">
        <v>11002584174.1479</v>
      </c>
      <c r="AS265" s="105">
        <v>11042711189.3666</v>
      </c>
      <c r="AT265" s="105">
        <v>11074978808.725901</v>
      </c>
      <c r="AU265" s="105">
        <v>11111640378.263</v>
      </c>
      <c r="AV265" s="105">
        <v>11152072448.6835</v>
      </c>
      <c r="AW265" s="105">
        <v>11188016962.702499</v>
      </c>
      <c r="AX265" s="105">
        <v>11223089906.582399</v>
      </c>
      <c r="AY265" s="105">
        <v>11255479356.899099</v>
      </c>
      <c r="AZ265" s="105">
        <v>11289758627.304001</v>
      </c>
      <c r="BA265" s="105">
        <v>11289758627.304001</v>
      </c>
    </row>
    <row r="266" spans="1:53" x14ac:dyDescent="0.2">
      <c r="A266" s="106" t="s">
        <v>2133</v>
      </c>
      <c r="B266" s="105">
        <v>0</v>
      </c>
      <c r="C266" s="105">
        <v>0</v>
      </c>
      <c r="D266" s="105">
        <v>0</v>
      </c>
      <c r="E266" s="105">
        <v>0</v>
      </c>
      <c r="F266" s="105">
        <v>0</v>
      </c>
      <c r="G266" s="105">
        <v>0</v>
      </c>
      <c r="H266" s="105">
        <v>0</v>
      </c>
      <c r="I266" s="105">
        <v>0</v>
      </c>
      <c r="J266" s="105">
        <v>0</v>
      </c>
      <c r="K266" s="105">
        <v>0</v>
      </c>
      <c r="L266" s="105">
        <v>0</v>
      </c>
      <c r="M266" s="105">
        <v>0</v>
      </c>
      <c r="N266" s="105">
        <v>0</v>
      </c>
      <c r="O266" s="105">
        <v>0</v>
      </c>
      <c r="P266" s="105">
        <v>0</v>
      </c>
      <c r="Q266" s="105">
        <v>0</v>
      </c>
      <c r="R266" s="105">
        <v>0</v>
      </c>
      <c r="S266" s="105">
        <v>0</v>
      </c>
      <c r="T266" s="105">
        <v>0</v>
      </c>
      <c r="U266" s="105">
        <v>0</v>
      </c>
      <c r="V266" s="105">
        <v>0</v>
      </c>
      <c r="W266" s="105">
        <v>0</v>
      </c>
      <c r="X266" s="105">
        <v>0</v>
      </c>
      <c r="Y266" s="105">
        <v>0</v>
      </c>
      <c r="Z266" s="105">
        <v>0</v>
      </c>
      <c r="AA266" s="105">
        <v>0</v>
      </c>
      <c r="AB266" s="105">
        <v>0</v>
      </c>
      <c r="AC266" s="105">
        <v>0</v>
      </c>
      <c r="AD266" s="105">
        <v>0</v>
      </c>
      <c r="AE266" s="105">
        <v>0</v>
      </c>
      <c r="AF266" s="105">
        <v>0</v>
      </c>
      <c r="AG266" s="105">
        <v>0</v>
      </c>
      <c r="AH266" s="105">
        <v>0</v>
      </c>
      <c r="AI266" s="105">
        <v>0</v>
      </c>
      <c r="AJ266" s="105">
        <v>0</v>
      </c>
      <c r="AK266" s="105">
        <v>0</v>
      </c>
      <c r="AL266" s="105">
        <v>0</v>
      </c>
      <c r="AM266" s="105">
        <v>0</v>
      </c>
      <c r="AN266" s="105">
        <v>0</v>
      </c>
      <c r="AO266" s="105">
        <v>0</v>
      </c>
      <c r="AP266" s="105">
        <v>0</v>
      </c>
      <c r="AQ266" s="105">
        <v>0</v>
      </c>
      <c r="AR266" s="105">
        <v>0</v>
      </c>
      <c r="AS266" s="105">
        <v>0</v>
      </c>
      <c r="AT266" s="105">
        <v>0</v>
      </c>
      <c r="AU266" s="105">
        <v>0</v>
      </c>
      <c r="AV266" s="105">
        <v>0</v>
      </c>
      <c r="AW266" s="105">
        <v>0</v>
      </c>
      <c r="AX266" s="105">
        <v>0</v>
      </c>
      <c r="AY266" s="105">
        <v>0</v>
      </c>
      <c r="AZ266" s="105">
        <v>0</v>
      </c>
      <c r="BA266" s="105">
        <v>0</v>
      </c>
    </row>
    <row r="267" spans="1:53" x14ac:dyDescent="0.2">
      <c r="A267" s="106" t="s">
        <v>2134</v>
      </c>
      <c r="B267" s="105">
        <v>8164902879.8992796</v>
      </c>
      <c r="C267" s="105">
        <v>8222647124.9319096</v>
      </c>
      <c r="D267" s="105">
        <v>8279513208.0926704</v>
      </c>
      <c r="E267" s="105">
        <v>8281717267.4086103</v>
      </c>
      <c r="F267" s="105">
        <v>8283315746.2276402</v>
      </c>
      <c r="G267" s="105">
        <v>8281661831.2272396</v>
      </c>
      <c r="H267" s="105">
        <v>8232964132.8485203</v>
      </c>
      <c r="I267" s="105">
        <v>8254906425.97789</v>
      </c>
      <c r="J267" s="105">
        <v>8274126676.6217098</v>
      </c>
      <c r="K267" s="105">
        <v>8294279245.5952196</v>
      </c>
      <c r="L267" s="105">
        <v>8314790434.2259197</v>
      </c>
      <c r="M267" s="105">
        <v>8337448937.1825199</v>
      </c>
      <c r="N267" s="105">
        <v>8337448937.1825199</v>
      </c>
      <c r="O267" s="105">
        <v>8370922892.5622196</v>
      </c>
      <c r="P267" s="105">
        <v>8397574000.1949701</v>
      </c>
      <c r="Q267" s="105">
        <v>8416478081.4926596</v>
      </c>
      <c r="R267" s="105">
        <v>8434929321.2308397</v>
      </c>
      <c r="S267" s="105">
        <v>8508825022.0830698</v>
      </c>
      <c r="T267" s="105">
        <v>8630434618.4568806</v>
      </c>
      <c r="U267" s="105">
        <v>8749522146.8731709</v>
      </c>
      <c r="V267" s="105">
        <v>8868257649.2923698</v>
      </c>
      <c r="W267" s="105">
        <v>8912791065.2731094</v>
      </c>
      <c r="X267" s="105">
        <v>8954842427.4395294</v>
      </c>
      <c r="Y267" s="105">
        <v>8992165059.0005493</v>
      </c>
      <c r="Z267" s="105">
        <v>9031514786.6950397</v>
      </c>
      <c r="AA267" s="105">
        <v>9031514786.6950397</v>
      </c>
      <c r="AB267" s="105">
        <v>9075932646.1837597</v>
      </c>
      <c r="AC267" s="105">
        <v>9102814625.43013</v>
      </c>
      <c r="AD267" s="105">
        <v>9134411141.8971004</v>
      </c>
      <c r="AE267" s="105">
        <v>9165279317.0238495</v>
      </c>
      <c r="AF267" s="105">
        <v>9196096221.6789303</v>
      </c>
      <c r="AG267" s="105">
        <v>9271619742.7073708</v>
      </c>
      <c r="AH267" s="105">
        <v>9297694770.7180004</v>
      </c>
      <c r="AI267" s="105">
        <v>9323113416.2221298</v>
      </c>
      <c r="AJ267" s="105">
        <v>9348877760.2938499</v>
      </c>
      <c r="AK267" s="105">
        <v>9374495226.1369591</v>
      </c>
      <c r="AL267" s="105">
        <v>9403006731.24506</v>
      </c>
      <c r="AM267" s="105">
        <v>9430356828.6628399</v>
      </c>
      <c r="AN267" s="105">
        <v>9430356828.6628399</v>
      </c>
      <c r="AO267" s="105">
        <v>9418155707.9625607</v>
      </c>
      <c r="AP267" s="105">
        <v>9388103545.3645401</v>
      </c>
      <c r="AQ267" s="105">
        <v>9371742276.2378502</v>
      </c>
      <c r="AR267" s="105">
        <v>9355251901.3837605</v>
      </c>
      <c r="AS267" s="105">
        <v>9339557493.0801105</v>
      </c>
      <c r="AT267" s="105">
        <v>9409195599.1518993</v>
      </c>
      <c r="AU267" s="105">
        <v>9434002797.7118397</v>
      </c>
      <c r="AV267" s="105">
        <v>9458487107.1908398</v>
      </c>
      <c r="AW267" s="105">
        <v>9482845242.5482998</v>
      </c>
      <c r="AX267" s="105">
        <v>9507041122.3356495</v>
      </c>
      <c r="AY267" s="105">
        <v>9535092706.4548092</v>
      </c>
      <c r="AZ267" s="105">
        <v>9562465962.0112591</v>
      </c>
      <c r="BA267" s="105">
        <v>9562465962.0112591</v>
      </c>
    </row>
    <row r="268" spans="1:53" x14ac:dyDescent="0.2">
      <c r="A268" s="106" t="s">
        <v>2135</v>
      </c>
      <c r="B268" s="105">
        <v>300815187.71805298</v>
      </c>
      <c r="C268" s="105">
        <v>248069943.06141499</v>
      </c>
      <c r="D268" s="105">
        <v>212770071.083188</v>
      </c>
      <c r="E268" s="105">
        <v>227711651.57326001</v>
      </c>
      <c r="F268" s="105">
        <v>241426832.36488199</v>
      </c>
      <c r="G268" s="105">
        <v>258415291.767317</v>
      </c>
      <c r="H268" s="105">
        <v>310372610.45372498</v>
      </c>
      <c r="I268" s="105">
        <v>290168780.56954402</v>
      </c>
      <c r="J268" s="105">
        <v>276094974.89910603</v>
      </c>
      <c r="K268" s="105">
        <v>255673263.79030401</v>
      </c>
      <c r="L268" s="105">
        <v>259168127.18517601</v>
      </c>
      <c r="M268" s="105">
        <v>264065549.82777101</v>
      </c>
      <c r="N268" s="105">
        <v>264065549.82777101</v>
      </c>
      <c r="O268" s="105">
        <v>247873843.647008</v>
      </c>
      <c r="P268" s="105">
        <v>225432609.74599701</v>
      </c>
      <c r="Q268" s="105">
        <v>235725370.71130499</v>
      </c>
      <c r="R268" s="105">
        <v>246063035.25718501</v>
      </c>
      <c r="S268" s="105">
        <v>205200370.400159</v>
      </c>
      <c r="T268" s="105">
        <v>118831872.085798</v>
      </c>
      <c r="U268" s="105">
        <v>26343681.087869599</v>
      </c>
      <c r="V268" s="105">
        <v>-64282771.217886999</v>
      </c>
      <c r="W268" s="105">
        <v>-78589995.959405899</v>
      </c>
      <c r="X268" s="105">
        <v>-88698396.625746995</v>
      </c>
      <c r="Y268" s="105">
        <v>-66087698.906065203</v>
      </c>
      <c r="Z268" s="105">
        <v>-43298864.217942797</v>
      </c>
      <c r="AA268" s="105">
        <v>-43298864.217942797</v>
      </c>
      <c r="AB268" s="105">
        <v>-40999990.370503902</v>
      </c>
      <c r="AC268" s="105">
        <v>-23638201.418936402</v>
      </c>
      <c r="AD268" s="105">
        <v>-6047777.5747156898</v>
      </c>
      <c r="AE268" s="105">
        <v>564939.87156425801</v>
      </c>
      <c r="AF268" s="105">
        <v>6919214.2339679999</v>
      </c>
      <c r="AG268" s="105">
        <v>-35148054.6681168</v>
      </c>
      <c r="AH268" s="105">
        <v>-36642452.130439498</v>
      </c>
      <c r="AI268" s="105">
        <v>-42666704.302500598</v>
      </c>
      <c r="AJ268" s="105">
        <v>-43231868.050642699</v>
      </c>
      <c r="AK268" s="105">
        <v>-43377741.162441902</v>
      </c>
      <c r="AL268" s="105">
        <v>-18755176.942158099</v>
      </c>
      <c r="AM268" s="105">
        <v>-1443073.0967737299</v>
      </c>
      <c r="AN268" s="105">
        <v>-1443073.0967737299</v>
      </c>
      <c r="AO268" s="105">
        <v>58479576.354038</v>
      </c>
      <c r="AP268" s="105">
        <v>114027397.744326</v>
      </c>
      <c r="AQ268" s="105">
        <v>168474987.40155101</v>
      </c>
      <c r="AR268" s="105">
        <v>215221954.747778</v>
      </c>
      <c r="AS268" s="105">
        <v>266584863.782455</v>
      </c>
      <c r="AT268" s="105">
        <v>235553719.52381399</v>
      </c>
      <c r="AU268" s="105">
        <v>242042287.59078199</v>
      </c>
      <c r="AV268" s="105">
        <v>244759123.82775199</v>
      </c>
      <c r="AW268" s="105">
        <v>241736733.411286</v>
      </c>
      <c r="AX268" s="105">
        <v>233515603.94891101</v>
      </c>
      <c r="AY268" s="105">
        <v>251226514.623557</v>
      </c>
      <c r="AZ268" s="105">
        <v>265104636.059091</v>
      </c>
      <c r="BA268" s="105">
        <v>265104636.059091</v>
      </c>
    </row>
    <row r="269" spans="1:53" x14ac:dyDescent="0.2">
      <c r="A269" s="106" t="s">
        <v>2136</v>
      </c>
      <c r="B269" s="105">
        <v>153124258.23273</v>
      </c>
      <c r="C269" s="105">
        <v>153475943.513605</v>
      </c>
      <c r="D269" s="105">
        <v>153783146.46219599</v>
      </c>
      <c r="E269" s="105">
        <v>154105180.33432499</v>
      </c>
      <c r="F269" s="105">
        <v>154416304.39598399</v>
      </c>
      <c r="G269" s="105">
        <v>154656275.87007299</v>
      </c>
      <c r="H269" s="105">
        <v>154866403.439659</v>
      </c>
      <c r="I269" s="105">
        <v>155105098.12406501</v>
      </c>
      <c r="J269" s="105">
        <v>155274752.684095</v>
      </c>
      <c r="K269" s="105">
        <v>155466257.92909399</v>
      </c>
      <c r="L269" s="105">
        <v>155637224.41569501</v>
      </c>
      <c r="M269" s="105">
        <v>155859117.11546099</v>
      </c>
      <c r="N269" s="105">
        <v>155859117.11546099</v>
      </c>
      <c r="O269" s="105">
        <v>156372569.739732</v>
      </c>
      <c r="P269" s="105">
        <v>156688908.74960601</v>
      </c>
      <c r="Q269" s="105">
        <v>156812240.165609</v>
      </c>
      <c r="R269" s="105">
        <v>156924537.279569</v>
      </c>
      <c r="S269" s="105">
        <v>157018513.47354299</v>
      </c>
      <c r="T269" s="105">
        <v>157080264.05405399</v>
      </c>
      <c r="U269" s="105">
        <v>157096717.50597501</v>
      </c>
      <c r="V269" s="105">
        <v>157107439.54130799</v>
      </c>
      <c r="W269" s="105">
        <v>157032827.03586501</v>
      </c>
      <c r="X269" s="105">
        <v>156906011.910023</v>
      </c>
      <c r="Y269" s="105">
        <v>156658101.57802099</v>
      </c>
      <c r="Z269" s="105">
        <v>156451455.88822401</v>
      </c>
      <c r="AA269" s="105">
        <v>156451455.88822401</v>
      </c>
      <c r="AB269" s="105">
        <v>156354324.94052199</v>
      </c>
      <c r="AC269" s="105">
        <v>155922778.22125101</v>
      </c>
      <c r="AD269" s="105">
        <v>155582924.03147</v>
      </c>
      <c r="AE269" s="105">
        <v>155244444.06894401</v>
      </c>
      <c r="AF269" s="105">
        <v>154910819.71353799</v>
      </c>
      <c r="AG269" s="105">
        <v>154578318.17355999</v>
      </c>
      <c r="AH269" s="105">
        <v>154241005.13828301</v>
      </c>
      <c r="AI269" s="105">
        <v>153903548.25238499</v>
      </c>
      <c r="AJ269" s="105">
        <v>153565958.92853799</v>
      </c>
      <c r="AK269" s="105">
        <v>153227123.14276701</v>
      </c>
      <c r="AL269" s="105">
        <v>152912533.15738899</v>
      </c>
      <c r="AM269" s="105">
        <v>152590445.96081501</v>
      </c>
      <c r="AN269" s="105">
        <v>152590445.96081501</v>
      </c>
      <c r="AO269" s="105">
        <v>152346070.637454</v>
      </c>
      <c r="AP269" s="105">
        <v>151801963.42084599</v>
      </c>
      <c r="AQ269" s="105">
        <v>151500046.07119301</v>
      </c>
      <c r="AR269" s="105">
        <v>151204931.47582</v>
      </c>
      <c r="AS269" s="105">
        <v>150919707.21364599</v>
      </c>
      <c r="AT269" s="105">
        <v>150639931.72173899</v>
      </c>
      <c r="AU269" s="105">
        <v>150359325.03560099</v>
      </c>
      <c r="AV269" s="105">
        <v>150083401.25521299</v>
      </c>
      <c r="AW269" s="105">
        <v>149810964.86584201</v>
      </c>
      <c r="AX269" s="105">
        <v>149543297.510497</v>
      </c>
      <c r="AY269" s="105">
        <v>149308183.42729601</v>
      </c>
      <c r="AZ269" s="105">
        <v>149068863.27458701</v>
      </c>
      <c r="BA269" s="105">
        <v>149068863.27458701</v>
      </c>
    </row>
    <row r="270" spans="1:53" x14ac:dyDescent="0.2">
      <c r="A270" s="106" t="s">
        <v>2137</v>
      </c>
      <c r="B270" s="105">
        <v>1471506.64411759</v>
      </c>
      <c r="C270" s="105">
        <v>1474886.29952568</v>
      </c>
      <c r="D270" s="105">
        <v>1477838.4847977101</v>
      </c>
      <c r="E270" s="105">
        <v>1480933.1935521399</v>
      </c>
      <c r="F270" s="105">
        <v>1483923.06027319</v>
      </c>
      <c r="G270" s="105">
        <v>1486229.1587489999</v>
      </c>
      <c r="H270" s="105">
        <v>1488248.4607089099</v>
      </c>
      <c r="I270" s="105">
        <v>1490542.28938161</v>
      </c>
      <c r="J270" s="105">
        <v>1492172.65033924</v>
      </c>
      <c r="K270" s="105">
        <v>1494012.9938854</v>
      </c>
      <c r="L270" s="105">
        <v>1495655.9623076301</v>
      </c>
      <c r="M270" s="105">
        <v>1497788.3258257001</v>
      </c>
      <c r="N270" s="105">
        <v>1497788.3258257001</v>
      </c>
      <c r="O270" s="105">
        <v>1502722.5469398201</v>
      </c>
      <c r="P270" s="105">
        <v>1505762.52871798</v>
      </c>
      <c r="Q270" s="105">
        <v>1506947.72954881</v>
      </c>
      <c r="R270" s="105">
        <v>1508026.89199644</v>
      </c>
      <c r="S270" s="105">
        <v>1508929.9924941501</v>
      </c>
      <c r="T270" s="105">
        <v>1509523.4085247</v>
      </c>
      <c r="U270" s="105">
        <v>1509681.5243196699</v>
      </c>
      <c r="V270" s="105">
        <v>1509784.56185542</v>
      </c>
      <c r="W270" s="105">
        <v>1509067.54419433</v>
      </c>
      <c r="X270" s="105">
        <v>1507848.86530958</v>
      </c>
      <c r="Y270" s="105">
        <v>1505466.4753153599</v>
      </c>
      <c r="Z270" s="105">
        <v>1503480.6338228099</v>
      </c>
      <c r="AA270" s="105">
        <v>1503480.6338228099</v>
      </c>
      <c r="AB270" s="105">
        <v>1502547.2165018499</v>
      </c>
      <c r="AC270" s="105">
        <v>1498400.1017861101</v>
      </c>
      <c r="AD270" s="105">
        <v>1495134.14181304</v>
      </c>
      <c r="AE270" s="105">
        <v>1491881.3880070399</v>
      </c>
      <c r="AF270" s="105">
        <v>1488675.2960312499</v>
      </c>
      <c r="AG270" s="105">
        <v>1485479.9941835599</v>
      </c>
      <c r="AH270" s="105">
        <v>1482238.4544152201</v>
      </c>
      <c r="AI270" s="105">
        <v>1478995.5322588501</v>
      </c>
      <c r="AJ270" s="105">
        <v>1475751.3373888901</v>
      </c>
      <c r="AK270" s="105">
        <v>1472495.1641621201</v>
      </c>
      <c r="AL270" s="105">
        <v>1469471.9903097299</v>
      </c>
      <c r="AM270" s="105">
        <v>1466376.7691134601</v>
      </c>
      <c r="AN270" s="105">
        <v>1466376.7691134601</v>
      </c>
      <c r="AO270" s="105">
        <v>1464028.3501488001</v>
      </c>
      <c r="AP270" s="105">
        <v>1458799.5419012201</v>
      </c>
      <c r="AQ270" s="105">
        <v>1455898.1506316999</v>
      </c>
      <c r="AR270" s="105">
        <v>1453062.13305434</v>
      </c>
      <c r="AS270" s="105">
        <v>1450321.16045015</v>
      </c>
      <c r="AT270" s="105">
        <v>1447632.5499063199</v>
      </c>
      <c r="AU270" s="105">
        <v>1444935.9516807899</v>
      </c>
      <c r="AV270" s="105">
        <v>1442284.35564501</v>
      </c>
      <c r="AW270" s="105">
        <v>1439666.2730388599</v>
      </c>
      <c r="AX270" s="105">
        <v>1437094.02030536</v>
      </c>
      <c r="AY270" s="105">
        <v>1434834.6008015601</v>
      </c>
      <c r="AZ270" s="105">
        <v>1432534.76144987</v>
      </c>
      <c r="BA270" s="105">
        <v>1432534.76144987</v>
      </c>
    </row>
    <row r="271" spans="1:53" x14ac:dyDescent="0.2">
      <c r="A271" s="106" t="s">
        <v>2138</v>
      </c>
      <c r="B271" s="105">
        <v>208422925.433741</v>
      </c>
      <c r="C271" s="105">
        <v>209003420.15113801</v>
      </c>
      <c r="D271" s="105">
        <v>209527520.58704501</v>
      </c>
      <c r="E271" s="105">
        <v>210071787.63021401</v>
      </c>
      <c r="F271" s="105">
        <v>210601945.35039499</v>
      </c>
      <c r="G271" s="105">
        <v>211041993.88266799</v>
      </c>
      <c r="H271" s="105">
        <v>211445818.635562</v>
      </c>
      <c r="I271" s="105">
        <v>211885604.035496</v>
      </c>
      <c r="J271" s="105">
        <v>212237707.26607099</v>
      </c>
      <c r="K271" s="105">
        <v>212617194.38848001</v>
      </c>
      <c r="L271" s="105">
        <v>212968880.16507101</v>
      </c>
      <c r="M271" s="105">
        <v>214227152.28329</v>
      </c>
      <c r="N271" s="105">
        <v>214227152.28329</v>
      </c>
      <c r="O271" s="105">
        <v>215624145.570898</v>
      </c>
      <c r="P271" s="105">
        <v>216840505.18739501</v>
      </c>
      <c r="Q271" s="105">
        <v>217809349.13780001</v>
      </c>
      <c r="R271" s="105">
        <v>218762194.65666801</v>
      </c>
      <c r="S271" s="105">
        <v>219689150.658476</v>
      </c>
      <c r="T271" s="105">
        <v>220571628.16321501</v>
      </c>
      <c r="U271" s="105">
        <v>221393933.656039</v>
      </c>
      <c r="V271" s="105">
        <v>222205923.041596</v>
      </c>
      <c r="W271" s="105">
        <v>222902609.81619501</v>
      </c>
      <c r="X271" s="105">
        <v>223528079.92526999</v>
      </c>
      <c r="Y271" s="105">
        <v>223989410.86359701</v>
      </c>
      <c r="Z271" s="105">
        <v>224571620.13870901</v>
      </c>
      <c r="AA271" s="105">
        <v>224571620.13870901</v>
      </c>
      <c r="AB271" s="105">
        <v>224450094.96871299</v>
      </c>
      <c r="AC271" s="105">
        <v>223874949.32834801</v>
      </c>
      <c r="AD271" s="105">
        <v>223416353.05362999</v>
      </c>
      <c r="AE271" s="105">
        <v>222957430.847464</v>
      </c>
      <c r="AF271" s="105">
        <v>222502071.323704</v>
      </c>
      <c r="AG271" s="105">
        <v>222045247.46003199</v>
      </c>
      <c r="AH271" s="105">
        <v>221580354.53399801</v>
      </c>
      <c r="AI271" s="105">
        <v>221113459.079146</v>
      </c>
      <c r="AJ271" s="105">
        <v>220643267.90848199</v>
      </c>
      <c r="AK271" s="105">
        <v>220169625.433604</v>
      </c>
      <c r="AL271" s="105">
        <v>219723665.62120301</v>
      </c>
      <c r="AM271" s="105">
        <v>219265445.61688301</v>
      </c>
      <c r="AN271" s="105">
        <v>219265445.61688301</v>
      </c>
      <c r="AO271" s="105">
        <v>218849943.86956701</v>
      </c>
      <c r="AP271" s="105">
        <v>218018044.216243</v>
      </c>
      <c r="AQ271" s="105">
        <v>217496726.38733399</v>
      </c>
      <c r="AR271" s="105">
        <v>216979221.94806701</v>
      </c>
      <c r="AS271" s="105">
        <v>216469101.248741</v>
      </c>
      <c r="AT271" s="105">
        <v>215960445.829941</v>
      </c>
      <c r="AU271" s="105">
        <v>215446163.47705701</v>
      </c>
      <c r="AV271" s="105">
        <v>214933422.70636901</v>
      </c>
      <c r="AW271" s="105">
        <v>214418945.16628599</v>
      </c>
      <c r="AX271" s="105">
        <v>213905951.243736</v>
      </c>
      <c r="AY271" s="105">
        <v>213428626.80936101</v>
      </c>
      <c r="AZ271" s="105">
        <v>216668807.42821899</v>
      </c>
      <c r="BA271" s="105">
        <v>216668807.42821899</v>
      </c>
    </row>
    <row r="272" spans="1:53" x14ac:dyDescent="0.2">
      <c r="A272" s="106" t="s">
        <v>2139</v>
      </c>
      <c r="B272" s="105">
        <v>2767403730.9704599</v>
      </c>
      <c r="C272" s="105">
        <v>2761314311.5651598</v>
      </c>
      <c r="D272" s="105">
        <v>2753089605.7268701</v>
      </c>
      <c r="E272" s="105">
        <v>2745231667.5889502</v>
      </c>
      <c r="F272" s="105">
        <v>2737556237.87012</v>
      </c>
      <c r="G272" s="105">
        <v>2729325510.1263299</v>
      </c>
      <c r="H272" s="105">
        <v>2721612211.3090701</v>
      </c>
      <c r="I272" s="105">
        <v>2713730813.8001599</v>
      </c>
      <c r="J272" s="105">
        <v>2707032564.3373599</v>
      </c>
      <c r="K272" s="105">
        <v>2702514445.67343</v>
      </c>
      <c r="L272" s="105">
        <v>2698981836.3379898</v>
      </c>
      <c r="M272" s="105">
        <v>2695049380.0928102</v>
      </c>
      <c r="N272" s="105">
        <v>2695049380.0928102</v>
      </c>
      <c r="O272" s="105">
        <v>2693226112.5123501</v>
      </c>
      <c r="P272" s="105">
        <v>2696320691.4341602</v>
      </c>
      <c r="Q272" s="105">
        <v>2697722815.0268402</v>
      </c>
      <c r="R272" s="105">
        <v>2700680731.5896001</v>
      </c>
      <c r="S272" s="105">
        <v>2704124582.0188799</v>
      </c>
      <c r="T272" s="105">
        <v>2708602095.4646602</v>
      </c>
      <c r="U272" s="105">
        <v>2713772562.7298298</v>
      </c>
      <c r="V272" s="105">
        <v>2719301965.3930702</v>
      </c>
      <c r="W272" s="105">
        <v>2726315845.8343601</v>
      </c>
      <c r="X272" s="105">
        <v>2733905930.6352301</v>
      </c>
      <c r="Y272" s="105">
        <v>2741060803.1387801</v>
      </c>
      <c r="Z272" s="105">
        <v>2748586866.9112101</v>
      </c>
      <c r="AA272" s="105">
        <v>2748586866.9112101</v>
      </c>
      <c r="AB272" s="105">
        <v>2745377024.1237898</v>
      </c>
      <c r="AC272" s="105">
        <v>2755906231.7621102</v>
      </c>
      <c r="AD272" s="105">
        <v>2763486089.28582</v>
      </c>
      <c r="AE272" s="105">
        <v>2774624027.76999</v>
      </c>
      <c r="AF272" s="105">
        <v>2785124081.4120898</v>
      </c>
      <c r="AG272" s="105">
        <v>2799623490.0370798</v>
      </c>
      <c r="AH272" s="105">
        <v>2813520852.4880199</v>
      </c>
      <c r="AI272" s="105">
        <v>2826263515.3565502</v>
      </c>
      <c r="AJ272" s="105">
        <v>2833634007.4116702</v>
      </c>
      <c r="AK272" s="105">
        <v>2840931966.65591</v>
      </c>
      <c r="AL272" s="105">
        <v>2848872066.74052</v>
      </c>
      <c r="AM272" s="105">
        <v>2853370208.0620198</v>
      </c>
      <c r="AN272" s="105">
        <v>2853370208.0620198</v>
      </c>
      <c r="AO272" s="105">
        <v>2833873073.12321</v>
      </c>
      <c r="AP272" s="105">
        <v>2849686194.83181</v>
      </c>
      <c r="AQ272" s="105">
        <v>2855421835.9482398</v>
      </c>
      <c r="AR272" s="105">
        <v>2864994783.9682999</v>
      </c>
      <c r="AS272" s="105">
        <v>2870392890.9211202</v>
      </c>
      <c r="AT272" s="105">
        <v>2879961912.0070601</v>
      </c>
      <c r="AU272" s="105">
        <v>2885357077.5485101</v>
      </c>
      <c r="AV272" s="105">
        <v>2889875381.9159198</v>
      </c>
      <c r="AW272" s="105">
        <v>2899345688.56251</v>
      </c>
      <c r="AX272" s="105">
        <v>2915097683.5468202</v>
      </c>
      <c r="AY272" s="105">
        <v>2931628219.7276201</v>
      </c>
      <c r="AZ272" s="105">
        <v>2937822233.7077899</v>
      </c>
      <c r="BA272" s="105">
        <v>2937822233.7077899</v>
      </c>
    </row>
    <row r="273" spans="1:53" s="160" customFormat="1" x14ac:dyDescent="0.2">
      <c r="A273" s="106" t="s">
        <v>2140</v>
      </c>
      <c r="B273" s="105">
        <v>0</v>
      </c>
      <c r="C273" s="105">
        <v>0</v>
      </c>
      <c r="D273" s="105">
        <v>0</v>
      </c>
      <c r="E273" s="105">
        <v>0</v>
      </c>
      <c r="F273" s="105">
        <v>0</v>
      </c>
      <c r="G273" s="105">
        <v>0</v>
      </c>
      <c r="H273" s="105">
        <v>0</v>
      </c>
      <c r="I273" s="105">
        <v>0</v>
      </c>
      <c r="J273" s="105">
        <v>0</v>
      </c>
      <c r="K273" s="105">
        <v>0</v>
      </c>
      <c r="L273" s="105">
        <v>0</v>
      </c>
      <c r="M273" s="105">
        <v>0</v>
      </c>
      <c r="N273" s="105">
        <v>0</v>
      </c>
      <c r="O273" s="105">
        <v>0</v>
      </c>
      <c r="P273" s="105">
        <v>0</v>
      </c>
      <c r="Q273" s="105">
        <v>0</v>
      </c>
      <c r="R273" s="105">
        <v>0</v>
      </c>
      <c r="S273" s="105">
        <v>0</v>
      </c>
      <c r="T273" s="105">
        <v>0</v>
      </c>
      <c r="U273" s="105">
        <v>0</v>
      </c>
      <c r="V273" s="105">
        <v>0</v>
      </c>
      <c r="W273" s="105">
        <v>0</v>
      </c>
      <c r="X273" s="105">
        <v>0</v>
      </c>
      <c r="Y273" s="105">
        <v>0</v>
      </c>
      <c r="Z273" s="105">
        <v>0</v>
      </c>
      <c r="AA273" s="105">
        <v>0</v>
      </c>
      <c r="AB273" s="105">
        <v>0</v>
      </c>
      <c r="AC273" s="105">
        <v>0</v>
      </c>
      <c r="AD273" s="105">
        <v>0</v>
      </c>
      <c r="AE273" s="105">
        <v>0</v>
      </c>
      <c r="AF273" s="105">
        <v>0</v>
      </c>
      <c r="AG273" s="105">
        <v>0</v>
      </c>
      <c r="AH273" s="105">
        <v>0</v>
      </c>
      <c r="AI273" s="105">
        <v>0</v>
      </c>
      <c r="AJ273" s="105">
        <v>0</v>
      </c>
      <c r="AK273" s="105">
        <v>0</v>
      </c>
      <c r="AL273" s="105">
        <v>0</v>
      </c>
      <c r="AM273" s="105">
        <v>0</v>
      </c>
      <c r="AN273" s="105">
        <v>0</v>
      </c>
      <c r="AO273" s="105">
        <v>0</v>
      </c>
      <c r="AP273" s="105">
        <v>0</v>
      </c>
      <c r="AQ273" s="105">
        <v>0</v>
      </c>
      <c r="AR273" s="105">
        <v>0</v>
      </c>
      <c r="AS273" s="105">
        <v>0</v>
      </c>
      <c r="AT273" s="105">
        <v>0</v>
      </c>
      <c r="AU273" s="105">
        <v>0</v>
      </c>
      <c r="AV273" s="105">
        <v>0</v>
      </c>
      <c r="AW273" s="105">
        <v>0</v>
      </c>
      <c r="AX273" s="105">
        <v>0</v>
      </c>
      <c r="AY273" s="105">
        <v>0</v>
      </c>
      <c r="AZ273" s="105">
        <v>0</v>
      </c>
      <c r="BA273" s="105">
        <v>0</v>
      </c>
    </row>
    <row r="274" spans="1:53" x14ac:dyDescent="0.2">
      <c r="A274" s="106" t="s">
        <v>2141</v>
      </c>
      <c r="B274" s="105">
        <v>20091887261.7616</v>
      </c>
      <c r="C274" s="105">
        <v>20184520372.621399</v>
      </c>
      <c r="D274" s="105">
        <v>20287264736.500599</v>
      </c>
      <c r="E274" s="105">
        <v>20386352741.446301</v>
      </c>
      <c r="F274" s="105">
        <v>20485762657.8759</v>
      </c>
      <c r="G274" s="105">
        <v>20582836158.177898</v>
      </c>
      <c r="H274" s="105">
        <v>20667257895.584</v>
      </c>
      <c r="I274" s="105">
        <v>20756272122.372799</v>
      </c>
      <c r="J274" s="105">
        <v>20842180350.069</v>
      </c>
      <c r="K274" s="105">
        <v>20923887958.161999</v>
      </c>
      <c r="L274" s="105">
        <v>21026688618.071602</v>
      </c>
      <c r="M274" s="105">
        <v>21138828191.112202</v>
      </c>
      <c r="N274" s="105">
        <v>21138828191.112202</v>
      </c>
      <c r="O274" s="105">
        <v>21262118037.789299</v>
      </c>
      <c r="P274" s="105">
        <v>21363283166.566002</v>
      </c>
      <c r="Q274" s="105">
        <v>21473146564.656898</v>
      </c>
      <c r="R274" s="105">
        <v>21583635441.168098</v>
      </c>
      <c r="S274" s="105">
        <v>21699190159.030602</v>
      </c>
      <c r="T274" s="105">
        <v>21816605734.728901</v>
      </c>
      <c r="U274" s="105">
        <v>21923158505.071499</v>
      </c>
      <c r="V274" s="105">
        <v>22034242795.1259</v>
      </c>
      <c r="W274" s="105">
        <v>22137930307.767502</v>
      </c>
      <c r="X274" s="105">
        <v>22238018187.989799</v>
      </c>
      <c r="Y274" s="105">
        <v>22353276490.714401</v>
      </c>
      <c r="Z274" s="105">
        <v>22474693312.610001</v>
      </c>
      <c r="AA274" s="105">
        <v>22474693312.610001</v>
      </c>
      <c r="AB274" s="105">
        <v>22581014724.265099</v>
      </c>
      <c r="AC274" s="105">
        <v>22670495829.423</v>
      </c>
      <c r="AD274" s="105">
        <v>22766484118.865898</v>
      </c>
      <c r="AE274" s="105">
        <v>22855658657.902401</v>
      </c>
      <c r="AF274" s="105">
        <v>22945962064.365501</v>
      </c>
      <c r="AG274" s="105">
        <v>23034196052.507301</v>
      </c>
      <c r="AH274" s="105">
        <v>23113701183.666401</v>
      </c>
      <c r="AI274" s="105">
        <v>23190535433.9184</v>
      </c>
      <c r="AJ274" s="105">
        <v>23262380031.253601</v>
      </c>
      <c r="AK274" s="105">
        <v>23332818277.522999</v>
      </c>
      <c r="AL274" s="105">
        <v>23428748229.960602</v>
      </c>
      <c r="AM274" s="105">
        <v>23514498828.915901</v>
      </c>
      <c r="AN274" s="105">
        <v>23514498828.915901</v>
      </c>
      <c r="AO274" s="105">
        <v>23589612748.129002</v>
      </c>
      <c r="AP274" s="105">
        <v>23651321672.901798</v>
      </c>
      <c r="AQ274" s="105">
        <v>23730668315.052799</v>
      </c>
      <c r="AR274" s="105">
        <v>23807690029.804699</v>
      </c>
      <c r="AS274" s="105">
        <v>23888085566.773102</v>
      </c>
      <c r="AT274" s="105">
        <v>23967738049.5103</v>
      </c>
      <c r="AU274" s="105">
        <v>24040292965.578499</v>
      </c>
      <c r="AV274" s="105">
        <v>24111653169.935299</v>
      </c>
      <c r="AW274" s="105">
        <v>24177614203.5298</v>
      </c>
      <c r="AX274" s="105">
        <v>24243630659.188301</v>
      </c>
      <c r="AY274" s="105">
        <v>24337598442.542599</v>
      </c>
      <c r="AZ274" s="105">
        <v>24422321664.546398</v>
      </c>
      <c r="BA274" s="105">
        <v>24422321664.546398</v>
      </c>
    </row>
    <row r="275" spans="1:53" x14ac:dyDescent="0.2">
      <c r="A275" s="106" t="s">
        <v>2142</v>
      </c>
    </row>
    <row r="276" spans="1:53" x14ac:dyDescent="0.2">
      <c r="A276" s="165" t="s">
        <v>2143</v>
      </c>
      <c r="B276" s="160">
        <v>0.87318263131387497</v>
      </c>
      <c r="C276" s="160">
        <v>0.87492406435098602</v>
      </c>
      <c r="D276" s="160">
        <v>0.87678023660448401</v>
      </c>
      <c r="E276" s="160">
        <v>0.87871468614258597</v>
      </c>
      <c r="F276" s="160">
        <v>0.88058425055698397</v>
      </c>
      <c r="G276" s="160">
        <v>0.88205415410583299</v>
      </c>
      <c r="H276" s="160">
        <v>0.88334303413568804</v>
      </c>
      <c r="I276" s="160">
        <v>0.88479569640840505</v>
      </c>
      <c r="J276" s="160">
        <v>0.88585126671387304</v>
      </c>
      <c r="K276" s="160">
        <v>0.88703240509541104</v>
      </c>
      <c r="L276" s="160">
        <v>0.888105674281498</v>
      </c>
      <c r="M276" s="160">
        <v>0.889476646341819</v>
      </c>
      <c r="N276" s="160">
        <v>0.889476646341819</v>
      </c>
      <c r="O276" s="160">
        <v>0.89201739075765096</v>
      </c>
      <c r="P276" s="160">
        <v>0.89331405800423203</v>
      </c>
      <c r="Q276" s="160">
        <v>0.89412422187669804</v>
      </c>
      <c r="R276" s="160">
        <v>0.89486800144326695</v>
      </c>
      <c r="S276" s="160">
        <v>0.89550674044171097</v>
      </c>
      <c r="T276" s="160">
        <v>0.89596907942908</v>
      </c>
      <c r="U276" s="160">
        <v>0.89616348616164598</v>
      </c>
      <c r="V276" s="160">
        <v>0.89632593239171099</v>
      </c>
      <c r="W276" s="160">
        <v>0.89599672033913202</v>
      </c>
      <c r="X276" s="160">
        <v>0.89537060499850996</v>
      </c>
      <c r="Y276" s="160">
        <v>0.89405958699410404</v>
      </c>
      <c r="Z276" s="160">
        <v>0.89298462217357499</v>
      </c>
      <c r="AA276" s="160">
        <v>0.89298462217357499</v>
      </c>
      <c r="AB276" s="160">
        <v>0.89147280397376805</v>
      </c>
      <c r="AC276" s="160">
        <v>0.88960213584769299</v>
      </c>
      <c r="AD276" s="160">
        <v>0.88776161844641799</v>
      </c>
      <c r="AE276" s="160">
        <v>0.88592164605892598</v>
      </c>
      <c r="AF276" s="160">
        <v>0.88410628641934896</v>
      </c>
      <c r="AG276" s="160">
        <v>0.88230148640016404</v>
      </c>
      <c r="AH276" s="160">
        <v>0.880460789565508</v>
      </c>
      <c r="AI276" s="160">
        <v>0.87861643925270205</v>
      </c>
      <c r="AJ276" s="160">
        <v>0.87676672733526695</v>
      </c>
      <c r="AK276" s="160">
        <v>0.87491112615193201</v>
      </c>
      <c r="AL276" s="160">
        <v>0.87320213083015197</v>
      </c>
      <c r="AM276" s="160">
        <v>0.87144509661994496</v>
      </c>
      <c r="AN276" s="160">
        <v>0.87144509661994496</v>
      </c>
      <c r="AO276" s="160">
        <v>0.86938613487578997</v>
      </c>
      <c r="AP276" s="160">
        <v>0.86730360825002994</v>
      </c>
      <c r="AQ276" s="160">
        <v>0.86565851889090895</v>
      </c>
      <c r="AR276" s="160">
        <v>0.86404775652232801</v>
      </c>
      <c r="AS276" s="160">
        <v>0.86249155668831701</v>
      </c>
      <c r="AT276" s="160">
        <v>0.86097096092241099</v>
      </c>
      <c r="AU276" s="160">
        <v>0.85943896486777105</v>
      </c>
      <c r="AV276" s="160">
        <v>0.85793189359473199</v>
      </c>
      <c r="AW276" s="160">
        <v>0.85644084039394197</v>
      </c>
      <c r="AX276" s="160">
        <v>0.85497890747104799</v>
      </c>
      <c r="AY276" s="160">
        <v>0.85371054901185095</v>
      </c>
      <c r="AZ276" s="160">
        <v>0.85241360636928598</v>
      </c>
      <c r="BA276" s="160">
        <v>0.85241360636928598</v>
      </c>
    </row>
    <row r="277" spans="1:53" x14ac:dyDescent="0.2">
      <c r="A277" s="106" t="s">
        <v>2144</v>
      </c>
    </row>
    <row r="278" spans="1:53" x14ac:dyDescent="0.2">
      <c r="A278" s="106" t="s">
        <v>2145</v>
      </c>
    </row>
    <row r="279" spans="1:53" x14ac:dyDescent="0.2">
      <c r="A279" s="106" t="s">
        <v>2146</v>
      </c>
      <c r="B279" s="105">
        <v>440612525.07794303</v>
      </c>
      <c r="C279" s="105">
        <v>402774551.99095798</v>
      </c>
      <c r="D279" s="105">
        <v>374909358.18058401</v>
      </c>
      <c r="E279" s="105">
        <v>344711994.34365398</v>
      </c>
      <c r="F279" s="105">
        <v>312777805.11096501</v>
      </c>
      <c r="G279" s="105">
        <v>281601714.21875399</v>
      </c>
      <c r="H279" s="105">
        <v>244975743.855322</v>
      </c>
      <c r="I279" s="105">
        <v>204932211.11348701</v>
      </c>
      <c r="J279" s="105">
        <v>169857337.48462501</v>
      </c>
      <c r="K279" s="105">
        <v>132598207.160477</v>
      </c>
      <c r="L279" s="105">
        <v>109001135.569492</v>
      </c>
      <c r="M279" s="105">
        <v>84917554.679505304</v>
      </c>
      <c r="N279" s="105">
        <v>84917554.679505304</v>
      </c>
      <c r="O279" s="105">
        <v>47775789.411848299</v>
      </c>
      <c r="P279" s="105">
        <v>9879270.6087099798</v>
      </c>
      <c r="Q279" s="105">
        <v>-9628957.6636392903</v>
      </c>
      <c r="R279" s="105">
        <v>-29113466.7260006</v>
      </c>
      <c r="S279" s="105">
        <v>-46680204.7366044</v>
      </c>
      <c r="T279" s="105">
        <v>-62598143.303288102</v>
      </c>
      <c r="U279" s="105">
        <v>-81516471.185828403</v>
      </c>
      <c r="V279" s="105">
        <v>-100853265.736386</v>
      </c>
      <c r="W279" s="105">
        <v>-114477815.183551</v>
      </c>
      <c r="X279" s="105">
        <v>-124758399.074054</v>
      </c>
      <c r="Y279" s="105">
        <v>-116121745.662196</v>
      </c>
      <c r="Z279" s="105">
        <v>-107892519.102163</v>
      </c>
      <c r="AA279" s="105">
        <v>-107892519.102163</v>
      </c>
      <c r="AB279" s="105">
        <v>-112207168.244821</v>
      </c>
      <c r="AC279" s="105">
        <v>-105909432.24946301</v>
      </c>
      <c r="AD279" s="105">
        <v>-99091740.322916299</v>
      </c>
      <c r="AE279" s="105">
        <v>-98568616.688841507</v>
      </c>
      <c r="AF279" s="105">
        <v>-99094622.084954396</v>
      </c>
      <c r="AG279" s="105">
        <v>-100418339.46101201</v>
      </c>
      <c r="AH279" s="105">
        <v>-106405618.618056</v>
      </c>
      <c r="AI279" s="105">
        <v>-116515092.66889299</v>
      </c>
      <c r="AJ279" s="105">
        <v>-121444859.20664001</v>
      </c>
      <c r="AK279" s="105">
        <v>-125545389.698229</v>
      </c>
      <c r="AL279" s="105">
        <v>-114899929.60128599</v>
      </c>
      <c r="AM279" s="105">
        <v>-109153011.876173</v>
      </c>
      <c r="AN279" s="105">
        <v>-109153011.876173</v>
      </c>
      <c r="AO279" s="105">
        <v>-106270056.62457401</v>
      </c>
      <c r="AP279" s="105">
        <v>-103107560.451065</v>
      </c>
      <c r="AQ279" s="105">
        <v>-100132680.161726</v>
      </c>
      <c r="AR279" s="105">
        <v>-101696978.917743</v>
      </c>
      <c r="AS279" s="105">
        <v>-101537179.906719</v>
      </c>
      <c r="AT279" s="105">
        <v>-96540143.285268694</v>
      </c>
      <c r="AU279" s="105">
        <v>-97013130.206758201</v>
      </c>
      <c r="AV279" s="105">
        <v>-101116001.576822</v>
      </c>
      <c r="AW279" s="105">
        <v>-106143140.998336</v>
      </c>
      <c r="AX279" s="105">
        <v>-113409132.78215501</v>
      </c>
      <c r="AY279" s="105">
        <v>-104971990.82663099</v>
      </c>
      <c r="AZ279" s="105">
        <v>-99549349.186281905</v>
      </c>
      <c r="BA279" s="105">
        <v>-99549349.186281905</v>
      </c>
    </row>
    <row r="280" spans="1:53" x14ac:dyDescent="0.2">
      <c r="A280" s="106" t="s">
        <v>2147</v>
      </c>
      <c r="B280" s="105">
        <v>0</v>
      </c>
      <c r="C280" s="105">
        <v>0</v>
      </c>
      <c r="D280" s="105">
        <v>0</v>
      </c>
      <c r="E280" s="105">
        <v>0</v>
      </c>
      <c r="F280" s="105">
        <v>0</v>
      </c>
      <c r="G280" s="105">
        <v>0</v>
      </c>
      <c r="H280" s="105">
        <v>0</v>
      </c>
      <c r="I280" s="105">
        <v>0</v>
      </c>
      <c r="J280" s="105">
        <v>0</v>
      </c>
      <c r="K280" s="105">
        <v>0</v>
      </c>
      <c r="L280" s="105">
        <v>0</v>
      </c>
      <c r="M280" s="105">
        <v>0</v>
      </c>
      <c r="N280" s="105">
        <v>0</v>
      </c>
      <c r="O280" s="105">
        <v>0</v>
      </c>
      <c r="P280" s="105">
        <v>0</v>
      </c>
      <c r="Q280" s="105">
        <v>0</v>
      </c>
      <c r="R280" s="105">
        <v>0</v>
      </c>
      <c r="S280" s="105">
        <v>0</v>
      </c>
      <c r="T280" s="105">
        <v>0</v>
      </c>
      <c r="U280" s="105">
        <v>0</v>
      </c>
      <c r="V280" s="105">
        <v>0</v>
      </c>
      <c r="W280" s="105">
        <v>0</v>
      </c>
      <c r="X280" s="105">
        <v>0</v>
      </c>
      <c r="Y280" s="105">
        <v>0</v>
      </c>
      <c r="Z280" s="105">
        <v>0</v>
      </c>
      <c r="AA280" s="105">
        <v>0</v>
      </c>
      <c r="AB280" s="105">
        <v>0</v>
      </c>
      <c r="AC280" s="105">
        <v>0</v>
      </c>
      <c r="AD280" s="105">
        <v>0</v>
      </c>
      <c r="AE280" s="105">
        <v>0</v>
      </c>
      <c r="AF280" s="105">
        <v>0</v>
      </c>
      <c r="AG280" s="105">
        <v>0</v>
      </c>
      <c r="AH280" s="105">
        <v>0</v>
      </c>
      <c r="AI280" s="105">
        <v>0</v>
      </c>
      <c r="AJ280" s="105">
        <v>0</v>
      </c>
      <c r="AK280" s="105">
        <v>0</v>
      </c>
      <c r="AL280" s="105">
        <v>0</v>
      </c>
      <c r="AM280" s="105">
        <v>0</v>
      </c>
      <c r="AN280" s="105">
        <v>0</v>
      </c>
      <c r="AO280" s="105">
        <v>0</v>
      </c>
      <c r="AP280" s="105">
        <v>0</v>
      </c>
      <c r="AQ280" s="105">
        <v>0</v>
      </c>
      <c r="AR280" s="105">
        <v>0</v>
      </c>
      <c r="AS280" s="105">
        <v>0</v>
      </c>
      <c r="AT280" s="105">
        <v>0</v>
      </c>
      <c r="AU280" s="105">
        <v>0</v>
      </c>
      <c r="AV280" s="105">
        <v>0</v>
      </c>
      <c r="AW280" s="105">
        <v>0</v>
      </c>
      <c r="AX280" s="105">
        <v>0</v>
      </c>
      <c r="AY280" s="105">
        <v>0</v>
      </c>
      <c r="AZ280" s="105">
        <v>0</v>
      </c>
      <c r="BA280" s="105">
        <v>0</v>
      </c>
    </row>
    <row r="281" spans="1:53" x14ac:dyDescent="0.2">
      <c r="A281" s="106" t="s">
        <v>2148</v>
      </c>
      <c r="B281" s="105">
        <v>-435520564.89006299</v>
      </c>
      <c r="C281" s="105">
        <v>-401515293.516716</v>
      </c>
      <c r="D281" s="105">
        <v>-376002657.41297603</v>
      </c>
      <c r="E281" s="105">
        <v>-345860388.00893497</v>
      </c>
      <c r="F281" s="105">
        <v>-314182005.791789</v>
      </c>
      <c r="G281" s="105">
        <v>-283230335.88668603</v>
      </c>
      <c r="H281" s="105">
        <v>-246070984.10903901</v>
      </c>
      <c r="I281" s="105">
        <v>-207902305.34222999</v>
      </c>
      <c r="J281" s="105">
        <v>-174229563.75181001</v>
      </c>
      <c r="K281" s="105">
        <v>-138425101.909367</v>
      </c>
      <c r="L281" s="105">
        <v>-115406617.42896201</v>
      </c>
      <c r="M281" s="105">
        <v>-91921513.003028005</v>
      </c>
      <c r="N281" s="105">
        <v>-91921513.003028005</v>
      </c>
      <c r="O281" s="105">
        <v>-55972189.724532798</v>
      </c>
      <c r="P281" s="105">
        <v>-19127750.307142701</v>
      </c>
      <c r="Q281" s="105">
        <v>-41046.403987333098</v>
      </c>
      <c r="R281" s="105">
        <v>18979333.442630202</v>
      </c>
      <c r="S281" s="105">
        <v>36314349.626814902</v>
      </c>
      <c r="T281" s="105">
        <v>52475384.471505798</v>
      </c>
      <c r="U281" s="105">
        <v>71989560.291763395</v>
      </c>
      <c r="V281" s="105">
        <v>92302045.665176496</v>
      </c>
      <c r="W281" s="105">
        <v>106283707.32751399</v>
      </c>
      <c r="X281" s="105">
        <v>116873808.43034001</v>
      </c>
      <c r="Y281" s="105">
        <v>107961172.57311299</v>
      </c>
      <c r="Z281" s="105">
        <v>99503292.929714501</v>
      </c>
      <c r="AA281" s="105">
        <v>99503292.929714501</v>
      </c>
      <c r="AB281" s="105">
        <v>103902890.675632</v>
      </c>
      <c r="AC281" s="105">
        <v>97476289.4800677</v>
      </c>
      <c r="AD281" s="105">
        <v>90551848.318600997</v>
      </c>
      <c r="AE281" s="105">
        <v>90049365.643648401</v>
      </c>
      <c r="AF281" s="105">
        <v>90598368.685100198</v>
      </c>
      <c r="AG281" s="105">
        <v>92425670.107278898</v>
      </c>
      <c r="AH281" s="105">
        <v>98535755.066480398</v>
      </c>
      <c r="AI281" s="105">
        <v>108839624.07729501</v>
      </c>
      <c r="AJ281" s="105">
        <v>113881969.88412701</v>
      </c>
      <c r="AK281" s="105">
        <v>118086174.450756</v>
      </c>
      <c r="AL281" s="105">
        <v>107191144.370349</v>
      </c>
      <c r="AM281" s="105">
        <v>101328623.31820799</v>
      </c>
      <c r="AN281" s="105">
        <v>101328623.31820799</v>
      </c>
      <c r="AO281" s="105">
        <v>97910356.741027907</v>
      </c>
      <c r="AP281" s="105">
        <v>94293296.068364695</v>
      </c>
      <c r="AQ281" s="105">
        <v>90911878.718605205</v>
      </c>
      <c r="AR281" s="105">
        <v>92074870.842309594</v>
      </c>
      <c r="AS281" s="105">
        <v>91504022.693084493</v>
      </c>
      <c r="AT281" s="105">
        <v>87022800.172444403</v>
      </c>
      <c r="AU281" s="105">
        <v>87511850.621948004</v>
      </c>
      <c r="AV281" s="105">
        <v>91573224.044836998</v>
      </c>
      <c r="AW281" s="105">
        <v>96590435.629704893</v>
      </c>
      <c r="AX281" s="105">
        <v>103850723.453234</v>
      </c>
      <c r="AY281" s="105">
        <v>95529945.973822802</v>
      </c>
      <c r="AZ281" s="105">
        <v>90206435.614954606</v>
      </c>
      <c r="BA281" s="105">
        <v>90206435.614954606</v>
      </c>
    </row>
    <row r="282" spans="1:53" x14ac:dyDescent="0.2">
      <c r="A282" s="106" t="s">
        <v>2149</v>
      </c>
      <c r="B282" s="105">
        <v>7380205.7737631397</v>
      </c>
      <c r="C282" s="105">
        <v>2634179.0060019898</v>
      </c>
      <c r="D282" s="105">
        <v>5080667.6196227903</v>
      </c>
      <c r="E282" s="105">
        <v>5228291.0854037199</v>
      </c>
      <c r="F282" s="105">
        <v>5575578.08995141</v>
      </c>
      <c r="G282" s="105">
        <v>5890597.8412872497</v>
      </c>
      <c r="H282" s="105">
        <v>5446494.2445300398</v>
      </c>
      <c r="I282" s="105">
        <v>7409407.7275845297</v>
      </c>
      <c r="J282" s="105">
        <v>8898748.1131087299</v>
      </c>
      <c r="K282" s="105">
        <v>10440363.461205499</v>
      </c>
      <c r="L282" s="105">
        <v>11106222.124319</v>
      </c>
      <c r="M282" s="105">
        <v>11793781.7180259</v>
      </c>
      <c r="N282" s="105">
        <v>11793781.7180259</v>
      </c>
      <c r="O282" s="105">
        <v>4811403.3237269102</v>
      </c>
      <c r="P282" s="105">
        <v>-8787647.3325332608</v>
      </c>
      <c r="Q282" s="105">
        <v>-8273529.6853572298</v>
      </c>
      <c r="R282" s="105">
        <v>-7717008.0287947701</v>
      </c>
      <c r="S282" s="105">
        <v>-7393439.8687590398</v>
      </c>
      <c r="T282" s="105">
        <v>-7545631.2259805696</v>
      </c>
      <c r="U282" s="105">
        <v>-8050166.2075969297</v>
      </c>
      <c r="V282" s="105">
        <v>-8934821.9443172608</v>
      </c>
      <c r="W282" s="105">
        <v>-9202461.2097133696</v>
      </c>
      <c r="X282" s="105">
        <v>-9422337.32481529</v>
      </c>
      <c r="Y282" s="105">
        <v>-9058262.5218551494</v>
      </c>
      <c r="Z282" s="105">
        <v>-8742091.0704507399</v>
      </c>
      <c r="AA282" s="105">
        <v>-8742091.0704507399</v>
      </c>
      <c r="AB282" s="105">
        <v>-19929364.010650899</v>
      </c>
      <c r="AC282" s="105">
        <v>-11452685.6822928</v>
      </c>
      <c r="AD282" s="105">
        <v>-11259832.096057599</v>
      </c>
      <c r="AE282" s="105">
        <v>-11194442.8995726</v>
      </c>
      <c r="AF282" s="105">
        <v>-11132068.316144699</v>
      </c>
      <c r="AG282" s="105">
        <v>-11551039.666428899</v>
      </c>
      <c r="AH282" s="105">
        <v>-11589072.4296542</v>
      </c>
      <c r="AI282" s="105">
        <v>-11698624.787499901</v>
      </c>
      <c r="AJ282" s="105">
        <v>-11727227.5659556</v>
      </c>
      <c r="AK282" s="105">
        <v>-11746823.8118692</v>
      </c>
      <c r="AL282" s="105">
        <v>-11414729.880376801</v>
      </c>
      <c r="AM282" s="105">
        <v>-11216938.1399679</v>
      </c>
      <c r="AN282" s="105">
        <v>-11216938.1399679</v>
      </c>
      <c r="AO282" s="105">
        <v>-2009976.8127588299</v>
      </c>
      <c r="AP282" s="105">
        <v>9721394.9718208499</v>
      </c>
      <c r="AQ282" s="105">
        <v>10210834.186041299</v>
      </c>
      <c r="AR282" s="105">
        <v>10695036.799966101</v>
      </c>
      <c r="AS282" s="105">
        <v>11188991.853497</v>
      </c>
      <c r="AT282" s="105">
        <v>10756099.7488467</v>
      </c>
      <c r="AU282" s="105">
        <v>10822928.359306701</v>
      </c>
      <c r="AV282" s="105">
        <v>10947285.177579099</v>
      </c>
      <c r="AW282" s="105">
        <v>11040117.5720018</v>
      </c>
      <c r="AX282" s="105">
        <v>11128700.518461799</v>
      </c>
      <c r="AY282" s="105">
        <v>11095288.831945701</v>
      </c>
      <c r="AZ282" s="105">
        <v>11079005.241051899</v>
      </c>
      <c r="BA282" s="105">
        <v>11079005.241051899</v>
      </c>
    </row>
    <row r="283" spans="1:53" x14ac:dyDescent="0.2">
      <c r="A283" s="106" t="s">
        <v>2150</v>
      </c>
      <c r="B283" s="105">
        <v>0</v>
      </c>
      <c r="C283" s="105">
        <v>0</v>
      </c>
      <c r="D283" s="105">
        <v>0</v>
      </c>
      <c r="E283" s="105">
        <v>0</v>
      </c>
      <c r="F283" s="105">
        <v>0</v>
      </c>
      <c r="G283" s="105">
        <v>0</v>
      </c>
      <c r="H283" s="105">
        <v>0</v>
      </c>
      <c r="I283" s="105">
        <v>0</v>
      </c>
      <c r="J283" s="105">
        <v>0</v>
      </c>
      <c r="K283" s="105">
        <v>0</v>
      </c>
      <c r="L283" s="105">
        <v>0</v>
      </c>
      <c r="M283" s="105">
        <v>0</v>
      </c>
      <c r="N283" s="105">
        <v>0</v>
      </c>
      <c r="O283" s="105">
        <v>0</v>
      </c>
      <c r="P283" s="105">
        <v>0</v>
      </c>
      <c r="Q283" s="105">
        <v>0</v>
      </c>
      <c r="R283" s="105">
        <v>0</v>
      </c>
      <c r="S283" s="105">
        <v>0</v>
      </c>
      <c r="T283" s="105">
        <v>0</v>
      </c>
      <c r="U283" s="105">
        <v>0</v>
      </c>
      <c r="V283" s="105">
        <v>0</v>
      </c>
      <c r="W283" s="105">
        <v>0</v>
      </c>
      <c r="X283" s="105">
        <v>0</v>
      </c>
      <c r="Y283" s="105">
        <v>0</v>
      </c>
      <c r="Z283" s="105">
        <v>0</v>
      </c>
      <c r="AA283" s="105">
        <v>0</v>
      </c>
      <c r="AB283" s="105">
        <v>0</v>
      </c>
      <c r="AC283" s="105">
        <v>0</v>
      </c>
      <c r="AD283" s="105">
        <v>0</v>
      </c>
      <c r="AE283" s="105">
        <v>0</v>
      </c>
      <c r="AF283" s="105">
        <v>0</v>
      </c>
      <c r="AG283" s="105">
        <v>0</v>
      </c>
      <c r="AH283" s="105">
        <v>0</v>
      </c>
      <c r="AI283" s="105">
        <v>0</v>
      </c>
      <c r="AJ283" s="105">
        <v>0</v>
      </c>
      <c r="AK283" s="105">
        <v>0</v>
      </c>
      <c r="AL283" s="105">
        <v>0</v>
      </c>
      <c r="AM283" s="105">
        <v>0</v>
      </c>
      <c r="AN283" s="105">
        <v>0</v>
      </c>
      <c r="AO283" s="105">
        <v>0</v>
      </c>
      <c r="AP283" s="105">
        <v>0</v>
      </c>
      <c r="AQ283" s="105">
        <v>0</v>
      </c>
      <c r="AR283" s="105">
        <v>0</v>
      </c>
      <c r="AS283" s="105">
        <v>0</v>
      </c>
      <c r="AT283" s="105">
        <v>0</v>
      </c>
      <c r="AU283" s="105">
        <v>0</v>
      </c>
      <c r="AV283" s="105">
        <v>0</v>
      </c>
      <c r="AW283" s="105">
        <v>0</v>
      </c>
      <c r="AX283" s="105">
        <v>0</v>
      </c>
      <c r="AY283" s="105">
        <v>0</v>
      </c>
      <c r="AZ283" s="105">
        <v>0</v>
      </c>
      <c r="BA283" s="105">
        <v>0</v>
      </c>
    </row>
    <row r="284" spans="1:53" x14ac:dyDescent="0.2">
      <c r="A284" s="106" t="s">
        <v>2151</v>
      </c>
      <c r="B284" s="105">
        <v>0</v>
      </c>
      <c r="C284" s="105">
        <v>0</v>
      </c>
      <c r="D284" s="105">
        <v>0</v>
      </c>
      <c r="E284" s="105">
        <v>0</v>
      </c>
      <c r="F284" s="105">
        <v>0</v>
      </c>
      <c r="G284" s="105">
        <v>0</v>
      </c>
      <c r="H284" s="105">
        <v>0</v>
      </c>
      <c r="I284" s="105">
        <v>0</v>
      </c>
      <c r="J284" s="105">
        <v>0</v>
      </c>
      <c r="K284" s="105">
        <v>0</v>
      </c>
      <c r="L284" s="105">
        <v>0</v>
      </c>
      <c r="M284" s="105">
        <v>0</v>
      </c>
      <c r="N284" s="105">
        <v>0</v>
      </c>
      <c r="O284" s="105">
        <v>0</v>
      </c>
      <c r="P284" s="105">
        <v>0</v>
      </c>
      <c r="Q284" s="105">
        <v>0</v>
      </c>
      <c r="R284" s="105">
        <v>0</v>
      </c>
      <c r="S284" s="105">
        <v>0</v>
      </c>
      <c r="T284" s="105">
        <v>0</v>
      </c>
      <c r="U284" s="105">
        <v>0</v>
      </c>
      <c r="V284" s="105">
        <v>0</v>
      </c>
      <c r="W284" s="105">
        <v>0</v>
      </c>
      <c r="X284" s="105">
        <v>0</v>
      </c>
      <c r="Y284" s="105">
        <v>0</v>
      </c>
      <c r="Z284" s="105">
        <v>0</v>
      </c>
      <c r="AA284" s="105">
        <v>0</v>
      </c>
      <c r="AB284" s="105">
        <v>0</v>
      </c>
      <c r="AC284" s="105">
        <v>0</v>
      </c>
      <c r="AD284" s="105">
        <v>0</v>
      </c>
      <c r="AE284" s="105">
        <v>0</v>
      </c>
      <c r="AF284" s="105">
        <v>0</v>
      </c>
      <c r="AG284" s="105">
        <v>0</v>
      </c>
      <c r="AH284" s="105">
        <v>0</v>
      </c>
      <c r="AI284" s="105">
        <v>0</v>
      </c>
      <c r="AJ284" s="105">
        <v>0</v>
      </c>
      <c r="AK284" s="105">
        <v>0</v>
      </c>
      <c r="AL284" s="105">
        <v>0</v>
      </c>
      <c r="AM284" s="105">
        <v>0</v>
      </c>
      <c r="AN284" s="105">
        <v>0</v>
      </c>
      <c r="AO284" s="105">
        <v>0</v>
      </c>
      <c r="AP284" s="105">
        <v>0</v>
      </c>
      <c r="AQ284" s="105">
        <v>0</v>
      </c>
      <c r="AR284" s="105">
        <v>0</v>
      </c>
      <c r="AS284" s="105">
        <v>0</v>
      </c>
      <c r="AT284" s="105">
        <v>0</v>
      </c>
      <c r="AU284" s="105">
        <v>0</v>
      </c>
      <c r="AV284" s="105">
        <v>0</v>
      </c>
      <c r="AW284" s="105">
        <v>0</v>
      </c>
      <c r="AX284" s="105">
        <v>0</v>
      </c>
      <c r="AY284" s="105">
        <v>0</v>
      </c>
      <c r="AZ284" s="105">
        <v>0</v>
      </c>
      <c r="BA284" s="105">
        <v>0</v>
      </c>
    </row>
    <row r="285" spans="1:53" x14ac:dyDescent="0.2">
      <c r="A285" s="106" t="s">
        <v>2152</v>
      </c>
      <c r="B285" s="105">
        <v>0</v>
      </c>
      <c r="C285" s="105">
        <v>0</v>
      </c>
      <c r="D285" s="105">
        <v>0</v>
      </c>
      <c r="E285" s="105">
        <v>0</v>
      </c>
      <c r="F285" s="105">
        <v>0</v>
      </c>
      <c r="G285" s="105">
        <v>0</v>
      </c>
      <c r="H285" s="105">
        <v>0</v>
      </c>
      <c r="I285" s="105">
        <v>0</v>
      </c>
      <c r="J285" s="105">
        <v>0</v>
      </c>
      <c r="K285" s="105">
        <v>0</v>
      </c>
      <c r="L285" s="105">
        <v>0</v>
      </c>
      <c r="M285" s="105">
        <v>0</v>
      </c>
      <c r="N285" s="105">
        <v>0</v>
      </c>
      <c r="O285" s="105">
        <v>0</v>
      </c>
      <c r="P285" s="105">
        <v>0</v>
      </c>
      <c r="Q285" s="105">
        <v>0</v>
      </c>
      <c r="R285" s="105">
        <v>0</v>
      </c>
      <c r="S285" s="105">
        <v>0</v>
      </c>
      <c r="T285" s="105">
        <v>0</v>
      </c>
      <c r="U285" s="105">
        <v>0</v>
      </c>
      <c r="V285" s="105">
        <v>0</v>
      </c>
      <c r="W285" s="105">
        <v>0</v>
      </c>
      <c r="X285" s="105">
        <v>0</v>
      </c>
      <c r="Y285" s="105">
        <v>0</v>
      </c>
      <c r="Z285" s="105">
        <v>0</v>
      </c>
      <c r="AA285" s="105">
        <v>0</v>
      </c>
      <c r="AB285" s="105">
        <v>0</v>
      </c>
      <c r="AC285" s="105">
        <v>0</v>
      </c>
      <c r="AD285" s="105">
        <v>0</v>
      </c>
      <c r="AE285" s="105">
        <v>0</v>
      </c>
      <c r="AF285" s="105">
        <v>0</v>
      </c>
      <c r="AG285" s="105">
        <v>0</v>
      </c>
      <c r="AH285" s="105">
        <v>0</v>
      </c>
      <c r="AI285" s="105">
        <v>0</v>
      </c>
      <c r="AJ285" s="105">
        <v>0</v>
      </c>
      <c r="AK285" s="105">
        <v>0</v>
      </c>
      <c r="AL285" s="105">
        <v>0</v>
      </c>
      <c r="AM285" s="105">
        <v>0</v>
      </c>
      <c r="AN285" s="105">
        <v>0</v>
      </c>
      <c r="AO285" s="105">
        <v>0</v>
      </c>
      <c r="AP285" s="105">
        <v>0</v>
      </c>
      <c r="AQ285" s="105">
        <v>0</v>
      </c>
      <c r="AR285" s="105">
        <v>0</v>
      </c>
      <c r="AS285" s="105">
        <v>0</v>
      </c>
      <c r="AT285" s="105">
        <v>0</v>
      </c>
      <c r="AU285" s="105">
        <v>0</v>
      </c>
      <c r="AV285" s="105">
        <v>0</v>
      </c>
      <c r="AW285" s="105">
        <v>0</v>
      </c>
      <c r="AX285" s="105">
        <v>0</v>
      </c>
      <c r="AY285" s="105">
        <v>0</v>
      </c>
      <c r="AZ285" s="105">
        <v>0</v>
      </c>
      <c r="BA285" s="105">
        <v>0</v>
      </c>
    </row>
    <row r="286" spans="1:53" x14ac:dyDescent="0.2">
      <c r="A286" s="106" t="s">
        <v>2153</v>
      </c>
      <c r="B286" s="105">
        <v>-221323183.944785</v>
      </c>
      <c r="C286" s="105">
        <v>-220010358.85393399</v>
      </c>
      <c r="D286" s="105">
        <v>-218706389.05455399</v>
      </c>
      <c r="E286" s="105">
        <v>-217477391.02791101</v>
      </c>
      <c r="F286" s="105">
        <v>-216312605.55464399</v>
      </c>
      <c r="G286" s="105">
        <v>-214986708.53502601</v>
      </c>
      <c r="H286" s="105">
        <v>-213754567.55448899</v>
      </c>
      <c r="I286" s="105">
        <v>-212535854.37806401</v>
      </c>
      <c r="J286" s="105">
        <v>-211371395.101881</v>
      </c>
      <c r="K286" s="105">
        <v>-210123858.185204</v>
      </c>
      <c r="L286" s="105">
        <v>-208893880.44565901</v>
      </c>
      <c r="M286" s="105">
        <v>-207673797.414828</v>
      </c>
      <c r="N286" s="105">
        <v>-207673797.414828</v>
      </c>
      <c r="O286" s="105">
        <v>-211511602.09270599</v>
      </c>
      <c r="P286" s="105">
        <v>-210172845.784168</v>
      </c>
      <c r="Q286" s="105">
        <v>-208847079.71564299</v>
      </c>
      <c r="R286" s="105">
        <v>-207598297.80267701</v>
      </c>
      <c r="S286" s="105">
        <v>-206411593.70466301</v>
      </c>
      <c r="T286" s="105">
        <v>-205061103.754814</v>
      </c>
      <c r="U286" s="105">
        <v>-203804856.52272999</v>
      </c>
      <c r="V286" s="105">
        <v>-202560324.48774099</v>
      </c>
      <c r="W286" s="105">
        <v>-201366959.936064</v>
      </c>
      <c r="X286" s="105">
        <v>-200090405.83550099</v>
      </c>
      <c r="Y286" s="105">
        <v>-198830455.48570099</v>
      </c>
      <c r="Z286" s="105">
        <v>-197579322.48272899</v>
      </c>
      <c r="AA286" s="105">
        <v>-197579322.48272899</v>
      </c>
      <c r="AB286" s="105">
        <v>-212604876.82725301</v>
      </c>
      <c r="AC286" s="105">
        <v>-206198769.61664599</v>
      </c>
      <c r="AD286" s="105">
        <v>-204842180.500999</v>
      </c>
      <c r="AE286" s="105">
        <v>-203560917.02452701</v>
      </c>
      <c r="AF286" s="105">
        <v>-202340655.539866</v>
      </c>
      <c r="AG286" s="105">
        <v>-200957376.54412901</v>
      </c>
      <c r="AH286" s="105">
        <v>-199667357.074678</v>
      </c>
      <c r="AI286" s="105">
        <v>-198388350.26050699</v>
      </c>
      <c r="AJ286" s="105">
        <v>-197159917.71606699</v>
      </c>
      <c r="AK286" s="105">
        <v>-195849349.244605</v>
      </c>
      <c r="AL286" s="105">
        <v>-194555041.78685001</v>
      </c>
      <c r="AM286" s="105">
        <v>-193269591.52127701</v>
      </c>
      <c r="AN286" s="105">
        <v>-193269591.52127701</v>
      </c>
      <c r="AO286" s="105">
        <v>-221993987.75663701</v>
      </c>
      <c r="AP286" s="105">
        <v>-204335986.09832099</v>
      </c>
      <c r="AQ286" s="105">
        <v>-202945525.42781001</v>
      </c>
      <c r="AR286" s="105">
        <v>-201630210.431205</v>
      </c>
      <c r="AS286" s="105">
        <v>-200376186.53677201</v>
      </c>
      <c r="AT286" s="105">
        <v>-198959818.93583199</v>
      </c>
      <c r="AU286" s="105">
        <v>-197636413.118471</v>
      </c>
      <c r="AV286" s="105">
        <v>-196324253.45065501</v>
      </c>
      <c r="AW286" s="105">
        <v>-195062781.37195799</v>
      </c>
      <c r="AX286" s="105">
        <v>-193719321.7881</v>
      </c>
      <c r="AY286" s="105">
        <v>-192392080.56960699</v>
      </c>
      <c r="AZ286" s="105">
        <v>-191073751.023747</v>
      </c>
      <c r="BA286" s="105">
        <v>-191073751.023747</v>
      </c>
    </row>
    <row r="287" spans="1:53" x14ac:dyDescent="0.2">
      <c r="A287" s="106" t="s">
        <v>2154</v>
      </c>
      <c r="B287" s="105">
        <v>0</v>
      </c>
      <c r="C287" s="105">
        <v>0</v>
      </c>
      <c r="D287" s="105">
        <v>0</v>
      </c>
      <c r="E287" s="105">
        <v>0</v>
      </c>
      <c r="F287" s="105">
        <v>0</v>
      </c>
      <c r="G287" s="105">
        <v>0</v>
      </c>
      <c r="H287" s="105">
        <v>0</v>
      </c>
      <c r="I287" s="105">
        <v>0</v>
      </c>
      <c r="J287" s="105">
        <v>0</v>
      </c>
      <c r="K287" s="105">
        <v>0</v>
      </c>
      <c r="L287" s="105">
        <v>0</v>
      </c>
      <c r="M287" s="105">
        <v>0</v>
      </c>
      <c r="N287" s="105">
        <v>0</v>
      </c>
      <c r="O287" s="105">
        <v>0</v>
      </c>
      <c r="P287" s="105">
        <v>0</v>
      </c>
      <c r="Q287" s="105">
        <v>0</v>
      </c>
      <c r="R287" s="105">
        <v>0</v>
      </c>
      <c r="S287" s="105">
        <v>0</v>
      </c>
      <c r="T287" s="105">
        <v>0</v>
      </c>
      <c r="U287" s="105">
        <v>0</v>
      </c>
      <c r="V287" s="105">
        <v>0</v>
      </c>
      <c r="W287" s="105">
        <v>0</v>
      </c>
      <c r="X287" s="105">
        <v>0</v>
      </c>
      <c r="Y287" s="105">
        <v>0</v>
      </c>
      <c r="Z287" s="105">
        <v>0</v>
      </c>
      <c r="AA287" s="105">
        <v>0</v>
      </c>
      <c r="AB287" s="105">
        <v>0</v>
      </c>
      <c r="AC287" s="105">
        <v>0</v>
      </c>
      <c r="AD287" s="105">
        <v>0</v>
      </c>
      <c r="AE287" s="105">
        <v>0</v>
      </c>
      <c r="AF287" s="105">
        <v>0</v>
      </c>
      <c r="AG287" s="105">
        <v>0</v>
      </c>
      <c r="AH287" s="105">
        <v>0</v>
      </c>
      <c r="AI287" s="105">
        <v>0</v>
      </c>
      <c r="AJ287" s="105">
        <v>0</v>
      </c>
      <c r="AK287" s="105">
        <v>0</v>
      </c>
      <c r="AL287" s="105">
        <v>0</v>
      </c>
      <c r="AM287" s="105">
        <v>0</v>
      </c>
      <c r="AN287" s="105">
        <v>0</v>
      </c>
      <c r="AO287" s="105">
        <v>0</v>
      </c>
      <c r="AP287" s="105">
        <v>0</v>
      </c>
      <c r="AQ287" s="105">
        <v>0</v>
      </c>
      <c r="AR287" s="105">
        <v>0</v>
      </c>
      <c r="AS287" s="105">
        <v>0</v>
      </c>
      <c r="AT287" s="105">
        <v>0</v>
      </c>
      <c r="AU287" s="105">
        <v>0</v>
      </c>
      <c r="AV287" s="105">
        <v>0</v>
      </c>
      <c r="AW287" s="105">
        <v>0</v>
      </c>
      <c r="AX287" s="105">
        <v>0</v>
      </c>
      <c r="AY287" s="105">
        <v>0</v>
      </c>
      <c r="AZ287" s="105">
        <v>0</v>
      </c>
      <c r="BA287" s="105">
        <v>0</v>
      </c>
    </row>
    <row r="288" spans="1:53" x14ac:dyDescent="0.2">
      <c r="A288" s="106" t="s">
        <v>2155</v>
      </c>
      <c r="B288" s="105">
        <v>-208851017.98314101</v>
      </c>
      <c r="C288" s="105">
        <v>-216116921.37369001</v>
      </c>
      <c r="D288" s="105">
        <v>-214719020.66732299</v>
      </c>
      <c r="E288" s="105">
        <v>-213397493.60778901</v>
      </c>
      <c r="F288" s="105">
        <v>-212141228.14551699</v>
      </c>
      <c r="G288" s="105">
        <v>-210724732.36166999</v>
      </c>
      <c r="H288" s="105">
        <v>-209403313.563676</v>
      </c>
      <c r="I288" s="105">
        <v>-208096540.87922201</v>
      </c>
      <c r="J288" s="105">
        <v>-206844873.25595701</v>
      </c>
      <c r="K288" s="105">
        <v>-205510389.47288901</v>
      </c>
      <c r="L288" s="105">
        <v>-204193140.18080899</v>
      </c>
      <c r="M288" s="105">
        <v>-202883974.02032399</v>
      </c>
      <c r="N288" s="105">
        <v>-202883974.02032399</v>
      </c>
      <c r="O288" s="105">
        <v>-214896599.081664</v>
      </c>
      <c r="P288" s="105">
        <v>-228208972.81513399</v>
      </c>
      <c r="Q288" s="105">
        <v>-226790613.46862701</v>
      </c>
      <c r="R288" s="105">
        <v>-225449439.114842</v>
      </c>
      <c r="S288" s="105">
        <v>-224170888.68321201</v>
      </c>
      <c r="T288" s="105">
        <v>-222729493.81257701</v>
      </c>
      <c r="U288" s="105">
        <v>-221381933.624392</v>
      </c>
      <c r="V288" s="105">
        <v>-220046366.503268</v>
      </c>
      <c r="W288" s="105">
        <v>-218763529.00181401</v>
      </c>
      <c r="X288" s="105">
        <v>-217397333.80403101</v>
      </c>
      <c r="Y288" s="105">
        <v>-216049291.09663901</v>
      </c>
      <c r="Z288" s="105">
        <v>-214710639.72562999</v>
      </c>
      <c r="AA288" s="105">
        <v>-214710639.72562999</v>
      </c>
      <c r="AB288" s="105">
        <v>-240838518.40709299</v>
      </c>
      <c r="AC288" s="105">
        <v>-226084598.068335</v>
      </c>
      <c r="AD288" s="105">
        <v>-224641904.601372</v>
      </c>
      <c r="AE288" s="105">
        <v>-223274610.969293</v>
      </c>
      <c r="AF288" s="105">
        <v>-221968977.25586501</v>
      </c>
      <c r="AG288" s="105">
        <v>-220501085.56429201</v>
      </c>
      <c r="AH288" s="105">
        <v>-219126293.05590799</v>
      </c>
      <c r="AI288" s="105">
        <v>-217762443.639604</v>
      </c>
      <c r="AJ288" s="105">
        <v>-216450034.60453501</v>
      </c>
      <c r="AK288" s="105">
        <v>-215055388.303947</v>
      </c>
      <c r="AL288" s="105">
        <v>-213678556.89816499</v>
      </c>
      <c r="AM288" s="105">
        <v>-212310918.21921</v>
      </c>
      <c r="AN288" s="105">
        <v>-212310918.21921</v>
      </c>
      <c r="AO288" s="105">
        <v>-232363664.45294201</v>
      </c>
      <c r="AP288" s="105">
        <v>-203428855.50920099</v>
      </c>
      <c r="AQ288" s="105">
        <v>-201955492.68488899</v>
      </c>
      <c r="AR288" s="105">
        <v>-200557281.706673</v>
      </c>
      <c r="AS288" s="105">
        <v>-199220351.89691001</v>
      </c>
      <c r="AT288" s="105">
        <v>-197721062.29980901</v>
      </c>
      <c r="AU288" s="105">
        <v>-196314764.34397399</v>
      </c>
      <c r="AV288" s="105">
        <v>-194919745.80506101</v>
      </c>
      <c r="AW288" s="105">
        <v>-193575369.168587</v>
      </c>
      <c r="AX288" s="105">
        <v>-192149030.59855899</v>
      </c>
      <c r="AY288" s="105">
        <v>-190738836.59046999</v>
      </c>
      <c r="AZ288" s="105">
        <v>-189337659.35402301</v>
      </c>
      <c r="BA288" s="105">
        <v>-189337659.35402301</v>
      </c>
    </row>
    <row r="289" spans="1:53" x14ac:dyDescent="0.2">
      <c r="A289" s="106" t="s">
        <v>1860</v>
      </c>
    </row>
    <row r="290" spans="1:53" x14ac:dyDescent="0.2">
      <c r="A290" s="106" t="s">
        <v>2156</v>
      </c>
      <c r="B290" s="105">
        <v>-10953693.068447299</v>
      </c>
      <c r="C290" s="105">
        <v>-10854100.458427399</v>
      </c>
      <c r="D290" s="105">
        <v>-10755958.1513984</v>
      </c>
      <c r="E290" s="105">
        <v>-10658068.7271442</v>
      </c>
      <c r="F290" s="105">
        <v>-10561399.170925399</v>
      </c>
      <c r="G290" s="105">
        <v>-10466346.677365899</v>
      </c>
      <c r="H290" s="105">
        <v>-10371813.364259399</v>
      </c>
      <c r="I290" s="105">
        <v>-10278082.388235901</v>
      </c>
      <c r="J290" s="105">
        <v>-10186000.809295399</v>
      </c>
      <c r="K290" s="105">
        <v>-10093883.663502499</v>
      </c>
      <c r="L290" s="105">
        <v>-10002652.1237622</v>
      </c>
      <c r="M290" s="105">
        <v>-9915317.0682696905</v>
      </c>
      <c r="N290" s="105">
        <v>-9915317.0682696905</v>
      </c>
      <c r="O290" s="105">
        <v>-9853799.7546681296</v>
      </c>
      <c r="P290" s="105">
        <v>-9761970.3943004403</v>
      </c>
      <c r="Q290" s="105">
        <v>-9671153.6945224106</v>
      </c>
      <c r="R290" s="105">
        <v>-9580462.4369454104</v>
      </c>
      <c r="S290" s="105">
        <v>-9490079.9948788602</v>
      </c>
      <c r="T290" s="105">
        <v>-9400213.1121885292</v>
      </c>
      <c r="U290" s="105">
        <v>-9310140.5754842404</v>
      </c>
      <c r="V290" s="105">
        <v>-9220264.0590841398</v>
      </c>
      <c r="W290" s="105">
        <v>-9131256.3937509507</v>
      </c>
      <c r="X290" s="105">
        <v>-9042202.9332267195</v>
      </c>
      <c r="Y290" s="105">
        <v>-8953998.3556689601</v>
      </c>
      <c r="Z290" s="105">
        <v>-8866234.9856387805</v>
      </c>
      <c r="AA290" s="105">
        <v>-8866234.9856387805</v>
      </c>
      <c r="AB290" s="105">
        <v>-8773534.0498790592</v>
      </c>
      <c r="AC290" s="105">
        <v>-8686239.9555553999</v>
      </c>
      <c r="AD290" s="105">
        <v>-8599820.3224488702</v>
      </c>
      <c r="AE290" s="105">
        <v>-8513678.7948585991</v>
      </c>
      <c r="AF290" s="105">
        <v>-8428068.7118709497</v>
      </c>
      <c r="AG290" s="105">
        <v>-8343031.79847751</v>
      </c>
      <c r="AH290" s="105">
        <v>-8258175.2448082697</v>
      </c>
      <c r="AI290" s="105">
        <v>-8173541.8346772399</v>
      </c>
      <c r="AJ290" s="105">
        <v>-8089482.4567315402</v>
      </c>
      <c r="AK290" s="105">
        <v>-8005590.0188944004</v>
      </c>
      <c r="AL290" s="105">
        <v>-7922553.7658415502</v>
      </c>
      <c r="AM290" s="105">
        <v>-7839862.9299865104</v>
      </c>
      <c r="AN290" s="105">
        <v>-7839862.9299865104</v>
      </c>
      <c r="AO290" s="105">
        <v>-7751743.0113610802</v>
      </c>
      <c r="AP290" s="105">
        <v>-7669012.5196794402</v>
      </c>
      <c r="AQ290" s="105">
        <v>-7586520.2074168297</v>
      </c>
      <c r="AR290" s="105">
        <v>-7503921.4240641901</v>
      </c>
      <c r="AS290" s="105">
        <v>-7421343.8089707</v>
      </c>
      <c r="AT290" s="105">
        <v>-7338817.5377900004</v>
      </c>
      <c r="AU290" s="105">
        <v>-7256077.7172800703</v>
      </c>
      <c r="AV290" s="105">
        <v>-7173150.0181461703</v>
      </c>
      <c r="AW290" s="105">
        <v>-7090447.7755453298</v>
      </c>
      <c r="AX290" s="105">
        <v>-7007610.0623454796</v>
      </c>
      <c r="AY290" s="105">
        <v>-6925077.3575698202</v>
      </c>
      <c r="AZ290" s="105">
        <v>-6842090.3417834304</v>
      </c>
      <c r="BA290" s="105">
        <v>-6842090.3417834304</v>
      </c>
    </row>
    <row r="291" spans="1:53" x14ac:dyDescent="0.2">
      <c r="A291" s="106" t="s">
        <v>2157</v>
      </c>
      <c r="B291" s="105">
        <v>23425859.030093402</v>
      </c>
      <c r="C291" s="105">
        <v>14747537.938671</v>
      </c>
      <c r="D291" s="105">
        <v>14743326.5386314</v>
      </c>
      <c r="E291" s="105">
        <v>14737966.147267601</v>
      </c>
      <c r="F291" s="105">
        <v>14732776.5800489</v>
      </c>
      <c r="G291" s="105">
        <v>14728322.8507214</v>
      </c>
      <c r="H291" s="105">
        <v>14723067.355071999</v>
      </c>
      <c r="I291" s="105">
        <v>14717395.8870754</v>
      </c>
      <c r="J291" s="105">
        <v>14712522.655218899</v>
      </c>
      <c r="K291" s="105">
        <v>14707352.375820201</v>
      </c>
      <c r="L291" s="105">
        <v>14703392.388613701</v>
      </c>
      <c r="M291" s="105">
        <v>14705140.4627725</v>
      </c>
      <c r="N291" s="105">
        <v>14705140.4627725</v>
      </c>
      <c r="O291" s="105">
        <v>6468802.7657062504</v>
      </c>
      <c r="P291" s="105">
        <v>-8274156.6366667096</v>
      </c>
      <c r="Q291" s="105">
        <v>-8272380.0584642095</v>
      </c>
      <c r="R291" s="105">
        <v>-8270678.8752218597</v>
      </c>
      <c r="S291" s="105">
        <v>-8269214.9836691096</v>
      </c>
      <c r="T291" s="105">
        <v>-8268176.9455741104</v>
      </c>
      <c r="U291" s="105">
        <v>-8266936.5261805402</v>
      </c>
      <c r="V291" s="105">
        <v>-8265777.9564433396</v>
      </c>
      <c r="W291" s="105">
        <v>-8265312.6720016496</v>
      </c>
      <c r="X291" s="105">
        <v>-8264725.0353055401</v>
      </c>
      <c r="Y291" s="105">
        <v>-8264837.2552659996</v>
      </c>
      <c r="Z291" s="105">
        <v>-8265082.2572603598</v>
      </c>
      <c r="AA291" s="105">
        <v>-8265082.2572603598</v>
      </c>
      <c r="AB291" s="105">
        <v>-19460107.529960401</v>
      </c>
      <c r="AC291" s="105">
        <v>-11199588.496132599</v>
      </c>
      <c r="AD291" s="105">
        <v>-11199903.7779216</v>
      </c>
      <c r="AE291" s="105">
        <v>-11200015.149908699</v>
      </c>
      <c r="AF291" s="105">
        <v>-11200253.004130401</v>
      </c>
      <c r="AG291" s="105">
        <v>-11200677.2216867</v>
      </c>
      <c r="AH291" s="105">
        <v>-11200760.7364213</v>
      </c>
      <c r="AI291" s="105">
        <v>-11200551.5444197</v>
      </c>
      <c r="AJ291" s="105">
        <v>-11200634.431734599</v>
      </c>
      <c r="AK291" s="105">
        <v>-11200449.040446701</v>
      </c>
      <c r="AL291" s="105">
        <v>-11200961.345472001</v>
      </c>
      <c r="AM291" s="105">
        <v>-11201463.7679445</v>
      </c>
      <c r="AN291" s="105">
        <v>-11201463.7679445</v>
      </c>
      <c r="AO291" s="105">
        <v>-2617933.6849467498</v>
      </c>
      <c r="AP291" s="105">
        <v>8576143.1088026203</v>
      </c>
      <c r="AQ291" s="105">
        <v>8576552.9503341597</v>
      </c>
      <c r="AR291" s="105">
        <v>8576850.1485922299</v>
      </c>
      <c r="AS291" s="105">
        <v>8577178.4488337096</v>
      </c>
      <c r="AT291" s="105">
        <v>8577574.1738103498</v>
      </c>
      <c r="AU291" s="105">
        <v>8577726.4917786494</v>
      </c>
      <c r="AV291" s="105">
        <v>8577657.6637379602</v>
      </c>
      <c r="AW291" s="105">
        <v>8577859.9789136704</v>
      </c>
      <c r="AX291" s="105">
        <v>8577901.2518862206</v>
      </c>
      <c r="AY291" s="105">
        <v>8578321.3367053494</v>
      </c>
      <c r="AZ291" s="105">
        <v>8578182.0115086995</v>
      </c>
      <c r="BA291" s="105">
        <v>8578182.0115086995</v>
      </c>
    </row>
    <row r="292" spans="1:53" x14ac:dyDescent="0.2">
      <c r="A292" s="106" t="s">
        <v>654</v>
      </c>
    </row>
    <row r="293" spans="1:53" x14ac:dyDescent="0.2">
      <c r="A293" s="158" t="s">
        <v>2158</v>
      </c>
    </row>
    <row r="294" spans="1:53" x14ac:dyDescent="0.2">
      <c r="A294" s="85" t="s">
        <v>2159</v>
      </c>
    </row>
    <row r="295" spans="1:53" x14ac:dyDescent="0.2">
      <c r="A295" s="239" t="s">
        <v>2160</v>
      </c>
      <c r="B295" s="105">
        <v>8864073185.1412907</v>
      </c>
      <c r="C295" s="105">
        <v>8932673305.3498802</v>
      </c>
      <c r="D295" s="105">
        <v>9000721516.1605492</v>
      </c>
      <c r="E295" s="105">
        <v>9067068966.7257595</v>
      </c>
      <c r="F295" s="105">
        <v>9135804781.8648205</v>
      </c>
      <c r="G295" s="105">
        <v>9207251837.8073502</v>
      </c>
      <c r="H295" s="105">
        <v>9278005657.0991898</v>
      </c>
      <c r="I295" s="105">
        <v>9352695933.93293</v>
      </c>
      <c r="J295" s="105">
        <v>9424526034.5054092</v>
      </c>
      <c r="K295" s="105">
        <v>9493518037.4925499</v>
      </c>
      <c r="L295" s="105">
        <v>9561650770.2350807</v>
      </c>
      <c r="M295" s="105">
        <v>9636140447.4819794</v>
      </c>
      <c r="N295" s="105">
        <v>9636140447.4819794</v>
      </c>
      <c r="O295" s="105">
        <v>9742353407.9276009</v>
      </c>
      <c r="P295" s="105">
        <v>9810661711.8242798</v>
      </c>
      <c r="Q295" s="105">
        <v>9878427780.3418598</v>
      </c>
      <c r="R295" s="105">
        <v>9946330350.6678905</v>
      </c>
      <c r="S295" s="105">
        <v>10016083420.8636</v>
      </c>
      <c r="T295" s="105">
        <v>10087040510.251499</v>
      </c>
      <c r="U295" s="105">
        <v>10157203983.352301</v>
      </c>
      <c r="V295" s="105">
        <v>10230447838.881599</v>
      </c>
      <c r="W295" s="105">
        <v>10299307371.629801</v>
      </c>
      <c r="X295" s="105">
        <v>10365643412.8267</v>
      </c>
      <c r="Y295" s="105">
        <v>10429897173.678301</v>
      </c>
      <c r="Z295" s="105">
        <v>10495470812.517</v>
      </c>
      <c r="AA295" s="105">
        <v>10495470812.517</v>
      </c>
      <c r="AB295" s="105">
        <v>10560347855.5919</v>
      </c>
      <c r="AC295" s="105">
        <v>10620714553.2463</v>
      </c>
      <c r="AD295" s="105">
        <v>10683371488.1192</v>
      </c>
      <c r="AE295" s="105">
        <v>10746696647.571199</v>
      </c>
      <c r="AF295" s="105">
        <v>10812106636.835899</v>
      </c>
      <c r="AG295" s="105">
        <v>10875406979.035299</v>
      </c>
      <c r="AH295" s="105">
        <v>10939148677.156799</v>
      </c>
      <c r="AI295" s="105">
        <v>11006110952.910801</v>
      </c>
      <c r="AJ295" s="105">
        <v>11068657206.933599</v>
      </c>
      <c r="AK295" s="105">
        <v>11129665699.4685</v>
      </c>
      <c r="AL295" s="105">
        <v>11188921654.2183</v>
      </c>
      <c r="AM295" s="105">
        <v>11250144631.890699</v>
      </c>
      <c r="AN295" s="105">
        <v>11250144631.890699</v>
      </c>
      <c r="AO295" s="105">
        <v>11310109745.9072</v>
      </c>
      <c r="AP295" s="105">
        <v>11367493390.509199</v>
      </c>
      <c r="AQ295" s="105">
        <v>11426732580.091801</v>
      </c>
      <c r="AR295" s="105">
        <v>11486691218.241199</v>
      </c>
      <c r="AS295" s="105">
        <v>11548677916.576599</v>
      </c>
      <c r="AT295" s="105">
        <v>11603037771.611601</v>
      </c>
      <c r="AU295" s="105">
        <v>11661135989.1929</v>
      </c>
      <c r="AV295" s="105">
        <v>11722209749.0926</v>
      </c>
      <c r="AW295" s="105">
        <v>11778793226.544399</v>
      </c>
      <c r="AX295" s="105">
        <v>11833712154.097401</v>
      </c>
      <c r="AY295" s="105">
        <v>11886522592.077499</v>
      </c>
      <c r="AZ295" s="105">
        <v>11940476561.242901</v>
      </c>
      <c r="BA295" s="105">
        <v>11940476561.242901</v>
      </c>
    </row>
    <row r="296" spans="1:53" x14ac:dyDescent="0.2">
      <c r="A296" s="239" t="s">
        <v>2161</v>
      </c>
      <c r="B296" s="105">
        <v>0</v>
      </c>
      <c r="C296" s="105">
        <v>0</v>
      </c>
      <c r="D296" s="105">
        <v>0</v>
      </c>
      <c r="E296" s="105">
        <v>0</v>
      </c>
      <c r="F296" s="105">
        <v>0</v>
      </c>
      <c r="G296" s="105">
        <v>0</v>
      </c>
      <c r="H296" s="105">
        <v>0</v>
      </c>
      <c r="I296" s="105">
        <v>0</v>
      </c>
      <c r="J296" s="105">
        <v>0</v>
      </c>
      <c r="K296" s="105">
        <v>0</v>
      </c>
      <c r="L296" s="105">
        <v>0</v>
      </c>
      <c r="M296" s="105">
        <v>0</v>
      </c>
      <c r="N296" s="105">
        <v>0</v>
      </c>
      <c r="O296" s="105">
        <v>0</v>
      </c>
      <c r="P296" s="105">
        <v>0</v>
      </c>
      <c r="Q296" s="105">
        <v>0</v>
      </c>
      <c r="R296" s="105">
        <v>0</v>
      </c>
      <c r="S296" s="105">
        <v>0</v>
      </c>
      <c r="T296" s="105">
        <v>0</v>
      </c>
      <c r="U296" s="105">
        <v>0</v>
      </c>
      <c r="V296" s="105">
        <v>0</v>
      </c>
      <c r="W296" s="105">
        <v>0</v>
      </c>
      <c r="X296" s="105">
        <v>0</v>
      </c>
      <c r="Y296" s="105">
        <v>0</v>
      </c>
      <c r="Z296" s="105">
        <v>0</v>
      </c>
      <c r="AA296" s="105">
        <v>0</v>
      </c>
      <c r="AB296" s="105">
        <v>0</v>
      </c>
      <c r="AC296" s="105">
        <v>0</v>
      </c>
      <c r="AD296" s="105">
        <v>0</v>
      </c>
      <c r="AE296" s="105">
        <v>0</v>
      </c>
      <c r="AF296" s="105">
        <v>0</v>
      </c>
      <c r="AG296" s="105">
        <v>0</v>
      </c>
      <c r="AH296" s="105">
        <v>0</v>
      </c>
      <c r="AI296" s="105">
        <v>0</v>
      </c>
      <c r="AJ296" s="105">
        <v>0</v>
      </c>
      <c r="AK296" s="105">
        <v>0</v>
      </c>
      <c r="AL296" s="105">
        <v>0</v>
      </c>
      <c r="AM296" s="105">
        <v>0</v>
      </c>
      <c r="AN296" s="105">
        <v>0</v>
      </c>
      <c r="AO296" s="105">
        <v>0</v>
      </c>
      <c r="AP296" s="105">
        <v>0</v>
      </c>
      <c r="AQ296" s="105">
        <v>0</v>
      </c>
      <c r="AR296" s="105">
        <v>0</v>
      </c>
      <c r="AS296" s="105">
        <v>0</v>
      </c>
      <c r="AT296" s="105">
        <v>0</v>
      </c>
      <c r="AU296" s="105">
        <v>0</v>
      </c>
      <c r="AV296" s="105">
        <v>0</v>
      </c>
      <c r="AW296" s="105">
        <v>0</v>
      </c>
      <c r="AX296" s="105">
        <v>0</v>
      </c>
      <c r="AY296" s="105">
        <v>0</v>
      </c>
      <c r="AZ296" s="105">
        <v>0</v>
      </c>
      <c r="BA296" s="105">
        <v>0</v>
      </c>
    </row>
    <row r="297" spans="1:53" x14ac:dyDescent="0.2">
      <c r="A297" s="239" t="s">
        <v>2162</v>
      </c>
      <c r="B297" s="105">
        <v>8403017033.0563297</v>
      </c>
      <c r="C297" s="105">
        <v>8447019628.7568598</v>
      </c>
      <c r="D297" s="105">
        <v>8491231432.4084501</v>
      </c>
      <c r="E297" s="105">
        <v>8478009049.5172796</v>
      </c>
      <c r="F297" s="105">
        <v>8464916893.2783203</v>
      </c>
      <c r="G297" s="105">
        <v>8452254893.4882803</v>
      </c>
      <c r="H297" s="105">
        <v>8393045747.6217604</v>
      </c>
      <c r="I297" s="105">
        <v>8404529146.3281698</v>
      </c>
      <c r="J297" s="105">
        <v>8416458596.99578</v>
      </c>
      <c r="K297" s="105">
        <v>8428208829.28654</v>
      </c>
      <c r="L297" s="105">
        <v>8440644256.1937704</v>
      </c>
      <c r="M297" s="105">
        <v>8456355000.6353598</v>
      </c>
      <c r="N297" s="105">
        <v>8456355000.6353598</v>
      </c>
      <c r="O297" s="105">
        <v>8496587057.2168198</v>
      </c>
      <c r="P297" s="105">
        <v>8508661904.5195303</v>
      </c>
      <c r="Q297" s="105">
        <v>8521524132.6595201</v>
      </c>
      <c r="R297" s="105">
        <v>8534504811.7008801</v>
      </c>
      <c r="S297" s="105">
        <v>8604506531.8804493</v>
      </c>
      <c r="T297" s="105">
        <v>8724606811.3034801</v>
      </c>
      <c r="U297" s="105">
        <v>8844461602.5921593</v>
      </c>
      <c r="V297" s="105">
        <v>8964368987.4749794</v>
      </c>
      <c r="W297" s="105">
        <v>9014061761.1917706</v>
      </c>
      <c r="X297" s="105">
        <v>9063615243.8340702</v>
      </c>
      <c r="Y297" s="105">
        <v>9113930647.9147491</v>
      </c>
      <c r="Z297" s="105">
        <v>9164395453.2012901</v>
      </c>
      <c r="AA297" s="105">
        <v>9164395453.2012901</v>
      </c>
      <c r="AB297" s="105">
        <v>9211279867.6915398</v>
      </c>
      <c r="AC297" s="105">
        <v>9258970440.8218498</v>
      </c>
      <c r="AD297" s="105">
        <v>9309354779.3326092</v>
      </c>
      <c r="AE297" s="105">
        <v>9359595331.46245</v>
      </c>
      <c r="AF297" s="105">
        <v>9409943635.5867805</v>
      </c>
      <c r="AG297" s="105">
        <v>9506538729.6744404</v>
      </c>
      <c r="AH297" s="105">
        <v>9553218146.8436909</v>
      </c>
      <c r="AI297" s="105">
        <v>9599648136.9596996</v>
      </c>
      <c r="AJ297" s="105">
        <v>9646328473.7034397</v>
      </c>
      <c r="AK297" s="105">
        <v>9692778004.3403091</v>
      </c>
      <c r="AL297" s="105">
        <v>9739831066.8389091</v>
      </c>
      <c r="AM297" s="105">
        <v>9786881068.7763596</v>
      </c>
      <c r="AN297" s="105">
        <v>9786881068.7763596</v>
      </c>
      <c r="AO297" s="105">
        <v>9783090002.7689095</v>
      </c>
      <c r="AP297" s="105">
        <v>9781729310.2325001</v>
      </c>
      <c r="AQ297" s="105">
        <v>9782666301.5643997</v>
      </c>
      <c r="AR297" s="105">
        <v>9783518046.3444691</v>
      </c>
      <c r="AS297" s="105">
        <v>9784425017.9711704</v>
      </c>
      <c r="AT297" s="105">
        <v>9873996668.5599804</v>
      </c>
      <c r="AU297" s="105">
        <v>9917218544.5812092</v>
      </c>
      <c r="AV297" s="105">
        <v>9960178330.7456608</v>
      </c>
      <c r="AW297" s="105">
        <v>10003447841.528099</v>
      </c>
      <c r="AX297" s="105">
        <v>10046524578.7829</v>
      </c>
      <c r="AY297" s="105">
        <v>10090037894.502001</v>
      </c>
      <c r="AZ297" s="105">
        <v>10132887701.5949</v>
      </c>
      <c r="BA297" s="105">
        <v>10132887701.5949</v>
      </c>
    </row>
    <row r="298" spans="1:53" x14ac:dyDescent="0.2">
      <c r="A298" s="239" t="s">
        <v>2163</v>
      </c>
      <c r="B298" s="105">
        <v>309587901.213103</v>
      </c>
      <c r="C298" s="105">
        <v>254839061.740926</v>
      </c>
      <c r="D298" s="105">
        <v>218210886.32257301</v>
      </c>
      <c r="E298" s="105">
        <v>233108832.42971301</v>
      </c>
      <c r="F298" s="105">
        <v>246719808.152536</v>
      </c>
      <c r="G298" s="105">
        <v>263738360.59771001</v>
      </c>
      <c r="H298" s="105">
        <v>316407490.22012401</v>
      </c>
      <c r="I298" s="105">
        <v>295428179.04956901</v>
      </c>
      <c r="J298" s="105">
        <v>280844373.78056699</v>
      </c>
      <c r="K298" s="105">
        <v>259801677.214367</v>
      </c>
      <c r="L298" s="105">
        <v>263090931.92650101</v>
      </c>
      <c r="M298" s="105">
        <v>267831569.29728699</v>
      </c>
      <c r="N298" s="105">
        <v>267831569.29728699</v>
      </c>
      <c r="O298" s="105">
        <v>251593491.636926</v>
      </c>
      <c r="P298" s="105">
        <v>228417804.08504099</v>
      </c>
      <c r="Q298" s="105">
        <v>238670683.92831999</v>
      </c>
      <c r="R298" s="105">
        <v>248971151.553556</v>
      </c>
      <c r="S298" s="105">
        <v>207510605.97646901</v>
      </c>
      <c r="T298" s="105">
        <v>120131131.389173</v>
      </c>
      <c r="U298" s="105">
        <v>26631872.0592844</v>
      </c>
      <c r="V298" s="105">
        <v>-64977510.876731001</v>
      </c>
      <c r="W298" s="105">
        <v>-79480806.708340794</v>
      </c>
      <c r="X298" s="105">
        <v>-89773342.159068003</v>
      </c>
      <c r="Y298" s="105">
        <v>-66979847.306675099</v>
      </c>
      <c r="Z298" s="105">
        <v>-43933193.264536098</v>
      </c>
      <c r="AA298" s="105">
        <v>-43933193.264536098</v>
      </c>
      <c r="AB298" s="105">
        <v>-41600890.458976902</v>
      </c>
      <c r="AC298" s="105">
        <v>-24040916.799474102</v>
      </c>
      <c r="AD298" s="105">
        <v>-6161044.5862296596</v>
      </c>
      <c r="AE298" s="105">
        <v>579171.30074925895</v>
      </c>
      <c r="AF298" s="105">
        <v>7081960.5260775797</v>
      </c>
      <c r="AG298" s="105">
        <v>-36036894.798808701</v>
      </c>
      <c r="AH298" s="105">
        <v>-37647514.974857397</v>
      </c>
      <c r="AI298" s="105">
        <v>-43930029.348580502</v>
      </c>
      <c r="AJ298" s="105">
        <v>-44604868.969700202</v>
      </c>
      <c r="AK298" s="105">
        <v>-44847666.470714003</v>
      </c>
      <c r="AL298" s="105">
        <v>-19423893.919681702</v>
      </c>
      <c r="AM298" s="105">
        <v>-1494600.7717021501</v>
      </c>
      <c r="AN298" s="105">
        <v>-1494600.7717021501</v>
      </c>
      <c r="AO298" s="105">
        <v>60746349.991837896</v>
      </c>
      <c r="AP298" s="105">
        <v>118805304.12217</v>
      </c>
      <c r="AQ298" s="105">
        <v>175858514.82970399</v>
      </c>
      <c r="AR298" s="105">
        <v>225070283.99457899</v>
      </c>
      <c r="AS298" s="105">
        <v>279278349.374605</v>
      </c>
      <c r="AT298" s="105">
        <v>247185269.00601199</v>
      </c>
      <c r="AU298" s="105">
        <v>254435912.836164</v>
      </c>
      <c r="AV298" s="105">
        <v>257738141.923926</v>
      </c>
      <c r="AW298" s="105">
        <v>255005221.21352899</v>
      </c>
      <c r="AX298" s="105">
        <v>246764458.398148</v>
      </c>
      <c r="AY298" s="105">
        <v>265846454.19107899</v>
      </c>
      <c r="AZ298" s="105">
        <v>280917439.80072302</v>
      </c>
      <c r="BA298" s="105">
        <v>280917439.80072302</v>
      </c>
    </row>
    <row r="299" spans="1:53" x14ac:dyDescent="0.2">
      <c r="A299" s="239" t="s">
        <v>2164</v>
      </c>
      <c r="B299" s="105">
        <v>17576678119.410702</v>
      </c>
      <c r="C299" s="105">
        <v>17634531995.847599</v>
      </c>
      <c r="D299" s="105">
        <v>17710163834.891499</v>
      </c>
      <c r="E299" s="105">
        <v>17778186848.672699</v>
      </c>
      <c r="F299" s="105">
        <v>17847441483.295601</v>
      </c>
      <c r="G299" s="105">
        <v>17923245091.893299</v>
      </c>
      <c r="H299" s="105">
        <v>17987458894.941002</v>
      </c>
      <c r="I299" s="105">
        <v>18052653259.3106</v>
      </c>
      <c r="J299" s="105">
        <v>18121829005.2817</v>
      </c>
      <c r="K299" s="105">
        <v>18181528543.993401</v>
      </c>
      <c r="L299" s="105">
        <v>18265385958.355301</v>
      </c>
      <c r="M299" s="105">
        <v>18360327017.4146</v>
      </c>
      <c r="N299" s="105">
        <v>18360327017.4146</v>
      </c>
      <c r="O299" s="105">
        <v>18490533956.7813</v>
      </c>
      <c r="P299" s="105">
        <v>18547741420.428799</v>
      </c>
      <c r="Q299" s="105">
        <v>18638622596.929699</v>
      </c>
      <c r="R299" s="105">
        <v>18729806313.922298</v>
      </c>
      <c r="S299" s="105">
        <v>18828100558.720501</v>
      </c>
      <c r="T299" s="105">
        <v>18931778452.944099</v>
      </c>
      <c r="U299" s="105">
        <v>19028297458.003799</v>
      </c>
      <c r="V299" s="105">
        <v>19129839315.479801</v>
      </c>
      <c r="W299" s="105">
        <v>19233888326.113201</v>
      </c>
      <c r="X299" s="105">
        <v>19339485314.501701</v>
      </c>
      <c r="Y299" s="105">
        <v>19476847974.286301</v>
      </c>
      <c r="Z299" s="105">
        <v>19615933072.453701</v>
      </c>
      <c r="AA299" s="105">
        <v>19615933072.453701</v>
      </c>
      <c r="AB299" s="105">
        <v>19730026832.824402</v>
      </c>
      <c r="AC299" s="105">
        <v>19855644077.2686</v>
      </c>
      <c r="AD299" s="105">
        <v>19986565222.865601</v>
      </c>
      <c r="AE299" s="105">
        <v>20106871150.3344</v>
      </c>
      <c r="AF299" s="105">
        <v>20229132232.948799</v>
      </c>
      <c r="AG299" s="105">
        <v>20345908813.910999</v>
      </c>
      <c r="AH299" s="105">
        <v>20454719309.0257</v>
      </c>
      <c r="AI299" s="105">
        <v>20561829060.521999</v>
      </c>
      <c r="AJ299" s="105">
        <v>20670380811.667301</v>
      </c>
      <c r="AK299" s="105">
        <v>20777596037.3381</v>
      </c>
      <c r="AL299" s="105">
        <v>20909328827.1376</v>
      </c>
      <c r="AM299" s="105">
        <v>21035531099.895401</v>
      </c>
      <c r="AN299" s="105">
        <v>21035531099.895401</v>
      </c>
      <c r="AO299" s="105">
        <v>21153946098.667999</v>
      </c>
      <c r="AP299" s="105">
        <v>21268028004.863899</v>
      </c>
      <c r="AQ299" s="105">
        <v>21385257396.485901</v>
      </c>
      <c r="AR299" s="105">
        <v>21495279548.5802</v>
      </c>
      <c r="AS299" s="105">
        <v>21612381283.922401</v>
      </c>
      <c r="AT299" s="105">
        <v>21724219709.177601</v>
      </c>
      <c r="AU299" s="105">
        <v>21832790446.610298</v>
      </c>
      <c r="AV299" s="105">
        <v>21940126221.762199</v>
      </c>
      <c r="AW299" s="105">
        <v>22037246289.285999</v>
      </c>
      <c r="AX299" s="105">
        <v>22127001191.278599</v>
      </c>
      <c r="AY299" s="105">
        <v>22242406940.770599</v>
      </c>
      <c r="AZ299" s="105">
        <v>22354281702.638599</v>
      </c>
      <c r="BA299" s="105">
        <v>22354281702.638599</v>
      </c>
    </row>
    <row r="300" spans="1:53" x14ac:dyDescent="0.2">
      <c r="A300" s="85" t="s">
        <v>2165</v>
      </c>
    </row>
    <row r="301" spans="1:53" x14ac:dyDescent="0.2">
      <c r="A301" s="238" t="s">
        <v>2166</v>
      </c>
      <c r="B301" s="160">
        <v>0</v>
      </c>
      <c r="C301" s="160">
        <v>0</v>
      </c>
      <c r="D301" s="160">
        <v>0</v>
      </c>
      <c r="E301" s="160">
        <v>0</v>
      </c>
      <c r="F301" s="160">
        <v>0</v>
      </c>
      <c r="G301" s="160">
        <v>0</v>
      </c>
      <c r="H301" s="160">
        <v>0</v>
      </c>
      <c r="I301" s="160">
        <v>0</v>
      </c>
      <c r="J301" s="160">
        <v>0</v>
      </c>
      <c r="K301" s="160">
        <v>0</v>
      </c>
      <c r="L301" s="160">
        <v>0</v>
      </c>
      <c r="M301" s="160">
        <v>0</v>
      </c>
      <c r="N301" s="160">
        <v>0</v>
      </c>
      <c r="O301" s="160">
        <v>0</v>
      </c>
      <c r="P301" s="160">
        <v>0</v>
      </c>
      <c r="Q301" s="160">
        <v>0</v>
      </c>
      <c r="R301" s="160">
        <v>0</v>
      </c>
      <c r="S301" s="160">
        <v>0</v>
      </c>
      <c r="T301" s="160">
        <v>0</v>
      </c>
      <c r="U301" s="160">
        <v>0</v>
      </c>
      <c r="V301" s="160">
        <v>0</v>
      </c>
      <c r="W301" s="160">
        <v>0</v>
      </c>
      <c r="X301" s="160">
        <v>0</v>
      </c>
      <c r="Y301" s="160">
        <v>0</v>
      </c>
      <c r="Z301" s="160">
        <v>0</v>
      </c>
      <c r="AA301" s="160">
        <v>0</v>
      </c>
      <c r="AB301" s="160">
        <v>0</v>
      </c>
      <c r="AC301" s="160">
        <v>0</v>
      </c>
      <c r="AD301" s="160">
        <v>0</v>
      </c>
      <c r="AE301" s="160">
        <v>0</v>
      </c>
      <c r="AF301" s="160">
        <v>0</v>
      </c>
      <c r="AG301" s="160">
        <v>0</v>
      </c>
      <c r="AH301" s="160">
        <v>0</v>
      </c>
      <c r="AI301" s="160">
        <v>0</v>
      </c>
      <c r="AJ301" s="160">
        <v>0</v>
      </c>
      <c r="AK301" s="160">
        <v>0</v>
      </c>
      <c r="AL301" s="160">
        <v>0</v>
      </c>
      <c r="AM301" s="160">
        <v>0</v>
      </c>
      <c r="AN301" s="160">
        <v>0</v>
      </c>
      <c r="AO301" s="160">
        <v>0</v>
      </c>
      <c r="AP301" s="160">
        <v>0</v>
      </c>
      <c r="AQ301" s="160">
        <v>0</v>
      </c>
      <c r="AR301" s="160">
        <v>0</v>
      </c>
      <c r="AS301" s="160">
        <v>0</v>
      </c>
      <c r="AT301" s="160">
        <v>0</v>
      </c>
      <c r="AU301" s="160">
        <v>0</v>
      </c>
      <c r="AV301" s="160">
        <v>0</v>
      </c>
      <c r="AW301" s="160">
        <v>0</v>
      </c>
      <c r="AX301" s="160">
        <v>0</v>
      </c>
      <c r="AY301" s="160">
        <v>0</v>
      </c>
      <c r="AZ301" s="160">
        <v>0</v>
      </c>
      <c r="BA301" s="160">
        <v>0</v>
      </c>
    </row>
    <row r="302" spans="1:53" x14ac:dyDescent="0.2">
      <c r="A302" s="238" t="s">
        <v>2167</v>
      </c>
      <c r="B302" s="160">
        <v>0.96446666599154496</v>
      </c>
      <c r="C302" s="160">
        <v>0.97071441047195905</v>
      </c>
      <c r="D302" s="160">
        <v>0.97494548119880398</v>
      </c>
      <c r="E302" s="160">
        <v>0.97324007830122305</v>
      </c>
      <c r="F302" s="160">
        <v>0.97167928179190299</v>
      </c>
      <c r="G302" s="160">
        <v>0.96974087141771503</v>
      </c>
      <c r="H302" s="160">
        <v>0.963670797513974</v>
      </c>
      <c r="I302" s="160">
        <v>0.96604257147471195</v>
      </c>
      <c r="J302" s="160">
        <v>0.96770902718644702</v>
      </c>
      <c r="K302" s="160">
        <v>0.97009652819595804</v>
      </c>
      <c r="L302" s="160">
        <v>0.96977264056866097</v>
      </c>
      <c r="M302" s="160">
        <v>0.96930010985547299</v>
      </c>
      <c r="N302" s="160">
        <v>0.96930010985547299</v>
      </c>
      <c r="O302" s="160">
        <v>0.97124047792201795</v>
      </c>
      <c r="P302" s="160">
        <v>0.97385650449542205</v>
      </c>
      <c r="Q302" s="160">
        <v>0.97275509404466798</v>
      </c>
      <c r="R302" s="160">
        <v>0.97165459863553705</v>
      </c>
      <c r="S302" s="160">
        <v>0.97645140689922205</v>
      </c>
      <c r="T302" s="160">
        <v>0.98641778510934497</v>
      </c>
      <c r="U302" s="160">
        <v>0.99699790424535795</v>
      </c>
      <c r="V302" s="160">
        <v>1.0073013431365001</v>
      </c>
      <c r="W302" s="160">
        <v>1.00889586284049</v>
      </c>
      <c r="X302" s="160">
        <v>1.01000389166008</v>
      </c>
      <c r="Y302" s="160">
        <v>1.0074035825752601</v>
      </c>
      <c r="Z302" s="160">
        <v>1.0048169919476</v>
      </c>
      <c r="AA302" s="160">
        <v>1.0048169919476</v>
      </c>
      <c r="AB302" s="160">
        <v>1.0045367880993701</v>
      </c>
      <c r="AC302" s="160">
        <v>1.00260325936835</v>
      </c>
      <c r="AD302" s="160">
        <v>1.0006622504875</v>
      </c>
      <c r="AE302" s="160">
        <v>0.99993812387786296</v>
      </c>
      <c r="AF302" s="160">
        <v>0.99924796206043998</v>
      </c>
      <c r="AG302" s="160">
        <v>1.0038051726748101</v>
      </c>
      <c r="AH302" s="160">
        <v>1.0039564116994399</v>
      </c>
      <c r="AI302" s="160">
        <v>1.0045972504477201</v>
      </c>
      <c r="AJ302" s="160">
        <v>1.0046455064534101</v>
      </c>
      <c r="AK302" s="160">
        <v>1.0046484235374999</v>
      </c>
      <c r="AL302" s="160">
        <v>1.0019982592883301</v>
      </c>
      <c r="AM302" s="160">
        <v>1.0001527380422399</v>
      </c>
      <c r="AN302" s="160">
        <v>1.0001527380422399</v>
      </c>
      <c r="AO302" s="160">
        <v>0.993828996357217</v>
      </c>
      <c r="AP302" s="160">
        <v>0.98800011224142203</v>
      </c>
      <c r="AQ302" s="160">
        <v>0.98234090710501598</v>
      </c>
      <c r="AR302" s="160">
        <v>0.97751228479321794</v>
      </c>
      <c r="AS302" s="160">
        <v>0.97224894860466604</v>
      </c>
      <c r="AT302" s="160">
        <v>0.97557743052829005</v>
      </c>
      <c r="AU302" s="160">
        <v>0.97498578880148401</v>
      </c>
      <c r="AV302" s="160">
        <v>0.97477586133990102</v>
      </c>
      <c r="AW302" s="160">
        <v>0.97514194200101101</v>
      </c>
      <c r="AX302" s="160">
        <v>0.97602666577157204</v>
      </c>
      <c r="AY302" s="160">
        <v>0.97432894717247098</v>
      </c>
      <c r="AZ302" s="160">
        <v>0.97302451544017698</v>
      </c>
      <c r="BA302" s="160">
        <v>0.97302451544017698</v>
      </c>
    </row>
    <row r="303" spans="1:53" x14ac:dyDescent="0.2">
      <c r="A303" s="238" t="s">
        <v>2168</v>
      </c>
      <c r="B303" s="160">
        <v>3.55333340084543E-2</v>
      </c>
      <c r="C303" s="160">
        <v>2.9285589528040001E-2</v>
      </c>
      <c r="D303" s="160">
        <v>2.5054518801195299E-2</v>
      </c>
      <c r="E303" s="160">
        <v>2.6759921698776501E-2</v>
      </c>
      <c r="F303" s="160">
        <v>2.8320718208096701E-2</v>
      </c>
      <c r="G303" s="160">
        <v>3.02591285822842E-2</v>
      </c>
      <c r="H303" s="160">
        <v>3.63292024860251E-2</v>
      </c>
      <c r="I303" s="160">
        <v>3.3957428525287797E-2</v>
      </c>
      <c r="J303" s="160">
        <v>3.22909728135524E-2</v>
      </c>
      <c r="K303" s="160">
        <v>2.9903471804041501E-2</v>
      </c>
      <c r="L303" s="160">
        <v>3.0227359431338599E-2</v>
      </c>
      <c r="M303" s="160">
        <v>3.06998901445267E-2</v>
      </c>
      <c r="N303" s="160">
        <v>3.06998901445267E-2</v>
      </c>
      <c r="O303" s="160">
        <v>2.8759522077981398E-2</v>
      </c>
      <c r="P303" s="160">
        <v>2.6143495504577698E-2</v>
      </c>
      <c r="Q303" s="160">
        <v>2.7244905955331699E-2</v>
      </c>
      <c r="R303" s="160">
        <v>2.8345401364462602E-2</v>
      </c>
      <c r="S303" s="160">
        <v>2.35485931007774E-2</v>
      </c>
      <c r="T303" s="160">
        <v>1.35822148906541E-2</v>
      </c>
      <c r="U303" s="160">
        <v>3.0020957546421098E-3</v>
      </c>
      <c r="V303" s="160">
        <v>-7.3013431365049203E-3</v>
      </c>
      <c r="W303" s="160">
        <v>-8.89586284049022E-3</v>
      </c>
      <c r="X303" s="160">
        <v>-1.0003891660082699E-2</v>
      </c>
      <c r="Y303" s="160">
        <v>-7.40358257526648E-3</v>
      </c>
      <c r="Z303" s="160">
        <v>-4.8169919476034103E-3</v>
      </c>
      <c r="AA303" s="160">
        <v>-4.8169919476034103E-3</v>
      </c>
      <c r="AB303" s="160">
        <v>-4.5367880993727201E-3</v>
      </c>
      <c r="AC303" s="160">
        <v>-2.60325936835117E-3</v>
      </c>
      <c r="AD303" s="160">
        <v>-6.6225048750934395E-4</v>
      </c>
      <c r="AE303" s="160">
        <v>6.1876122136214799E-5</v>
      </c>
      <c r="AF303" s="160">
        <v>7.5203793955926502E-4</v>
      </c>
      <c r="AG303" s="160">
        <v>-3.8051726748102102E-3</v>
      </c>
      <c r="AH303" s="160">
        <v>-3.9564116994488096E-3</v>
      </c>
      <c r="AI303" s="160">
        <v>-4.5972504477282796E-3</v>
      </c>
      <c r="AJ303" s="160">
        <v>-4.6455064534152504E-3</v>
      </c>
      <c r="AK303" s="160">
        <v>-4.6484235375000597E-3</v>
      </c>
      <c r="AL303" s="160">
        <v>-1.9982592883347602E-3</v>
      </c>
      <c r="AM303" s="160">
        <v>-1.5273804224177101E-4</v>
      </c>
      <c r="AN303" s="160">
        <v>-1.5273804224177101E-4</v>
      </c>
      <c r="AO303" s="160">
        <v>6.1710036427821396E-3</v>
      </c>
      <c r="AP303" s="160">
        <v>1.19998877585777E-2</v>
      </c>
      <c r="AQ303" s="160">
        <v>1.7659092894983699E-2</v>
      </c>
      <c r="AR303" s="160">
        <v>2.2487715206781299E-2</v>
      </c>
      <c r="AS303" s="160">
        <v>2.7751051395333601E-2</v>
      </c>
      <c r="AT303" s="160">
        <v>2.4422569471709E-2</v>
      </c>
      <c r="AU303" s="160">
        <v>2.50142111985159E-2</v>
      </c>
      <c r="AV303" s="160">
        <v>2.5224138660098799E-2</v>
      </c>
      <c r="AW303" s="160">
        <v>2.48580579989881E-2</v>
      </c>
      <c r="AX303" s="160">
        <v>2.3973334228427099E-2</v>
      </c>
      <c r="AY303" s="160">
        <v>2.5671052827528702E-2</v>
      </c>
      <c r="AZ303" s="160">
        <v>2.6975484559822901E-2</v>
      </c>
      <c r="BA303" s="160">
        <v>2.6975484559822901E-2</v>
      </c>
    </row>
    <row r="304" spans="1:53" x14ac:dyDescent="0.2">
      <c r="A304" s="85" t="s">
        <v>2169</v>
      </c>
    </row>
    <row r="305" spans="1:53" x14ac:dyDescent="0.2">
      <c r="A305" s="239" t="s">
        <v>2170</v>
      </c>
      <c r="B305" s="105">
        <v>451566218.14639097</v>
      </c>
      <c r="C305" s="105">
        <v>413628652.449386</v>
      </c>
      <c r="D305" s="105">
        <v>385665316.33198202</v>
      </c>
      <c r="E305" s="105">
        <v>355370063.07079798</v>
      </c>
      <c r="F305" s="105">
        <v>323339204.28188998</v>
      </c>
      <c r="G305" s="105">
        <v>292068060.89612001</v>
      </c>
      <c r="H305" s="105">
        <v>255347557.21958101</v>
      </c>
      <c r="I305" s="105">
        <v>215210293.50172299</v>
      </c>
      <c r="J305" s="105">
        <v>180043338.29392099</v>
      </c>
      <c r="K305" s="105">
        <v>142692090.82398</v>
      </c>
      <c r="L305" s="105">
        <v>119003787.69325399</v>
      </c>
      <c r="M305" s="105">
        <v>94832871.747775003</v>
      </c>
      <c r="N305" s="105">
        <v>94832871.747775003</v>
      </c>
      <c r="O305" s="105">
        <v>57629589.166516401</v>
      </c>
      <c r="P305" s="105">
        <v>19641241.0030104</v>
      </c>
      <c r="Q305" s="105">
        <v>42196.030883118503</v>
      </c>
      <c r="R305" s="105">
        <v>-19533004.289055198</v>
      </c>
      <c r="S305" s="105">
        <v>-37190124.741725601</v>
      </c>
      <c r="T305" s="105">
        <v>-53197930.191099599</v>
      </c>
      <c r="U305" s="105">
        <v>-72206330.610344097</v>
      </c>
      <c r="V305" s="105">
        <v>-91633001.677302599</v>
      </c>
      <c r="W305" s="105">
        <v>-105346558.7898</v>
      </c>
      <c r="X305" s="105">
        <v>-115716196.140827</v>
      </c>
      <c r="Y305" s="105">
        <v>-107167747.306527</v>
      </c>
      <c r="Z305" s="105">
        <v>-99026284.116525203</v>
      </c>
      <c r="AA305" s="105">
        <v>-99026284.116525203</v>
      </c>
      <c r="AB305" s="105">
        <v>-103433634.194942</v>
      </c>
      <c r="AC305" s="105">
        <v>-97223192.293908402</v>
      </c>
      <c r="AD305" s="105">
        <v>-90491920.000467405</v>
      </c>
      <c r="AE305" s="105">
        <v>-90054937.893982902</v>
      </c>
      <c r="AF305" s="105">
        <v>-90666553.373083398</v>
      </c>
      <c r="AG305" s="105">
        <v>-92075307.662535399</v>
      </c>
      <c r="AH305" s="105">
        <v>-98147443.373247907</v>
      </c>
      <c r="AI305" s="105">
        <v>-108341550.834216</v>
      </c>
      <c r="AJ305" s="105">
        <v>-113355376.749908</v>
      </c>
      <c r="AK305" s="105">
        <v>-117539799.679335</v>
      </c>
      <c r="AL305" s="105">
        <v>-106977375.835444</v>
      </c>
      <c r="AM305" s="105">
        <v>-101313148.94618601</v>
      </c>
      <c r="AN305" s="105">
        <v>-101313148.94618601</v>
      </c>
      <c r="AO305" s="105">
        <v>-98518313.613213599</v>
      </c>
      <c r="AP305" s="105">
        <v>-95438547.931386098</v>
      </c>
      <c r="AQ305" s="105">
        <v>-92546159.954309404</v>
      </c>
      <c r="AR305" s="105">
        <v>-94193057.493679196</v>
      </c>
      <c r="AS305" s="105">
        <v>-94115836.097748905</v>
      </c>
      <c r="AT305" s="105">
        <v>-89201325.747478694</v>
      </c>
      <c r="AU305" s="105">
        <v>-89757052.489478096</v>
      </c>
      <c r="AV305" s="105">
        <v>-93942851.5586759</v>
      </c>
      <c r="AW305" s="105">
        <v>-99052693.222790897</v>
      </c>
      <c r="AX305" s="105">
        <v>-106401522.719809</v>
      </c>
      <c r="AY305" s="105">
        <v>-98046913.469061196</v>
      </c>
      <c r="AZ305" s="105">
        <v>-92707258.8444985</v>
      </c>
      <c r="BA305" s="105">
        <v>-92707258.8444985</v>
      </c>
    </row>
    <row r="306" spans="1:53" x14ac:dyDescent="0.2">
      <c r="A306" s="239" t="s">
        <v>2171</v>
      </c>
      <c r="B306" s="105">
        <v>0</v>
      </c>
      <c r="C306" s="105">
        <v>0</v>
      </c>
      <c r="D306" s="105">
        <v>0</v>
      </c>
      <c r="E306" s="105">
        <v>0</v>
      </c>
      <c r="F306" s="105">
        <v>0</v>
      </c>
      <c r="G306" s="105">
        <v>0</v>
      </c>
      <c r="H306" s="105">
        <v>0</v>
      </c>
      <c r="I306" s="105">
        <v>0</v>
      </c>
      <c r="J306" s="105">
        <v>0</v>
      </c>
      <c r="K306" s="105">
        <v>0</v>
      </c>
      <c r="L306" s="105">
        <v>0</v>
      </c>
      <c r="M306" s="105">
        <v>0</v>
      </c>
      <c r="N306" s="105">
        <v>0</v>
      </c>
      <c r="O306" s="105">
        <v>0</v>
      </c>
      <c r="P306" s="105">
        <v>0</v>
      </c>
      <c r="Q306" s="105">
        <v>0</v>
      </c>
      <c r="R306" s="105">
        <v>0</v>
      </c>
      <c r="S306" s="105">
        <v>0</v>
      </c>
      <c r="T306" s="105">
        <v>0</v>
      </c>
      <c r="U306" s="105">
        <v>0</v>
      </c>
      <c r="V306" s="105">
        <v>0</v>
      </c>
      <c r="W306" s="105">
        <v>0</v>
      </c>
      <c r="X306" s="105">
        <v>0</v>
      </c>
      <c r="Y306" s="105">
        <v>0</v>
      </c>
      <c r="Z306" s="105">
        <v>0</v>
      </c>
      <c r="AA306" s="105">
        <v>0</v>
      </c>
      <c r="AB306" s="105">
        <v>0</v>
      </c>
      <c r="AC306" s="105">
        <v>0</v>
      </c>
      <c r="AD306" s="105">
        <v>0</v>
      </c>
      <c r="AE306" s="105">
        <v>0</v>
      </c>
      <c r="AF306" s="105">
        <v>0</v>
      </c>
      <c r="AG306" s="105">
        <v>0</v>
      </c>
      <c r="AH306" s="105">
        <v>0</v>
      </c>
      <c r="AI306" s="105">
        <v>0</v>
      </c>
      <c r="AJ306" s="105">
        <v>0</v>
      </c>
      <c r="AK306" s="105">
        <v>0</v>
      </c>
      <c r="AL306" s="105">
        <v>0</v>
      </c>
      <c r="AM306" s="105">
        <v>0</v>
      </c>
      <c r="AN306" s="105">
        <v>0</v>
      </c>
      <c r="AO306" s="105">
        <v>0</v>
      </c>
      <c r="AP306" s="105">
        <v>0</v>
      </c>
      <c r="AQ306" s="105">
        <v>0</v>
      </c>
      <c r="AR306" s="105">
        <v>0</v>
      </c>
      <c r="AS306" s="105">
        <v>0</v>
      </c>
      <c r="AT306" s="105">
        <v>0</v>
      </c>
      <c r="AU306" s="105">
        <v>0</v>
      </c>
      <c r="AV306" s="105">
        <v>0</v>
      </c>
      <c r="AW306" s="105">
        <v>0</v>
      </c>
      <c r="AX306" s="105">
        <v>0</v>
      </c>
      <c r="AY306" s="105">
        <v>0</v>
      </c>
      <c r="AZ306" s="105">
        <v>0</v>
      </c>
      <c r="BA306" s="105">
        <v>0</v>
      </c>
    </row>
    <row r="307" spans="1:53" x14ac:dyDescent="0.2">
      <c r="A307" s="239" t="s">
        <v>2172</v>
      </c>
      <c r="B307" s="105">
        <v>-435520564.89006299</v>
      </c>
      <c r="C307" s="105">
        <v>-401515293.516716</v>
      </c>
      <c r="D307" s="105">
        <v>-376002657.41297603</v>
      </c>
      <c r="E307" s="105">
        <v>-345860388.00893497</v>
      </c>
      <c r="F307" s="105">
        <v>-314182005.791789</v>
      </c>
      <c r="G307" s="105">
        <v>-283230335.88668603</v>
      </c>
      <c r="H307" s="105">
        <v>-246070984.10903901</v>
      </c>
      <c r="I307" s="105">
        <v>-207902305.34222999</v>
      </c>
      <c r="J307" s="105">
        <v>-174229563.75181001</v>
      </c>
      <c r="K307" s="105">
        <v>-138425101.909367</v>
      </c>
      <c r="L307" s="105">
        <v>-115406617.42896201</v>
      </c>
      <c r="M307" s="105">
        <v>-91921513.003028005</v>
      </c>
      <c r="N307" s="105">
        <v>-91921513.003028005</v>
      </c>
      <c r="O307" s="105">
        <v>-55972189.724532798</v>
      </c>
      <c r="P307" s="105">
        <v>-19127750.307142701</v>
      </c>
      <c r="Q307" s="105">
        <v>-41046.403987333098</v>
      </c>
      <c r="R307" s="105">
        <v>18979333.442630202</v>
      </c>
      <c r="S307" s="105">
        <v>36314349.626814902</v>
      </c>
      <c r="T307" s="105">
        <v>52475384.471505798</v>
      </c>
      <c r="U307" s="105">
        <v>71989560.291763395</v>
      </c>
      <c r="V307" s="105">
        <v>92302045.665176496</v>
      </c>
      <c r="W307" s="105">
        <v>106283707.32751399</v>
      </c>
      <c r="X307" s="105">
        <v>116873808.43034001</v>
      </c>
      <c r="Y307" s="105">
        <v>107961172.57311299</v>
      </c>
      <c r="Z307" s="105">
        <v>99503292.929714501</v>
      </c>
      <c r="AA307" s="105">
        <v>99503292.929714501</v>
      </c>
      <c r="AB307" s="105">
        <v>103902890.675632</v>
      </c>
      <c r="AC307" s="105">
        <v>97476289.4800677</v>
      </c>
      <c r="AD307" s="105">
        <v>90551848.318600997</v>
      </c>
      <c r="AE307" s="105">
        <v>90049365.643648401</v>
      </c>
      <c r="AF307" s="105">
        <v>90598368.685100198</v>
      </c>
      <c r="AG307" s="105">
        <v>92425670.107278898</v>
      </c>
      <c r="AH307" s="105">
        <v>98535755.066480398</v>
      </c>
      <c r="AI307" s="105">
        <v>108839624.07729501</v>
      </c>
      <c r="AJ307" s="105">
        <v>113881969.88412701</v>
      </c>
      <c r="AK307" s="105">
        <v>118086174.450756</v>
      </c>
      <c r="AL307" s="105">
        <v>107191144.370349</v>
      </c>
      <c r="AM307" s="105">
        <v>101328623.31820799</v>
      </c>
      <c r="AN307" s="105">
        <v>101328623.31820799</v>
      </c>
      <c r="AO307" s="105">
        <v>97910356.741027907</v>
      </c>
      <c r="AP307" s="105">
        <v>94293296.068364695</v>
      </c>
      <c r="AQ307" s="105">
        <v>90911878.718605205</v>
      </c>
      <c r="AR307" s="105">
        <v>92074870.842309594</v>
      </c>
      <c r="AS307" s="105">
        <v>91504022.693084493</v>
      </c>
      <c r="AT307" s="105">
        <v>87022800.172444403</v>
      </c>
      <c r="AU307" s="105">
        <v>87511850.621948004</v>
      </c>
      <c r="AV307" s="105">
        <v>91573224.044836998</v>
      </c>
      <c r="AW307" s="105">
        <v>96590435.629704893</v>
      </c>
      <c r="AX307" s="105">
        <v>103850723.453234</v>
      </c>
      <c r="AY307" s="105">
        <v>95529945.973822802</v>
      </c>
      <c r="AZ307" s="105">
        <v>90206435.614954606</v>
      </c>
      <c r="BA307" s="105">
        <v>90206435.614954606</v>
      </c>
    </row>
    <row r="308" spans="1:53" x14ac:dyDescent="0.2">
      <c r="A308" s="239" t="s">
        <v>2173</v>
      </c>
      <c r="B308" s="105">
        <v>-16045653.2563303</v>
      </c>
      <c r="C308" s="105">
        <v>-12113358.932669001</v>
      </c>
      <c r="D308" s="105">
        <v>-9662658.9190086499</v>
      </c>
      <c r="E308" s="105">
        <v>-9509675.0618638694</v>
      </c>
      <c r="F308" s="105">
        <v>-9157198.4900975302</v>
      </c>
      <c r="G308" s="105">
        <v>-8837725.0094341505</v>
      </c>
      <c r="H308" s="105">
        <v>-9276573.1105420198</v>
      </c>
      <c r="I308" s="105">
        <v>-7307988.1594909197</v>
      </c>
      <c r="J308" s="105">
        <v>-5813774.5421102103</v>
      </c>
      <c r="K308" s="105">
        <v>-4266988.9146146802</v>
      </c>
      <c r="L308" s="105">
        <v>-3597170.2642947701</v>
      </c>
      <c r="M308" s="105">
        <v>-2911358.7447466501</v>
      </c>
      <c r="N308" s="105">
        <v>-2911358.7447466501</v>
      </c>
      <c r="O308" s="105">
        <v>-1657399.44197933</v>
      </c>
      <c r="P308" s="105">
        <v>-513490.69586655201</v>
      </c>
      <c r="Q308" s="105">
        <v>-1149.6268930204601</v>
      </c>
      <c r="R308" s="105">
        <v>553670.84642709198</v>
      </c>
      <c r="S308" s="105">
        <v>875775.11491006496</v>
      </c>
      <c r="T308" s="105">
        <v>722545.71959354496</v>
      </c>
      <c r="U308" s="105">
        <v>216770.31858361</v>
      </c>
      <c r="V308" s="105">
        <v>-669043.98787391896</v>
      </c>
      <c r="W308" s="105">
        <v>-937148.53771171998</v>
      </c>
      <c r="X308" s="105">
        <v>-1157612.28950975</v>
      </c>
      <c r="Y308" s="105">
        <v>-793425.26658915402</v>
      </c>
      <c r="Z308" s="105">
        <v>-477008.81319038302</v>
      </c>
      <c r="AA308" s="105">
        <v>-477008.81319038302</v>
      </c>
      <c r="AB308" s="105">
        <v>-469256.48069048399</v>
      </c>
      <c r="AC308" s="105">
        <v>-253097.18616012399</v>
      </c>
      <c r="AD308" s="105">
        <v>-59928.318135965099</v>
      </c>
      <c r="AE308" s="105">
        <v>5572.2503360974497</v>
      </c>
      <c r="AF308" s="105">
        <v>68184.687985634795</v>
      </c>
      <c r="AG308" s="105">
        <v>-350362.44474222598</v>
      </c>
      <c r="AH308" s="105">
        <v>-388311.69323289901</v>
      </c>
      <c r="AI308" s="105">
        <v>-498073.243080165</v>
      </c>
      <c r="AJ308" s="105">
        <v>-526593.13422100898</v>
      </c>
      <c r="AK308" s="105">
        <v>-546374.77142246603</v>
      </c>
      <c r="AL308" s="105">
        <v>-213768.53490485501</v>
      </c>
      <c r="AM308" s="105">
        <v>-15474.3720233893</v>
      </c>
      <c r="AN308" s="105">
        <v>-15474.3720233893</v>
      </c>
      <c r="AO308" s="105">
        <v>607956.87218791095</v>
      </c>
      <c r="AP308" s="105">
        <v>1145251.8630182301</v>
      </c>
      <c r="AQ308" s="105">
        <v>1634281.2357072199</v>
      </c>
      <c r="AR308" s="105">
        <v>2118186.65137392</v>
      </c>
      <c r="AS308" s="105">
        <v>2611813.4046633402</v>
      </c>
      <c r="AT308" s="105">
        <v>2178525.5750364098</v>
      </c>
      <c r="AU308" s="105">
        <v>2245201.8675280502</v>
      </c>
      <c r="AV308" s="105">
        <v>2369627.5138411699</v>
      </c>
      <c r="AW308" s="105">
        <v>2462257.5930881398</v>
      </c>
      <c r="AX308" s="105">
        <v>2550799.2665756298</v>
      </c>
      <c r="AY308" s="105">
        <v>2516967.4952404401</v>
      </c>
      <c r="AZ308" s="105">
        <v>2500823.2295432799</v>
      </c>
      <c r="BA308" s="105">
        <v>2500823.2295432799</v>
      </c>
    </row>
    <row r="309" spans="1:53" x14ac:dyDescent="0.2">
      <c r="A309" s="239" t="s">
        <v>2174</v>
      </c>
      <c r="B309" s="105">
        <v>-2.50292941927909E-6</v>
      </c>
      <c r="C309" s="105">
        <v>2.03726813197135E-7</v>
      </c>
      <c r="D309" s="105">
        <v>-2.06637196242809E-6</v>
      </c>
      <c r="E309" s="105">
        <v>-9.6042640507221201E-7</v>
      </c>
      <c r="F309" s="105">
        <v>3.3760443329810999E-6</v>
      </c>
      <c r="G309" s="105">
        <v>6.9849193096160804E-7</v>
      </c>
      <c r="H309" s="105">
        <v>2.3283064365386899E-7</v>
      </c>
      <c r="I309" s="105">
        <v>2.6193447411060299E-6</v>
      </c>
      <c r="J309" s="105">
        <v>7.5669959187507598E-7</v>
      </c>
      <c r="K309" s="105">
        <v>-2.00816430151462E-6</v>
      </c>
      <c r="L309" s="105">
        <v>-2.27009877562522E-6</v>
      </c>
      <c r="M309" s="105">
        <v>3.4924596548080402E-7</v>
      </c>
      <c r="N309" s="105">
        <v>3.4924596548080402E-7</v>
      </c>
      <c r="O309" s="105">
        <v>4.2200554162263802E-6</v>
      </c>
      <c r="P309" s="105">
        <v>1.13504938781261E-6</v>
      </c>
      <c r="Q309" s="105">
        <v>2.7648638933897001E-6</v>
      </c>
      <c r="R309" s="105">
        <v>2.0954757928848199E-6</v>
      </c>
      <c r="S309" s="105">
        <v>-6.1118043959140703E-7</v>
      </c>
      <c r="T309" s="105">
        <v>-2.1827872842550201E-7</v>
      </c>
      <c r="U309" s="105">
        <v>2.8194335754960699E-6</v>
      </c>
      <c r="V309" s="105">
        <v>2.1827872842550202E-8</v>
      </c>
      <c r="W309" s="105">
        <v>2.3137545213103201E-6</v>
      </c>
      <c r="X309" s="105">
        <v>2.7794158086180598E-6</v>
      </c>
      <c r="Y309" s="105">
        <v>-2.9103830456733699E-6</v>
      </c>
      <c r="Z309" s="105">
        <v>-1.0404619388282299E-6</v>
      </c>
      <c r="AA309" s="105">
        <v>-1.0404619388282299E-6</v>
      </c>
      <c r="AB309" s="105">
        <v>-3.92901711165905E-7</v>
      </c>
      <c r="AC309" s="105">
        <v>-7.8216544352471797E-7</v>
      </c>
      <c r="AD309" s="105">
        <v>-2.3874235921539298E-6</v>
      </c>
      <c r="AE309" s="105">
        <v>1.5514842743868899E-6</v>
      </c>
      <c r="AF309" s="105">
        <v>2.3901520762592499E-6</v>
      </c>
      <c r="AG309" s="105">
        <v>1.28784449771046E-6</v>
      </c>
      <c r="AH309" s="105">
        <v>-3.92901711165905E-7</v>
      </c>
      <c r="AI309" s="105">
        <v>-4.5838532969355498E-7</v>
      </c>
      <c r="AJ309" s="105">
        <v>-2.1827872842550201E-6</v>
      </c>
      <c r="AK309" s="105">
        <v>-6.9121597334742504E-7</v>
      </c>
      <c r="AL309" s="105">
        <v>-5.0931703299283897E-7</v>
      </c>
      <c r="AM309" s="105">
        <v>-1.53545443026814E-6</v>
      </c>
      <c r="AN309" s="105">
        <v>-1.53545443026814E-6</v>
      </c>
      <c r="AO309" s="105">
        <v>2.2191670723259398E-6</v>
      </c>
      <c r="AP309" s="105">
        <v>-3.1723175197839699E-6</v>
      </c>
      <c r="AQ309" s="105">
        <v>3.0267983675003001E-6</v>
      </c>
      <c r="AR309" s="105">
        <v>4.3655745685100496E-6</v>
      </c>
      <c r="AS309" s="105">
        <v>-1.0477378964424099E-6</v>
      </c>
      <c r="AT309" s="105">
        <v>2.0954757928848199E-6</v>
      </c>
      <c r="AU309" s="105">
        <v>-2.06637196242809E-6</v>
      </c>
      <c r="AV309" s="105">
        <v>2.2409949451684901E-6</v>
      </c>
      <c r="AW309" s="105">
        <v>2.1536834537982898E-6</v>
      </c>
      <c r="AX309" s="105">
        <v>7.2759576141834196E-7</v>
      </c>
      <c r="AY309" s="105">
        <v>2.0372681319713499E-6</v>
      </c>
      <c r="AZ309" s="105">
        <v>-5.8207660913467397E-7</v>
      </c>
      <c r="BA309" s="105">
        <v>-5.8207660913467397E-7</v>
      </c>
    </row>
    <row r="310" spans="1:53" x14ac:dyDescent="0.2">
      <c r="A310" s="106" t="s">
        <v>672</v>
      </c>
    </row>
    <row r="311" spans="1:53" x14ac:dyDescent="0.2">
      <c r="A311" s="158" t="s">
        <v>2175</v>
      </c>
    </row>
    <row r="312" spans="1:53" x14ac:dyDescent="0.2">
      <c r="A312" s="106" t="s">
        <v>2176</v>
      </c>
      <c r="B312" s="105">
        <v>8216185146.3633604</v>
      </c>
      <c r="C312" s="105">
        <v>8262281367.4600201</v>
      </c>
      <c r="D312" s="105">
        <v>8314454366.4703598</v>
      </c>
      <c r="E312" s="105">
        <v>8363991069.2663097</v>
      </c>
      <c r="F312" s="105">
        <v>8413647812.2851801</v>
      </c>
      <c r="G312" s="105">
        <v>8462638766.3797197</v>
      </c>
      <c r="H312" s="105">
        <v>8504615032.5504303</v>
      </c>
      <c r="I312" s="105">
        <v>8548712534.9958296</v>
      </c>
      <c r="J312" s="105">
        <v>8590974406.7350502</v>
      </c>
      <c r="K312" s="105">
        <v>8630019125.3010807</v>
      </c>
      <c r="L312" s="105">
        <v>8679480651.6664295</v>
      </c>
      <c r="M312" s="105">
        <v>8737159364.7016792</v>
      </c>
      <c r="N312" s="105">
        <v>8737159364.7016792</v>
      </c>
      <c r="O312" s="105">
        <v>8828481311.5654106</v>
      </c>
      <c r="P312" s="105">
        <v>8873814930.3186703</v>
      </c>
      <c r="Q312" s="105">
        <v>8924436294.1989994</v>
      </c>
      <c r="R312" s="105">
        <v>8974640426.2130699</v>
      </c>
      <c r="S312" s="105">
        <v>9027266743.71138</v>
      </c>
      <c r="T312" s="105">
        <v>9080671933.0594997</v>
      </c>
      <c r="U312" s="105">
        <v>9128047017.1917095</v>
      </c>
      <c r="V312" s="105">
        <v>9177508859.5007191</v>
      </c>
      <c r="W312" s="105">
        <v>9223169898.5417709</v>
      </c>
      <c r="X312" s="105">
        <v>9266443934.2372799</v>
      </c>
      <c r="Y312" s="105">
        <v>9317655905.1208897</v>
      </c>
      <c r="Z312" s="105">
        <v>9371953689.7608204</v>
      </c>
      <c r="AA312" s="105">
        <v>9371953689.7608204</v>
      </c>
      <c r="AB312" s="105">
        <v>9420971346.6507397</v>
      </c>
      <c r="AC312" s="105">
        <v>9454664021.2568703</v>
      </c>
      <c r="AD312" s="105">
        <v>9496393685.07341</v>
      </c>
      <c r="AE312" s="105">
        <v>9532898494.0485001</v>
      </c>
      <c r="AF312" s="105">
        <v>9570379144.5007801</v>
      </c>
      <c r="AG312" s="105">
        <v>9605088287.2185001</v>
      </c>
      <c r="AH312" s="105">
        <v>9635503665.5476494</v>
      </c>
      <c r="AI312" s="105">
        <v>9664885124.3743496</v>
      </c>
      <c r="AJ312" s="105">
        <v>9694713251.1324692</v>
      </c>
      <c r="AK312" s="105">
        <v>9723611883.0626907</v>
      </c>
      <c r="AL312" s="105">
        <v>9765291908.1571693</v>
      </c>
      <c r="AM312" s="105">
        <v>9803657087.0081806</v>
      </c>
      <c r="AN312" s="105">
        <v>9803657087.0081806</v>
      </c>
      <c r="AO312" s="105">
        <v>9843488495.2925892</v>
      </c>
      <c r="AP312" s="105">
        <v>9861060850.5825291</v>
      </c>
      <c r="AQ312" s="105">
        <v>9895806800.3636494</v>
      </c>
      <c r="AR312" s="105">
        <v>9927452171.0158997</v>
      </c>
      <c r="AS312" s="105">
        <v>9962816818.9710503</v>
      </c>
      <c r="AT312" s="105">
        <v>9995915284.4985199</v>
      </c>
      <c r="AU312" s="105">
        <v>10027265305.927401</v>
      </c>
      <c r="AV312" s="105">
        <v>10058176270.318399</v>
      </c>
      <c r="AW312" s="105">
        <v>10084463053.165199</v>
      </c>
      <c r="AX312" s="105">
        <v>10107544030.0327</v>
      </c>
      <c r="AY312" s="105">
        <v>10144391683.104</v>
      </c>
      <c r="AZ312" s="105">
        <v>10179177677.9403</v>
      </c>
      <c r="BA312" s="105">
        <v>10179177677.9403</v>
      </c>
    </row>
    <row r="313" spans="1:53" x14ac:dyDescent="0.2">
      <c r="A313" s="106" t="s">
        <v>2177</v>
      </c>
      <c r="B313" s="105">
        <v>0</v>
      </c>
      <c r="C313" s="105">
        <v>0</v>
      </c>
      <c r="D313" s="105">
        <v>0</v>
      </c>
      <c r="E313" s="105">
        <v>0</v>
      </c>
      <c r="F313" s="105">
        <v>0</v>
      </c>
      <c r="G313" s="105">
        <v>0</v>
      </c>
      <c r="H313" s="105">
        <v>0</v>
      </c>
      <c r="I313" s="105">
        <v>0</v>
      </c>
      <c r="J313" s="105">
        <v>0</v>
      </c>
      <c r="K313" s="105">
        <v>0</v>
      </c>
      <c r="L313" s="105">
        <v>0</v>
      </c>
      <c r="M313" s="105">
        <v>0</v>
      </c>
      <c r="N313" s="105">
        <v>0</v>
      </c>
      <c r="O313" s="105">
        <v>0</v>
      </c>
      <c r="P313" s="105">
        <v>0</v>
      </c>
      <c r="Q313" s="105">
        <v>0</v>
      </c>
      <c r="R313" s="105">
        <v>0</v>
      </c>
      <c r="S313" s="105">
        <v>0</v>
      </c>
      <c r="T313" s="105">
        <v>0</v>
      </c>
      <c r="U313" s="105">
        <v>0</v>
      </c>
      <c r="V313" s="105">
        <v>0</v>
      </c>
      <c r="W313" s="105">
        <v>0</v>
      </c>
      <c r="X313" s="105">
        <v>0</v>
      </c>
      <c r="Y313" s="105">
        <v>0</v>
      </c>
      <c r="Z313" s="105">
        <v>0</v>
      </c>
      <c r="AA313" s="105">
        <v>0</v>
      </c>
      <c r="AB313" s="105">
        <v>0</v>
      </c>
      <c r="AC313" s="105">
        <v>0</v>
      </c>
      <c r="AD313" s="105">
        <v>0</v>
      </c>
      <c r="AE313" s="105">
        <v>0</v>
      </c>
      <c r="AF313" s="105">
        <v>0</v>
      </c>
      <c r="AG313" s="105">
        <v>0</v>
      </c>
      <c r="AH313" s="105">
        <v>0</v>
      </c>
      <c r="AI313" s="105">
        <v>0</v>
      </c>
      <c r="AJ313" s="105">
        <v>0</v>
      </c>
      <c r="AK313" s="105">
        <v>0</v>
      </c>
      <c r="AL313" s="105">
        <v>0</v>
      </c>
      <c r="AM313" s="105">
        <v>0</v>
      </c>
      <c r="AN313" s="105">
        <v>0</v>
      </c>
      <c r="AO313" s="105">
        <v>0</v>
      </c>
      <c r="AP313" s="105">
        <v>0</v>
      </c>
      <c r="AQ313" s="105">
        <v>0</v>
      </c>
      <c r="AR313" s="105">
        <v>0</v>
      </c>
      <c r="AS313" s="105">
        <v>0</v>
      </c>
      <c r="AT313" s="105">
        <v>0</v>
      </c>
      <c r="AU313" s="105">
        <v>0</v>
      </c>
      <c r="AV313" s="105">
        <v>0</v>
      </c>
      <c r="AW313" s="105">
        <v>0</v>
      </c>
      <c r="AX313" s="105">
        <v>0</v>
      </c>
      <c r="AY313" s="105">
        <v>0</v>
      </c>
      <c r="AZ313" s="105">
        <v>0</v>
      </c>
      <c r="BA313" s="105">
        <v>0</v>
      </c>
    </row>
    <row r="314" spans="1:53" x14ac:dyDescent="0.2">
      <c r="A314" s="106" t="s">
        <v>2178</v>
      </c>
      <c r="B314" s="105">
        <v>7035425824.59863</v>
      </c>
      <c r="C314" s="105">
        <v>7120624695.9648705</v>
      </c>
      <c r="D314" s="105">
        <v>7196710304.35151</v>
      </c>
      <c r="E314" s="105">
        <v>7226817013.7135496</v>
      </c>
      <c r="F314" s="105">
        <v>7257957701.4172201</v>
      </c>
      <c r="G314" s="105">
        <v>7285548620.3500204</v>
      </c>
      <c r="H314" s="105">
        <v>7275755472.6122303</v>
      </c>
      <c r="I314" s="105">
        <v>7331380291.9332399</v>
      </c>
      <c r="J314" s="105">
        <v>7380232364.4651899</v>
      </c>
      <c r="K314" s="105">
        <v>7431968438.1136799</v>
      </c>
      <c r="L314" s="105">
        <v>7471961529.5854702</v>
      </c>
      <c r="M314" s="105">
        <v>7517843053.7747498</v>
      </c>
      <c r="N314" s="105">
        <v>7517843053.7747498</v>
      </c>
      <c r="O314" s="105">
        <v>7611524742.2912102</v>
      </c>
      <c r="P314" s="105">
        <v>7671120670.8325701</v>
      </c>
      <c r="Q314" s="105">
        <v>7706047544.5727301</v>
      </c>
      <c r="R314" s="105">
        <v>7740522920.1224403</v>
      </c>
      <c r="S314" s="105">
        <v>7824239153.6351805</v>
      </c>
      <c r="T314" s="105">
        <v>7950746887.6390104</v>
      </c>
      <c r="U314" s="105">
        <v>8077839387.4382095</v>
      </c>
      <c r="V314" s="105">
        <v>8205429945.2992897</v>
      </c>
      <c r="W314" s="105">
        <v>8259195239.6795702</v>
      </c>
      <c r="X314" s="105">
        <v>8306946809.5232201</v>
      </c>
      <c r="Y314" s="105">
        <v>8331228014.1514597</v>
      </c>
      <c r="Z314" s="105">
        <v>8358139653.2445402</v>
      </c>
      <c r="AA314" s="105">
        <v>8358139653.2445402</v>
      </c>
      <c r="AB314" s="105">
        <v>8399395881.1895504</v>
      </c>
      <c r="AC314" s="105">
        <v>8413095559.0554399</v>
      </c>
      <c r="AD314" s="105">
        <v>8433754215.3203001</v>
      </c>
      <c r="AE314" s="105">
        <v>8459938069.9661999</v>
      </c>
      <c r="AF314" s="105">
        <v>8487229262.3159704</v>
      </c>
      <c r="AG314" s="105">
        <v>8556751529.8478203</v>
      </c>
      <c r="AH314" s="105">
        <v>8585037935.2912998</v>
      </c>
      <c r="AI314" s="105">
        <v>8616611685.6913204</v>
      </c>
      <c r="AJ314" s="105">
        <v>8643519328.5473309</v>
      </c>
      <c r="AK314" s="105">
        <v>8669210516.2923298</v>
      </c>
      <c r="AL314" s="105">
        <v>8683299410.9816608</v>
      </c>
      <c r="AM314" s="105">
        <v>8701255716.9124794</v>
      </c>
      <c r="AN314" s="105">
        <v>8701255716.9124794</v>
      </c>
      <c r="AO314" s="105">
        <v>8681266071.1182709</v>
      </c>
      <c r="AP314" s="105">
        <v>8645660877.7185593</v>
      </c>
      <c r="AQ314" s="105">
        <v>8626332965.1971893</v>
      </c>
      <c r="AR314" s="105">
        <v>8611289060.3992805</v>
      </c>
      <c r="AS314" s="105">
        <v>8595340462.1037102</v>
      </c>
      <c r="AT314" s="105">
        <v>8653328751.5370998</v>
      </c>
      <c r="AU314" s="105">
        <v>8675114162.1624908</v>
      </c>
      <c r="AV314" s="105">
        <v>8699894447.1248302</v>
      </c>
      <c r="AW314" s="105">
        <v>8725821651.0469093</v>
      </c>
      <c r="AX314" s="105">
        <v>8753644432.4112206</v>
      </c>
      <c r="AY314" s="105">
        <v>8770185961.5699196</v>
      </c>
      <c r="AZ314" s="105">
        <v>8788390450.9615192</v>
      </c>
      <c r="BA314" s="105">
        <v>8788390450.9615192</v>
      </c>
    </row>
    <row r="315" spans="1:53" x14ac:dyDescent="0.2">
      <c r="A315" s="106" t="s">
        <v>2179</v>
      </c>
      <c r="B315" s="105">
        <v>259202463.42589399</v>
      </c>
      <c r="C315" s="105">
        <v>214822907.52010599</v>
      </c>
      <c r="D315" s="105">
        <v>184943791.32402301</v>
      </c>
      <c r="E315" s="105">
        <v>198706425.814192</v>
      </c>
      <c r="F315" s="105">
        <v>211541584.43006</v>
      </c>
      <c r="G315" s="105">
        <v>227333258.80486101</v>
      </c>
      <c r="H315" s="105">
        <v>274287022.58615601</v>
      </c>
      <c r="I315" s="105">
        <v>257705850.24527901</v>
      </c>
      <c r="J315" s="105">
        <v>246267086.431476</v>
      </c>
      <c r="K315" s="105">
        <v>229092314.19573399</v>
      </c>
      <c r="L315" s="105">
        <v>232897544.60331601</v>
      </c>
      <c r="M315" s="105">
        <v>238106808.745839</v>
      </c>
      <c r="N315" s="105">
        <v>238106808.745839</v>
      </c>
      <c r="O315" s="105">
        <v>225385801.81642899</v>
      </c>
      <c r="P315" s="105">
        <v>205933736.487075</v>
      </c>
      <c r="Q315" s="105">
        <v>215830831.341355</v>
      </c>
      <c r="R315" s="105">
        <v>225808872.051653</v>
      </c>
      <c r="S315" s="105">
        <v>188693285.554497</v>
      </c>
      <c r="T315" s="105">
        <v>109475674.911054</v>
      </c>
      <c r="U315" s="105">
        <v>24323468.7138732</v>
      </c>
      <c r="V315" s="105">
        <v>-59476401.993702203</v>
      </c>
      <c r="W315" s="105">
        <v>-72824828.340717897</v>
      </c>
      <c r="X315" s="105">
        <v>-82278688.819655105</v>
      </c>
      <c r="Y315" s="105">
        <v>-61227630.736101002</v>
      </c>
      <c r="Z315" s="105">
        <v>-40068083.769749001</v>
      </c>
      <c r="AA315" s="105">
        <v>-40068083.769749001</v>
      </c>
      <c r="AB315" s="105">
        <v>-37934179.939591601</v>
      </c>
      <c r="AC315" s="105">
        <v>-21844602.664410699</v>
      </c>
      <c r="AD315" s="105">
        <v>-5581561.4488393003</v>
      </c>
      <c r="AE315" s="105">
        <v>523500.55346622597</v>
      </c>
      <c r="AF315" s="105">
        <v>6387522.0659325598</v>
      </c>
      <c r="AG315" s="105">
        <v>-32436490.658596601</v>
      </c>
      <c r="AH315" s="105">
        <v>-33832090.847353101</v>
      </c>
      <c r="AI315" s="105">
        <v>-39431445.698552899</v>
      </c>
      <c r="AJ315" s="105">
        <v>-39967853.897774801</v>
      </c>
      <c r="AK315" s="105">
        <v>-40111706.017097197</v>
      </c>
      <c r="AL315" s="105">
        <v>-17316880.084911201</v>
      </c>
      <c r="AM315" s="105">
        <v>-1328809.8034383401</v>
      </c>
      <c r="AN315" s="105">
        <v>-1328809.8034383401</v>
      </c>
      <c r="AO315" s="105">
        <v>53904771.087576702</v>
      </c>
      <c r="AP315" s="105">
        <v>105007032.738067</v>
      </c>
      <c r="AQ315" s="105">
        <v>155071639.665712</v>
      </c>
      <c r="AR315" s="105">
        <v>198103102.09502301</v>
      </c>
      <c r="AS315" s="105">
        <v>245338125.864326</v>
      </c>
      <c r="AT315" s="105">
        <v>216627113.32047701</v>
      </c>
      <c r="AU315" s="105">
        <v>222568513.62964001</v>
      </c>
      <c r="AV315" s="105">
        <v>225125952.094109</v>
      </c>
      <c r="AW315" s="105">
        <v>222436315.522899</v>
      </c>
      <c r="AX315" s="105">
        <v>215008514.67936999</v>
      </c>
      <c r="AY315" s="105">
        <v>231071762.55008501</v>
      </c>
      <c r="AZ315" s="105">
        <v>243643492.176927</v>
      </c>
      <c r="BA315" s="105">
        <v>243643492.176927</v>
      </c>
    </row>
    <row r="316" spans="1:53" x14ac:dyDescent="0.2">
      <c r="A316" s="106" t="s">
        <v>2180</v>
      </c>
      <c r="B316" s="105">
        <v>153124258.23273</v>
      </c>
      <c r="C316" s="105">
        <v>153475943.513605</v>
      </c>
      <c r="D316" s="105">
        <v>153783146.46219599</v>
      </c>
      <c r="E316" s="105">
        <v>154105180.33432499</v>
      </c>
      <c r="F316" s="105">
        <v>154416304.39598399</v>
      </c>
      <c r="G316" s="105">
        <v>154656275.87007299</v>
      </c>
      <c r="H316" s="105">
        <v>154866403.439659</v>
      </c>
      <c r="I316" s="105">
        <v>155105098.12406501</v>
      </c>
      <c r="J316" s="105">
        <v>155274752.684095</v>
      </c>
      <c r="K316" s="105">
        <v>155466257.92909399</v>
      </c>
      <c r="L316" s="105">
        <v>155637224.41569501</v>
      </c>
      <c r="M316" s="105">
        <v>155859117.11546099</v>
      </c>
      <c r="N316" s="105">
        <v>155859117.11546099</v>
      </c>
      <c r="O316" s="105">
        <v>156418371.36013699</v>
      </c>
      <c r="P316" s="105">
        <v>156734521.85263601</v>
      </c>
      <c r="Q316" s="105">
        <v>156857625.135979</v>
      </c>
      <c r="R316" s="105">
        <v>156969696.46890301</v>
      </c>
      <c r="S316" s="105">
        <v>157063434.23543</v>
      </c>
      <c r="T316" s="105">
        <v>157124939.532592</v>
      </c>
      <c r="U316" s="105">
        <v>157141166.32778901</v>
      </c>
      <c r="V316" s="105">
        <v>157151652.00336</v>
      </c>
      <c r="W316" s="105">
        <v>157076801.33675399</v>
      </c>
      <c r="X316" s="105">
        <v>156949744.025929</v>
      </c>
      <c r="Y316" s="105">
        <v>156701527.23360601</v>
      </c>
      <c r="Z316" s="105">
        <v>156494578.868287</v>
      </c>
      <c r="AA316" s="105">
        <v>156494578.868287</v>
      </c>
      <c r="AB316" s="105">
        <v>156435848.18902901</v>
      </c>
      <c r="AC316" s="105">
        <v>155961226.11204499</v>
      </c>
      <c r="AD316" s="105">
        <v>155621125.35676101</v>
      </c>
      <c r="AE316" s="105">
        <v>155282420.736902</v>
      </c>
      <c r="AF316" s="105">
        <v>154948571.32695499</v>
      </c>
      <c r="AG316" s="105">
        <v>154615858.08378401</v>
      </c>
      <c r="AH316" s="105">
        <v>154278349.05236301</v>
      </c>
      <c r="AI316" s="105">
        <v>153940699.92680401</v>
      </c>
      <c r="AJ316" s="105">
        <v>153602918.44066799</v>
      </c>
      <c r="AK316" s="105">
        <v>153263892.20536199</v>
      </c>
      <c r="AL316" s="105">
        <v>152949074.20402601</v>
      </c>
      <c r="AM316" s="105">
        <v>152626774.28370899</v>
      </c>
      <c r="AN316" s="105">
        <v>152626774.28370899</v>
      </c>
      <c r="AO316" s="105">
        <v>152422298.117255</v>
      </c>
      <c r="AP316" s="105">
        <v>151841864.89305401</v>
      </c>
      <c r="AQ316" s="105">
        <v>151539735.728048</v>
      </c>
      <c r="AR316" s="105">
        <v>151244423.536035</v>
      </c>
      <c r="AS316" s="105">
        <v>150958990.695806</v>
      </c>
      <c r="AT316" s="105">
        <v>150679018.29962701</v>
      </c>
      <c r="AU316" s="105">
        <v>150398220.63774601</v>
      </c>
      <c r="AV316" s="105">
        <v>150122108.212001</v>
      </c>
      <c r="AW316" s="105">
        <v>149849502.547221</v>
      </c>
      <c r="AX316" s="105">
        <v>149581678.89314201</v>
      </c>
      <c r="AY316" s="105">
        <v>149346368.30453101</v>
      </c>
      <c r="AZ316" s="105">
        <v>149106854.22798401</v>
      </c>
      <c r="BA316" s="105">
        <v>149106854.22798401</v>
      </c>
    </row>
    <row r="317" spans="1:53" x14ac:dyDescent="0.2">
      <c r="A317" s="106" t="s">
        <v>2181</v>
      </c>
      <c r="B317" s="105">
        <v>1471506.64411759</v>
      </c>
      <c r="C317" s="105">
        <v>1474886.29952568</v>
      </c>
      <c r="D317" s="105">
        <v>1477838.4847977101</v>
      </c>
      <c r="E317" s="105">
        <v>1480933.1935521399</v>
      </c>
      <c r="F317" s="105">
        <v>1483923.06027319</v>
      </c>
      <c r="G317" s="105">
        <v>1486229.1587489999</v>
      </c>
      <c r="H317" s="105">
        <v>1488248.4607089099</v>
      </c>
      <c r="I317" s="105">
        <v>1490542.28938161</v>
      </c>
      <c r="J317" s="105">
        <v>1492172.65033924</v>
      </c>
      <c r="K317" s="105">
        <v>1494012.9938854</v>
      </c>
      <c r="L317" s="105">
        <v>1495655.9623076301</v>
      </c>
      <c r="M317" s="105">
        <v>1497788.3258257001</v>
      </c>
      <c r="N317" s="105">
        <v>1497788.3258257001</v>
      </c>
      <c r="O317" s="105">
        <v>1503162.6952841401</v>
      </c>
      <c r="P317" s="105">
        <v>1506200.8654318501</v>
      </c>
      <c r="Q317" s="105">
        <v>1507383.8739338501</v>
      </c>
      <c r="R317" s="105">
        <v>1508460.8666515099</v>
      </c>
      <c r="S317" s="105">
        <v>1509361.6758886699</v>
      </c>
      <c r="T317" s="105">
        <v>1509952.73477422</v>
      </c>
      <c r="U317" s="105">
        <v>1510108.6724239499</v>
      </c>
      <c r="V317" s="105">
        <v>1510209.4385693599</v>
      </c>
      <c r="W317" s="105">
        <v>1509490.13220668</v>
      </c>
      <c r="X317" s="105">
        <v>1508269.1259518899</v>
      </c>
      <c r="Y317" s="105">
        <v>1505883.7909089499</v>
      </c>
      <c r="Z317" s="105">
        <v>1503895.0407391801</v>
      </c>
      <c r="AA317" s="105">
        <v>1503895.0407391801</v>
      </c>
      <c r="AB317" s="105">
        <v>1503330.64561499</v>
      </c>
      <c r="AC317" s="105">
        <v>1498769.5816282299</v>
      </c>
      <c r="AD317" s="105">
        <v>1495501.2521888199</v>
      </c>
      <c r="AE317" s="105">
        <v>1492246.33945148</v>
      </c>
      <c r="AF317" s="105">
        <v>1489038.08472724</v>
      </c>
      <c r="AG317" s="105">
        <v>1485840.74843603</v>
      </c>
      <c r="AH317" s="105">
        <v>1482597.32516712</v>
      </c>
      <c r="AI317" s="105">
        <v>1479352.5556095401</v>
      </c>
      <c r="AJ317" s="105">
        <v>1476106.51408193</v>
      </c>
      <c r="AK317" s="105">
        <v>1472848.51065686</v>
      </c>
      <c r="AL317" s="105">
        <v>1469823.1455971401</v>
      </c>
      <c r="AM317" s="105">
        <v>1466725.8801499901</v>
      </c>
      <c r="AN317" s="105">
        <v>1466725.8801499901</v>
      </c>
      <c r="AO317" s="105">
        <v>1464760.8875291301</v>
      </c>
      <c r="AP317" s="105">
        <v>1459182.99049481</v>
      </c>
      <c r="AQ317" s="105">
        <v>1456279.56370392</v>
      </c>
      <c r="AR317" s="105">
        <v>1453441.6472454099</v>
      </c>
      <c r="AS317" s="105">
        <v>1450698.67022992</v>
      </c>
      <c r="AT317" s="105">
        <v>1448008.1674585</v>
      </c>
      <c r="AU317" s="105">
        <v>1445309.7339778801</v>
      </c>
      <c r="AV317" s="105">
        <v>1442656.3250817601</v>
      </c>
      <c r="AW317" s="105">
        <v>1440036.61575825</v>
      </c>
      <c r="AX317" s="105">
        <v>1437462.8610117501</v>
      </c>
      <c r="AY317" s="105">
        <v>1435201.5531134</v>
      </c>
      <c r="AZ317" s="105">
        <v>1432899.85017575</v>
      </c>
      <c r="BA317" s="105">
        <v>1432899.85017575</v>
      </c>
    </row>
    <row r="318" spans="1:53" x14ac:dyDescent="0.2">
      <c r="A318" s="106" t="s">
        <v>2182</v>
      </c>
      <c r="B318" s="105">
        <v>190597282.85593599</v>
      </c>
      <c r="C318" s="105">
        <v>191097402.02078101</v>
      </c>
      <c r="D318" s="105">
        <v>191548292.36032</v>
      </c>
      <c r="E318" s="105">
        <v>192002466.476116</v>
      </c>
      <c r="F318" s="105">
        <v>192444977.177205</v>
      </c>
      <c r="G318" s="105">
        <v>192808123.421233</v>
      </c>
      <c r="H318" s="105">
        <v>193123227.71024901</v>
      </c>
      <c r="I318" s="105">
        <v>193468122.66736701</v>
      </c>
      <c r="J318" s="105">
        <v>193737010.870848</v>
      </c>
      <c r="K318" s="105">
        <v>194028863.425419</v>
      </c>
      <c r="L318" s="105">
        <v>194310682.27316001</v>
      </c>
      <c r="M318" s="105">
        <v>195508728.75586501</v>
      </c>
      <c r="N318" s="105">
        <v>195508728.75586501</v>
      </c>
      <c r="O318" s="105">
        <v>197492894.76608199</v>
      </c>
      <c r="P318" s="105">
        <v>198572074.340808</v>
      </c>
      <c r="Q318" s="105">
        <v>199425235.210051</v>
      </c>
      <c r="R318" s="105">
        <v>200264307.226145</v>
      </c>
      <c r="S318" s="105">
        <v>201083751.900832</v>
      </c>
      <c r="T318" s="105">
        <v>201870141.199729</v>
      </c>
      <c r="U318" s="105">
        <v>202590946.337266</v>
      </c>
      <c r="V318" s="105">
        <v>203303646.139094</v>
      </c>
      <c r="W318" s="105">
        <v>203919947.80321899</v>
      </c>
      <c r="X318" s="105">
        <v>204461836.21906501</v>
      </c>
      <c r="Y318" s="105">
        <v>204858834.68116599</v>
      </c>
      <c r="Z318" s="105">
        <v>205374459.82257</v>
      </c>
      <c r="AA318" s="105">
        <v>205374459.82257</v>
      </c>
      <c r="AB318" s="105">
        <v>205171396.14834499</v>
      </c>
      <c r="AC318" s="105">
        <v>204535548.998501</v>
      </c>
      <c r="AD318" s="105">
        <v>204084091.42006999</v>
      </c>
      <c r="AE318" s="105">
        <v>203628419.17633399</v>
      </c>
      <c r="AF318" s="105">
        <v>203179101.46118999</v>
      </c>
      <c r="AG318" s="105">
        <v>202732344.365145</v>
      </c>
      <c r="AH318" s="105">
        <v>202270844.148103</v>
      </c>
      <c r="AI318" s="105">
        <v>201801628.06580999</v>
      </c>
      <c r="AJ318" s="105">
        <v>201335270.07780901</v>
      </c>
      <c r="AK318" s="105">
        <v>200860242.03385001</v>
      </c>
      <c r="AL318" s="105">
        <v>200427230.35218799</v>
      </c>
      <c r="AM318" s="105">
        <v>199981998.92798901</v>
      </c>
      <c r="AN318" s="105">
        <v>199981998.92798901</v>
      </c>
      <c r="AO318" s="105">
        <v>199476158.36241201</v>
      </c>
      <c r="AP318" s="105">
        <v>198610984.27213201</v>
      </c>
      <c r="AQ318" s="105">
        <v>198111376.036295</v>
      </c>
      <c r="AR318" s="105">
        <v>197613135.39944401</v>
      </c>
      <c r="AS318" s="105">
        <v>197123600.34288499</v>
      </c>
      <c r="AT318" s="105">
        <v>196637838.28645101</v>
      </c>
      <c r="AU318" s="105">
        <v>196140548.174698</v>
      </c>
      <c r="AV318" s="105">
        <v>195639493.33629099</v>
      </c>
      <c r="AW318" s="105">
        <v>195144393.402354</v>
      </c>
      <c r="AX318" s="105">
        <v>194647072.34683499</v>
      </c>
      <c r="AY318" s="105">
        <v>194195850.266276</v>
      </c>
      <c r="AZ318" s="105">
        <v>197111576.65813601</v>
      </c>
      <c r="BA318" s="105">
        <v>197111576.65813601</v>
      </c>
    </row>
    <row r="319" spans="1:53" x14ac:dyDescent="0.2">
      <c r="A319" s="106" t="s">
        <v>2183</v>
      </c>
      <c r="B319" s="105">
        <v>2514003350.1068902</v>
      </c>
      <c r="C319" s="105">
        <v>2508061120.7954998</v>
      </c>
      <c r="D319" s="105">
        <v>2500208565.6626</v>
      </c>
      <c r="E319" s="105">
        <v>2492476826.3824601</v>
      </c>
      <c r="F319" s="105">
        <v>2484932258.4088202</v>
      </c>
      <c r="G319" s="105">
        <v>2476947979.65554</v>
      </c>
      <c r="H319" s="105">
        <v>2469232196.0705199</v>
      </c>
      <c r="I319" s="105">
        <v>2461324542.1627998</v>
      </c>
      <c r="J319" s="105">
        <v>2454563138.5538301</v>
      </c>
      <c r="K319" s="105">
        <v>2449774243.6919098</v>
      </c>
      <c r="L319" s="105">
        <v>2446098660.7624798</v>
      </c>
      <c r="M319" s="105">
        <v>2443256118.4496698</v>
      </c>
      <c r="N319" s="105">
        <v>2443256118.4496698</v>
      </c>
      <c r="O319" s="105">
        <v>2445015907.8691401</v>
      </c>
      <c r="P319" s="105">
        <v>2447460073.9765301</v>
      </c>
      <c r="Q319" s="105">
        <v>2448386401.1364698</v>
      </c>
      <c r="R319" s="105">
        <v>2450743035.0003099</v>
      </c>
      <c r="S319" s="105">
        <v>2453598291.01127</v>
      </c>
      <c r="T319" s="105">
        <v>2457517936.8246999</v>
      </c>
      <c r="U319" s="105">
        <v>2461932533.7129598</v>
      </c>
      <c r="V319" s="105">
        <v>2466694540.27949</v>
      </c>
      <c r="W319" s="105">
        <v>2472938242.4913502</v>
      </c>
      <c r="X319" s="105">
        <v>2479600214.8386998</v>
      </c>
      <c r="Y319" s="105">
        <v>2485943761.8466501</v>
      </c>
      <c r="Z319" s="105">
        <v>2492727002.3650599</v>
      </c>
      <c r="AA319" s="105">
        <v>2492727002.3650599</v>
      </c>
      <c r="AB319" s="105">
        <v>2482337667.0721798</v>
      </c>
      <c r="AC319" s="105">
        <v>2496716274.8989301</v>
      </c>
      <c r="AD319" s="105">
        <v>2503355356.3027301</v>
      </c>
      <c r="AE319" s="105">
        <v>2513181175.4496198</v>
      </c>
      <c r="AF319" s="105">
        <v>2522455159.0785499</v>
      </c>
      <c r="AG319" s="105">
        <v>2535439290.6237102</v>
      </c>
      <c r="AH319" s="105">
        <v>2547761994.9415002</v>
      </c>
      <c r="AI319" s="105">
        <v>2558943709.1440701</v>
      </c>
      <c r="AJ319" s="105">
        <v>2565293313.6725798</v>
      </c>
      <c r="AK319" s="105">
        <v>2571503223.2511301</v>
      </c>
      <c r="AL319" s="105">
        <v>2578520646.6312499</v>
      </c>
      <c r="AM319" s="105">
        <v>2582381613.2454901</v>
      </c>
      <c r="AN319" s="105">
        <v>2582381613.2454901</v>
      </c>
      <c r="AO319" s="105">
        <v>2555010758.5650601</v>
      </c>
      <c r="AP319" s="105">
        <v>2574456404.4918399</v>
      </c>
      <c r="AQ319" s="105">
        <v>2579479148.7101002</v>
      </c>
      <c r="AR319" s="105">
        <v>2587956582.9124799</v>
      </c>
      <c r="AS319" s="105">
        <v>2592651364.9260201</v>
      </c>
      <c r="AT319" s="105">
        <v>2601186236.8263502</v>
      </c>
      <c r="AU319" s="105">
        <v>2605820582.8238001</v>
      </c>
      <c r="AV319" s="105">
        <v>2609578770.2225499</v>
      </c>
      <c r="AW319" s="105">
        <v>2617941778.8885598</v>
      </c>
      <c r="AX319" s="105">
        <v>2631969690.0150499</v>
      </c>
      <c r="AY319" s="105">
        <v>2646893215.1168199</v>
      </c>
      <c r="AZ319" s="105">
        <v>2652193031.2034602</v>
      </c>
      <c r="BA319" s="105">
        <v>2652193031.2034602</v>
      </c>
    </row>
    <row r="320" spans="1:53" x14ac:dyDescent="0.2">
      <c r="A320" s="106" t="s">
        <v>2184</v>
      </c>
      <c r="B320" s="105">
        <v>0</v>
      </c>
      <c r="C320" s="105">
        <v>0</v>
      </c>
      <c r="D320" s="105">
        <v>0</v>
      </c>
      <c r="E320" s="105">
        <v>0</v>
      </c>
      <c r="F320" s="105">
        <v>0</v>
      </c>
      <c r="G320" s="105">
        <v>0</v>
      </c>
      <c r="H320" s="105">
        <v>0</v>
      </c>
      <c r="I320" s="105">
        <v>0</v>
      </c>
      <c r="J320" s="105">
        <v>0</v>
      </c>
      <c r="K320" s="105">
        <v>0</v>
      </c>
      <c r="L320" s="105">
        <v>0</v>
      </c>
      <c r="M320" s="105">
        <v>0</v>
      </c>
      <c r="N320" s="105">
        <v>0</v>
      </c>
      <c r="O320" s="105">
        <v>0</v>
      </c>
      <c r="P320" s="105">
        <v>0</v>
      </c>
      <c r="Q320" s="105">
        <v>0</v>
      </c>
      <c r="R320" s="105">
        <v>0</v>
      </c>
      <c r="S320" s="105">
        <v>0</v>
      </c>
      <c r="T320" s="105">
        <v>0</v>
      </c>
      <c r="U320" s="105">
        <v>0</v>
      </c>
      <c r="V320" s="105">
        <v>0</v>
      </c>
      <c r="W320" s="105">
        <v>0</v>
      </c>
      <c r="X320" s="105">
        <v>0</v>
      </c>
      <c r="Y320" s="105">
        <v>0</v>
      </c>
      <c r="Z320" s="105">
        <v>0</v>
      </c>
      <c r="AA320" s="105">
        <v>0</v>
      </c>
      <c r="AB320" s="105">
        <v>0</v>
      </c>
      <c r="AC320" s="105">
        <v>0</v>
      </c>
      <c r="AD320" s="105">
        <v>0</v>
      </c>
      <c r="AE320" s="105">
        <v>0</v>
      </c>
      <c r="AF320" s="105">
        <v>0</v>
      </c>
      <c r="AG320" s="105">
        <v>0</v>
      </c>
      <c r="AH320" s="105">
        <v>0</v>
      </c>
      <c r="AI320" s="105">
        <v>0</v>
      </c>
      <c r="AJ320" s="105">
        <v>0</v>
      </c>
      <c r="AK320" s="105">
        <v>0</v>
      </c>
      <c r="AL320" s="105">
        <v>0</v>
      </c>
      <c r="AM320" s="105">
        <v>0</v>
      </c>
      <c r="AN320" s="105">
        <v>0</v>
      </c>
      <c r="AO320" s="105">
        <v>0</v>
      </c>
      <c r="AP320" s="105">
        <v>0</v>
      </c>
      <c r="AQ320" s="105">
        <v>0</v>
      </c>
      <c r="AR320" s="105">
        <v>0</v>
      </c>
      <c r="AS320" s="105">
        <v>0</v>
      </c>
      <c r="AT320" s="105">
        <v>0</v>
      </c>
      <c r="AU320" s="105">
        <v>0</v>
      </c>
      <c r="AV320" s="105">
        <v>0</v>
      </c>
      <c r="AW320" s="105">
        <v>0</v>
      </c>
      <c r="AX320" s="105">
        <v>0</v>
      </c>
      <c r="AY320" s="105">
        <v>0</v>
      </c>
      <c r="AZ320" s="105">
        <v>0</v>
      </c>
      <c r="BA320" s="105">
        <v>0</v>
      </c>
    </row>
    <row r="321" spans="1:53" s="160" customFormat="1" x14ac:dyDescent="0.2">
      <c r="A321" s="106" t="s">
        <v>2185</v>
      </c>
      <c r="B321" s="105">
        <v>18370009832.227501</v>
      </c>
      <c r="C321" s="105">
        <v>18451838323.574402</v>
      </c>
      <c r="D321" s="105">
        <v>18543126305.115799</v>
      </c>
      <c r="E321" s="105">
        <v>18629579915.1805</v>
      </c>
      <c r="F321" s="105">
        <v>18716424561.174702</v>
      </c>
      <c r="G321" s="105">
        <v>18801419253.640202</v>
      </c>
      <c r="H321" s="105">
        <v>18873367603.429901</v>
      </c>
      <c r="I321" s="105">
        <v>18949186982.4179</v>
      </c>
      <c r="J321" s="105">
        <v>19022540932.3908</v>
      </c>
      <c r="K321" s="105">
        <v>19091843255.650799</v>
      </c>
      <c r="L321" s="105">
        <v>19181881949.268799</v>
      </c>
      <c r="M321" s="105">
        <v>19289230979.869099</v>
      </c>
      <c r="N321" s="105">
        <v>19289230979.869099</v>
      </c>
      <c r="O321" s="105">
        <v>19465822192.363701</v>
      </c>
      <c r="P321" s="105">
        <v>19555142208.673698</v>
      </c>
      <c r="Q321" s="105">
        <v>19652491315.469501</v>
      </c>
      <c r="R321" s="105">
        <v>19750457717.9491</v>
      </c>
      <c r="S321" s="105">
        <v>19853454021.7244</v>
      </c>
      <c r="T321" s="105">
        <v>19958917465.901299</v>
      </c>
      <c r="U321" s="105">
        <v>20053384628.394199</v>
      </c>
      <c r="V321" s="105">
        <v>20152122450.666801</v>
      </c>
      <c r="W321" s="105">
        <v>20244984791.6441</v>
      </c>
      <c r="X321" s="105">
        <v>20333632119.150501</v>
      </c>
      <c r="Y321" s="105">
        <v>20436666296.088501</v>
      </c>
      <c r="Z321" s="105">
        <v>20546125195.332199</v>
      </c>
      <c r="AA321" s="105">
        <v>20546125195.332199</v>
      </c>
      <c r="AB321" s="105">
        <v>20627881289.955799</v>
      </c>
      <c r="AC321" s="105">
        <v>20704626797.238998</v>
      </c>
      <c r="AD321" s="105">
        <v>20789122413.2766</v>
      </c>
      <c r="AE321" s="105">
        <v>20866944326.270401</v>
      </c>
      <c r="AF321" s="105">
        <v>20946067798.834099</v>
      </c>
      <c r="AG321" s="105">
        <v>21023676660.228802</v>
      </c>
      <c r="AH321" s="105">
        <v>21092503295.458698</v>
      </c>
      <c r="AI321" s="105">
        <v>21158230754.059399</v>
      </c>
      <c r="AJ321" s="105">
        <v>21219972334.487099</v>
      </c>
      <c r="AK321" s="105">
        <v>21279810899.338902</v>
      </c>
      <c r="AL321" s="105">
        <v>21364641213.387001</v>
      </c>
      <c r="AM321" s="105">
        <v>21440041106.454498</v>
      </c>
      <c r="AN321" s="105">
        <v>21440041106.454498</v>
      </c>
      <c r="AO321" s="105">
        <v>21487033313.430698</v>
      </c>
      <c r="AP321" s="105">
        <v>21538097197.6866</v>
      </c>
      <c r="AQ321" s="105">
        <v>21607797945.264702</v>
      </c>
      <c r="AR321" s="105">
        <v>21675111917.005402</v>
      </c>
      <c r="AS321" s="105">
        <v>21745680061.574001</v>
      </c>
      <c r="AT321" s="105">
        <v>21815822250.935902</v>
      </c>
      <c r="AU321" s="105">
        <v>21878752643.089699</v>
      </c>
      <c r="AV321" s="105">
        <v>21939979697.633301</v>
      </c>
      <c r="AW321" s="105">
        <v>21997096731.1889</v>
      </c>
      <c r="AX321" s="105">
        <v>22053832881.2393</v>
      </c>
      <c r="AY321" s="105">
        <v>22137520042.464802</v>
      </c>
      <c r="AZ321" s="105">
        <v>22211055983.018501</v>
      </c>
      <c r="BA321" s="105">
        <v>22211055983.018501</v>
      </c>
    </row>
    <row r="322" spans="1:53" s="160" customFormat="1" x14ac:dyDescent="0.2">
      <c r="A322" s="106" t="s">
        <v>2186</v>
      </c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  <c r="AB322" s="105"/>
      <c r="AC322" s="105"/>
      <c r="AD322" s="105"/>
      <c r="AE322" s="105"/>
      <c r="AF322" s="105"/>
      <c r="AG322" s="105"/>
      <c r="AH322" s="105"/>
      <c r="AI322" s="105"/>
      <c r="AJ322" s="105"/>
      <c r="AK322" s="105"/>
      <c r="AL322" s="105"/>
      <c r="AM322" s="105"/>
      <c r="AN322" s="105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</row>
    <row r="323" spans="1:53" s="160" customFormat="1" x14ac:dyDescent="0.2">
      <c r="A323" s="158" t="s">
        <v>2187</v>
      </c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5"/>
      <c r="AD323" s="105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</row>
    <row r="324" spans="1:53" s="160" customFormat="1" x14ac:dyDescent="0.2">
      <c r="A324" s="165" t="s">
        <v>2188</v>
      </c>
      <c r="B324" s="160">
        <v>0.44726079198657998</v>
      </c>
      <c r="C324" s="160">
        <v>0.44777551280101802</v>
      </c>
      <c r="D324" s="160">
        <v>0.44838471300152299</v>
      </c>
      <c r="E324" s="160">
        <v>0.44896294534536502</v>
      </c>
      <c r="F324" s="160">
        <v>0.44953285734596998</v>
      </c>
      <c r="G324" s="160">
        <v>0.45010638038621698</v>
      </c>
      <c r="H324" s="160">
        <v>0.45061460208112702</v>
      </c>
      <c r="I324" s="160">
        <v>0.45113875032885298</v>
      </c>
      <c r="J324" s="160">
        <v>0.451620760721123</v>
      </c>
      <c r="K324" s="160">
        <v>0.452026502089931</v>
      </c>
      <c r="L324" s="160">
        <v>0.45248326908806002</v>
      </c>
      <c r="M324" s="160">
        <v>0.452955297897571</v>
      </c>
      <c r="N324" s="160">
        <v>0.452955297897571</v>
      </c>
      <c r="O324" s="160">
        <v>0.45353755029308501</v>
      </c>
      <c r="P324" s="160">
        <v>0.45378421878121999</v>
      </c>
      <c r="Q324" s="160">
        <v>0.45411221157360798</v>
      </c>
      <c r="R324" s="160">
        <v>0.45440164245190701</v>
      </c>
      <c r="S324" s="160">
        <v>0.45469502353763502</v>
      </c>
      <c r="T324" s="160">
        <v>0.45496815889806103</v>
      </c>
      <c r="U324" s="160">
        <v>0.45518735048182302</v>
      </c>
      <c r="V324" s="160">
        <v>0.45541152709684102</v>
      </c>
      <c r="W324" s="160">
        <v>0.455578010725328</v>
      </c>
      <c r="X324" s="160">
        <v>0.45572005433844798</v>
      </c>
      <c r="Y324" s="160">
        <v>0.45592836767629802</v>
      </c>
      <c r="Z324" s="160">
        <v>0.456142148490848</v>
      </c>
      <c r="AA324" s="160">
        <v>0.456142148490848</v>
      </c>
      <c r="AB324" s="160">
        <v>0.45671056635554702</v>
      </c>
      <c r="AC324" s="160">
        <v>0.45664498635240602</v>
      </c>
      <c r="AD324" s="160">
        <v>0.45679627529677203</v>
      </c>
      <c r="AE324" s="160">
        <v>0.45684209173103701</v>
      </c>
      <c r="AF324" s="160">
        <v>0.45690576562697199</v>
      </c>
      <c r="AG324" s="160">
        <v>0.45687005381835799</v>
      </c>
      <c r="AH324" s="160">
        <v>0.45682124736812002</v>
      </c>
      <c r="AI324" s="160">
        <v>0.45679079865976202</v>
      </c>
      <c r="AJ324" s="160">
        <v>0.45686738410004402</v>
      </c>
      <c r="AK324" s="160">
        <v>0.456940709156619</v>
      </c>
      <c r="AL324" s="160">
        <v>0.45707727130181203</v>
      </c>
      <c r="AM324" s="160">
        <v>0.457259248633472</v>
      </c>
      <c r="AN324" s="160">
        <v>0.457259248633472</v>
      </c>
      <c r="AO324" s="160">
        <v>0.45811296290678699</v>
      </c>
      <c r="AP324" s="160">
        <v>0.45784271284845302</v>
      </c>
      <c r="AQ324" s="160">
        <v>0.45797386783377803</v>
      </c>
      <c r="AR324" s="160">
        <v>0.45801157608912801</v>
      </c>
      <c r="AS324" s="160">
        <v>0.45815154047888101</v>
      </c>
      <c r="AT324" s="160">
        <v>0.45819566961633301</v>
      </c>
      <c r="AU324" s="160">
        <v>0.45831064821213402</v>
      </c>
      <c r="AV324" s="160">
        <v>0.45844054593192801</v>
      </c>
      <c r="AW324" s="160">
        <v>0.45844518376221799</v>
      </c>
      <c r="AX324" s="160">
        <v>0.45831235252675501</v>
      </c>
      <c r="AY324" s="160">
        <v>0.45824426871866503</v>
      </c>
      <c r="AZ324" s="160">
        <v>0.45829327906438999</v>
      </c>
      <c r="BA324" s="160">
        <v>0.45829327906438999</v>
      </c>
    </row>
    <row r="325" spans="1:53" s="160" customFormat="1" x14ac:dyDescent="0.2">
      <c r="A325" s="165" t="s">
        <v>2189</v>
      </c>
      <c r="B325" s="160">
        <v>0</v>
      </c>
      <c r="C325" s="160">
        <v>0</v>
      </c>
      <c r="D325" s="160">
        <v>0</v>
      </c>
      <c r="E325" s="160">
        <v>0</v>
      </c>
      <c r="F325" s="160">
        <v>0</v>
      </c>
      <c r="G325" s="160">
        <v>0</v>
      </c>
      <c r="H325" s="160">
        <v>0</v>
      </c>
      <c r="I325" s="160">
        <v>0</v>
      </c>
      <c r="J325" s="160">
        <v>0</v>
      </c>
      <c r="K325" s="160">
        <v>0</v>
      </c>
      <c r="L325" s="160">
        <v>0</v>
      </c>
      <c r="M325" s="160">
        <v>0</v>
      </c>
      <c r="N325" s="160">
        <v>0</v>
      </c>
      <c r="O325" s="160">
        <v>0</v>
      </c>
      <c r="P325" s="160">
        <v>0</v>
      </c>
      <c r="Q325" s="160">
        <v>0</v>
      </c>
      <c r="R325" s="160">
        <v>0</v>
      </c>
      <c r="S325" s="160">
        <v>0</v>
      </c>
      <c r="T325" s="160">
        <v>0</v>
      </c>
      <c r="U325" s="160">
        <v>0</v>
      </c>
      <c r="V325" s="160">
        <v>0</v>
      </c>
      <c r="W325" s="160">
        <v>0</v>
      </c>
      <c r="X325" s="160">
        <v>0</v>
      </c>
      <c r="Y325" s="160">
        <v>0</v>
      </c>
      <c r="Z325" s="160">
        <v>0</v>
      </c>
      <c r="AA325" s="160">
        <v>0</v>
      </c>
      <c r="AB325" s="160">
        <v>0</v>
      </c>
      <c r="AC325" s="160">
        <v>0</v>
      </c>
      <c r="AD325" s="160">
        <v>0</v>
      </c>
      <c r="AE325" s="160">
        <v>0</v>
      </c>
      <c r="AF325" s="160">
        <v>0</v>
      </c>
      <c r="AG325" s="160">
        <v>0</v>
      </c>
      <c r="AH325" s="160">
        <v>0</v>
      </c>
      <c r="AI325" s="160">
        <v>0</v>
      </c>
      <c r="AJ325" s="160">
        <v>0</v>
      </c>
      <c r="AK325" s="160">
        <v>0</v>
      </c>
      <c r="AL325" s="160">
        <v>0</v>
      </c>
      <c r="AM325" s="160">
        <v>0</v>
      </c>
      <c r="AN325" s="160">
        <v>0</v>
      </c>
      <c r="AO325" s="160">
        <v>0</v>
      </c>
      <c r="AP325" s="160">
        <v>0</v>
      </c>
      <c r="AQ325" s="160">
        <v>0</v>
      </c>
      <c r="AR325" s="160">
        <v>0</v>
      </c>
      <c r="AS325" s="160">
        <v>0</v>
      </c>
      <c r="AT325" s="160">
        <v>0</v>
      </c>
      <c r="AU325" s="160">
        <v>0</v>
      </c>
      <c r="AV325" s="160">
        <v>0</v>
      </c>
      <c r="AW325" s="160">
        <v>0</v>
      </c>
      <c r="AX325" s="160">
        <v>0</v>
      </c>
      <c r="AY325" s="160">
        <v>0</v>
      </c>
      <c r="AZ325" s="160">
        <v>0</v>
      </c>
      <c r="BA325" s="160">
        <v>0</v>
      </c>
    </row>
    <row r="326" spans="1:53" s="160" customFormat="1" x14ac:dyDescent="0.2">
      <c r="A326" s="165" t="s">
        <v>2190</v>
      </c>
      <c r="B326" s="160">
        <v>0.38298432547684103</v>
      </c>
      <c r="C326" s="160">
        <v>0.38590326725697699</v>
      </c>
      <c r="D326" s="160">
        <v>0.38810663239488502</v>
      </c>
      <c r="E326" s="160">
        <v>0.38792163036508898</v>
      </c>
      <c r="F326" s="160">
        <v>0.38778548101933302</v>
      </c>
      <c r="G326" s="160">
        <v>0.387499928705618</v>
      </c>
      <c r="H326" s="160">
        <v>0.385503828754438</v>
      </c>
      <c r="I326" s="160">
        <v>0.38689682563878097</v>
      </c>
      <c r="J326" s="160">
        <v>0.38797300479971197</v>
      </c>
      <c r="K326" s="160">
        <v>0.38927453670110901</v>
      </c>
      <c r="L326" s="160">
        <v>0.38953224450796198</v>
      </c>
      <c r="M326" s="160">
        <v>0.38974301575944797</v>
      </c>
      <c r="N326" s="160">
        <v>0.38974301575944797</v>
      </c>
      <c r="O326" s="160">
        <v>0.39101994598908602</v>
      </c>
      <c r="P326" s="160">
        <v>0.39228150779849702</v>
      </c>
      <c r="Q326" s="160">
        <v>0.39211555526839897</v>
      </c>
      <c r="R326" s="160">
        <v>0.391916128257011</v>
      </c>
      <c r="S326" s="160">
        <v>0.39409964357202298</v>
      </c>
      <c r="T326" s="160">
        <v>0.398355617293492</v>
      </c>
      <c r="U326" s="160">
        <v>0.40281675822447099</v>
      </c>
      <c r="V326" s="160">
        <v>0.40717447829063602</v>
      </c>
      <c r="W326" s="160">
        <v>0.40796253119876102</v>
      </c>
      <c r="X326" s="160">
        <v>0.40853236454984398</v>
      </c>
      <c r="Y326" s="160">
        <v>0.40766081382588198</v>
      </c>
      <c r="Z326" s="160">
        <v>0.40679882818699797</v>
      </c>
      <c r="AA326" s="160">
        <v>0.40679882818699797</v>
      </c>
      <c r="AB326" s="160">
        <v>0.40718655314733498</v>
      </c>
      <c r="AC326" s="160">
        <v>0.406338913588983</v>
      </c>
      <c r="AD326" s="160">
        <v>0.40568110801705698</v>
      </c>
      <c r="AE326" s="160">
        <v>0.40542294730309603</v>
      </c>
      <c r="AF326" s="160">
        <v>0.405194394662867</v>
      </c>
      <c r="AG326" s="160">
        <v>0.40700547616558902</v>
      </c>
      <c r="AH326" s="160">
        <v>0.40701844702993001</v>
      </c>
      <c r="AI326" s="160">
        <v>0.407246323468617</v>
      </c>
      <c r="AJ326" s="160">
        <v>0.407329434379124</v>
      </c>
      <c r="AK326" s="160">
        <v>0.40739133243715198</v>
      </c>
      <c r="AL326" s="160">
        <v>0.40643319605764</v>
      </c>
      <c r="AM326" s="160">
        <v>0.40584137286438998</v>
      </c>
      <c r="AN326" s="160">
        <v>0.40584137286438998</v>
      </c>
      <c r="AO326" s="160">
        <v>0.40402348451202602</v>
      </c>
      <c r="AP326" s="160">
        <v>0.40141247383019202</v>
      </c>
      <c r="AQ326" s="160">
        <v>0.399223140972013</v>
      </c>
      <c r="AR326" s="160">
        <v>0.39728925476242599</v>
      </c>
      <c r="AS326" s="160">
        <v>0.39526657422373301</v>
      </c>
      <c r="AT326" s="160">
        <v>0.39665379796380701</v>
      </c>
      <c r="AU326" s="160">
        <v>0.39650862659679298</v>
      </c>
      <c r="AV326" s="160">
        <v>0.39653156324767602</v>
      </c>
      <c r="AW326" s="160">
        <v>0.396680605521676</v>
      </c>
      <c r="AX326" s="160">
        <v>0.39692168157571001</v>
      </c>
      <c r="AY326" s="160">
        <v>0.39616840299847</v>
      </c>
      <c r="AZ326" s="160">
        <v>0.395676390068112</v>
      </c>
      <c r="BA326" s="160">
        <v>0.395676390068112</v>
      </c>
    </row>
    <row r="327" spans="1:53" s="160" customFormat="1" x14ac:dyDescent="0.2">
      <c r="A327" s="165" t="s">
        <v>2191</v>
      </c>
      <c r="B327" s="160">
        <v>1.4110088442694299E-2</v>
      </c>
      <c r="C327" s="160">
        <v>1.16423579999421E-2</v>
      </c>
      <c r="D327" s="160">
        <v>9.9737114594856506E-3</v>
      </c>
      <c r="E327" s="160">
        <v>1.06661785568376E-2</v>
      </c>
      <c r="F327" s="160">
        <v>1.13024570338547E-2</v>
      </c>
      <c r="G327" s="160">
        <v>1.20912818196342E-2</v>
      </c>
      <c r="H327" s="160">
        <v>1.4533019668217999E-2</v>
      </c>
      <c r="I327" s="160">
        <v>1.3599836789008E-2</v>
      </c>
      <c r="J327" s="160">
        <v>1.2946066842844399E-2</v>
      </c>
      <c r="K327" s="160">
        <v>1.1999486436592601E-2</v>
      </c>
      <c r="L327" s="160">
        <v>1.2141537791717699E-2</v>
      </c>
      <c r="M327" s="160">
        <v>1.23440280742314E-2</v>
      </c>
      <c r="N327" s="160">
        <v>1.23440280742314E-2</v>
      </c>
      <c r="O327" s="160">
        <v>1.15785400477379E-2</v>
      </c>
      <c r="P327" s="160">
        <v>1.0530925026754999E-2</v>
      </c>
      <c r="Q327" s="160">
        <v>1.09823649264998E-2</v>
      </c>
      <c r="R327" s="160">
        <v>1.1433095641446201E-2</v>
      </c>
      <c r="S327" s="160">
        <v>9.5043051626191397E-3</v>
      </c>
      <c r="T327" s="160">
        <v>5.4850507347448396E-3</v>
      </c>
      <c r="U327" s="160">
        <v>1.21293582926808E-3</v>
      </c>
      <c r="V327" s="160">
        <v>-2.9513716056113999E-3</v>
      </c>
      <c r="W327" s="160">
        <v>-3.5971787131583999E-3</v>
      </c>
      <c r="X327" s="160">
        <v>-4.0464334329213996E-3</v>
      </c>
      <c r="Y327" s="160">
        <v>-2.9959695896105802E-3</v>
      </c>
      <c r="Z327" s="160">
        <v>-1.9501528092923199E-3</v>
      </c>
      <c r="AA327" s="160">
        <v>-1.9501528092923199E-3</v>
      </c>
      <c r="AB327" s="160">
        <v>-1.8389760638220501E-3</v>
      </c>
      <c r="AC327" s="160">
        <v>-1.05505899132283E-3</v>
      </c>
      <c r="AD327" s="160">
        <v>-2.6848470742924299E-4</v>
      </c>
      <c r="AE327" s="160">
        <v>2.5087552124589899E-5</v>
      </c>
      <c r="AF327" s="160">
        <v>3.04950892323956E-4</v>
      </c>
      <c r="AG327" s="160">
        <v>-1.5428552856293499E-3</v>
      </c>
      <c r="AH327" s="160">
        <v>-1.60398651470815E-3</v>
      </c>
      <c r="AI327" s="160">
        <v>-1.86364569688737E-3</v>
      </c>
      <c r="AJ327" s="160">
        <v>-1.8835016967867599E-3</v>
      </c>
      <c r="AK327" s="160">
        <v>-1.88496534141397E-3</v>
      </c>
      <c r="AL327" s="160">
        <v>-8.1053924154179404E-4</v>
      </c>
      <c r="AM327" s="160">
        <v>-6.1977950361219401E-5</v>
      </c>
      <c r="AN327" s="160">
        <v>-6.1977950361219401E-5</v>
      </c>
      <c r="AO327" s="160">
        <v>2.5087116635074398E-3</v>
      </c>
      <c r="AP327" s="160">
        <v>4.8754089915308699E-3</v>
      </c>
      <c r="AQ327" s="160">
        <v>7.1766516911407697E-3</v>
      </c>
      <c r="AR327" s="160">
        <v>9.1396576337674992E-3</v>
      </c>
      <c r="AS327" s="160">
        <v>1.12821546702443E-2</v>
      </c>
      <c r="AT327" s="160">
        <v>9.9298165720608095E-3</v>
      </c>
      <c r="AU327" s="160">
        <v>1.01728154826932E-2</v>
      </c>
      <c r="AV327" s="160">
        <v>1.0260991814791599E-2</v>
      </c>
      <c r="AW327" s="160">
        <v>1.01120760726353E-2</v>
      </c>
      <c r="AX327" s="160">
        <v>9.7492583641673094E-3</v>
      </c>
      <c r="AY327" s="160">
        <v>1.0438014832141801E-2</v>
      </c>
      <c r="AZ327" s="160">
        <v>1.0969469095175099E-2</v>
      </c>
      <c r="BA327" s="160">
        <v>1.0969469095175099E-2</v>
      </c>
    </row>
    <row r="328" spans="1:53" s="160" customFormat="1" x14ac:dyDescent="0.2">
      <c r="A328" s="165" t="s">
        <v>2192</v>
      </c>
      <c r="B328" s="160">
        <v>8.3355566834861193E-3</v>
      </c>
      <c r="C328" s="160">
        <v>8.3176505680478199E-3</v>
      </c>
      <c r="D328" s="160">
        <v>8.2932696424426501E-3</v>
      </c>
      <c r="E328" s="160">
        <v>8.2720695279205492E-3</v>
      </c>
      <c r="F328" s="160">
        <v>8.2503099826183902E-3</v>
      </c>
      <c r="G328" s="160">
        <v>8.2257766705632895E-3</v>
      </c>
      <c r="H328" s="160">
        <v>8.2055522201302696E-3</v>
      </c>
      <c r="I328" s="160">
        <v>8.1853167773361605E-3</v>
      </c>
      <c r="J328" s="160">
        <v>8.1626714977755602E-3</v>
      </c>
      <c r="K328" s="160">
        <v>8.1430721930466094E-3</v>
      </c>
      <c r="L328" s="160">
        <v>8.1137619774386705E-3</v>
      </c>
      <c r="M328" s="160">
        <v>8.0801104656852904E-3</v>
      </c>
      <c r="N328" s="160">
        <v>8.0801104656852904E-3</v>
      </c>
      <c r="O328" s="160">
        <v>8.0355388955263007E-3</v>
      </c>
      <c r="P328" s="160">
        <v>8.0150029173971394E-3</v>
      </c>
      <c r="Q328" s="160">
        <v>7.9815644041276602E-3</v>
      </c>
      <c r="R328" s="160">
        <v>7.9476485411398793E-3</v>
      </c>
      <c r="S328" s="160">
        <v>7.9111389919137107E-3</v>
      </c>
      <c r="T328" s="160">
        <v>7.8724179205125304E-3</v>
      </c>
      <c r="U328" s="160">
        <v>7.8361418403798191E-3</v>
      </c>
      <c r="V328" s="160">
        <v>7.7982680180747098E-3</v>
      </c>
      <c r="W328" s="160">
        <v>7.7588006586987298E-3</v>
      </c>
      <c r="X328" s="160">
        <v>7.7187264481937898E-3</v>
      </c>
      <c r="Y328" s="160">
        <v>7.6676658004440398E-3</v>
      </c>
      <c r="Z328" s="160">
        <v>7.6167441491030996E-3</v>
      </c>
      <c r="AA328" s="160">
        <v>7.6167441491030996E-3</v>
      </c>
      <c r="AB328" s="160">
        <v>7.5837089611913103E-3</v>
      </c>
      <c r="AC328" s="160">
        <v>7.5326750701366499E-3</v>
      </c>
      <c r="AD328" s="160">
        <v>7.4856996011229797E-3</v>
      </c>
      <c r="AE328" s="160">
        <v>7.4415505360508798E-3</v>
      </c>
      <c r="AF328" s="160">
        <v>7.3975016606973804E-3</v>
      </c>
      <c r="AG328" s="160">
        <v>7.3543681527539996E-3</v>
      </c>
      <c r="AH328" s="160">
        <v>7.3143688490298602E-3</v>
      </c>
      <c r="AI328" s="160">
        <v>7.2756886771957003E-3</v>
      </c>
      <c r="AJ328" s="160">
        <v>7.2386012582603496E-3</v>
      </c>
      <c r="AK328" s="160">
        <v>7.2023145755549696E-3</v>
      </c>
      <c r="AL328" s="160">
        <v>7.1589816405711101E-3</v>
      </c>
      <c r="AM328" s="160">
        <v>7.1187724653084296E-3</v>
      </c>
      <c r="AN328" s="160">
        <v>7.1187724653084296E-3</v>
      </c>
      <c r="AO328" s="160">
        <v>7.0936874297105497E-3</v>
      </c>
      <c r="AP328" s="160">
        <v>7.0499201252264302E-3</v>
      </c>
      <c r="AQ328" s="160">
        <v>7.01319662984249E-3</v>
      </c>
      <c r="AR328" s="160">
        <v>6.9777920462489101E-3</v>
      </c>
      <c r="AS328" s="160">
        <v>6.9420220599382496E-3</v>
      </c>
      <c r="AT328" s="160">
        <v>6.9068686280281E-3</v>
      </c>
      <c r="AU328" s="160">
        <v>6.87416796977446E-3</v>
      </c>
      <c r="AV328" s="160">
        <v>6.8423995956657701E-3</v>
      </c>
      <c r="AW328" s="160">
        <v>6.8122400141449099E-3</v>
      </c>
      <c r="AX328" s="160">
        <v>6.78257061702809E-3</v>
      </c>
      <c r="AY328" s="160">
        <v>6.74630076079213E-3</v>
      </c>
      <c r="AZ328" s="160">
        <v>6.7131816849223197E-3</v>
      </c>
      <c r="BA328" s="160">
        <v>6.7131816849223197E-3</v>
      </c>
    </row>
    <row r="329" spans="1:53" s="160" customFormat="1" x14ac:dyDescent="0.2">
      <c r="A329" s="165" t="s">
        <v>2193</v>
      </c>
      <c r="B329" s="160">
        <v>8.0103748313517395E-5</v>
      </c>
      <c r="C329" s="160">
        <v>7.9931672587947296E-5</v>
      </c>
      <c r="D329" s="160">
        <v>7.9697374675703894E-5</v>
      </c>
      <c r="E329" s="160">
        <v>7.9493643994913202E-5</v>
      </c>
      <c r="F329" s="160">
        <v>7.9284537248179099E-5</v>
      </c>
      <c r="G329" s="160">
        <v>7.9048774919545205E-5</v>
      </c>
      <c r="H329" s="160">
        <v>7.8854420259288999E-5</v>
      </c>
      <c r="I329" s="160">
        <v>7.8659959963697204E-5</v>
      </c>
      <c r="J329" s="160">
        <v>7.8442341411836701E-5</v>
      </c>
      <c r="K329" s="160">
        <v>7.8253994330442796E-5</v>
      </c>
      <c r="L329" s="160">
        <v>7.7972326503898698E-5</v>
      </c>
      <c r="M329" s="160">
        <v>7.7648939316909396E-5</v>
      </c>
      <c r="N329" s="160">
        <v>7.7648939316909396E-5</v>
      </c>
      <c r="O329" s="160">
        <v>7.7220611615050295E-5</v>
      </c>
      <c r="P329" s="160">
        <v>7.7023263209191799E-5</v>
      </c>
      <c r="Q329" s="160">
        <v>7.6701922913321202E-5</v>
      </c>
      <c r="R329" s="160">
        <v>7.6375995341142297E-5</v>
      </c>
      <c r="S329" s="160">
        <v>7.6025142740253893E-5</v>
      </c>
      <c r="T329" s="160">
        <v>7.5653037663685405E-5</v>
      </c>
      <c r="U329" s="160">
        <v>7.5304428674137199E-5</v>
      </c>
      <c r="V329" s="160">
        <v>7.4940465564677505E-5</v>
      </c>
      <c r="W329" s="160">
        <v>7.4561188745852003E-5</v>
      </c>
      <c r="X329" s="160">
        <v>7.4176080156942596E-5</v>
      </c>
      <c r="Y329" s="160">
        <v>7.3685393160095297E-5</v>
      </c>
      <c r="Z329" s="160">
        <v>7.3196041902871603E-5</v>
      </c>
      <c r="AA329" s="160">
        <v>7.3196041902871603E-5</v>
      </c>
      <c r="AB329" s="160">
        <v>7.2878577517653196E-5</v>
      </c>
      <c r="AC329" s="160">
        <v>7.2388147649591594E-5</v>
      </c>
      <c r="AD329" s="160">
        <v>7.1936718754118394E-5</v>
      </c>
      <c r="AE329" s="160">
        <v>7.1512451277919902E-5</v>
      </c>
      <c r="AF329" s="160">
        <v>7.1089146613481497E-5</v>
      </c>
      <c r="AG329" s="160">
        <v>7.0674638525374903E-5</v>
      </c>
      <c r="AH329" s="160">
        <v>7.0290249782079304E-5</v>
      </c>
      <c r="AI329" s="160">
        <v>6.9918537745681606E-5</v>
      </c>
      <c r="AJ329" s="160">
        <v>6.9562131882845704E-5</v>
      </c>
      <c r="AK329" s="160">
        <v>6.9213421003784395E-5</v>
      </c>
      <c r="AL329" s="160">
        <v>6.8796996444581303E-5</v>
      </c>
      <c r="AM329" s="160">
        <v>6.8410590859754899E-5</v>
      </c>
      <c r="AN329" s="160">
        <v>6.8410590859754899E-5</v>
      </c>
      <c r="AO329" s="160">
        <v>6.8169526530848196E-5</v>
      </c>
      <c r="AP329" s="160">
        <v>6.7748927730326307E-5</v>
      </c>
      <c r="AQ329" s="160">
        <v>6.7396019131281401E-5</v>
      </c>
      <c r="AR329" s="160">
        <v>6.7055785124002298E-5</v>
      </c>
      <c r="AS329" s="160">
        <v>6.6712039638318799E-5</v>
      </c>
      <c r="AT329" s="160">
        <v>6.6374219170051206E-5</v>
      </c>
      <c r="AU329" s="160">
        <v>6.6059969576664601E-5</v>
      </c>
      <c r="AV329" s="160">
        <v>6.5754679127500703E-5</v>
      </c>
      <c r="AW329" s="160">
        <v>6.5464848991479504E-5</v>
      </c>
      <c r="AX329" s="160">
        <v>6.5179729471631694E-5</v>
      </c>
      <c r="AY329" s="160">
        <v>6.48311802930209E-5</v>
      </c>
      <c r="AZ329" s="160">
        <v>6.4512909754100905E-5</v>
      </c>
      <c r="BA329" s="160">
        <v>6.4512909754100905E-5</v>
      </c>
    </row>
    <row r="330" spans="1:53" s="160" customFormat="1" x14ac:dyDescent="0.2">
      <c r="A330" s="165" t="s">
        <v>2194</v>
      </c>
      <c r="B330" s="160">
        <v>1.0375458946220099E-2</v>
      </c>
      <c r="C330" s="160">
        <v>1.03565508579506E-2</v>
      </c>
      <c r="D330" s="160">
        <v>1.0329881229761801E-2</v>
      </c>
      <c r="E330" s="160">
        <v>1.03063229203392E-2</v>
      </c>
      <c r="F330" s="160">
        <v>1.0282144249730899E-2</v>
      </c>
      <c r="G330" s="160">
        <v>1.02549770748771E-2</v>
      </c>
      <c r="H330" s="160">
        <v>1.0232579143700401E-2</v>
      </c>
      <c r="I330" s="160">
        <v>1.02098376488066E-2</v>
      </c>
      <c r="J330" s="160">
        <v>1.0184602128570501E-2</v>
      </c>
      <c r="K330" s="160">
        <v>1.01629193591871E-2</v>
      </c>
      <c r="L330" s="160">
        <v>1.01299071064592E-2</v>
      </c>
      <c r="M330" s="160">
        <v>1.0135641434327001E-2</v>
      </c>
      <c r="N330" s="160">
        <v>1.0135641434327001E-2</v>
      </c>
      <c r="O330" s="160">
        <v>1.0145623072811E-2</v>
      </c>
      <c r="P330" s="160">
        <v>1.01544684370912E-2</v>
      </c>
      <c r="Q330" s="160">
        <v>1.0147580375882001E-2</v>
      </c>
      <c r="R330" s="160">
        <v>1.01397299285953E-2</v>
      </c>
      <c r="S330" s="160">
        <v>1.01284014197629E-2</v>
      </c>
      <c r="T330" s="160">
        <v>1.0114283078960101E-2</v>
      </c>
      <c r="U330" s="160">
        <v>1.0102581189731501E-2</v>
      </c>
      <c r="V330" s="160">
        <v>1.0088448332764399E-2</v>
      </c>
      <c r="W330" s="160">
        <v>1.00726155095648E-2</v>
      </c>
      <c r="X330" s="160">
        <v>1.00553523847075E-2</v>
      </c>
      <c r="Y330" s="160">
        <v>1.0024082779116201E-2</v>
      </c>
      <c r="Z330" s="160">
        <v>9.9957757421447E-3</v>
      </c>
      <c r="AA330" s="160">
        <v>9.9957757421447E-3</v>
      </c>
      <c r="AB330" s="160">
        <v>9.9463145664042303E-3</v>
      </c>
      <c r="AC330" s="160">
        <v>9.8787363327783699E-3</v>
      </c>
      <c r="AD330" s="160">
        <v>9.8168690030770705E-3</v>
      </c>
      <c r="AE330" s="160">
        <v>9.7584205905977099E-3</v>
      </c>
      <c r="AF330" s="160">
        <v>9.7001071233284095E-3</v>
      </c>
      <c r="AG330" s="160">
        <v>9.6430490081052794E-3</v>
      </c>
      <c r="AH330" s="160">
        <v>9.5897030956801094E-3</v>
      </c>
      <c r="AI330" s="160">
        <v>9.5377364209478094E-3</v>
      </c>
      <c r="AJ330" s="160">
        <v>9.4880081323478107E-3</v>
      </c>
      <c r="AK330" s="160">
        <v>9.4390050261250105E-3</v>
      </c>
      <c r="AL330" s="160">
        <v>9.3812588917524895E-3</v>
      </c>
      <c r="AM330" s="160">
        <v>9.32750072329778E-3</v>
      </c>
      <c r="AN330" s="160">
        <v>9.32750072329778E-3</v>
      </c>
      <c r="AO330" s="160">
        <v>9.2835597847622693E-3</v>
      </c>
      <c r="AP330" s="160">
        <v>9.2213802570017597E-3</v>
      </c>
      <c r="AQ330" s="160">
        <v>9.1685129849018495E-3</v>
      </c>
      <c r="AR330" s="160">
        <v>9.1170525972881101E-3</v>
      </c>
      <c r="AS330" s="160">
        <v>9.0649545006051303E-3</v>
      </c>
      <c r="AT330" s="160">
        <v>9.0135423741828109E-3</v>
      </c>
      <c r="AU330" s="160">
        <v>8.9648871384195496E-3</v>
      </c>
      <c r="AV330" s="160">
        <v>8.9170316487300807E-3</v>
      </c>
      <c r="AW330" s="160">
        <v>8.8713704261556593E-3</v>
      </c>
      <c r="AX330" s="160">
        <v>8.8259974306967894E-3</v>
      </c>
      <c r="AY330" s="160">
        <v>8.7722495516102898E-3</v>
      </c>
      <c r="AZ330" s="160">
        <v>8.8744802052112305E-3</v>
      </c>
      <c r="BA330" s="160">
        <v>8.8744802052112305E-3</v>
      </c>
    </row>
    <row r="331" spans="1:53" x14ac:dyDescent="0.2">
      <c r="A331" s="165" t="s">
        <v>2195</v>
      </c>
      <c r="B331" s="160">
        <v>0.13685367471586399</v>
      </c>
      <c r="C331" s="160">
        <v>0.13592472884347501</v>
      </c>
      <c r="D331" s="160">
        <v>0.134832094897225</v>
      </c>
      <c r="E331" s="160">
        <v>0.133791359640452</v>
      </c>
      <c r="F331" s="160">
        <v>0.13276746583124299</v>
      </c>
      <c r="G331" s="160">
        <v>0.13174260656817</v>
      </c>
      <c r="H331" s="160">
        <v>0.13083156371212601</v>
      </c>
      <c r="I331" s="160">
        <v>0.12989077285724901</v>
      </c>
      <c r="J331" s="160">
        <v>0.12903445166856201</v>
      </c>
      <c r="K331" s="160">
        <v>0.12831522922580199</v>
      </c>
      <c r="L331" s="160">
        <v>0.127521307201857</v>
      </c>
      <c r="M331" s="160">
        <v>0.126664257429419</v>
      </c>
      <c r="N331" s="160">
        <v>0.126664257429419</v>
      </c>
      <c r="O331" s="160">
        <v>0.125605581090137</v>
      </c>
      <c r="P331" s="160">
        <v>0.125156853775829</v>
      </c>
      <c r="Q331" s="160">
        <v>0.124584021528569</v>
      </c>
      <c r="R331" s="160">
        <v>0.124085379184558</v>
      </c>
      <c r="S331" s="160">
        <v>0.123585462173304</v>
      </c>
      <c r="T331" s="160">
        <v>0.123128819036564</v>
      </c>
      <c r="U331" s="160">
        <v>0.12276892800565101</v>
      </c>
      <c r="V331" s="160">
        <v>0.122403709401729</v>
      </c>
      <c r="W331" s="160">
        <v>0.12215065943205899</v>
      </c>
      <c r="X331" s="160">
        <v>0.12194575963157001</v>
      </c>
      <c r="Y331" s="160">
        <v>0.121641354114709</v>
      </c>
      <c r="Z331" s="160">
        <v>0.121323460198294</v>
      </c>
      <c r="AA331" s="160">
        <v>0.121323460198294</v>
      </c>
      <c r="AB331" s="160">
        <v>0.120338954455825</v>
      </c>
      <c r="AC331" s="160">
        <v>0.120587359499369</v>
      </c>
      <c r="AD331" s="160">
        <v>0.120416596070645</v>
      </c>
      <c r="AE331" s="160">
        <v>0.12043838983581499</v>
      </c>
      <c r="AF331" s="160">
        <v>0.120426190887196</v>
      </c>
      <c r="AG331" s="160">
        <v>0.120599233502296</v>
      </c>
      <c r="AH331" s="160">
        <v>0.120789929922165</v>
      </c>
      <c r="AI331" s="160">
        <v>0.12094317993261799</v>
      </c>
      <c r="AJ331" s="160">
        <v>0.120890511695126</v>
      </c>
      <c r="AK331" s="160">
        <v>0.12084239072495701</v>
      </c>
      <c r="AL331" s="160">
        <v>0.12069103435332</v>
      </c>
      <c r="AM331" s="160">
        <v>0.120446672673032</v>
      </c>
      <c r="AN331" s="160">
        <v>0.120446672673032</v>
      </c>
      <c r="AO331" s="160">
        <v>0.11890942417667399</v>
      </c>
      <c r="AP331" s="160">
        <v>0.119530355019864</v>
      </c>
      <c r="AQ331" s="160">
        <v>0.119377233869191</v>
      </c>
      <c r="AR331" s="160">
        <v>0.119397611086016</v>
      </c>
      <c r="AS331" s="160">
        <v>0.119226042026958</v>
      </c>
      <c r="AT331" s="160">
        <v>0.119233930626417</v>
      </c>
      <c r="AU331" s="160">
        <v>0.11910279463060799</v>
      </c>
      <c r="AV331" s="160">
        <v>0.118941713082079</v>
      </c>
      <c r="AW331" s="160">
        <v>0.119013059354177</v>
      </c>
      <c r="AX331" s="160">
        <v>0.11934295975617</v>
      </c>
      <c r="AY331" s="160">
        <v>0.11956593195802701</v>
      </c>
      <c r="AZ331" s="160">
        <v>0.119408686972433</v>
      </c>
      <c r="BA331" s="160">
        <v>0.119408686972433</v>
      </c>
    </row>
    <row r="332" spans="1:53" x14ac:dyDescent="0.2">
      <c r="A332" s="165" t="s">
        <v>2196</v>
      </c>
      <c r="B332" s="160">
        <v>0</v>
      </c>
      <c r="C332" s="160">
        <v>0</v>
      </c>
      <c r="D332" s="160">
        <v>0</v>
      </c>
      <c r="E332" s="160">
        <v>0</v>
      </c>
      <c r="F332" s="160">
        <v>0</v>
      </c>
      <c r="G332" s="160">
        <v>0</v>
      </c>
      <c r="H332" s="160">
        <v>0</v>
      </c>
      <c r="I332" s="160">
        <v>0</v>
      </c>
      <c r="J332" s="160">
        <v>0</v>
      </c>
      <c r="K332" s="160">
        <v>0</v>
      </c>
      <c r="L332" s="160">
        <v>0</v>
      </c>
      <c r="M332" s="160">
        <v>0</v>
      </c>
      <c r="N332" s="160">
        <v>0</v>
      </c>
      <c r="O332" s="160">
        <v>0</v>
      </c>
      <c r="P332" s="160">
        <v>0</v>
      </c>
      <c r="Q332" s="160">
        <v>0</v>
      </c>
      <c r="R332" s="160">
        <v>0</v>
      </c>
      <c r="S332" s="160">
        <v>0</v>
      </c>
      <c r="T332" s="160">
        <v>0</v>
      </c>
      <c r="U332" s="160">
        <v>0</v>
      </c>
      <c r="V332" s="160">
        <v>0</v>
      </c>
      <c r="W332" s="160">
        <v>0</v>
      </c>
      <c r="X332" s="160">
        <v>0</v>
      </c>
      <c r="Y332" s="160">
        <v>0</v>
      </c>
      <c r="Z332" s="160">
        <v>0</v>
      </c>
      <c r="AA332" s="160">
        <v>0</v>
      </c>
      <c r="AB332" s="160">
        <v>0</v>
      </c>
      <c r="AC332" s="160">
        <v>0</v>
      </c>
      <c r="AD332" s="160">
        <v>0</v>
      </c>
      <c r="AE332" s="160">
        <v>0</v>
      </c>
      <c r="AF332" s="160">
        <v>0</v>
      </c>
      <c r="AG332" s="160">
        <v>0</v>
      </c>
      <c r="AH332" s="160">
        <v>0</v>
      </c>
      <c r="AI332" s="160">
        <v>0</v>
      </c>
      <c r="AJ332" s="160">
        <v>0</v>
      </c>
      <c r="AK332" s="160">
        <v>0</v>
      </c>
      <c r="AL332" s="160">
        <v>0</v>
      </c>
      <c r="AM332" s="160">
        <v>0</v>
      </c>
      <c r="AN332" s="160">
        <v>0</v>
      </c>
      <c r="AO332" s="160">
        <v>0</v>
      </c>
      <c r="AP332" s="160">
        <v>0</v>
      </c>
      <c r="AQ332" s="160">
        <v>0</v>
      </c>
      <c r="AR332" s="160">
        <v>0</v>
      </c>
      <c r="AS332" s="160">
        <v>0</v>
      </c>
      <c r="AT332" s="160">
        <v>0</v>
      </c>
      <c r="AU332" s="160">
        <v>0</v>
      </c>
      <c r="AV332" s="160">
        <v>0</v>
      </c>
      <c r="AW332" s="160">
        <v>0</v>
      </c>
      <c r="AX332" s="160">
        <v>0</v>
      </c>
      <c r="AY332" s="160">
        <v>0</v>
      </c>
      <c r="AZ332" s="160">
        <v>0</v>
      </c>
      <c r="BA332" s="160">
        <v>0</v>
      </c>
    </row>
    <row r="333" spans="1:53" x14ac:dyDescent="0.2">
      <c r="A333" s="165" t="s">
        <v>2197</v>
      </c>
      <c r="B333" s="160">
        <v>1</v>
      </c>
      <c r="C333" s="160">
        <v>0.999999999999999</v>
      </c>
      <c r="D333" s="160">
        <v>1</v>
      </c>
      <c r="E333" s="160">
        <v>1</v>
      </c>
      <c r="F333" s="160">
        <v>0.999999999999999</v>
      </c>
      <c r="G333" s="160">
        <v>1</v>
      </c>
      <c r="H333" s="160">
        <v>1</v>
      </c>
      <c r="I333" s="160">
        <v>0.999999999999999</v>
      </c>
      <c r="J333" s="160">
        <v>1</v>
      </c>
      <c r="K333" s="160">
        <v>1</v>
      </c>
      <c r="L333" s="160">
        <v>1</v>
      </c>
      <c r="M333" s="160">
        <v>1</v>
      </c>
      <c r="N333" s="160">
        <v>1</v>
      </c>
      <c r="O333" s="160">
        <v>1</v>
      </c>
      <c r="P333" s="160">
        <v>1</v>
      </c>
      <c r="Q333" s="160">
        <v>1</v>
      </c>
      <c r="R333" s="160">
        <v>1</v>
      </c>
      <c r="S333" s="160">
        <v>1</v>
      </c>
      <c r="T333" s="160">
        <v>0.999999999999999</v>
      </c>
      <c r="U333" s="160">
        <v>0.999999999999999</v>
      </c>
      <c r="V333" s="160">
        <v>0.999999999999999</v>
      </c>
      <c r="W333" s="160">
        <v>1</v>
      </c>
      <c r="X333" s="160">
        <v>0.999999999999999</v>
      </c>
      <c r="Y333" s="160">
        <v>1</v>
      </c>
      <c r="Z333" s="160">
        <v>1</v>
      </c>
      <c r="AA333" s="160">
        <v>1</v>
      </c>
      <c r="AB333" s="160">
        <v>0.999999999999999</v>
      </c>
      <c r="AC333" s="160">
        <v>1</v>
      </c>
      <c r="AD333" s="160">
        <v>1</v>
      </c>
      <c r="AE333" s="160">
        <v>1</v>
      </c>
      <c r="AF333" s="160">
        <v>1</v>
      </c>
      <c r="AG333" s="160">
        <v>0.999999999999999</v>
      </c>
      <c r="AH333" s="160">
        <v>1</v>
      </c>
      <c r="AI333" s="160">
        <v>0.999999999999999</v>
      </c>
      <c r="AJ333" s="160">
        <v>1</v>
      </c>
      <c r="AK333" s="160">
        <v>1</v>
      </c>
      <c r="AL333" s="160">
        <v>0.999999999999999</v>
      </c>
      <c r="AM333" s="160">
        <v>1</v>
      </c>
      <c r="AN333" s="160">
        <v>1</v>
      </c>
      <c r="AO333" s="160">
        <v>1</v>
      </c>
      <c r="AP333" s="160">
        <v>1</v>
      </c>
      <c r="AQ333" s="160">
        <v>1</v>
      </c>
      <c r="AR333" s="160">
        <v>1</v>
      </c>
      <c r="AS333" s="160">
        <v>0.999999999999999</v>
      </c>
      <c r="AT333" s="160">
        <v>1</v>
      </c>
      <c r="AU333" s="160">
        <v>0.999999999999999</v>
      </c>
      <c r="AV333" s="160">
        <v>0.999999999999999</v>
      </c>
      <c r="AW333" s="160">
        <v>0.999999999999999</v>
      </c>
      <c r="AX333" s="160">
        <v>0.999999999999999</v>
      </c>
      <c r="AY333" s="160">
        <v>1</v>
      </c>
      <c r="AZ333" s="160">
        <v>0.999999999999999</v>
      </c>
      <c r="BA333" s="160">
        <v>0.999999999999999</v>
      </c>
    </row>
    <row r="334" spans="1:53" x14ac:dyDescent="0.2">
      <c r="A334" s="106" t="s">
        <v>2198</v>
      </c>
    </row>
    <row r="335" spans="1:53" x14ac:dyDescent="0.2">
      <c r="A335" s="158" t="s">
        <v>2199</v>
      </c>
    </row>
    <row r="336" spans="1:53" x14ac:dyDescent="0.2">
      <c r="A336" s="106" t="s">
        <v>2200</v>
      </c>
    </row>
    <row r="337" spans="1:53" x14ac:dyDescent="0.2">
      <c r="A337" s="106" t="s">
        <v>2201</v>
      </c>
      <c r="B337" s="105">
        <v>1063442081.44276</v>
      </c>
      <c r="C337" s="105">
        <v>1071185116.48883</v>
      </c>
      <c r="D337" s="105">
        <v>1079070975.4877701</v>
      </c>
      <c r="E337" s="105">
        <v>1085590484.0404699</v>
      </c>
      <c r="F337" s="105">
        <v>1091090854.5534501</v>
      </c>
      <c r="G337" s="105">
        <v>1094865413.1828401</v>
      </c>
      <c r="H337" s="105">
        <v>1097708168.8922701</v>
      </c>
      <c r="I337" s="105">
        <v>1103386239.4648499</v>
      </c>
      <c r="J337" s="105">
        <v>1109452559.31232</v>
      </c>
      <c r="K337" s="105">
        <v>1115354659.56672</v>
      </c>
      <c r="L337" s="105">
        <v>1121683662.2451799</v>
      </c>
      <c r="M337" s="105">
        <v>1129022337.3260901</v>
      </c>
      <c r="N337" s="105">
        <v>1129022337.3260901</v>
      </c>
      <c r="O337" s="105">
        <v>1234505894.69678</v>
      </c>
      <c r="P337" s="105">
        <v>1242071158.0966899</v>
      </c>
      <c r="Q337" s="105">
        <v>1249079885.59586</v>
      </c>
      <c r="R337" s="105">
        <v>1257335459.09955</v>
      </c>
      <c r="S337" s="105">
        <v>1266886703.91379</v>
      </c>
      <c r="T337" s="105">
        <v>1278235175.8143699</v>
      </c>
      <c r="U337" s="105">
        <v>1289625039.1278</v>
      </c>
      <c r="V337" s="105">
        <v>1298638708.0804</v>
      </c>
      <c r="W337" s="105">
        <v>1305962112.79989</v>
      </c>
      <c r="X337" s="105">
        <v>1312774262.97315</v>
      </c>
      <c r="Y337" s="105">
        <v>1319339716.9535799</v>
      </c>
      <c r="Z337" s="105">
        <v>1326334952.1513</v>
      </c>
      <c r="AA337" s="105">
        <v>1326334952.1513</v>
      </c>
      <c r="AB337" s="105">
        <v>1333548950.96492</v>
      </c>
      <c r="AC337" s="105">
        <v>1337967865.4642501</v>
      </c>
      <c r="AD337" s="105">
        <v>1343514709.00336</v>
      </c>
      <c r="AE337" s="105">
        <v>1348777027.1551199</v>
      </c>
      <c r="AF337" s="105">
        <v>1354186608.40291</v>
      </c>
      <c r="AG337" s="105">
        <v>1359220661.07147</v>
      </c>
      <c r="AH337" s="105">
        <v>1363929521.63957</v>
      </c>
      <c r="AI337" s="105">
        <v>1368680217.9275999</v>
      </c>
      <c r="AJ337" s="105">
        <v>1373265265.9513199</v>
      </c>
      <c r="AK337" s="105">
        <v>1377699929.50207</v>
      </c>
      <c r="AL337" s="105">
        <v>1382907200.43766</v>
      </c>
      <c r="AM337" s="105">
        <v>1387950460.4092901</v>
      </c>
      <c r="AN337" s="105">
        <v>1387950460.4092901</v>
      </c>
      <c r="AO337" s="105">
        <v>1392563578.88276</v>
      </c>
      <c r="AP337" s="105">
        <v>1393473155.3010399</v>
      </c>
      <c r="AQ337" s="105">
        <v>1396862138.9309001</v>
      </c>
      <c r="AR337" s="105">
        <v>1400126583.39855</v>
      </c>
      <c r="AS337" s="105">
        <v>1403723754.47931</v>
      </c>
      <c r="AT337" s="105">
        <v>1408478104.8838699</v>
      </c>
      <c r="AU337" s="105">
        <v>1413751489.9849801</v>
      </c>
      <c r="AV337" s="105">
        <v>1419113659.9556899</v>
      </c>
      <c r="AW337" s="105">
        <v>1424056182.75108</v>
      </c>
      <c r="AX337" s="105">
        <v>1428757944.3318801</v>
      </c>
      <c r="AY337" s="105">
        <v>1434334374.493</v>
      </c>
      <c r="AZ337" s="105">
        <v>1439773666.6999099</v>
      </c>
      <c r="BA337" s="105">
        <v>1439773666.6999099</v>
      </c>
    </row>
    <row r="338" spans="1:53" s="160" customFormat="1" x14ac:dyDescent="0.2">
      <c r="A338" s="106" t="s">
        <v>2202</v>
      </c>
      <c r="B338" s="105">
        <v>1145603932.9064</v>
      </c>
      <c r="C338" s="105">
        <v>1153807930.16343</v>
      </c>
      <c r="D338" s="105">
        <v>1162215519.1524799</v>
      </c>
      <c r="E338" s="105">
        <v>1169230394.73313</v>
      </c>
      <c r="F338" s="105">
        <v>1175227332.6763101</v>
      </c>
      <c r="G338" s="105">
        <v>1179491800.8466401</v>
      </c>
      <c r="H338" s="105">
        <v>1182754319.2177701</v>
      </c>
      <c r="I338" s="105">
        <v>1188873364.8148</v>
      </c>
      <c r="J338" s="105">
        <v>1195362303.3796699</v>
      </c>
      <c r="K338" s="105">
        <v>1201654850.81973</v>
      </c>
      <c r="L338" s="105">
        <v>1208478468.7618401</v>
      </c>
      <c r="M338" s="105">
        <v>1216393930.97311</v>
      </c>
      <c r="N338" s="105">
        <v>1216393930.97311</v>
      </c>
      <c r="O338" s="105">
        <v>1322790707.8124399</v>
      </c>
      <c r="P338" s="105">
        <v>1330809307.3998699</v>
      </c>
      <c r="Q338" s="105">
        <v>1338324248.5378499</v>
      </c>
      <c r="R338" s="105">
        <v>1347081863.36168</v>
      </c>
      <c r="S338" s="105">
        <v>1357159371.3508999</v>
      </c>
      <c r="T338" s="105">
        <v>1369041895.1449599</v>
      </c>
      <c r="U338" s="105">
        <v>1380905509.29972</v>
      </c>
      <c r="V338" s="105">
        <v>1390413796.67541</v>
      </c>
      <c r="W338" s="105">
        <v>1398193811.7853</v>
      </c>
      <c r="X338" s="105">
        <v>1405438702.31552</v>
      </c>
      <c r="Y338" s="105">
        <v>1412516276.0047901</v>
      </c>
      <c r="Z338" s="105">
        <v>1420054489.0489099</v>
      </c>
      <c r="AA338" s="105">
        <v>1420054489.0489099</v>
      </c>
      <c r="AB338" s="105">
        <v>1427758664.4314301</v>
      </c>
      <c r="AC338" s="105">
        <v>1432514505.67682</v>
      </c>
      <c r="AD338" s="105">
        <v>1438478645.85409</v>
      </c>
      <c r="AE338" s="105">
        <v>1444106012.0955999</v>
      </c>
      <c r="AF338" s="105">
        <v>1449890399.8479099</v>
      </c>
      <c r="AG338" s="105">
        <v>1455271543.94366</v>
      </c>
      <c r="AH338" s="105">
        <v>1460284558.2950499</v>
      </c>
      <c r="AI338" s="105">
        <v>1465329069.17134</v>
      </c>
      <c r="AJ338" s="105">
        <v>1470212398.4626501</v>
      </c>
      <c r="AK338" s="105">
        <v>1474936048.33269</v>
      </c>
      <c r="AL338" s="105">
        <v>1480560119.5192299</v>
      </c>
      <c r="AM338" s="105">
        <v>1485987031.2793701</v>
      </c>
      <c r="AN338" s="105">
        <v>1485987031.2793701</v>
      </c>
      <c r="AO338" s="105">
        <v>1490998463.83569</v>
      </c>
      <c r="AP338" s="105">
        <v>1492083763.80687</v>
      </c>
      <c r="AQ338" s="105">
        <v>1495820206.93454</v>
      </c>
      <c r="AR338" s="105">
        <v>1499401105.1087101</v>
      </c>
      <c r="AS338" s="105">
        <v>1503351922.6690199</v>
      </c>
      <c r="AT338" s="105">
        <v>1508437257.7288599</v>
      </c>
      <c r="AU338" s="105">
        <v>1514024143.04425</v>
      </c>
      <c r="AV338" s="105">
        <v>1519695422.65887</v>
      </c>
      <c r="AW338" s="105">
        <v>1524900813.2827301</v>
      </c>
      <c r="AX338" s="105">
        <v>1529833384.63221</v>
      </c>
      <c r="AY338" s="105">
        <v>1535778291.3240399</v>
      </c>
      <c r="AZ338" s="105">
        <v>1541565443.47931</v>
      </c>
      <c r="BA338" s="105">
        <v>1541565443.47931</v>
      </c>
    </row>
    <row r="339" spans="1:53" s="160" customFormat="1" x14ac:dyDescent="0.2">
      <c r="A339" s="106" t="s">
        <v>2203</v>
      </c>
      <c r="B339" s="105">
        <v>1227765784.3700299</v>
      </c>
      <c r="C339" s="105">
        <v>1236430743.8380301</v>
      </c>
      <c r="D339" s="105">
        <v>1245360062.8171799</v>
      </c>
      <c r="E339" s="105">
        <v>1252870305.4258001</v>
      </c>
      <c r="F339" s="105">
        <v>1259363810.79916</v>
      </c>
      <c r="G339" s="105">
        <v>1264118188.5104301</v>
      </c>
      <c r="H339" s="105">
        <v>1267800469.5432799</v>
      </c>
      <c r="I339" s="105">
        <v>1274360490.1647601</v>
      </c>
      <c r="J339" s="105">
        <v>1281272047.4470201</v>
      </c>
      <c r="K339" s="105">
        <v>1287955042.0727401</v>
      </c>
      <c r="L339" s="105">
        <v>1295273275.2785101</v>
      </c>
      <c r="M339" s="105">
        <v>1303765524.62012</v>
      </c>
      <c r="N339" s="105">
        <v>1303765524.62012</v>
      </c>
      <c r="O339" s="105">
        <v>1411075520.9280901</v>
      </c>
      <c r="P339" s="105">
        <v>1419547456.7030599</v>
      </c>
      <c r="Q339" s="105">
        <v>1427568611.47984</v>
      </c>
      <c r="R339" s="105">
        <v>1436828267.6238201</v>
      </c>
      <c r="S339" s="105">
        <v>1447432038.7880199</v>
      </c>
      <c r="T339" s="105">
        <v>1459848614.4755599</v>
      </c>
      <c r="U339" s="105">
        <v>1472185979.4716401</v>
      </c>
      <c r="V339" s="105">
        <v>1482188885.2704201</v>
      </c>
      <c r="W339" s="105">
        <v>1490425510.77072</v>
      </c>
      <c r="X339" s="105">
        <v>1498103141.6578901</v>
      </c>
      <c r="Y339" s="105">
        <v>1505692835.056</v>
      </c>
      <c r="Z339" s="105">
        <v>1513774025.9465201</v>
      </c>
      <c r="AA339" s="105">
        <v>1513774025.9465201</v>
      </c>
      <c r="AB339" s="105">
        <v>1521968377.8979399</v>
      </c>
      <c r="AC339" s="105">
        <v>1527061145.88939</v>
      </c>
      <c r="AD339" s="105">
        <v>1533442582.7048299</v>
      </c>
      <c r="AE339" s="105">
        <v>1539434997.0360899</v>
      </c>
      <c r="AF339" s="105">
        <v>1545594191.2929201</v>
      </c>
      <c r="AG339" s="105">
        <v>1551322426.81584</v>
      </c>
      <c r="AH339" s="105">
        <v>1556639594.9505301</v>
      </c>
      <c r="AI339" s="105">
        <v>1561977920.4150901</v>
      </c>
      <c r="AJ339" s="105">
        <v>1567159530.9739699</v>
      </c>
      <c r="AK339" s="105">
        <v>1572172167.1633201</v>
      </c>
      <c r="AL339" s="105">
        <v>1578213038.6008</v>
      </c>
      <c r="AM339" s="105">
        <v>1584023602.1494501</v>
      </c>
      <c r="AN339" s="105">
        <v>1584023602.1494501</v>
      </c>
      <c r="AO339" s="105">
        <v>1589433348.78861</v>
      </c>
      <c r="AP339" s="105">
        <v>1590694372.31269</v>
      </c>
      <c r="AQ339" s="105">
        <v>1594778274.93817</v>
      </c>
      <c r="AR339" s="105">
        <v>1598675626.8188701</v>
      </c>
      <c r="AS339" s="105">
        <v>1602980090.8587301</v>
      </c>
      <c r="AT339" s="105">
        <v>1608396410.5738399</v>
      </c>
      <c r="AU339" s="105">
        <v>1614296796.1035299</v>
      </c>
      <c r="AV339" s="105">
        <v>1620277185.3620601</v>
      </c>
      <c r="AW339" s="105">
        <v>1625745443.8143799</v>
      </c>
      <c r="AX339" s="105">
        <v>1630908824.9325399</v>
      </c>
      <c r="AY339" s="105">
        <v>1637222208.1550801</v>
      </c>
      <c r="AZ339" s="105">
        <v>1643357220.2587199</v>
      </c>
      <c r="BA339" s="105">
        <v>1643357220.2587199</v>
      </c>
    </row>
    <row r="340" spans="1:53" s="160" customFormat="1" x14ac:dyDescent="0.2">
      <c r="A340" s="106" t="s">
        <v>2204</v>
      </c>
      <c r="B340" s="105">
        <v>15251610970.962</v>
      </c>
      <c r="C340" s="105">
        <v>15382906063.424801</v>
      </c>
      <c r="D340" s="105">
        <v>15511164670.8218</v>
      </c>
      <c r="E340" s="105">
        <v>15590808082.979799</v>
      </c>
      <c r="F340" s="105">
        <v>15671605513.7024</v>
      </c>
      <c r="G340" s="105">
        <v>15748187386.7297</v>
      </c>
      <c r="H340" s="105">
        <v>15780370505.1626</v>
      </c>
      <c r="I340" s="105">
        <v>15880092826.929001</v>
      </c>
      <c r="J340" s="105">
        <v>15971206771.200199</v>
      </c>
      <c r="K340" s="105">
        <v>16061987563.4147</v>
      </c>
      <c r="L340" s="105">
        <v>16151442181.2519</v>
      </c>
      <c r="M340" s="105">
        <v>16255002418.4764</v>
      </c>
      <c r="N340" s="105">
        <v>16255002418.4764</v>
      </c>
      <c r="O340" s="105">
        <v>16440006053.8566</v>
      </c>
      <c r="P340" s="105">
        <v>16544935601.151199</v>
      </c>
      <c r="Q340" s="105">
        <v>16630483838.7717</v>
      </c>
      <c r="R340" s="105">
        <v>16715163346.335501</v>
      </c>
      <c r="S340" s="105">
        <v>16851505897.3465</v>
      </c>
      <c r="T340" s="105">
        <v>17031418820.6985</v>
      </c>
      <c r="U340" s="105">
        <v>17205886404.629902</v>
      </c>
      <c r="V340" s="105">
        <v>17382938804.799999</v>
      </c>
      <c r="W340" s="105">
        <v>17482365138.221298</v>
      </c>
      <c r="X340" s="105">
        <v>17573390743.760502</v>
      </c>
      <c r="Y340" s="105">
        <v>17648883919.272301</v>
      </c>
      <c r="Z340" s="105">
        <v>17730093343.005299</v>
      </c>
      <c r="AA340" s="105">
        <v>17730093343.005299</v>
      </c>
      <c r="AB340" s="105">
        <v>17820367227.840199</v>
      </c>
      <c r="AC340" s="105">
        <v>17867759580.312302</v>
      </c>
      <c r="AD340" s="105">
        <v>17930147900.3937</v>
      </c>
      <c r="AE340" s="105">
        <v>17992836564.014702</v>
      </c>
      <c r="AF340" s="105">
        <v>18057608406.8167</v>
      </c>
      <c r="AG340" s="105">
        <v>18161839817.066299</v>
      </c>
      <c r="AH340" s="105">
        <v>18220541600.838902</v>
      </c>
      <c r="AI340" s="105">
        <v>18281496810.065601</v>
      </c>
      <c r="AJ340" s="105">
        <v>18338232579.679798</v>
      </c>
      <c r="AK340" s="105">
        <v>18392822399.355</v>
      </c>
      <c r="AL340" s="105">
        <v>18448591319.138802</v>
      </c>
      <c r="AM340" s="105">
        <v>18504912803.920601</v>
      </c>
      <c r="AN340" s="105">
        <v>18504912803.920601</v>
      </c>
      <c r="AO340" s="105">
        <v>18524754566.410801</v>
      </c>
      <c r="AP340" s="105">
        <v>18506721728.300999</v>
      </c>
      <c r="AQ340" s="105">
        <v>18522139765.560799</v>
      </c>
      <c r="AR340" s="105">
        <v>18538741231.4151</v>
      </c>
      <c r="AS340" s="105">
        <v>18558157281.074699</v>
      </c>
      <c r="AT340" s="105">
        <v>18649244036.035599</v>
      </c>
      <c r="AU340" s="105">
        <v>18702379468.089901</v>
      </c>
      <c r="AV340" s="105">
        <v>18758070717.443199</v>
      </c>
      <c r="AW340" s="105">
        <v>18810284704.212101</v>
      </c>
      <c r="AX340" s="105">
        <v>18861188462.443901</v>
      </c>
      <c r="AY340" s="105">
        <v>18914577644.674</v>
      </c>
      <c r="AZ340" s="105">
        <v>18967568128.901798</v>
      </c>
      <c r="BA340" s="105">
        <v>18967568128.901798</v>
      </c>
    </row>
    <row r="341" spans="1:53" x14ac:dyDescent="0.2">
      <c r="A341" s="165" t="s">
        <v>2205</v>
      </c>
      <c r="B341" s="160">
        <v>6.9726541246527093E-2</v>
      </c>
      <c r="C341" s="160">
        <v>6.9634769403925101E-2</v>
      </c>
      <c r="D341" s="160">
        <v>6.9567372817440506E-2</v>
      </c>
      <c r="E341" s="160">
        <v>6.9630161455555895E-2</v>
      </c>
      <c r="F341" s="160">
        <v>6.9622149026113897E-2</v>
      </c>
      <c r="G341" s="160">
        <v>6.95232655223188E-2</v>
      </c>
      <c r="H341" s="160">
        <v>6.9561622050201402E-2</v>
      </c>
      <c r="I341" s="160">
        <v>6.9482354510784397E-2</v>
      </c>
      <c r="J341" s="160">
        <v>6.9465793988274002E-2</v>
      </c>
      <c r="K341" s="160">
        <v>6.9440637727003901E-2</v>
      </c>
      <c r="L341" s="160">
        <v>6.9447895095535006E-2</v>
      </c>
      <c r="M341" s="160">
        <v>6.9456915985615403E-2</v>
      </c>
      <c r="N341" s="160">
        <v>6.9456915985615403E-2</v>
      </c>
      <c r="O341" s="160">
        <v>7.5091571782431699E-2</v>
      </c>
      <c r="P341" s="160">
        <v>7.5072589464190098E-2</v>
      </c>
      <c r="Q341" s="160">
        <v>7.51078500003588E-2</v>
      </c>
      <c r="R341" s="160">
        <v>7.5221248697830104E-2</v>
      </c>
      <c r="S341" s="160">
        <v>7.5179435691458199E-2</v>
      </c>
      <c r="T341" s="160">
        <v>7.5051596656229E-2</v>
      </c>
      <c r="U341" s="160">
        <v>7.4952548726625406E-2</v>
      </c>
      <c r="V341" s="160">
        <v>7.4707661498630396E-2</v>
      </c>
      <c r="W341" s="160">
        <v>7.4701683809628897E-2</v>
      </c>
      <c r="X341" s="160">
        <v>7.4702388521080104E-2</v>
      </c>
      <c r="Y341" s="160">
        <v>7.4754852657446594E-2</v>
      </c>
      <c r="Z341" s="160">
        <v>7.4806992072298101E-2</v>
      </c>
      <c r="AA341" s="160">
        <v>7.4806992072298101E-2</v>
      </c>
      <c r="AB341" s="160">
        <v>7.4832854672128093E-2</v>
      </c>
      <c r="AC341" s="160">
        <v>7.4881680573903694E-2</v>
      </c>
      <c r="AD341" s="160">
        <v>7.4930486712486102E-2</v>
      </c>
      <c r="AE341" s="160">
        <v>7.49618895473462E-2</v>
      </c>
      <c r="AF341" s="160">
        <v>7.4992578080921607E-2</v>
      </c>
      <c r="AG341" s="160">
        <v>7.4839370612345399E-2</v>
      </c>
      <c r="AH341" s="160">
        <v>7.4856694796425594E-2</v>
      </c>
      <c r="AI341" s="160">
        <v>7.4866966974718202E-2</v>
      </c>
      <c r="AJ341" s="160">
        <v>7.4885366405103501E-2</v>
      </c>
      <c r="AK341" s="160">
        <v>7.4904215328604598E-2</v>
      </c>
      <c r="AL341" s="160">
        <v>7.4960043101123697E-2</v>
      </c>
      <c r="AM341" s="160">
        <v>7.5004431261909102E-2</v>
      </c>
      <c r="AN341" s="160">
        <v>7.5004431261909102E-2</v>
      </c>
      <c r="AO341" s="160">
        <v>7.5173118968483693E-2</v>
      </c>
      <c r="AP341" s="160">
        <v>7.5295515637980301E-2</v>
      </c>
      <c r="AQ341" s="160">
        <v>7.5415808141571297E-2</v>
      </c>
      <c r="AR341" s="160">
        <v>7.5524360900293797E-2</v>
      </c>
      <c r="AS341" s="160">
        <v>7.56391775982415E-2</v>
      </c>
      <c r="AT341" s="160">
        <v>7.5524675539785702E-2</v>
      </c>
      <c r="AU341" s="160">
        <v>7.5592065298275599E-2</v>
      </c>
      <c r="AV341" s="160">
        <v>7.5653497704113296E-2</v>
      </c>
      <c r="AW341" s="160">
        <v>7.57062535280075E-2</v>
      </c>
      <c r="AX341" s="160">
        <v>7.5751215103799299E-2</v>
      </c>
      <c r="AY341" s="160">
        <v>7.5832217955809397E-2</v>
      </c>
      <c r="AZ341" s="160">
        <v>7.5907130366705197E-2</v>
      </c>
      <c r="BA341" s="160">
        <v>7.5907130366705197E-2</v>
      </c>
    </row>
    <row r="342" spans="1:53" s="160" customFormat="1" x14ac:dyDescent="0.2">
      <c r="A342" s="165" t="s">
        <v>2206</v>
      </c>
      <c r="B342" s="160">
        <v>7.5113634558837794E-2</v>
      </c>
      <c r="C342" s="160">
        <v>7.5005849051290804E-2</v>
      </c>
      <c r="D342" s="160">
        <v>7.4927675891335893E-2</v>
      </c>
      <c r="E342" s="160">
        <v>7.4994855206354502E-2</v>
      </c>
      <c r="F342" s="160">
        <v>7.4990870057873402E-2</v>
      </c>
      <c r="G342" s="160">
        <v>7.4896987944183605E-2</v>
      </c>
      <c r="H342" s="160">
        <v>7.4950985392315594E-2</v>
      </c>
      <c r="I342" s="160">
        <v>7.4865643278781493E-2</v>
      </c>
      <c r="J342" s="160">
        <v>7.4844832986270399E-2</v>
      </c>
      <c r="K342" s="160">
        <v>7.4813583691025295E-2</v>
      </c>
      <c r="L342" s="160">
        <v>7.4821706643918795E-2</v>
      </c>
      <c r="M342" s="160">
        <v>7.4831974776606705E-2</v>
      </c>
      <c r="N342" s="160">
        <v>7.4831974776606705E-2</v>
      </c>
      <c r="O342" s="160">
        <v>8.0461692257231807E-2</v>
      </c>
      <c r="P342" s="160">
        <v>8.0436052426053298E-2</v>
      </c>
      <c r="Q342" s="160">
        <v>8.0474161877222505E-2</v>
      </c>
      <c r="R342" s="160">
        <v>8.0590409764497495E-2</v>
      </c>
      <c r="S342" s="160">
        <v>8.0536385271336802E-2</v>
      </c>
      <c r="T342" s="160">
        <v>8.0383314482358401E-2</v>
      </c>
      <c r="U342" s="160">
        <v>8.0257737196738496E-2</v>
      </c>
      <c r="V342" s="160">
        <v>7.9987268682754201E-2</v>
      </c>
      <c r="W342" s="160">
        <v>7.9977382964531704E-2</v>
      </c>
      <c r="X342" s="160">
        <v>7.99753856730539E-2</v>
      </c>
      <c r="Y342" s="160">
        <v>8.0034311657653498E-2</v>
      </c>
      <c r="Z342" s="160">
        <v>8.00928941307089E-2</v>
      </c>
      <c r="AA342" s="160">
        <v>8.00928941307089E-2</v>
      </c>
      <c r="AB342" s="160">
        <v>8.0119486101323703E-2</v>
      </c>
      <c r="AC342" s="160">
        <v>8.0173146456215302E-2</v>
      </c>
      <c r="AD342" s="160">
        <v>8.0226814293177698E-2</v>
      </c>
      <c r="AE342" s="160">
        <v>8.0260052769210902E-2</v>
      </c>
      <c r="AF342" s="160">
        <v>8.0292493179804705E-2</v>
      </c>
      <c r="AG342" s="160">
        <v>8.0127980347903499E-2</v>
      </c>
      <c r="AH342" s="160">
        <v>8.0144958930738697E-2</v>
      </c>
      <c r="AI342" s="160">
        <v>8.0153670369296395E-2</v>
      </c>
      <c r="AJ342" s="160">
        <v>8.0171979064752596E-2</v>
      </c>
      <c r="AK342" s="160">
        <v>8.0190849251304597E-2</v>
      </c>
      <c r="AL342" s="160">
        <v>8.0253288389736305E-2</v>
      </c>
      <c r="AM342" s="160">
        <v>8.0302298477436404E-2</v>
      </c>
      <c r="AN342" s="160">
        <v>8.0302298477436404E-2</v>
      </c>
      <c r="AO342" s="160">
        <v>8.0486813387486006E-2</v>
      </c>
      <c r="AP342" s="160">
        <v>8.0623882809299802E-2</v>
      </c>
      <c r="AQ342" s="160">
        <v>8.0758499064767605E-2</v>
      </c>
      <c r="AR342" s="160">
        <v>8.0879337296529893E-2</v>
      </c>
      <c r="AS342" s="160">
        <v>8.1007607592705894E-2</v>
      </c>
      <c r="AT342" s="160">
        <v>8.08846329006222E-2</v>
      </c>
      <c r="AU342" s="160">
        <v>8.0953557039492793E-2</v>
      </c>
      <c r="AV342" s="160">
        <v>8.1015550348986498E-2</v>
      </c>
      <c r="AW342" s="160">
        <v>8.1067396759883698E-2</v>
      </c>
      <c r="AX342" s="160">
        <v>8.1110126632708904E-2</v>
      </c>
      <c r="AY342" s="160">
        <v>8.1195484254256503E-2</v>
      </c>
      <c r="AZ342" s="160">
        <v>8.1273752808108099E-2</v>
      </c>
      <c r="BA342" s="160">
        <v>8.1273752808108099E-2</v>
      </c>
    </row>
    <row r="343" spans="1:53" s="160" customFormat="1" x14ac:dyDescent="0.2">
      <c r="A343" s="165" t="s">
        <v>2207</v>
      </c>
      <c r="B343" s="160">
        <v>8.0500727871148495E-2</v>
      </c>
      <c r="C343" s="160">
        <v>8.0376928698656494E-2</v>
      </c>
      <c r="D343" s="160">
        <v>8.0287978965231294E-2</v>
      </c>
      <c r="E343" s="160">
        <v>8.0359548957153096E-2</v>
      </c>
      <c r="F343" s="160">
        <v>8.0359591089632906E-2</v>
      </c>
      <c r="G343" s="160">
        <v>8.0270710366048298E-2</v>
      </c>
      <c r="H343" s="160">
        <v>8.0340348734429898E-2</v>
      </c>
      <c r="I343" s="160">
        <v>8.0248932046778507E-2</v>
      </c>
      <c r="J343" s="160">
        <v>8.0223871984266795E-2</v>
      </c>
      <c r="K343" s="160">
        <v>8.0186529655046607E-2</v>
      </c>
      <c r="L343" s="160">
        <v>8.0195518192302598E-2</v>
      </c>
      <c r="M343" s="160">
        <v>8.0207033567597993E-2</v>
      </c>
      <c r="N343" s="160">
        <v>8.0207033567597993E-2</v>
      </c>
      <c r="O343" s="160">
        <v>8.5831812732031998E-2</v>
      </c>
      <c r="P343" s="160">
        <v>8.5799515387916497E-2</v>
      </c>
      <c r="Q343" s="160">
        <v>8.58404737540861E-2</v>
      </c>
      <c r="R343" s="160">
        <v>8.5959570831164997E-2</v>
      </c>
      <c r="S343" s="160">
        <v>8.5893334851215503E-2</v>
      </c>
      <c r="T343" s="160">
        <v>8.5715032308487898E-2</v>
      </c>
      <c r="U343" s="160">
        <v>8.5562925666851503E-2</v>
      </c>
      <c r="V343" s="160">
        <v>8.5266875866878006E-2</v>
      </c>
      <c r="W343" s="160">
        <v>8.5253082119434595E-2</v>
      </c>
      <c r="X343" s="160">
        <v>8.5248382825027794E-2</v>
      </c>
      <c r="Y343" s="160">
        <v>8.5313770657860402E-2</v>
      </c>
      <c r="Z343" s="160">
        <v>8.5378796189119699E-2</v>
      </c>
      <c r="AA343" s="160">
        <v>8.5378796189119699E-2</v>
      </c>
      <c r="AB343" s="160">
        <v>8.5406117530519299E-2</v>
      </c>
      <c r="AC343" s="160">
        <v>8.5464612338526799E-2</v>
      </c>
      <c r="AD343" s="160">
        <v>8.5523141873869196E-2</v>
      </c>
      <c r="AE343" s="160">
        <v>8.5558215991075603E-2</v>
      </c>
      <c r="AF343" s="160">
        <v>8.5592408278687901E-2</v>
      </c>
      <c r="AG343" s="160">
        <v>8.5416590083461696E-2</v>
      </c>
      <c r="AH343" s="160">
        <v>8.54332230650518E-2</v>
      </c>
      <c r="AI343" s="160">
        <v>8.5440373763874505E-2</v>
      </c>
      <c r="AJ343" s="160">
        <v>8.5458591724401706E-2</v>
      </c>
      <c r="AK343" s="160">
        <v>8.5477483174004595E-2</v>
      </c>
      <c r="AL343" s="160">
        <v>8.5546533678348899E-2</v>
      </c>
      <c r="AM343" s="160">
        <v>8.5600165692963595E-2</v>
      </c>
      <c r="AN343" s="160">
        <v>8.5600165692963595E-2</v>
      </c>
      <c r="AO343" s="160">
        <v>8.5800507806488402E-2</v>
      </c>
      <c r="AP343" s="160">
        <v>8.5952249980619302E-2</v>
      </c>
      <c r="AQ343" s="160">
        <v>8.6101189987963997E-2</v>
      </c>
      <c r="AR343" s="160">
        <v>8.6234313692766101E-2</v>
      </c>
      <c r="AS343" s="160">
        <v>8.6376037587170398E-2</v>
      </c>
      <c r="AT343" s="160">
        <v>8.6244590261458698E-2</v>
      </c>
      <c r="AU343" s="160">
        <v>8.6315048780709905E-2</v>
      </c>
      <c r="AV343" s="160">
        <v>8.6377602993859603E-2</v>
      </c>
      <c r="AW343" s="160">
        <v>8.6428539991759895E-2</v>
      </c>
      <c r="AX343" s="160">
        <v>8.6469038161618494E-2</v>
      </c>
      <c r="AY343" s="160">
        <v>8.6558750552703595E-2</v>
      </c>
      <c r="AZ343" s="160">
        <v>8.6640375249511001E-2</v>
      </c>
      <c r="BA343" s="160">
        <v>8.6640375249511001E-2</v>
      </c>
    </row>
    <row r="344" spans="1:53" s="160" customFormat="1" x14ac:dyDescent="0.2">
      <c r="A344" s="106" t="s">
        <v>2208</v>
      </c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  <c r="AB344" s="105"/>
      <c r="AC344" s="105"/>
      <c r="AD344" s="105"/>
      <c r="AE344" s="105"/>
      <c r="AF344" s="105"/>
      <c r="AG344" s="105"/>
      <c r="AH344" s="105"/>
      <c r="AI344" s="105"/>
      <c r="AJ344" s="105"/>
      <c r="AK344" s="105"/>
      <c r="AL344" s="105"/>
      <c r="AM344" s="105"/>
      <c r="AN344" s="105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</row>
    <row r="345" spans="1:53" s="160" customFormat="1" x14ac:dyDescent="0.2">
      <c r="A345" s="165" t="s">
        <v>2209</v>
      </c>
      <c r="B345" s="160">
        <v>0.10099999999999899</v>
      </c>
      <c r="C345" s="160">
        <v>0.10099999999999899</v>
      </c>
      <c r="D345" s="160">
        <v>0.10099999999999899</v>
      </c>
      <c r="E345" s="160">
        <v>0.10099999999999899</v>
      </c>
      <c r="F345" s="160">
        <v>0.10099999999999899</v>
      </c>
      <c r="G345" s="160">
        <v>0.10099999999999899</v>
      </c>
      <c r="H345" s="160">
        <v>0.10099999999999899</v>
      </c>
      <c r="I345" s="160">
        <v>0.10099999999999899</v>
      </c>
      <c r="J345" s="160">
        <v>0.10099999999999899</v>
      </c>
      <c r="K345" s="160">
        <v>0.10099999999999899</v>
      </c>
      <c r="L345" s="160">
        <v>0.10099999999999899</v>
      </c>
      <c r="M345" s="160">
        <v>0.10099999999999899</v>
      </c>
      <c r="N345" s="160">
        <v>0.10099999999999899</v>
      </c>
      <c r="O345" s="160">
        <v>0.1115</v>
      </c>
      <c r="P345" s="160">
        <v>0.1115</v>
      </c>
      <c r="Q345" s="160">
        <v>0.1115</v>
      </c>
      <c r="R345" s="160">
        <v>0.1115</v>
      </c>
      <c r="S345" s="160">
        <v>0.1115</v>
      </c>
      <c r="T345" s="160">
        <v>0.1115</v>
      </c>
      <c r="U345" s="160">
        <v>0.1115</v>
      </c>
      <c r="V345" s="160">
        <v>0.1115</v>
      </c>
      <c r="W345" s="160">
        <v>0.1115</v>
      </c>
      <c r="X345" s="160">
        <v>0.1115</v>
      </c>
      <c r="Y345" s="160">
        <v>0.1115</v>
      </c>
      <c r="Z345" s="160">
        <v>0.1115</v>
      </c>
      <c r="AA345" s="160">
        <v>0.1115</v>
      </c>
      <c r="AB345" s="160">
        <v>0.1115</v>
      </c>
      <c r="AC345" s="160">
        <v>0.1115</v>
      </c>
      <c r="AD345" s="160">
        <v>0.1115</v>
      </c>
      <c r="AE345" s="160">
        <v>0.1115</v>
      </c>
      <c r="AF345" s="160">
        <v>0.1115</v>
      </c>
      <c r="AG345" s="160">
        <v>0.1115</v>
      </c>
      <c r="AH345" s="160">
        <v>0.1115</v>
      </c>
      <c r="AI345" s="160">
        <v>0.1115</v>
      </c>
      <c r="AJ345" s="160">
        <v>0.1115</v>
      </c>
      <c r="AK345" s="160">
        <v>0.1115</v>
      </c>
      <c r="AL345" s="160">
        <v>0.1115</v>
      </c>
      <c r="AM345" s="160">
        <v>0.1115</v>
      </c>
      <c r="AN345" s="160">
        <v>0.1115</v>
      </c>
      <c r="AO345" s="160">
        <v>0.1115</v>
      </c>
      <c r="AP345" s="160">
        <v>0.1115</v>
      </c>
      <c r="AQ345" s="160">
        <v>0.1115</v>
      </c>
      <c r="AR345" s="160">
        <v>0.1115</v>
      </c>
      <c r="AS345" s="160">
        <v>0.1115</v>
      </c>
      <c r="AT345" s="160">
        <v>0.1115</v>
      </c>
      <c r="AU345" s="160">
        <v>0.1115</v>
      </c>
      <c r="AV345" s="160">
        <v>0.1115</v>
      </c>
      <c r="AW345" s="160">
        <v>0.1115</v>
      </c>
      <c r="AX345" s="160">
        <v>0.1115</v>
      </c>
      <c r="AY345" s="160">
        <v>0.1115</v>
      </c>
      <c r="AZ345" s="160">
        <v>0.1115</v>
      </c>
      <c r="BA345" s="160">
        <v>0.1115</v>
      </c>
    </row>
    <row r="346" spans="1:53" s="160" customFormat="1" x14ac:dyDescent="0.2">
      <c r="A346" s="165" t="s">
        <v>2210</v>
      </c>
      <c r="B346" s="160">
        <v>0</v>
      </c>
      <c r="C346" s="160">
        <v>0</v>
      </c>
      <c r="D346" s="160">
        <v>0</v>
      </c>
      <c r="E346" s="160">
        <v>0</v>
      </c>
      <c r="F346" s="160">
        <v>0</v>
      </c>
      <c r="G346" s="160">
        <v>0</v>
      </c>
      <c r="H346" s="160">
        <v>0</v>
      </c>
      <c r="I346" s="160">
        <v>0</v>
      </c>
      <c r="J346" s="160">
        <v>0</v>
      </c>
      <c r="K346" s="160">
        <v>0</v>
      </c>
      <c r="L346" s="160">
        <v>0</v>
      </c>
      <c r="M346" s="160">
        <v>0</v>
      </c>
      <c r="N346" s="160">
        <v>0</v>
      </c>
      <c r="O346" s="160">
        <v>0</v>
      </c>
      <c r="P346" s="160">
        <v>0</v>
      </c>
      <c r="Q346" s="160">
        <v>0</v>
      </c>
      <c r="R346" s="160">
        <v>0</v>
      </c>
      <c r="S346" s="160">
        <v>0</v>
      </c>
      <c r="T346" s="160">
        <v>0</v>
      </c>
      <c r="U346" s="160">
        <v>0</v>
      </c>
      <c r="V346" s="160">
        <v>0</v>
      </c>
      <c r="W346" s="160">
        <v>0</v>
      </c>
      <c r="X346" s="160">
        <v>0</v>
      </c>
      <c r="Y346" s="160">
        <v>0</v>
      </c>
      <c r="Z346" s="160">
        <v>0</v>
      </c>
      <c r="AA346" s="160">
        <v>0</v>
      </c>
      <c r="AB346" s="160">
        <v>0</v>
      </c>
      <c r="AC346" s="160">
        <v>0</v>
      </c>
      <c r="AD346" s="160">
        <v>0</v>
      </c>
      <c r="AE346" s="160">
        <v>0</v>
      </c>
      <c r="AF346" s="160">
        <v>0</v>
      </c>
      <c r="AG346" s="160">
        <v>0</v>
      </c>
      <c r="AH346" s="160">
        <v>0</v>
      </c>
      <c r="AI346" s="160">
        <v>0</v>
      </c>
      <c r="AJ346" s="160">
        <v>0</v>
      </c>
      <c r="AK346" s="160">
        <v>0</v>
      </c>
      <c r="AL346" s="160">
        <v>0</v>
      </c>
      <c r="AM346" s="160">
        <v>0</v>
      </c>
      <c r="AN346" s="160">
        <v>0</v>
      </c>
      <c r="AO346" s="160">
        <v>0</v>
      </c>
      <c r="AP346" s="160">
        <v>0</v>
      </c>
      <c r="AQ346" s="160">
        <v>0</v>
      </c>
      <c r="AR346" s="160">
        <v>0</v>
      </c>
      <c r="AS346" s="160">
        <v>0</v>
      </c>
      <c r="AT346" s="160">
        <v>0</v>
      </c>
      <c r="AU346" s="160">
        <v>0</v>
      </c>
      <c r="AV346" s="160">
        <v>0</v>
      </c>
      <c r="AW346" s="160">
        <v>0</v>
      </c>
      <c r="AX346" s="160">
        <v>0</v>
      </c>
      <c r="AY346" s="160">
        <v>0</v>
      </c>
      <c r="AZ346" s="160">
        <v>0</v>
      </c>
      <c r="BA346" s="160">
        <v>0</v>
      </c>
    </row>
    <row r="347" spans="1:53" s="160" customFormat="1" x14ac:dyDescent="0.2">
      <c r="A347" s="165" t="s">
        <v>2211</v>
      </c>
      <c r="B347" s="160">
        <v>4.4882746403159701E-2</v>
      </c>
      <c r="C347" s="160">
        <v>4.4844030641149099E-2</v>
      </c>
      <c r="D347" s="160">
        <v>4.4805975855940899E-2</v>
      </c>
      <c r="E347" s="160">
        <v>4.48976770992724E-2</v>
      </c>
      <c r="F347" s="160">
        <v>4.4840286623874598E-2</v>
      </c>
      <c r="G347" s="160">
        <v>4.4576641014398601E-2</v>
      </c>
      <c r="H347" s="160">
        <v>4.45023478522611E-2</v>
      </c>
      <c r="I347" s="160">
        <v>4.4391831527049203E-2</v>
      </c>
      <c r="J347" s="160">
        <v>4.4398857938015499E-2</v>
      </c>
      <c r="K347" s="160">
        <v>4.4405855852650999E-2</v>
      </c>
      <c r="L347" s="160">
        <v>4.4412825418006001E-2</v>
      </c>
      <c r="M347" s="160">
        <v>4.4419766780122799E-2</v>
      </c>
      <c r="N347" s="160">
        <v>4.4419766780122799E-2</v>
      </c>
      <c r="O347" s="160">
        <v>4.4460873876241001E-2</v>
      </c>
      <c r="P347" s="160">
        <v>4.4501834519087902E-2</v>
      </c>
      <c r="Q347" s="160">
        <v>4.4542886576972501E-2</v>
      </c>
      <c r="R347" s="160">
        <v>4.4752720121582198E-2</v>
      </c>
      <c r="S347" s="160">
        <v>4.4811913662453698E-2</v>
      </c>
      <c r="T347" s="160">
        <v>4.4844462997954901E-2</v>
      </c>
      <c r="U347" s="160">
        <v>4.4953637905644203E-2</v>
      </c>
      <c r="V347" s="160">
        <v>4.4741294641287899E-2</v>
      </c>
      <c r="W347" s="160">
        <v>4.4775593428427997E-2</v>
      </c>
      <c r="X347" s="160">
        <v>4.4809508497313903E-2</v>
      </c>
      <c r="Y347" s="160">
        <v>4.4843046181093402E-2</v>
      </c>
      <c r="Z347" s="160">
        <v>4.4876212674309801E-2</v>
      </c>
      <c r="AA347" s="160">
        <v>4.4876212674309801E-2</v>
      </c>
      <c r="AB347" s="160">
        <v>4.49223211546542E-2</v>
      </c>
      <c r="AC347" s="160">
        <v>4.4967927043153201E-2</v>
      </c>
      <c r="AD347" s="160">
        <v>4.5013257474209298E-2</v>
      </c>
      <c r="AE347" s="160">
        <v>4.5057992961256198E-2</v>
      </c>
      <c r="AF347" s="160">
        <v>4.5102248732188301E-2</v>
      </c>
      <c r="AG347" s="160">
        <v>4.4912394449957198E-2</v>
      </c>
      <c r="AH347" s="160">
        <v>4.4953313252120902E-2</v>
      </c>
      <c r="AI347" s="160">
        <v>4.4993831908128001E-2</v>
      </c>
      <c r="AJ347" s="160">
        <v>4.50339562122321E-2</v>
      </c>
      <c r="AK347" s="160">
        <v>4.5073691847354699E-2</v>
      </c>
      <c r="AL347" s="160">
        <v>4.5113044387746701E-2</v>
      </c>
      <c r="AM347" s="160">
        <v>4.5152019301573497E-2</v>
      </c>
      <c r="AN347" s="160">
        <v>4.5152019301573497E-2</v>
      </c>
      <c r="AO347" s="160">
        <v>4.5321672367528897E-2</v>
      </c>
      <c r="AP347" s="160">
        <v>4.5407226181940097E-2</v>
      </c>
      <c r="AQ347" s="160">
        <v>4.5492998041842099E-2</v>
      </c>
      <c r="AR347" s="160">
        <v>4.5578563823317299E-2</v>
      </c>
      <c r="AS347" s="160">
        <v>4.5664025652532199E-2</v>
      </c>
      <c r="AT347" s="160">
        <v>4.5519211718069399E-2</v>
      </c>
      <c r="AU347" s="160">
        <v>4.5645976990190899E-2</v>
      </c>
      <c r="AV347" s="160">
        <v>4.5771678143746899E-2</v>
      </c>
      <c r="AW347" s="160">
        <v>4.5896329179128503E-2</v>
      </c>
      <c r="AX347" s="160">
        <v>4.6019943852414799E-2</v>
      </c>
      <c r="AY347" s="160">
        <v>4.6142535680679601E-2</v>
      </c>
      <c r="AZ347" s="160">
        <v>4.6264117947159303E-2</v>
      </c>
      <c r="BA347" s="160">
        <v>4.6264117947159303E-2</v>
      </c>
    </row>
    <row r="348" spans="1:53" s="160" customFormat="1" x14ac:dyDescent="0.2">
      <c r="A348" s="165" t="s">
        <v>2212</v>
      </c>
      <c r="B348" s="160">
        <v>4.0648354372016401E-2</v>
      </c>
      <c r="C348" s="160">
        <v>4.1370572403104898E-2</v>
      </c>
      <c r="D348" s="160">
        <v>3.8383073514038302E-2</v>
      </c>
      <c r="E348" s="160">
        <v>3.1517396817584399E-2</v>
      </c>
      <c r="F348" s="160">
        <v>3.0387512523542201E-2</v>
      </c>
      <c r="G348" s="160">
        <v>3.3340330710401697E-2</v>
      </c>
      <c r="H348" s="160">
        <v>3.5795034722472897E-2</v>
      </c>
      <c r="I348" s="160">
        <v>4.2203903717787102E-2</v>
      </c>
      <c r="J348" s="160">
        <v>4.3110382274041598E-2</v>
      </c>
      <c r="K348" s="160">
        <v>4.5048559583768903E-2</v>
      </c>
      <c r="L348" s="160">
        <v>4.2986148735827498E-2</v>
      </c>
      <c r="M348" s="160">
        <v>4.04999999991233E-2</v>
      </c>
      <c r="N348" s="160">
        <v>4.04999999991233E-2</v>
      </c>
      <c r="O348" s="160">
        <v>4.1564247755422397E-2</v>
      </c>
      <c r="P348" s="160">
        <v>4.48319081270383E-2</v>
      </c>
      <c r="Q348" s="160">
        <v>4.29210887520158E-2</v>
      </c>
      <c r="R348" s="160">
        <v>3.66689209901781E-2</v>
      </c>
      <c r="S348" s="160">
        <v>3.3209171292184703E-2</v>
      </c>
      <c r="T348" s="160">
        <v>3.1776167343455203E-2</v>
      </c>
      <c r="U348" s="160">
        <v>-1.0772678742641899E-3</v>
      </c>
      <c r="V348" s="160">
        <v>3.1122311984647998E-2</v>
      </c>
      <c r="W348" s="160">
        <v>2.7850585998810799E-2</v>
      </c>
      <c r="X348" s="160">
        <v>2.37946821703637E-2</v>
      </c>
      <c r="Y348" s="160">
        <v>2.67809409748344E-2</v>
      </c>
      <c r="Z348" s="160">
        <v>3.25000000220338E-2</v>
      </c>
      <c r="AA348" s="160">
        <v>3.25000000220338E-2</v>
      </c>
      <c r="AB348" s="160">
        <v>2.58982387457353E-2</v>
      </c>
      <c r="AC348" s="160">
        <v>2.9521273830496401E-2</v>
      </c>
      <c r="AD348" s="160">
        <v>6.9697489188047093E-2</v>
      </c>
      <c r="AE348" s="160">
        <v>-0.54054330341242296</v>
      </c>
      <c r="AF348" s="160">
        <v>-4.5592168925235099E-2</v>
      </c>
      <c r="AG348" s="160">
        <v>9.3996670474645102E-3</v>
      </c>
      <c r="AH348" s="160">
        <v>9.6968402102790407E-3</v>
      </c>
      <c r="AI348" s="160">
        <v>9.8833837734492204E-3</v>
      </c>
      <c r="AJ348" s="160">
        <v>9.0207693678417498E-3</v>
      </c>
      <c r="AK348" s="160">
        <v>6.1765425893992596E-3</v>
      </c>
      <c r="AL348" s="160">
        <v>8.4206761040078199E-3</v>
      </c>
      <c r="AM348" s="160">
        <v>3.2000000478822802E-2</v>
      </c>
      <c r="AN348" s="160">
        <v>3.2000000478822802E-2</v>
      </c>
      <c r="AO348" s="160">
        <v>1.4208375623832E-2</v>
      </c>
      <c r="AP348" s="160">
        <v>2.15530366363723E-2</v>
      </c>
      <c r="AQ348" s="160">
        <v>2.4223745388392899E-2</v>
      </c>
      <c r="AR348" s="160">
        <v>2.64786000608833E-2</v>
      </c>
      <c r="AS348" s="160">
        <v>2.7388825237310802E-2</v>
      </c>
      <c r="AT348" s="160">
        <v>3.5068538262031698E-2</v>
      </c>
      <c r="AU348" s="160">
        <v>3.5370242454077501E-2</v>
      </c>
      <c r="AV348" s="160">
        <v>3.6020530464416799E-2</v>
      </c>
      <c r="AW348" s="160">
        <v>3.6609394433066801E-2</v>
      </c>
      <c r="AX348" s="160">
        <v>3.7205733432160999E-2</v>
      </c>
      <c r="AY348" s="160">
        <v>3.4020519694778199E-2</v>
      </c>
      <c r="AZ348" s="160">
        <v>3.2000000000349901E-2</v>
      </c>
      <c r="BA348" s="160">
        <v>3.2000000000349901E-2</v>
      </c>
    </row>
    <row r="349" spans="1:53" s="160" customFormat="1" x14ac:dyDescent="0.2">
      <c r="A349" s="165" t="s">
        <v>2213</v>
      </c>
      <c r="B349" s="160">
        <v>2.6111886408593899E-2</v>
      </c>
      <c r="C349" s="160">
        <v>2.6111886408593899E-2</v>
      </c>
      <c r="D349" s="160">
        <v>2.6111886408593899E-2</v>
      </c>
      <c r="E349" s="160">
        <v>2.6111886408593899E-2</v>
      </c>
      <c r="F349" s="160">
        <v>2.6111886408593899E-2</v>
      </c>
      <c r="G349" s="160">
        <v>2.6111886408593899E-2</v>
      </c>
      <c r="H349" s="160">
        <v>2.6111886408593899E-2</v>
      </c>
      <c r="I349" s="160">
        <v>2.6111886408593899E-2</v>
      </c>
      <c r="J349" s="160">
        <v>2.6111886408593899E-2</v>
      </c>
      <c r="K349" s="160">
        <v>2.6111886408593899E-2</v>
      </c>
      <c r="L349" s="160">
        <v>2.6111886408593899E-2</v>
      </c>
      <c r="M349" s="160">
        <v>2.6111886408593899E-2</v>
      </c>
      <c r="N349" s="160">
        <v>2.6111886408593899E-2</v>
      </c>
      <c r="O349" s="160">
        <v>2.6111886408593899E-2</v>
      </c>
      <c r="P349" s="160">
        <v>2.6111886408593899E-2</v>
      </c>
      <c r="Q349" s="160">
        <v>2.6111886408593899E-2</v>
      </c>
      <c r="R349" s="160">
        <v>2.6111886408593899E-2</v>
      </c>
      <c r="S349" s="160">
        <v>2.6111886408593899E-2</v>
      </c>
      <c r="T349" s="160">
        <v>2.6111886408593899E-2</v>
      </c>
      <c r="U349" s="160">
        <v>2.6111886408593899E-2</v>
      </c>
      <c r="V349" s="160">
        <v>2.6111886408593899E-2</v>
      </c>
      <c r="W349" s="160">
        <v>2.6111886408593899E-2</v>
      </c>
      <c r="X349" s="160">
        <v>2.6111886408593899E-2</v>
      </c>
      <c r="Y349" s="160">
        <v>2.6111886408593899E-2</v>
      </c>
      <c r="Z349" s="160">
        <v>2.6111886408593899E-2</v>
      </c>
      <c r="AA349" s="160">
        <v>2.6111886408593899E-2</v>
      </c>
      <c r="AB349" s="160">
        <v>2.6111886408593899E-2</v>
      </c>
      <c r="AC349" s="160">
        <v>2.6111886408593899E-2</v>
      </c>
      <c r="AD349" s="160">
        <v>2.6111886408593899E-2</v>
      </c>
      <c r="AE349" s="160">
        <v>2.6111886408593899E-2</v>
      </c>
      <c r="AF349" s="160">
        <v>2.6111886408593899E-2</v>
      </c>
      <c r="AG349" s="160">
        <v>2.6111886408593899E-2</v>
      </c>
      <c r="AH349" s="160">
        <v>2.6111886408593899E-2</v>
      </c>
      <c r="AI349" s="160">
        <v>2.6111886408593899E-2</v>
      </c>
      <c r="AJ349" s="160">
        <v>2.6111886408593899E-2</v>
      </c>
      <c r="AK349" s="160">
        <v>2.6111886408593899E-2</v>
      </c>
      <c r="AL349" s="160">
        <v>2.6111886408593899E-2</v>
      </c>
      <c r="AM349" s="160">
        <v>2.6111886408593899E-2</v>
      </c>
      <c r="AN349" s="160">
        <v>2.6111886408593899E-2</v>
      </c>
      <c r="AO349" s="160">
        <v>2.6111886408593899E-2</v>
      </c>
      <c r="AP349" s="160">
        <v>2.6111886408593899E-2</v>
      </c>
      <c r="AQ349" s="160">
        <v>2.6111886408593899E-2</v>
      </c>
      <c r="AR349" s="160">
        <v>2.6111886408593899E-2</v>
      </c>
      <c r="AS349" s="160">
        <v>2.6111886408593899E-2</v>
      </c>
      <c r="AT349" s="160">
        <v>2.6111886408593899E-2</v>
      </c>
      <c r="AU349" s="160">
        <v>2.6111886408593899E-2</v>
      </c>
      <c r="AV349" s="160">
        <v>2.6111886408593899E-2</v>
      </c>
      <c r="AW349" s="160">
        <v>2.6111886408593899E-2</v>
      </c>
      <c r="AX349" s="160">
        <v>2.6111886408593899E-2</v>
      </c>
      <c r="AY349" s="160">
        <v>2.6111886408593899E-2</v>
      </c>
      <c r="AZ349" s="160">
        <v>2.6111886408593899E-2</v>
      </c>
      <c r="BA349" s="160">
        <v>2.6111886408593899E-2</v>
      </c>
    </row>
    <row r="350" spans="1:53" s="160" customFormat="1" x14ac:dyDescent="0.2">
      <c r="A350" s="165" t="s">
        <v>2214</v>
      </c>
      <c r="B350" s="160">
        <v>0</v>
      </c>
      <c r="C350" s="160">
        <v>0</v>
      </c>
      <c r="D350" s="160">
        <v>0</v>
      </c>
      <c r="E350" s="160">
        <v>0</v>
      </c>
      <c r="F350" s="160">
        <v>0</v>
      </c>
      <c r="G350" s="160">
        <v>0</v>
      </c>
      <c r="H350" s="160">
        <v>0</v>
      </c>
      <c r="I350" s="160">
        <v>0</v>
      </c>
      <c r="J350" s="160">
        <v>0</v>
      </c>
      <c r="K350" s="160">
        <v>0</v>
      </c>
      <c r="L350" s="160">
        <v>0</v>
      </c>
      <c r="M350" s="160">
        <v>0</v>
      </c>
      <c r="N350" s="160">
        <v>0</v>
      </c>
      <c r="O350" s="160">
        <v>0</v>
      </c>
      <c r="P350" s="160">
        <v>0</v>
      </c>
      <c r="Q350" s="160">
        <v>0</v>
      </c>
      <c r="R350" s="160">
        <v>0</v>
      </c>
      <c r="S350" s="160">
        <v>0</v>
      </c>
      <c r="T350" s="160">
        <v>0</v>
      </c>
      <c r="U350" s="160">
        <v>0</v>
      </c>
      <c r="V350" s="160">
        <v>0</v>
      </c>
      <c r="W350" s="160">
        <v>0</v>
      </c>
      <c r="X350" s="160">
        <v>0</v>
      </c>
      <c r="Y350" s="160">
        <v>0</v>
      </c>
      <c r="Z350" s="160">
        <v>0</v>
      </c>
      <c r="AA350" s="160">
        <v>0</v>
      </c>
      <c r="AB350" s="160">
        <v>0</v>
      </c>
      <c r="AC350" s="160">
        <v>0</v>
      </c>
      <c r="AD350" s="160">
        <v>0</v>
      </c>
      <c r="AE350" s="160">
        <v>0</v>
      </c>
      <c r="AF350" s="160">
        <v>0</v>
      </c>
      <c r="AG350" s="160">
        <v>0</v>
      </c>
      <c r="AH350" s="160">
        <v>0</v>
      </c>
      <c r="AI350" s="160">
        <v>0</v>
      </c>
      <c r="AJ350" s="160">
        <v>0</v>
      </c>
      <c r="AK350" s="160">
        <v>0</v>
      </c>
      <c r="AL350" s="160">
        <v>0</v>
      </c>
      <c r="AM350" s="160">
        <v>0</v>
      </c>
      <c r="AN350" s="160">
        <v>0</v>
      </c>
      <c r="AO350" s="160">
        <v>0</v>
      </c>
      <c r="AP350" s="160">
        <v>0</v>
      </c>
      <c r="AQ350" s="160">
        <v>0</v>
      </c>
      <c r="AR350" s="160">
        <v>0</v>
      </c>
      <c r="AS350" s="160">
        <v>0</v>
      </c>
      <c r="AT350" s="160">
        <v>0</v>
      </c>
      <c r="AU350" s="160">
        <v>0</v>
      </c>
      <c r="AV350" s="160">
        <v>0</v>
      </c>
      <c r="AW350" s="160">
        <v>0</v>
      </c>
      <c r="AX350" s="160">
        <v>0</v>
      </c>
      <c r="AY350" s="160">
        <v>0</v>
      </c>
      <c r="AZ350" s="160">
        <v>0</v>
      </c>
      <c r="BA350" s="160">
        <v>0</v>
      </c>
    </row>
    <row r="351" spans="1:53" x14ac:dyDescent="0.2">
      <c r="A351" s="165" t="s">
        <v>2215</v>
      </c>
      <c r="B351" s="160">
        <v>7.5113634558837794E-2</v>
      </c>
      <c r="C351" s="160">
        <v>7.5005849051290804E-2</v>
      </c>
      <c r="D351" s="160">
        <v>7.4927675891335893E-2</v>
      </c>
      <c r="E351" s="160">
        <v>7.4994855206354502E-2</v>
      </c>
      <c r="F351" s="160">
        <v>7.4990870057873402E-2</v>
      </c>
      <c r="G351" s="160">
        <v>7.4896987944183605E-2</v>
      </c>
      <c r="H351" s="160">
        <v>7.4950985392315594E-2</v>
      </c>
      <c r="I351" s="160">
        <v>7.4865643278781493E-2</v>
      </c>
      <c r="J351" s="160">
        <v>7.4844832986270399E-2</v>
      </c>
      <c r="K351" s="160">
        <v>7.4813583691025295E-2</v>
      </c>
      <c r="L351" s="160">
        <v>7.4821706643918795E-2</v>
      </c>
      <c r="M351" s="160">
        <v>7.4831974776606705E-2</v>
      </c>
      <c r="N351" s="160">
        <v>7.4831974776606705E-2</v>
      </c>
      <c r="O351" s="160">
        <v>8.0461692257231807E-2</v>
      </c>
      <c r="P351" s="160">
        <v>8.0436052426053298E-2</v>
      </c>
      <c r="Q351" s="160">
        <v>8.0474161877222505E-2</v>
      </c>
      <c r="R351" s="160">
        <v>8.0590409764497495E-2</v>
      </c>
      <c r="S351" s="160">
        <v>8.0536385271336802E-2</v>
      </c>
      <c r="T351" s="160">
        <v>8.0383314482358401E-2</v>
      </c>
      <c r="U351" s="160">
        <v>8.0257737196738496E-2</v>
      </c>
      <c r="V351" s="160">
        <v>7.9987268682754201E-2</v>
      </c>
      <c r="W351" s="160">
        <v>7.9977382964531704E-2</v>
      </c>
      <c r="X351" s="160">
        <v>7.99753856730539E-2</v>
      </c>
      <c r="Y351" s="160">
        <v>8.0034311657653498E-2</v>
      </c>
      <c r="Z351" s="160">
        <v>8.00928941307089E-2</v>
      </c>
      <c r="AA351" s="160">
        <v>8.00928941307089E-2</v>
      </c>
      <c r="AB351" s="160">
        <v>8.0119486101323703E-2</v>
      </c>
      <c r="AC351" s="160">
        <v>8.0173146456215302E-2</v>
      </c>
      <c r="AD351" s="160">
        <v>8.0226814293177698E-2</v>
      </c>
      <c r="AE351" s="160">
        <v>8.0260052769210902E-2</v>
      </c>
      <c r="AF351" s="160">
        <v>8.0292493179804705E-2</v>
      </c>
      <c r="AG351" s="160">
        <v>8.0127980347903499E-2</v>
      </c>
      <c r="AH351" s="160">
        <v>8.0144958930738697E-2</v>
      </c>
      <c r="AI351" s="160">
        <v>8.0153670369296395E-2</v>
      </c>
      <c r="AJ351" s="160">
        <v>8.0171979064752596E-2</v>
      </c>
      <c r="AK351" s="160">
        <v>8.0190849251304597E-2</v>
      </c>
      <c r="AL351" s="160">
        <v>8.0253288389736305E-2</v>
      </c>
      <c r="AM351" s="160">
        <v>8.0302298477436404E-2</v>
      </c>
      <c r="AN351" s="160">
        <v>8.0302298477436404E-2</v>
      </c>
      <c r="AO351" s="160">
        <v>8.0486813387486006E-2</v>
      </c>
      <c r="AP351" s="160">
        <v>8.0623882809299802E-2</v>
      </c>
      <c r="AQ351" s="160">
        <v>8.0758499064767605E-2</v>
      </c>
      <c r="AR351" s="160">
        <v>8.0879337296529893E-2</v>
      </c>
      <c r="AS351" s="160">
        <v>8.1007607592705894E-2</v>
      </c>
      <c r="AT351" s="160">
        <v>8.08846329006222E-2</v>
      </c>
      <c r="AU351" s="160">
        <v>8.0953557039492793E-2</v>
      </c>
      <c r="AV351" s="160">
        <v>8.1015550348986498E-2</v>
      </c>
      <c r="AW351" s="160">
        <v>8.1067396759883698E-2</v>
      </c>
      <c r="AX351" s="160">
        <v>8.1110126632708904E-2</v>
      </c>
      <c r="AY351" s="160">
        <v>8.1195484254256503E-2</v>
      </c>
      <c r="AZ351" s="160">
        <v>8.1273752808108099E-2</v>
      </c>
      <c r="BA351" s="160">
        <v>8.1273752808108099E-2</v>
      </c>
    </row>
    <row r="352" spans="1:53" x14ac:dyDescent="0.2">
      <c r="A352" s="165" t="s">
        <v>2216</v>
      </c>
      <c r="B352" s="160">
        <v>0</v>
      </c>
      <c r="C352" s="160">
        <v>0</v>
      </c>
      <c r="D352" s="160">
        <v>0</v>
      </c>
      <c r="E352" s="160">
        <v>0</v>
      </c>
      <c r="F352" s="160">
        <v>0</v>
      </c>
      <c r="G352" s="160">
        <v>0</v>
      </c>
      <c r="H352" s="160">
        <v>0</v>
      </c>
      <c r="I352" s="160">
        <v>0</v>
      </c>
      <c r="J352" s="160">
        <v>0</v>
      </c>
      <c r="K352" s="160">
        <v>0</v>
      </c>
      <c r="L352" s="160">
        <v>0</v>
      </c>
      <c r="M352" s="160">
        <v>0</v>
      </c>
      <c r="N352" s="160">
        <v>0</v>
      </c>
      <c r="O352" s="160">
        <v>0</v>
      </c>
      <c r="P352" s="160">
        <v>0</v>
      </c>
      <c r="Q352" s="160">
        <v>0</v>
      </c>
      <c r="R352" s="160">
        <v>0</v>
      </c>
      <c r="S352" s="160">
        <v>0</v>
      </c>
      <c r="T352" s="160">
        <v>0</v>
      </c>
      <c r="U352" s="160">
        <v>0</v>
      </c>
      <c r="V352" s="160">
        <v>0</v>
      </c>
      <c r="W352" s="160">
        <v>0</v>
      </c>
      <c r="X352" s="160">
        <v>0</v>
      </c>
      <c r="Y352" s="160">
        <v>0</v>
      </c>
      <c r="Z352" s="160">
        <v>0</v>
      </c>
      <c r="AA352" s="160">
        <v>0</v>
      </c>
      <c r="AB352" s="160">
        <v>0</v>
      </c>
      <c r="AC352" s="160">
        <v>0</v>
      </c>
      <c r="AD352" s="160">
        <v>0</v>
      </c>
      <c r="AE352" s="160">
        <v>0</v>
      </c>
      <c r="AF352" s="160">
        <v>0</v>
      </c>
      <c r="AG352" s="160">
        <v>0</v>
      </c>
      <c r="AH352" s="160">
        <v>0</v>
      </c>
      <c r="AI352" s="160">
        <v>0</v>
      </c>
      <c r="AJ352" s="160">
        <v>0</v>
      </c>
      <c r="AK352" s="160">
        <v>0</v>
      </c>
      <c r="AL352" s="160">
        <v>0</v>
      </c>
      <c r="AM352" s="160">
        <v>0</v>
      </c>
      <c r="AN352" s="160">
        <v>0</v>
      </c>
      <c r="AO352" s="160">
        <v>0</v>
      </c>
      <c r="AP352" s="160">
        <v>0</v>
      </c>
      <c r="AQ352" s="160">
        <v>0</v>
      </c>
      <c r="AR352" s="160">
        <v>0</v>
      </c>
      <c r="AS352" s="160">
        <v>0</v>
      </c>
      <c r="AT352" s="160">
        <v>0</v>
      </c>
      <c r="AU352" s="160">
        <v>0</v>
      </c>
      <c r="AV352" s="160">
        <v>0</v>
      </c>
      <c r="AW352" s="160">
        <v>0</v>
      </c>
      <c r="AX352" s="160">
        <v>0</v>
      </c>
      <c r="AY352" s="160">
        <v>0</v>
      </c>
      <c r="AZ352" s="160">
        <v>0</v>
      </c>
      <c r="BA352" s="160">
        <v>0</v>
      </c>
    </row>
    <row r="353" spans="1:53" s="160" customFormat="1" x14ac:dyDescent="0.2">
      <c r="A353" s="165" t="s">
        <v>2217</v>
      </c>
      <c r="B353" s="160">
        <v>0</v>
      </c>
      <c r="C353" s="160">
        <v>0</v>
      </c>
      <c r="D353" s="160">
        <v>0</v>
      </c>
      <c r="E353" s="160">
        <v>0</v>
      </c>
      <c r="F353" s="160">
        <v>0</v>
      </c>
      <c r="G353" s="160">
        <v>0</v>
      </c>
      <c r="H353" s="160">
        <v>0</v>
      </c>
      <c r="I353" s="160">
        <v>0</v>
      </c>
      <c r="J353" s="160">
        <v>0</v>
      </c>
      <c r="K353" s="160">
        <v>0</v>
      </c>
      <c r="L353" s="160">
        <v>0</v>
      </c>
      <c r="M353" s="160">
        <v>0</v>
      </c>
      <c r="N353" s="160">
        <v>0</v>
      </c>
      <c r="O353" s="160">
        <v>0</v>
      </c>
      <c r="P353" s="160">
        <v>0</v>
      </c>
      <c r="Q353" s="160">
        <v>0</v>
      </c>
      <c r="R353" s="160">
        <v>0</v>
      </c>
      <c r="S353" s="160">
        <v>0</v>
      </c>
      <c r="T353" s="160">
        <v>0</v>
      </c>
      <c r="U353" s="160">
        <v>0</v>
      </c>
      <c r="V353" s="160">
        <v>0</v>
      </c>
      <c r="W353" s="160">
        <v>0</v>
      </c>
      <c r="X353" s="160">
        <v>0</v>
      </c>
      <c r="Y353" s="160">
        <v>0</v>
      </c>
      <c r="Z353" s="160">
        <v>0</v>
      </c>
      <c r="AA353" s="160">
        <v>0</v>
      </c>
      <c r="AB353" s="160">
        <v>0</v>
      </c>
      <c r="AC353" s="160">
        <v>0</v>
      </c>
      <c r="AD353" s="160">
        <v>0</v>
      </c>
      <c r="AE353" s="160">
        <v>0</v>
      </c>
      <c r="AF353" s="160">
        <v>0</v>
      </c>
      <c r="AG353" s="160">
        <v>0</v>
      </c>
      <c r="AH353" s="160">
        <v>0</v>
      </c>
      <c r="AI353" s="160">
        <v>0</v>
      </c>
      <c r="AJ353" s="160">
        <v>0</v>
      </c>
      <c r="AK353" s="160">
        <v>0</v>
      </c>
      <c r="AL353" s="160">
        <v>0</v>
      </c>
      <c r="AM353" s="160">
        <v>0</v>
      </c>
      <c r="AN353" s="160">
        <v>0</v>
      </c>
      <c r="AO353" s="160">
        <v>0</v>
      </c>
      <c r="AP353" s="160">
        <v>0</v>
      </c>
      <c r="AQ353" s="160">
        <v>0</v>
      </c>
      <c r="AR353" s="160">
        <v>0</v>
      </c>
      <c r="AS353" s="160">
        <v>0</v>
      </c>
      <c r="AT353" s="160">
        <v>0</v>
      </c>
      <c r="AU353" s="160">
        <v>0</v>
      </c>
      <c r="AV353" s="160">
        <v>0</v>
      </c>
      <c r="AW353" s="160">
        <v>0</v>
      </c>
      <c r="AX353" s="160">
        <v>0</v>
      </c>
      <c r="AY353" s="160">
        <v>0</v>
      </c>
      <c r="AZ353" s="160">
        <v>0</v>
      </c>
      <c r="BA353" s="160">
        <v>0</v>
      </c>
    </row>
    <row r="354" spans="1:53" s="160" customFormat="1" x14ac:dyDescent="0.2">
      <c r="A354" s="106" t="s">
        <v>2218</v>
      </c>
      <c r="B354" s="105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5"/>
      <c r="AD354" s="105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</row>
    <row r="355" spans="1:53" s="160" customFormat="1" x14ac:dyDescent="0.2">
      <c r="A355" s="158" t="s">
        <v>2219</v>
      </c>
      <c r="B355" s="105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5"/>
      <c r="AD355" s="105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</row>
    <row r="356" spans="1:53" s="160" customFormat="1" x14ac:dyDescent="0.2">
      <c r="A356" s="165" t="s">
        <v>2220</v>
      </c>
      <c r="B356" s="160">
        <v>4.5173339990644497E-2</v>
      </c>
      <c r="C356" s="160">
        <v>4.5225326792902802E-2</v>
      </c>
      <c r="D356" s="160">
        <v>4.5286856013153798E-2</v>
      </c>
      <c r="E356" s="160">
        <v>4.5345257479881898E-2</v>
      </c>
      <c r="F356" s="160">
        <v>4.5402818591942902E-2</v>
      </c>
      <c r="G356" s="160">
        <v>4.5460744419007902E-2</v>
      </c>
      <c r="H356" s="160">
        <v>4.5512074810193801E-2</v>
      </c>
      <c r="I356" s="160">
        <v>4.5565013783214203E-2</v>
      </c>
      <c r="J356" s="160">
        <v>4.5613696832833402E-2</v>
      </c>
      <c r="K356" s="160">
        <v>4.5654676711083003E-2</v>
      </c>
      <c r="L356" s="160">
        <v>4.5700810177894E-2</v>
      </c>
      <c r="M356" s="160">
        <v>4.5748485087654701E-2</v>
      </c>
      <c r="N356" s="160">
        <v>4.5748485087654701E-2</v>
      </c>
      <c r="O356" s="160">
        <v>5.0569436857679E-2</v>
      </c>
      <c r="P356" s="160">
        <v>5.0596940394105998E-2</v>
      </c>
      <c r="Q356" s="160">
        <v>5.06335115904573E-2</v>
      </c>
      <c r="R356" s="160">
        <v>5.0665783133387703E-2</v>
      </c>
      <c r="S356" s="160">
        <v>5.0698495124446297E-2</v>
      </c>
      <c r="T356" s="160">
        <v>5.0728949717133799E-2</v>
      </c>
      <c r="U356" s="160">
        <v>5.0753389578723301E-2</v>
      </c>
      <c r="V356" s="160">
        <v>5.0778385271297799E-2</v>
      </c>
      <c r="W356" s="160">
        <v>5.0796948195874103E-2</v>
      </c>
      <c r="X356" s="160">
        <v>5.0812786058736903E-2</v>
      </c>
      <c r="Y356" s="160">
        <v>5.0836012995907197E-2</v>
      </c>
      <c r="Z356" s="160">
        <v>5.0859849556729599E-2</v>
      </c>
      <c r="AA356" s="160">
        <v>5.0859849556729599E-2</v>
      </c>
      <c r="AB356" s="160">
        <v>5.0923228148643501E-2</v>
      </c>
      <c r="AC356" s="160">
        <v>5.09159159782933E-2</v>
      </c>
      <c r="AD356" s="160">
        <v>5.0932784695590101E-2</v>
      </c>
      <c r="AE356" s="160">
        <v>5.0937893228010601E-2</v>
      </c>
      <c r="AF356" s="160">
        <v>5.0944992867407397E-2</v>
      </c>
      <c r="AG356" s="160">
        <v>5.0941011000746897E-2</v>
      </c>
      <c r="AH356" s="160">
        <v>5.0935569081545402E-2</v>
      </c>
      <c r="AI356" s="160">
        <v>5.0932174050563501E-2</v>
      </c>
      <c r="AJ356" s="160">
        <v>5.0940713327154899E-2</v>
      </c>
      <c r="AK356" s="160">
        <v>5.0948889070962997E-2</v>
      </c>
      <c r="AL356" s="160">
        <v>5.0964115750152097E-2</v>
      </c>
      <c r="AM356" s="160">
        <v>5.09844062226322E-2</v>
      </c>
      <c r="AN356" s="160">
        <v>5.09844062226322E-2</v>
      </c>
      <c r="AO356" s="160">
        <v>5.1079595364106799E-2</v>
      </c>
      <c r="AP356" s="160">
        <v>5.1049462482602503E-2</v>
      </c>
      <c r="AQ356" s="160">
        <v>5.1064086263466299E-2</v>
      </c>
      <c r="AR356" s="160">
        <v>5.1068290733937802E-2</v>
      </c>
      <c r="AS356" s="160">
        <v>5.1083896763395302E-2</v>
      </c>
      <c r="AT356" s="160">
        <v>5.1088817162221099E-2</v>
      </c>
      <c r="AU356" s="160">
        <v>5.1101637275652902E-2</v>
      </c>
      <c r="AV356" s="160">
        <v>5.1116120871410001E-2</v>
      </c>
      <c r="AW356" s="160">
        <v>5.1116637989487297E-2</v>
      </c>
      <c r="AX356" s="160">
        <v>5.1101827306733197E-2</v>
      </c>
      <c r="AY356" s="160">
        <v>5.1094235962131099E-2</v>
      </c>
      <c r="AZ356" s="160">
        <v>5.1099700615679498E-2</v>
      </c>
      <c r="BA356" s="160">
        <v>5.1099700615679498E-2</v>
      </c>
    </row>
    <row r="357" spans="1:53" s="160" customFormat="1" x14ac:dyDescent="0.2">
      <c r="A357" s="165" t="s">
        <v>2221</v>
      </c>
      <c r="B357" s="160">
        <v>0</v>
      </c>
      <c r="C357" s="160">
        <v>0</v>
      </c>
      <c r="D357" s="160">
        <v>0</v>
      </c>
      <c r="E357" s="160">
        <v>0</v>
      </c>
      <c r="F357" s="160">
        <v>0</v>
      </c>
      <c r="G357" s="160">
        <v>0</v>
      </c>
      <c r="H357" s="160">
        <v>0</v>
      </c>
      <c r="I357" s="160">
        <v>0</v>
      </c>
      <c r="J357" s="160">
        <v>0</v>
      </c>
      <c r="K357" s="160">
        <v>0</v>
      </c>
      <c r="L357" s="160">
        <v>0</v>
      </c>
      <c r="M357" s="160">
        <v>0</v>
      </c>
      <c r="N357" s="160">
        <v>0</v>
      </c>
      <c r="O357" s="160">
        <v>0</v>
      </c>
      <c r="P357" s="160">
        <v>0</v>
      </c>
      <c r="Q357" s="160">
        <v>0</v>
      </c>
      <c r="R357" s="160">
        <v>0</v>
      </c>
      <c r="S357" s="160">
        <v>0</v>
      </c>
      <c r="T357" s="160">
        <v>0</v>
      </c>
      <c r="U357" s="160">
        <v>0</v>
      </c>
      <c r="V357" s="160">
        <v>0</v>
      </c>
      <c r="W357" s="160">
        <v>0</v>
      </c>
      <c r="X357" s="160">
        <v>0</v>
      </c>
      <c r="Y357" s="160">
        <v>0</v>
      </c>
      <c r="Z357" s="160">
        <v>0</v>
      </c>
      <c r="AA357" s="160">
        <v>0</v>
      </c>
      <c r="AB357" s="160">
        <v>0</v>
      </c>
      <c r="AC357" s="160">
        <v>0</v>
      </c>
      <c r="AD357" s="160">
        <v>0</v>
      </c>
      <c r="AE357" s="160">
        <v>0</v>
      </c>
      <c r="AF357" s="160">
        <v>0</v>
      </c>
      <c r="AG357" s="160">
        <v>0</v>
      </c>
      <c r="AH357" s="160">
        <v>0</v>
      </c>
      <c r="AI357" s="160">
        <v>0</v>
      </c>
      <c r="AJ357" s="160">
        <v>0</v>
      </c>
      <c r="AK357" s="160">
        <v>0</v>
      </c>
      <c r="AL357" s="160">
        <v>0</v>
      </c>
      <c r="AM357" s="160">
        <v>0</v>
      </c>
      <c r="AN357" s="160">
        <v>0</v>
      </c>
      <c r="AO357" s="160">
        <v>0</v>
      </c>
      <c r="AP357" s="160">
        <v>0</v>
      </c>
      <c r="AQ357" s="160">
        <v>0</v>
      </c>
      <c r="AR357" s="160">
        <v>0</v>
      </c>
      <c r="AS357" s="160">
        <v>0</v>
      </c>
      <c r="AT357" s="160">
        <v>0</v>
      </c>
      <c r="AU357" s="160">
        <v>0</v>
      </c>
      <c r="AV357" s="160">
        <v>0</v>
      </c>
      <c r="AW357" s="160">
        <v>0</v>
      </c>
      <c r="AX357" s="160">
        <v>0</v>
      </c>
      <c r="AY357" s="160">
        <v>0</v>
      </c>
      <c r="AZ357" s="160">
        <v>0</v>
      </c>
      <c r="BA357" s="160">
        <v>0</v>
      </c>
    </row>
    <row r="358" spans="1:53" s="160" customFormat="1" x14ac:dyDescent="0.2">
      <c r="A358" s="165" t="s">
        <v>2222</v>
      </c>
      <c r="B358" s="160">
        <v>1.71893883567622E-2</v>
      </c>
      <c r="C358" s="160">
        <v>1.7305457941391399E-2</v>
      </c>
      <c r="D358" s="160">
        <v>1.7389496400615701E-2</v>
      </c>
      <c r="E358" s="160">
        <v>1.74167800999551E-2</v>
      </c>
      <c r="F358" s="160">
        <v>1.7388412117484001E-2</v>
      </c>
      <c r="G358" s="160">
        <v>1.72734452150154E-2</v>
      </c>
      <c r="H358" s="160">
        <v>1.7155825485608501E-2</v>
      </c>
      <c r="I358" s="160">
        <v>1.71750587021069E-2</v>
      </c>
      <c r="J358" s="160">
        <v>1.7225558323887401E-2</v>
      </c>
      <c r="K358" s="160">
        <v>1.7286068963856999E-2</v>
      </c>
      <c r="L358" s="160">
        <v>1.7300227570016199E-2</v>
      </c>
      <c r="M358" s="160">
        <v>1.7312293864216399E-2</v>
      </c>
      <c r="N358" s="160">
        <v>1.7312293864216399E-2</v>
      </c>
      <c r="O358" s="160">
        <v>1.7385088501715301E-2</v>
      </c>
      <c r="P358" s="160">
        <v>1.7457246744946999E-2</v>
      </c>
      <c r="Q358" s="160">
        <v>1.7465958703386901E-2</v>
      </c>
      <c r="R358" s="160">
        <v>1.7539312799020101E-2</v>
      </c>
      <c r="S358" s="160">
        <v>1.7660359202153302E-2</v>
      </c>
      <c r="T358" s="160">
        <v>1.7864043739745501E-2</v>
      </c>
      <c r="U358" s="160">
        <v>1.8108078691548301E-2</v>
      </c>
      <c r="V358" s="160">
        <v>1.8217513303614E-2</v>
      </c>
      <c r="W358" s="160">
        <v>1.8266764430988E-2</v>
      </c>
      <c r="X358" s="160">
        <v>1.8306134460723999E-2</v>
      </c>
      <c r="Y358" s="160">
        <v>1.8280752700616101E-2</v>
      </c>
      <c r="Z358" s="160">
        <v>1.8255590729379701E-2</v>
      </c>
      <c r="AA358" s="160">
        <v>1.8255590729379701E-2</v>
      </c>
      <c r="AB358" s="160">
        <v>1.82917651103413E-2</v>
      </c>
      <c r="AC358" s="160">
        <v>1.8272218621063499E-2</v>
      </c>
      <c r="AD358" s="160">
        <v>1.8261028167594302E-2</v>
      </c>
      <c r="AE358" s="160">
        <v>1.8267544305914599E-2</v>
      </c>
      <c r="AF358" s="160">
        <v>1.82751783729731E-2</v>
      </c>
      <c r="AG358" s="160">
        <v>1.8279590488841601E-2</v>
      </c>
      <c r="AH358" s="160">
        <v>1.8296827748728199E-2</v>
      </c>
      <c r="AI358" s="160">
        <v>1.83235726233501E-2</v>
      </c>
      <c r="AJ358" s="160">
        <v>1.8343655911782698E-2</v>
      </c>
      <c r="AK358" s="160">
        <v>1.8362631379555398E-2</v>
      </c>
      <c r="AL358" s="160">
        <v>1.83354388144021E-2</v>
      </c>
      <c r="AM358" s="160">
        <v>1.8324557500949998E-2</v>
      </c>
      <c r="AN358" s="160">
        <v>1.8324557500949998E-2</v>
      </c>
      <c r="AO358" s="160">
        <v>1.8311019993841399E-2</v>
      </c>
      <c r="AP358" s="160">
        <v>1.8227026991459599E-2</v>
      </c>
      <c r="AQ358" s="160">
        <v>1.8161857570497798E-2</v>
      </c>
      <c r="AR358" s="160">
        <v>1.81078736545074E-2</v>
      </c>
      <c r="AS358" s="160">
        <v>1.8049462984940999E-2</v>
      </c>
      <c r="AT358" s="160">
        <v>1.8055368208290901E-2</v>
      </c>
      <c r="AU358" s="160">
        <v>1.80990236460494E-2</v>
      </c>
      <c r="AV358" s="160">
        <v>1.8149915086809399E-2</v>
      </c>
      <c r="AW358" s="160">
        <v>1.8206183649998899E-2</v>
      </c>
      <c r="AX358" s="160">
        <v>1.8266313499920198E-2</v>
      </c>
      <c r="AY358" s="160">
        <v>1.8280214670914698E-2</v>
      </c>
      <c r="AZ358" s="160">
        <v>1.83056191790173E-2</v>
      </c>
      <c r="BA358" s="160">
        <v>1.83056191790173E-2</v>
      </c>
    </row>
    <row r="359" spans="1:53" s="160" customFormat="1" x14ac:dyDescent="0.2">
      <c r="A359" s="165" t="s">
        <v>2223</v>
      </c>
      <c r="B359" s="160">
        <v>5.7355187523913198E-4</v>
      </c>
      <c r="C359" s="160">
        <v>4.8165101457947601E-4</v>
      </c>
      <c r="D359" s="160">
        <v>3.8282170015724402E-4</v>
      </c>
      <c r="E359" s="160">
        <v>3.3617018210306299E-4</v>
      </c>
      <c r="F359" s="160">
        <v>3.4345355466305699E-4</v>
      </c>
      <c r="G359" s="160">
        <v>4.0312733457927399E-4</v>
      </c>
      <c r="H359" s="160">
        <v>5.2020994364624599E-4</v>
      </c>
      <c r="I359" s="160">
        <v>5.7396620242091301E-4</v>
      </c>
      <c r="J359" s="160">
        <v>5.5810989054031997E-4</v>
      </c>
      <c r="K359" s="160">
        <v>5.4055957971346996E-4</v>
      </c>
      <c r="L359" s="160">
        <v>5.2191794939644796E-4</v>
      </c>
      <c r="M359" s="160">
        <v>4.9993313699555199E-4</v>
      </c>
      <c r="N359" s="160">
        <v>4.9993313699555199E-4</v>
      </c>
      <c r="O359" s="160">
        <v>4.8125330719026E-4</v>
      </c>
      <c r="P359" s="160">
        <v>4.7212146329220998E-4</v>
      </c>
      <c r="Q359" s="160">
        <v>4.71375059717325E-4</v>
      </c>
      <c r="R359" s="160">
        <v>4.1923928074934301E-4</v>
      </c>
      <c r="S359" s="160">
        <v>3.1563009815861401E-4</v>
      </c>
      <c r="T359" s="160">
        <v>1.7429389003459399E-4</v>
      </c>
      <c r="U359" s="160">
        <v>-1.3066568024144999E-6</v>
      </c>
      <c r="V359" s="160">
        <v>-9.185350789247E-5</v>
      </c>
      <c r="W359" s="160">
        <v>-1.00183535103909E-4</v>
      </c>
      <c r="X359" s="160">
        <v>-9.6283597459898503E-5</v>
      </c>
      <c r="Y359" s="160">
        <v>-8.0234884741760206E-5</v>
      </c>
      <c r="Z359" s="160">
        <v>-6.3379966344969801E-5</v>
      </c>
      <c r="AA359" s="160">
        <v>-6.3379966344969801E-5</v>
      </c>
      <c r="AB359" s="160">
        <v>-4.7626241148556203E-5</v>
      </c>
      <c r="AC359" s="160">
        <v>-3.1146685390168702E-5</v>
      </c>
      <c r="AD359" s="160">
        <v>-1.8712709993205598E-5</v>
      </c>
      <c r="AE359" s="160">
        <v>-1.35609082999571E-5</v>
      </c>
      <c r="AF359" s="160">
        <v>-1.3903372596735001E-5</v>
      </c>
      <c r="AG359" s="160">
        <v>-1.4502325987336699E-5</v>
      </c>
      <c r="AH359" s="160">
        <v>-1.55536009325673E-5</v>
      </c>
      <c r="AI359" s="160">
        <v>-1.84191256400751E-5</v>
      </c>
      <c r="AJ359" s="160">
        <v>-1.6990634410652001E-5</v>
      </c>
      <c r="AK359" s="160">
        <v>-1.1642568710784899E-5</v>
      </c>
      <c r="AL359" s="160">
        <v>-6.8252884226116097E-6</v>
      </c>
      <c r="AM359" s="160">
        <v>-1.9832944412354698E-6</v>
      </c>
      <c r="AN359" s="160">
        <v>-1.9832944412354698E-6</v>
      </c>
      <c r="AO359" s="160">
        <v>3.5644717647002398E-5</v>
      </c>
      <c r="AP359" s="160">
        <v>1.0507986861176401E-4</v>
      </c>
      <c r="AQ359" s="160">
        <v>1.7384538330737301E-4</v>
      </c>
      <c r="AR359" s="160">
        <v>2.4200533917792901E-4</v>
      </c>
      <c r="AS359" s="160">
        <v>3.0900496256363301E-4</v>
      </c>
      <c r="AT359" s="160">
        <v>3.4822415239227101E-4</v>
      </c>
      <c r="AU359" s="160">
        <v>3.5981495006345501E-4</v>
      </c>
      <c r="AV359" s="160">
        <v>3.6960636825983303E-4</v>
      </c>
      <c r="AW359" s="160">
        <v>3.70196981480283E-4</v>
      </c>
      <c r="AX359" s="160">
        <v>3.6272830785847497E-4</v>
      </c>
      <c r="AY359" s="160">
        <v>3.5510668917126899E-4</v>
      </c>
      <c r="AZ359" s="160">
        <v>3.51023011049445E-4</v>
      </c>
      <c r="BA359" s="160">
        <v>3.51023011049445E-4</v>
      </c>
    </row>
    <row r="360" spans="1:53" s="160" customFormat="1" x14ac:dyDescent="0.2">
      <c r="A360" s="165" t="s">
        <v>2224</v>
      </c>
      <c r="B360" s="160">
        <v>2.1765710927158601E-4</v>
      </c>
      <c r="C360" s="160">
        <v>2.17189546819242E-4</v>
      </c>
      <c r="D360" s="160">
        <v>2.1655291485930299E-4</v>
      </c>
      <c r="E360" s="160">
        <v>2.1599933987705299E-4</v>
      </c>
      <c r="F360" s="160">
        <v>2.1543115710182E-4</v>
      </c>
      <c r="G360" s="160">
        <v>2.1479054604421101E-4</v>
      </c>
      <c r="H360" s="160">
        <v>2.1426244749182699E-4</v>
      </c>
      <c r="I360" s="160">
        <v>2.1373406190816001E-4</v>
      </c>
      <c r="J360" s="160">
        <v>2.13142750940583E-4</v>
      </c>
      <c r="K360" s="160">
        <v>2.1263097612181299E-4</v>
      </c>
      <c r="L360" s="160">
        <v>2.1186563110124699E-4</v>
      </c>
      <c r="M360" s="160">
        <v>2.1098692664886501E-4</v>
      </c>
      <c r="N360" s="160">
        <v>2.1098692664886501E-4</v>
      </c>
      <c r="O360" s="160">
        <v>2.0982307887182101E-4</v>
      </c>
      <c r="P360" s="160">
        <v>2.0928684574362299E-4</v>
      </c>
      <c r="Q360" s="160">
        <v>2.08413703083458E-4</v>
      </c>
      <c r="R360" s="160">
        <v>2.0752809592167201E-4</v>
      </c>
      <c r="S360" s="160">
        <v>2.0657476271944899E-4</v>
      </c>
      <c r="T360" s="160">
        <v>2.0556368250140199E-4</v>
      </c>
      <c r="U360" s="160">
        <v>2.04616445617628E-4</v>
      </c>
      <c r="V360" s="160">
        <v>2.0362748867173801E-4</v>
      </c>
      <c r="W360" s="160">
        <v>2.0259692146686501E-4</v>
      </c>
      <c r="X360" s="160">
        <v>2.01550508234246E-4</v>
      </c>
      <c r="Y360" s="160">
        <v>2.00217218400255E-4</v>
      </c>
      <c r="Z360" s="160">
        <v>1.9888755802470299E-4</v>
      </c>
      <c r="AA360" s="160">
        <v>1.9888755802470299E-4</v>
      </c>
      <c r="AB360" s="160">
        <v>1.9802494695046299E-4</v>
      </c>
      <c r="AC360" s="160">
        <v>1.96692355784256E-4</v>
      </c>
      <c r="AD360" s="160">
        <v>1.9546573767338001E-4</v>
      </c>
      <c r="AE360" s="160">
        <v>1.9431292230117199E-4</v>
      </c>
      <c r="AF360" s="160">
        <v>1.9316272307151499E-4</v>
      </c>
      <c r="AG360" s="160">
        <v>1.9203642581169301E-4</v>
      </c>
      <c r="AH360" s="160">
        <v>1.90991968536426E-4</v>
      </c>
      <c r="AI360" s="160">
        <v>1.8998195628322701E-4</v>
      </c>
      <c r="AJ360" s="160">
        <v>1.8901353381279901E-4</v>
      </c>
      <c r="AK360" s="160">
        <v>1.88066020075852E-4</v>
      </c>
      <c r="AL360" s="160">
        <v>1.86934515399802E-4</v>
      </c>
      <c r="AM360" s="160">
        <v>1.8588457798276E-4</v>
      </c>
      <c r="AN360" s="160">
        <v>1.8588457798276E-4</v>
      </c>
      <c r="AO360" s="160">
        <v>1.8522956038267201E-4</v>
      </c>
      <c r="AP360" s="160">
        <v>1.8408671349957301E-4</v>
      </c>
      <c r="AQ360" s="160">
        <v>1.8312779375958101E-4</v>
      </c>
      <c r="AR360" s="160">
        <v>1.8220331329444199E-4</v>
      </c>
      <c r="AS360" s="160">
        <v>1.8126929147506101E-4</v>
      </c>
      <c r="AT360" s="160">
        <v>1.8035136905415099E-4</v>
      </c>
      <c r="AU360" s="160">
        <v>1.7949749318034501E-4</v>
      </c>
      <c r="AV360" s="160">
        <v>1.7866796100423401E-4</v>
      </c>
      <c r="AW360" s="160">
        <v>1.7788043743743E-4</v>
      </c>
      <c r="AX360" s="160">
        <v>1.7710571351010399E-4</v>
      </c>
      <c r="AY360" s="160">
        <v>1.7615863914401499E-4</v>
      </c>
      <c r="AZ360" s="160">
        <v>1.7529383759694501E-4</v>
      </c>
      <c r="BA360" s="160">
        <v>1.7529383759694501E-4</v>
      </c>
    </row>
    <row r="361" spans="1:53" s="160" customFormat="1" x14ac:dyDescent="0.2">
      <c r="A361" s="165" t="s">
        <v>2225</v>
      </c>
      <c r="B361" s="160">
        <v>0</v>
      </c>
      <c r="C361" s="160">
        <v>0</v>
      </c>
      <c r="D361" s="160">
        <v>0</v>
      </c>
      <c r="E361" s="160">
        <v>0</v>
      </c>
      <c r="F361" s="160">
        <v>0</v>
      </c>
      <c r="G361" s="160">
        <v>0</v>
      </c>
      <c r="H361" s="160">
        <v>0</v>
      </c>
      <c r="I361" s="160">
        <v>0</v>
      </c>
      <c r="J361" s="160">
        <v>0</v>
      </c>
      <c r="K361" s="160">
        <v>0</v>
      </c>
      <c r="L361" s="160">
        <v>0</v>
      </c>
      <c r="M361" s="160">
        <v>0</v>
      </c>
      <c r="N361" s="160">
        <v>0</v>
      </c>
      <c r="O361" s="160">
        <v>0</v>
      </c>
      <c r="P361" s="160">
        <v>0</v>
      </c>
      <c r="Q361" s="160">
        <v>0</v>
      </c>
      <c r="R361" s="160">
        <v>0</v>
      </c>
      <c r="S361" s="160">
        <v>0</v>
      </c>
      <c r="T361" s="160">
        <v>0</v>
      </c>
      <c r="U361" s="160">
        <v>0</v>
      </c>
      <c r="V361" s="160">
        <v>0</v>
      </c>
      <c r="W361" s="160">
        <v>0</v>
      </c>
      <c r="X361" s="160">
        <v>0</v>
      </c>
      <c r="Y361" s="160">
        <v>0</v>
      </c>
      <c r="Z361" s="160">
        <v>0</v>
      </c>
      <c r="AA361" s="160">
        <v>0</v>
      </c>
      <c r="AB361" s="160">
        <v>0</v>
      </c>
      <c r="AC361" s="160">
        <v>0</v>
      </c>
      <c r="AD361" s="160">
        <v>0</v>
      </c>
      <c r="AE361" s="160">
        <v>0</v>
      </c>
      <c r="AF361" s="160">
        <v>0</v>
      </c>
      <c r="AG361" s="160">
        <v>0</v>
      </c>
      <c r="AH361" s="160">
        <v>0</v>
      </c>
      <c r="AI361" s="160">
        <v>0</v>
      </c>
      <c r="AJ361" s="160">
        <v>0</v>
      </c>
      <c r="AK361" s="160">
        <v>0</v>
      </c>
      <c r="AL361" s="160">
        <v>0</v>
      </c>
      <c r="AM361" s="160">
        <v>0</v>
      </c>
      <c r="AN361" s="160">
        <v>0</v>
      </c>
      <c r="AO361" s="160">
        <v>0</v>
      </c>
      <c r="AP361" s="160">
        <v>0</v>
      </c>
      <c r="AQ361" s="160">
        <v>0</v>
      </c>
      <c r="AR361" s="160">
        <v>0</v>
      </c>
      <c r="AS361" s="160">
        <v>0</v>
      </c>
      <c r="AT361" s="160">
        <v>0</v>
      </c>
      <c r="AU361" s="160">
        <v>0</v>
      </c>
      <c r="AV361" s="160">
        <v>0</v>
      </c>
      <c r="AW361" s="160">
        <v>0</v>
      </c>
      <c r="AX361" s="160">
        <v>0</v>
      </c>
      <c r="AY361" s="160">
        <v>0</v>
      </c>
      <c r="AZ361" s="160">
        <v>0</v>
      </c>
      <c r="BA361" s="160">
        <v>0</v>
      </c>
    </row>
    <row r="362" spans="1:53" s="160" customFormat="1" x14ac:dyDescent="0.2">
      <c r="A362" s="165" t="s">
        <v>2226</v>
      </c>
      <c r="B362" s="160">
        <v>7.7933843166660098E-4</v>
      </c>
      <c r="C362" s="160">
        <v>7.7680189034346403E-4</v>
      </c>
      <c r="D362" s="160">
        <v>7.7399399277959296E-4</v>
      </c>
      <c r="E362" s="160">
        <v>7.7292119512077195E-4</v>
      </c>
      <c r="F362" s="160">
        <v>7.7106694334788195E-4</v>
      </c>
      <c r="G362" s="160">
        <v>7.6806689434494996E-4</v>
      </c>
      <c r="H362" s="160">
        <v>7.6694188992520898E-4</v>
      </c>
      <c r="I362" s="160">
        <v>7.6436606334983096E-4</v>
      </c>
      <c r="J362" s="160">
        <v>7.6226484534447597E-4</v>
      </c>
      <c r="K362" s="160">
        <v>7.60324418023687E-4</v>
      </c>
      <c r="L362" s="160">
        <v>7.5793693784964101E-4</v>
      </c>
      <c r="M362" s="160">
        <v>7.5847006415828905E-4</v>
      </c>
      <c r="N362" s="160">
        <v>7.5847006415828905E-4</v>
      </c>
      <c r="O362" s="160">
        <v>8.1633400144239204E-4</v>
      </c>
      <c r="P362" s="160">
        <v>8.1678535556457496E-4</v>
      </c>
      <c r="Q362" s="160">
        <v>8.1661802583086096E-4</v>
      </c>
      <c r="R362" s="160">
        <v>8.1716498984683503E-4</v>
      </c>
      <c r="S362" s="160">
        <v>8.1570483892478304E-4</v>
      </c>
      <c r="T362" s="160">
        <v>8.1301959749965295E-4</v>
      </c>
      <c r="U362" s="160">
        <v>8.1081030613418595E-4</v>
      </c>
      <c r="V362" s="160">
        <v>8.0694742738491297E-4</v>
      </c>
      <c r="W362" s="160">
        <v>8.05581428062949E-4</v>
      </c>
      <c r="X362" s="160">
        <v>8.04180685045445E-4</v>
      </c>
      <c r="Y362" s="160">
        <v>8.0227056522590395E-4</v>
      </c>
      <c r="Z362" s="160">
        <v>8.0059060826990396E-4</v>
      </c>
      <c r="AA362" s="160">
        <v>8.0059060826990396E-4</v>
      </c>
      <c r="AB362" s="160">
        <v>7.9689361166241702E-4</v>
      </c>
      <c r="AC362" s="160">
        <v>7.9200937481017496E-4</v>
      </c>
      <c r="AD362" s="160">
        <v>7.8757612645031702E-4</v>
      </c>
      <c r="AE362" s="160">
        <v>7.8321135154552698E-4</v>
      </c>
      <c r="AF362" s="160">
        <v>7.7884578504322196E-4</v>
      </c>
      <c r="AG362" s="160">
        <v>7.7267804141533097E-4</v>
      </c>
      <c r="AH362" s="160">
        <v>7.6856636076126097E-4</v>
      </c>
      <c r="AI362" s="160">
        <v>7.64484581153883E-4</v>
      </c>
      <c r="AJ362" s="160">
        <v>7.60672389352791E-4</v>
      </c>
      <c r="AK362" s="160">
        <v>7.5692182913229703E-4</v>
      </c>
      <c r="AL362" s="160">
        <v>7.5287687529858999E-4</v>
      </c>
      <c r="AM362" s="160">
        <v>7.4901974713076195E-4</v>
      </c>
      <c r="AN362" s="160">
        <v>7.4901974713076195E-4</v>
      </c>
      <c r="AO362" s="160">
        <v>7.4720414396773098E-4</v>
      </c>
      <c r="AP362" s="160">
        <v>7.4346348118050102E-4</v>
      </c>
      <c r="AQ362" s="160">
        <v>7.4043534731650597E-4</v>
      </c>
      <c r="AR362" s="160">
        <v>7.3738117216626904E-4</v>
      </c>
      <c r="AS362" s="160">
        <v>7.3433027703075397E-4</v>
      </c>
      <c r="AT362" s="160">
        <v>7.2905706606997997E-4</v>
      </c>
      <c r="AU362" s="160">
        <v>7.2573950231266204E-4</v>
      </c>
      <c r="AV362" s="160">
        <v>7.2241822650119796E-4</v>
      </c>
      <c r="AW362" s="160">
        <v>7.1917890614105998E-4</v>
      </c>
      <c r="AX362" s="160">
        <v>7.1587776926378003E-4</v>
      </c>
      <c r="AY362" s="160">
        <v>7.1226705034218305E-4</v>
      </c>
      <c r="AZ362" s="160">
        <v>7.2126231049878605E-4</v>
      </c>
      <c r="BA362" s="160">
        <v>7.2126231049878605E-4</v>
      </c>
    </row>
    <row r="363" spans="1:53" x14ac:dyDescent="0.2">
      <c r="A363" s="165" t="s">
        <v>2227</v>
      </c>
      <c r="B363" s="160">
        <v>0</v>
      </c>
      <c r="C363" s="160">
        <v>0</v>
      </c>
      <c r="D363" s="160">
        <v>0</v>
      </c>
      <c r="E363" s="160">
        <v>0</v>
      </c>
      <c r="F363" s="160">
        <v>0</v>
      </c>
      <c r="G363" s="160">
        <v>0</v>
      </c>
      <c r="H363" s="160">
        <v>0</v>
      </c>
      <c r="I363" s="160">
        <v>0</v>
      </c>
      <c r="J363" s="160">
        <v>0</v>
      </c>
      <c r="K363" s="160">
        <v>0</v>
      </c>
      <c r="L363" s="160">
        <v>0</v>
      </c>
      <c r="M363" s="160">
        <v>0</v>
      </c>
      <c r="N363" s="160">
        <v>0</v>
      </c>
      <c r="O363" s="160">
        <v>0</v>
      </c>
      <c r="P363" s="160">
        <v>0</v>
      </c>
      <c r="Q363" s="160">
        <v>0</v>
      </c>
      <c r="R363" s="160">
        <v>0</v>
      </c>
      <c r="S363" s="160">
        <v>0</v>
      </c>
      <c r="T363" s="160">
        <v>0</v>
      </c>
      <c r="U363" s="160">
        <v>0</v>
      </c>
      <c r="V363" s="160">
        <v>0</v>
      </c>
      <c r="W363" s="160">
        <v>0</v>
      </c>
      <c r="X363" s="160">
        <v>0</v>
      </c>
      <c r="Y363" s="160">
        <v>0</v>
      </c>
      <c r="Z363" s="160">
        <v>0</v>
      </c>
      <c r="AA363" s="160">
        <v>0</v>
      </c>
      <c r="AB363" s="160">
        <v>0</v>
      </c>
      <c r="AC363" s="160">
        <v>0</v>
      </c>
      <c r="AD363" s="160">
        <v>0</v>
      </c>
      <c r="AE363" s="160">
        <v>0</v>
      </c>
      <c r="AF363" s="160">
        <v>0</v>
      </c>
      <c r="AG363" s="160">
        <v>0</v>
      </c>
      <c r="AH363" s="160">
        <v>0</v>
      </c>
      <c r="AI363" s="160">
        <v>0</v>
      </c>
      <c r="AJ363" s="160">
        <v>0</v>
      </c>
      <c r="AK363" s="160">
        <v>0</v>
      </c>
      <c r="AL363" s="160">
        <v>0</v>
      </c>
      <c r="AM363" s="160">
        <v>0</v>
      </c>
      <c r="AN363" s="160">
        <v>0</v>
      </c>
      <c r="AO363" s="160">
        <v>0</v>
      </c>
      <c r="AP363" s="160">
        <v>0</v>
      </c>
      <c r="AQ363" s="160">
        <v>0</v>
      </c>
      <c r="AR363" s="160">
        <v>0</v>
      </c>
      <c r="AS363" s="160">
        <v>0</v>
      </c>
      <c r="AT363" s="160">
        <v>0</v>
      </c>
      <c r="AU363" s="160">
        <v>0</v>
      </c>
      <c r="AV363" s="160">
        <v>0</v>
      </c>
      <c r="AW363" s="160">
        <v>0</v>
      </c>
      <c r="AX363" s="160">
        <v>0</v>
      </c>
      <c r="AY363" s="160">
        <v>0</v>
      </c>
      <c r="AZ363" s="160">
        <v>0</v>
      </c>
      <c r="BA363" s="160">
        <v>0</v>
      </c>
    </row>
    <row r="364" spans="1:53" s="160" customFormat="1" x14ac:dyDescent="0.2">
      <c r="A364" s="165" t="s">
        <v>2228</v>
      </c>
      <c r="B364" s="160">
        <v>0</v>
      </c>
      <c r="C364" s="160">
        <v>0</v>
      </c>
      <c r="D364" s="160">
        <v>0</v>
      </c>
      <c r="E364" s="160">
        <v>0</v>
      </c>
      <c r="F364" s="160">
        <v>0</v>
      </c>
      <c r="G364" s="160">
        <v>0</v>
      </c>
      <c r="H364" s="160">
        <v>0</v>
      </c>
      <c r="I364" s="160">
        <v>0</v>
      </c>
      <c r="J364" s="160">
        <v>0</v>
      </c>
      <c r="K364" s="160">
        <v>0</v>
      </c>
      <c r="L364" s="160">
        <v>0</v>
      </c>
      <c r="M364" s="160">
        <v>0</v>
      </c>
      <c r="N364" s="160">
        <v>0</v>
      </c>
      <c r="O364" s="160">
        <v>0</v>
      </c>
      <c r="P364" s="160">
        <v>0</v>
      </c>
      <c r="Q364" s="160">
        <v>0</v>
      </c>
      <c r="R364" s="160">
        <v>0</v>
      </c>
      <c r="S364" s="160">
        <v>0</v>
      </c>
      <c r="T364" s="160">
        <v>0</v>
      </c>
      <c r="U364" s="160">
        <v>0</v>
      </c>
      <c r="V364" s="160">
        <v>0</v>
      </c>
      <c r="W364" s="160">
        <v>0</v>
      </c>
      <c r="X364" s="160">
        <v>0</v>
      </c>
      <c r="Y364" s="160">
        <v>0</v>
      </c>
      <c r="Z364" s="160">
        <v>0</v>
      </c>
      <c r="AA364" s="160">
        <v>0</v>
      </c>
      <c r="AB364" s="160">
        <v>0</v>
      </c>
      <c r="AC364" s="160">
        <v>0</v>
      </c>
      <c r="AD364" s="160">
        <v>0</v>
      </c>
      <c r="AE364" s="160">
        <v>0</v>
      </c>
      <c r="AF364" s="160">
        <v>0</v>
      </c>
      <c r="AG364" s="160">
        <v>0</v>
      </c>
      <c r="AH364" s="160">
        <v>0</v>
      </c>
      <c r="AI364" s="160">
        <v>0</v>
      </c>
      <c r="AJ364" s="160">
        <v>0</v>
      </c>
      <c r="AK364" s="160">
        <v>0</v>
      </c>
      <c r="AL364" s="160">
        <v>0</v>
      </c>
      <c r="AM364" s="160">
        <v>0</v>
      </c>
      <c r="AN364" s="160">
        <v>0</v>
      </c>
      <c r="AO364" s="160">
        <v>0</v>
      </c>
      <c r="AP364" s="160">
        <v>0</v>
      </c>
      <c r="AQ364" s="160">
        <v>0</v>
      </c>
      <c r="AR364" s="160">
        <v>0</v>
      </c>
      <c r="AS364" s="160">
        <v>0</v>
      </c>
      <c r="AT364" s="160">
        <v>0</v>
      </c>
      <c r="AU364" s="160">
        <v>0</v>
      </c>
      <c r="AV364" s="160">
        <v>0</v>
      </c>
      <c r="AW364" s="160">
        <v>0</v>
      </c>
      <c r="AX364" s="160">
        <v>0</v>
      </c>
      <c r="AY364" s="160">
        <v>0</v>
      </c>
      <c r="AZ364" s="160">
        <v>0</v>
      </c>
      <c r="BA364" s="160">
        <v>0</v>
      </c>
    </row>
    <row r="365" spans="1:53" x14ac:dyDescent="0.2">
      <c r="A365" s="165" t="s">
        <v>2229</v>
      </c>
      <c r="B365" s="160">
        <v>6.3933275763584194E-2</v>
      </c>
      <c r="C365" s="160">
        <v>6.4006427186036496E-2</v>
      </c>
      <c r="D365" s="160">
        <v>6.4049721021565795E-2</v>
      </c>
      <c r="E365" s="160">
        <v>6.4087128296937898E-2</v>
      </c>
      <c r="F365" s="160">
        <v>6.4121182364539703E-2</v>
      </c>
      <c r="G365" s="160">
        <v>6.4120174408991704E-2</v>
      </c>
      <c r="H365" s="160">
        <v>6.4169314576865602E-2</v>
      </c>
      <c r="I365" s="160">
        <v>6.4292138813000096E-2</v>
      </c>
      <c r="J365" s="160">
        <v>6.4372772643546197E-2</v>
      </c>
      <c r="K365" s="160">
        <v>6.4454260648799E-2</v>
      </c>
      <c r="L365" s="160">
        <v>6.4492758266257597E-2</v>
      </c>
      <c r="M365" s="160">
        <v>6.4530169079673794E-2</v>
      </c>
      <c r="N365" s="160">
        <v>6.4530169079673794E-2</v>
      </c>
      <c r="O365" s="160">
        <v>6.9461935746898795E-2</v>
      </c>
      <c r="P365" s="160">
        <v>6.9552380803653502E-2</v>
      </c>
      <c r="Q365" s="160">
        <v>6.9595877082475902E-2</v>
      </c>
      <c r="R365" s="160">
        <v>6.9649028298925705E-2</v>
      </c>
      <c r="S365" s="160">
        <v>6.96967640264025E-2</v>
      </c>
      <c r="T365" s="160">
        <v>6.9785870626914895E-2</v>
      </c>
      <c r="U365" s="160">
        <v>6.9875588365221106E-2</v>
      </c>
      <c r="V365" s="160">
        <v>6.9914619983076007E-2</v>
      </c>
      <c r="W365" s="160">
        <v>6.9971707441288097E-2</v>
      </c>
      <c r="X365" s="160">
        <v>7.0028368115280695E-2</v>
      </c>
      <c r="Y365" s="160">
        <v>7.0039018595407801E-2</v>
      </c>
      <c r="Z365" s="160">
        <v>7.0051538486058995E-2</v>
      </c>
      <c r="AA365" s="160">
        <v>7.0051538486058995E-2</v>
      </c>
      <c r="AB365" s="160">
        <v>7.0162285576449102E-2</v>
      </c>
      <c r="AC365" s="160">
        <v>7.0145689644561096E-2</v>
      </c>
      <c r="AD365" s="160">
        <v>7.0158142017314906E-2</v>
      </c>
      <c r="AE365" s="160">
        <v>7.0169400899472004E-2</v>
      </c>
      <c r="AF365" s="160">
        <v>7.0178276375898602E-2</v>
      </c>
      <c r="AG365" s="160">
        <v>7.0170813630828194E-2</v>
      </c>
      <c r="AH365" s="160">
        <v>7.0176401558638801E-2</v>
      </c>
      <c r="AI365" s="160">
        <v>7.0191794085710593E-2</v>
      </c>
      <c r="AJ365" s="160">
        <v>7.0217064527692705E-2</v>
      </c>
      <c r="AK365" s="160">
        <v>7.0244865731015904E-2</v>
      </c>
      <c r="AL365" s="160">
        <v>7.0232540666829907E-2</v>
      </c>
      <c r="AM365" s="160">
        <v>7.0241884754254497E-2</v>
      </c>
      <c r="AN365" s="160">
        <v>7.0241884754254497E-2</v>
      </c>
      <c r="AO365" s="160">
        <v>7.0358693779945705E-2</v>
      </c>
      <c r="AP365" s="160">
        <v>7.0309119537353998E-2</v>
      </c>
      <c r="AQ365" s="160">
        <v>7.0323352358347593E-2</v>
      </c>
      <c r="AR365" s="160">
        <v>7.03377542130839E-2</v>
      </c>
      <c r="AS365" s="160">
        <v>7.0357964279405799E-2</v>
      </c>
      <c r="AT365" s="160">
        <v>7.0401817958028495E-2</v>
      </c>
      <c r="AU365" s="160">
        <v>7.0465712867258806E-2</v>
      </c>
      <c r="AV365" s="160">
        <v>7.0536728513984695E-2</v>
      </c>
      <c r="AW365" s="160">
        <v>7.0590077964545E-2</v>
      </c>
      <c r="AX365" s="160">
        <v>7.0623852597285805E-2</v>
      </c>
      <c r="AY365" s="160">
        <v>7.06179830117033E-2</v>
      </c>
      <c r="AZ365" s="160">
        <v>7.0652898953842094E-2</v>
      </c>
      <c r="BA365" s="160">
        <v>7.0652898953842094E-2</v>
      </c>
    </row>
    <row r="366" spans="1:53" x14ac:dyDescent="0.2">
      <c r="A366" s="106" t="s">
        <v>2230</v>
      </c>
    </row>
    <row r="367" spans="1:53" s="160" customFormat="1" x14ac:dyDescent="0.2">
      <c r="A367" s="165" t="s">
        <v>2231</v>
      </c>
      <c r="B367" s="160">
        <v>7.8418920631910402E-2</v>
      </c>
      <c r="C367" s="160">
        <v>7.8598868589740301E-2</v>
      </c>
      <c r="D367" s="160">
        <v>7.8744843529702499E-2</v>
      </c>
      <c r="E367" s="160">
        <v>7.8823269665999895E-2</v>
      </c>
      <c r="F367" s="160">
        <v>7.8840851818669094E-2</v>
      </c>
      <c r="G367" s="160">
        <v>7.8848338198350396E-2</v>
      </c>
      <c r="H367" s="160">
        <v>7.8795699162988397E-2</v>
      </c>
      <c r="I367" s="160">
        <v>7.8857702529767801E-2</v>
      </c>
      <c r="J367" s="160">
        <v>7.8943933212448206E-2</v>
      </c>
      <c r="K367" s="160">
        <v>7.9036093690180304E-2</v>
      </c>
      <c r="L367" s="160">
        <v>7.9089978509829198E-2</v>
      </c>
      <c r="M367" s="160">
        <v>7.9144888414668102E-2</v>
      </c>
      <c r="N367" s="160">
        <v>7.9144888414668102E-2</v>
      </c>
      <c r="O367" s="160">
        <v>7.9735214975844904E-2</v>
      </c>
      <c r="P367" s="160">
        <v>8.0321066802592295E-2</v>
      </c>
      <c r="Q367" s="160">
        <v>8.0861266103521498E-2</v>
      </c>
      <c r="R367" s="160">
        <v>8.1399164663450096E-2</v>
      </c>
      <c r="S367" s="160">
        <v>8.1984949670977497E-2</v>
      </c>
      <c r="T367" s="160">
        <v>8.2683567355567894E-2</v>
      </c>
      <c r="U367" s="160">
        <v>8.3394236421397303E-2</v>
      </c>
      <c r="V367" s="160">
        <v>8.4087901461512904E-2</v>
      </c>
      <c r="W367" s="160">
        <v>8.4633536373721993E-2</v>
      </c>
      <c r="X367" s="160">
        <v>8.5124563015479798E-2</v>
      </c>
      <c r="Y367" s="160">
        <v>8.5561755750871896E-2</v>
      </c>
      <c r="Z367" s="160">
        <v>8.6006748273643005E-2</v>
      </c>
      <c r="AA367" s="160">
        <v>8.6006748273643005E-2</v>
      </c>
      <c r="AB367" s="160">
        <v>8.6543570972918399E-2</v>
      </c>
      <c r="AC367" s="160">
        <v>8.6488249879135698E-2</v>
      </c>
      <c r="AD367" s="160">
        <v>8.6456616246423396E-2</v>
      </c>
      <c r="AE367" s="160">
        <v>8.6429358243311993E-2</v>
      </c>
      <c r="AF367" s="160">
        <v>8.6410315968927801E-2</v>
      </c>
      <c r="AG367" s="160">
        <v>8.6458694106436806E-2</v>
      </c>
      <c r="AH367" s="160">
        <v>8.6473133065379196E-2</v>
      </c>
      <c r="AI367" s="160">
        <v>8.6484818157238796E-2</v>
      </c>
      <c r="AJ367" s="160">
        <v>8.6511688165310199E-2</v>
      </c>
      <c r="AK367" s="160">
        <v>8.6538069856554906E-2</v>
      </c>
      <c r="AL367" s="160">
        <v>8.6527636743052194E-2</v>
      </c>
      <c r="AM367" s="160">
        <v>8.6542030007030299E-2</v>
      </c>
      <c r="AN367" s="160">
        <v>8.6542030007030299E-2</v>
      </c>
      <c r="AO367" s="160">
        <v>8.6637256063651899E-2</v>
      </c>
      <c r="AP367" s="160">
        <v>8.6539983083032596E-2</v>
      </c>
      <c r="AQ367" s="160">
        <v>8.6510723966481698E-2</v>
      </c>
      <c r="AR367" s="160">
        <v>8.6483587803395698E-2</v>
      </c>
      <c r="AS367" s="160">
        <v>8.6472222542982105E-2</v>
      </c>
      <c r="AT367" s="160">
        <v>8.6573038304275193E-2</v>
      </c>
      <c r="AU367" s="160">
        <v>8.6673177415674305E-2</v>
      </c>
      <c r="AV367" s="160">
        <v>8.6760424102910405E-2</v>
      </c>
      <c r="AW367" s="160">
        <v>8.6835821036601604E-2</v>
      </c>
      <c r="AX367" s="160">
        <v>8.6894233872343699E-2</v>
      </c>
      <c r="AY367" s="160">
        <v>8.6912778831941095E-2</v>
      </c>
      <c r="AZ367" s="160">
        <v>8.6961257526771404E-2</v>
      </c>
      <c r="BA367" s="160">
        <v>8.6961257526771404E-2</v>
      </c>
    </row>
    <row r="368" spans="1:53" s="160" customFormat="1" x14ac:dyDescent="0.2">
      <c r="A368" s="106" t="s">
        <v>2232</v>
      </c>
      <c r="B368" s="105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105"/>
      <c r="AA368" s="105"/>
      <c r="AB368" s="105"/>
      <c r="AC368" s="105"/>
      <c r="AD368" s="105"/>
      <c r="AE368" s="105"/>
      <c r="AF368" s="105"/>
      <c r="AG368" s="105"/>
      <c r="AH368" s="105"/>
      <c r="AI368" s="105"/>
      <c r="AJ368" s="105"/>
      <c r="AK368" s="105"/>
      <c r="AL368" s="105"/>
      <c r="AM368" s="105"/>
      <c r="AN368" s="105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</row>
    <row r="369" spans="1:53" s="160" customFormat="1" x14ac:dyDescent="0.2">
      <c r="A369" s="158" t="s">
        <v>2233</v>
      </c>
      <c r="B369" s="105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105"/>
      <c r="AA369" s="105"/>
      <c r="AB369" s="105"/>
      <c r="AC369" s="105"/>
      <c r="AD369" s="105"/>
      <c r="AE369" s="105"/>
      <c r="AF369" s="105"/>
      <c r="AG369" s="105"/>
      <c r="AH369" s="105"/>
      <c r="AI369" s="105"/>
      <c r="AJ369" s="105"/>
      <c r="AK369" s="105"/>
      <c r="AL369" s="105"/>
      <c r="AM369" s="105"/>
      <c r="AN369" s="105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</row>
    <row r="370" spans="1:53" s="160" customFormat="1" x14ac:dyDescent="0.2">
      <c r="A370" s="165" t="s">
        <v>2234</v>
      </c>
      <c r="B370" s="160">
        <v>4.0700732070778699E-2</v>
      </c>
      <c r="C370" s="160">
        <v>4.0747571664892603E-2</v>
      </c>
      <c r="D370" s="160">
        <v>4.0803008883138599E-2</v>
      </c>
      <c r="E370" s="160">
        <v>4.0855628026428198E-2</v>
      </c>
      <c r="F370" s="160">
        <v>4.0907490018483199E-2</v>
      </c>
      <c r="G370" s="160">
        <v>4.0959680615145697E-2</v>
      </c>
      <c r="H370" s="160">
        <v>4.1005928789382501E-2</v>
      </c>
      <c r="I370" s="160">
        <v>4.1053626279925599E-2</v>
      </c>
      <c r="J370" s="160">
        <v>4.1097489225622098E-2</v>
      </c>
      <c r="K370" s="160">
        <v>4.1134411690183698E-2</v>
      </c>
      <c r="L370" s="160">
        <v>4.1175977487013397E-2</v>
      </c>
      <c r="M370" s="160">
        <v>4.1218932108679003E-2</v>
      </c>
      <c r="N370" s="160">
        <v>4.1218932108679003E-2</v>
      </c>
      <c r="O370" s="160">
        <v>4.60340613547481E-2</v>
      </c>
      <c r="P370" s="160">
        <v>4.6059098206293801E-2</v>
      </c>
      <c r="Q370" s="160">
        <v>4.6092389474721197E-2</v>
      </c>
      <c r="R370" s="160">
        <v>4.6121766708868597E-2</v>
      </c>
      <c r="S370" s="160">
        <v>4.6151544889070001E-2</v>
      </c>
      <c r="T370" s="160">
        <v>4.6179268128153199E-2</v>
      </c>
      <c r="U370" s="160">
        <v>4.6201516073905102E-2</v>
      </c>
      <c r="V370" s="160">
        <v>4.6224270000329401E-2</v>
      </c>
      <c r="W370" s="160">
        <v>4.6241168088620797E-2</v>
      </c>
      <c r="X370" s="160">
        <v>4.6255585515352401E-2</v>
      </c>
      <c r="Y370" s="160">
        <v>4.6276729319144297E-2</v>
      </c>
      <c r="Z370" s="160">
        <v>4.62984280718211E-2</v>
      </c>
      <c r="AA370" s="160">
        <v>4.62984280718211E-2</v>
      </c>
      <c r="AB370" s="160">
        <v>4.6356122485087997E-2</v>
      </c>
      <c r="AC370" s="160">
        <v>4.63494661147692E-2</v>
      </c>
      <c r="AD370" s="160">
        <v>4.6364821942622397E-2</v>
      </c>
      <c r="AE370" s="160">
        <v>4.6369472310700197E-2</v>
      </c>
      <c r="AF370" s="160">
        <v>4.6375935211137698E-2</v>
      </c>
      <c r="AG370" s="160">
        <v>4.63723104625633E-2</v>
      </c>
      <c r="AH370" s="160">
        <v>4.6367356607864202E-2</v>
      </c>
      <c r="AI370" s="160">
        <v>4.6364266063965799E-2</v>
      </c>
      <c r="AJ370" s="160">
        <v>4.6372039486154502E-2</v>
      </c>
      <c r="AK370" s="160">
        <v>4.63794819793968E-2</v>
      </c>
      <c r="AL370" s="160">
        <v>4.6393343037133897E-2</v>
      </c>
      <c r="AM370" s="160">
        <v>4.6411813736297401E-2</v>
      </c>
      <c r="AN370" s="160">
        <v>4.6411813736297401E-2</v>
      </c>
      <c r="AO370" s="160">
        <v>4.6498465735038901E-2</v>
      </c>
      <c r="AP370" s="160">
        <v>4.6471035354117902E-2</v>
      </c>
      <c r="AQ370" s="160">
        <v>4.6484347585128503E-2</v>
      </c>
      <c r="AR370" s="160">
        <v>4.6488174973046498E-2</v>
      </c>
      <c r="AS370" s="160">
        <v>4.6502381358606501E-2</v>
      </c>
      <c r="AT370" s="160">
        <v>4.6506860466057801E-2</v>
      </c>
      <c r="AU370" s="160">
        <v>4.6518530793531597E-2</v>
      </c>
      <c r="AV370" s="160">
        <v>4.6531715412090703E-2</v>
      </c>
      <c r="AW370" s="160">
        <v>4.6532186151865197E-2</v>
      </c>
      <c r="AX370" s="160">
        <v>4.6518703781465602E-2</v>
      </c>
      <c r="AY370" s="160">
        <v>4.65117932749445E-2</v>
      </c>
      <c r="AZ370" s="160">
        <v>4.6516767825035603E-2</v>
      </c>
      <c r="BA370" s="160">
        <v>4.6516767825035603E-2</v>
      </c>
    </row>
    <row r="371" spans="1:53" s="160" customFormat="1" x14ac:dyDescent="0.2">
      <c r="A371" s="165" t="s">
        <v>2235</v>
      </c>
      <c r="B371" s="160">
        <v>0</v>
      </c>
      <c r="C371" s="160">
        <v>0</v>
      </c>
      <c r="D371" s="160">
        <v>0</v>
      </c>
      <c r="E371" s="160">
        <v>0</v>
      </c>
      <c r="F371" s="160">
        <v>0</v>
      </c>
      <c r="G371" s="160">
        <v>0</v>
      </c>
      <c r="H371" s="160">
        <v>0</v>
      </c>
      <c r="I371" s="160">
        <v>0</v>
      </c>
      <c r="J371" s="160">
        <v>0</v>
      </c>
      <c r="K371" s="160">
        <v>0</v>
      </c>
      <c r="L371" s="160">
        <v>0</v>
      </c>
      <c r="M371" s="160">
        <v>0</v>
      </c>
      <c r="N371" s="160">
        <v>0</v>
      </c>
      <c r="O371" s="160">
        <v>0</v>
      </c>
      <c r="P371" s="160">
        <v>0</v>
      </c>
      <c r="Q371" s="160">
        <v>0</v>
      </c>
      <c r="R371" s="160">
        <v>0</v>
      </c>
      <c r="S371" s="160">
        <v>0</v>
      </c>
      <c r="T371" s="160">
        <v>0</v>
      </c>
      <c r="U371" s="160">
        <v>0</v>
      </c>
      <c r="V371" s="160">
        <v>0</v>
      </c>
      <c r="W371" s="160">
        <v>0</v>
      </c>
      <c r="X371" s="160">
        <v>0</v>
      </c>
      <c r="Y371" s="160">
        <v>0</v>
      </c>
      <c r="Z371" s="160">
        <v>0</v>
      </c>
      <c r="AA371" s="160">
        <v>0</v>
      </c>
      <c r="AB371" s="160">
        <v>0</v>
      </c>
      <c r="AC371" s="160">
        <v>0</v>
      </c>
      <c r="AD371" s="160">
        <v>0</v>
      </c>
      <c r="AE371" s="160">
        <v>0</v>
      </c>
      <c r="AF371" s="160">
        <v>0</v>
      </c>
      <c r="AG371" s="160">
        <v>0</v>
      </c>
      <c r="AH371" s="160">
        <v>0</v>
      </c>
      <c r="AI371" s="160">
        <v>0</v>
      </c>
      <c r="AJ371" s="160">
        <v>0</v>
      </c>
      <c r="AK371" s="160">
        <v>0</v>
      </c>
      <c r="AL371" s="160">
        <v>0</v>
      </c>
      <c r="AM371" s="160">
        <v>0</v>
      </c>
      <c r="AN371" s="160">
        <v>0</v>
      </c>
      <c r="AO371" s="160">
        <v>0</v>
      </c>
      <c r="AP371" s="160">
        <v>0</v>
      </c>
      <c r="AQ371" s="160">
        <v>0</v>
      </c>
      <c r="AR371" s="160">
        <v>0</v>
      </c>
      <c r="AS371" s="160">
        <v>0</v>
      </c>
      <c r="AT371" s="160">
        <v>0</v>
      </c>
      <c r="AU371" s="160">
        <v>0</v>
      </c>
      <c r="AV371" s="160">
        <v>0</v>
      </c>
      <c r="AW371" s="160">
        <v>0</v>
      </c>
      <c r="AX371" s="160">
        <v>0</v>
      </c>
      <c r="AY371" s="160">
        <v>0</v>
      </c>
      <c r="AZ371" s="160">
        <v>0</v>
      </c>
      <c r="BA371" s="160">
        <v>0</v>
      </c>
    </row>
    <row r="372" spans="1:53" s="160" customFormat="1" x14ac:dyDescent="0.2">
      <c r="A372" s="165" t="s">
        <v>2236</v>
      </c>
      <c r="B372" s="160">
        <v>1.71893883567622E-2</v>
      </c>
      <c r="C372" s="160">
        <v>1.7305457941391399E-2</v>
      </c>
      <c r="D372" s="160">
        <v>1.7389496400615701E-2</v>
      </c>
      <c r="E372" s="160">
        <v>1.74167800999551E-2</v>
      </c>
      <c r="F372" s="160">
        <v>1.7388412117484001E-2</v>
      </c>
      <c r="G372" s="160">
        <v>1.72734452150154E-2</v>
      </c>
      <c r="H372" s="160">
        <v>1.7155825485608501E-2</v>
      </c>
      <c r="I372" s="160">
        <v>1.71750587021069E-2</v>
      </c>
      <c r="J372" s="160">
        <v>1.7225558323887401E-2</v>
      </c>
      <c r="K372" s="160">
        <v>1.7286068963856999E-2</v>
      </c>
      <c r="L372" s="160">
        <v>1.7300227570016199E-2</v>
      </c>
      <c r="M372" s="160">
        <v>1.7312293864216399E-2</v>
      </c>
      <c r="N372" s="160">
        <v>1.7312293864216399E-2</v>
      </c>
      <c r="O372" s="160">
        <v>1.7385088501715301E-2</v>
      </c>
      <c r="P372" s="160">
        <v>1.7457246744946999E-2</v>
      </c>
      <c r="Q372" s="160">
        <v>1.7465958703386901E-2</v>
      </c>
      <c r="R372" s="160">
        <v>1.7539312799020101E-2</v>
      </c>
      <c r="S372" s="160">
        <v>1.7660359202153302E-2</v>
      </c>
      <c r="T372" s="160">
        <v>1.7864043739745501E-2</v>
      </c>
      <c r="U372" s="160">
        <v>1.8108078691548301E-2</v>
      </c>
      <c r="V372" s="160">
        <v>1.8217513303614E-2</v>
      </c>
      <c r="W372" s="160">
        <v>1.8266764430988E-2</v>
      </c>
      <c r="X372" s="160">
        <v>1.8306134460723999E-2</v>
      </c>
      <c r="Y372" s="160">
        <v>1.8280752700616101E-2</v>
      </c>
      <c r="Z372" s="160">
        <v>1.8255590729379701E-2</v>
      </c>
      <c r="AA372" s="160">
        <v>1.8255590729379701E-2</v>
      </c>
      <c r="AB372" s="160">
        <v>1.82917651103413E-2</v>
      </c>
      <c r="AC372" s="160">
        <v>1.8272218621063499E-2</v>
      </c>
      <c r="AD372" s="160">
        <v>1.8261028167594302E-2</v>
      </c>
      <c r="AE372" s="160">
        <v>1.8267544305914599E-2</v>
      </c>
      <c r="AF372" s="160">
        <v>1.82751783729731E-2</v>
      </c>
      <c r="AG372" s="160">
        <v>1.8279590488841601E-2</v>
      </c>
      <c r="AH372" s="160">
        <v>1.8296827748728199E-2</v>
      </c>
      <c r="AI372" s="160">
        <v>1.83235726233501E-2</v>
      </c>
      <c r="AJ372" s="160">
        <v>1.8343655911782698E-2</v>
      </c>
      <c r="AK372" s="160">
        <v>1.8362631379555398E-2</v>
      </c>
      <c r="AL372" s="160">
        <v>1.83354388144021E-2</v>
      </c>
      <c r="AM372" s="160">
        <v>1.8324557500949998E-2</v>
      </c>
      <c r="AN372" s="160">
        <v>1.8324557500949998E-2</v>
      </c>
      <c r="AO372" s="160">
        <v>1.8311019993841399E-2</v>
      </c>
      <c r="AP372" s="160">
        <v>1.8227026991459599E-2</v>
      </c>
      <c r="AQ372" s="160">
        <v>1.8161857570497798E-2</v>
      </c>
      <c r="AR372" s="160">
        <v>1.81078736545074E-2</v>
      </c>
      <c r="AS372" s="160">
        <v>1.8049462984940999E-2</v>
      </c>
      <c r="AT372" s="160">
        <v>1.8055368208290901E-2</v>
      </c>
      <c r="AU372" s="160">
        <v>1.80990236460494E-2</v>
      </c>
      <c r="AV372" s="160">
        <v>1.8149915086809399E-2</v>
      </c>
      <c r="AW372" s="160">
        <v>1.8206183649998899E-2</v>
      </c>
      <c r="AX372" s="160">
        <v>1.8266313499920198E-2</v>
      </c>
      <c r="AY372" s="160">
        <v>1.8280214670914698E-2</v>
      </c>
      <c r="AZ372" s="160">
        <v>1.83056191790173E-2</v>
      </c>
      <c r="BA372" s="160">
        <v>1.83056191790173E-2</v>
      </c>
    </row>
    <row r="373" spans="1:53" s="160" customFormat="1" x14ac:dyDescent="0.2">
      <c r="A373" s="165" t="s">
        <v>2237</v>
      </c>
      <c r="B373" s="160">
        <v>5.7355187523913198E-4</v>
      </c>
      <c r="C373" s="160">
        <v>4.8165101457947601E-4</v>
      </c>
      <c r="D373" s="160">
        <v>3.8282170015724402E-4</v>
      </c>
      <c r="E373" s="160">
        <v>3.3617018210306299E-4</v>
      </c>
      <c r="F373" s="160">
        <v>3.4345355466305699E-4</v>
      </c>
      <c r="G373" s="160">
        <v>4.0312733457927399E-4</v>
      </c>
      <c r="H373" s="160">
        <v>5.2020994364624599E-4</v>
      </c>
      <c r="I373" s="160">
        <v>5.7396620242091301E-4</v>
      </c>
      <c r="J373" s="160">
        <v>5.5810989054031997E-4</v>
      </c>
      <c r="K373" s="160">
        <v>5.4055957971346996E-4</v>
      </c>
      <c r="L373" s="160">
        <v>5.2191794939644796E-4</v>
      </c>
      <c r="M373" s="160">
        <v>4.9993313699555199E-4</v>
      </c>
      <c r="N373" s="160">
        <v>4.9993313699555199E-4</v>
      </c>
      <c r="O373" s="160">
        <v>4.8125330719026E-4</v>
      </c>
      <c r="P373" s="160">
        <v>4.7212146329220998E-4</v>
      </c>
      <c r="Q373" s="160">
        <v>4.71375059717325E-4</v>
      </c>
      <c r="R373" s="160">
        <v>4.1923928074934301E-4</v>
      </c>
      <c r="S373" s="160">
        <v>3.1563009815861401E-4</v>
      </c>
      <c r="T373" s="160">
        <v>1.7429389003459399E-4</v>
      </c>
      <c r="U373" s="160">
        <v>-1.3066568024144999E-6</v>
      </c>
      <c r="V373" s="160">
        <v>-9.185350789247E-5</v>
      </c>
      <c r="W373" s="160">
        <v>-1.00183535103909E-4</v>
      </c>
      <c r="X373" s="160">
        <v>-9.6283597459898503E-5</v>
      </c>
      <c r="Y373" s="160">
        <v>-8.0234884741760206E-5</v>
      </c>
      <c r="Z373" s="160">
        <v>-6.3379966344969801E-5</v>
      </c>
      <c r="AA373" s="160">
        <v>-6.3379966344969801E-5</v>
      </c>
      <c r="AB373" s="160">
        <v>-4.7626241148556203E-5</v>
      </c>
      <c r="AC373" s="160">
        <v>-3.1146685390168702E-5</v>
      </c>
      <c r="AD373" s="160">
        <v>-1.8712709993205598E-5</v>
      </c>
      <c r="AE373" s="160">
        <v>-1.35609082999571E-5</v>
      </c>
      <c r="AF373" s="160">
        <v>-1.3903372596735001E-5</v>
      </c>
      <c r="AG373" s="160">
        <v>-1.4502325987336699E-5</v>
      </c>
      <c r="AH373" s="160">
        <v>-1.55536009325673E-5</v>
      </c>
      <c r="AI373" s="160">
        <v>-1.84191256400751E-5</v>
      </c>
      <c r="AJ373" s="160">
        <v>-1.6990634410652001E-5</v>
      </c>
      <c r="AK373" s="160">
        <v>-1.1642568710784899E-5</v>
      </c>
      <c r="AL373" s="160">
        <v>-6.8252884226116097E-6</v>
      </c>
      <c r="AM373" s="160">
        <v>-1.9832944412354698E-6</v>
      </c>
      <c r="AN373" s="160">
        <v>-1.9832944412354698E-6</v>
      </c>
      <c r="AO373" s="160">
        <v>3.5644717647002398E-5</v>
      </c>
      <c r="AP373" s="160">
        <v>1.0507986861176401E-4</v>
      </c>
      <c r="AQ373" s="160">
        <v>1.7384538330737301E-4</v>
      </c>
      <c r="AR373" s="160">
        <v>2.4200533917792901E-4</v>
      </c>
      <c r="AS373" s="160">
        <v>3.0900496256363301E-4</v>
      </c>
      <c r="AT373" s="160">
        <v>3.4822415239227101E-4</v>
      </c>
      <c r="AU373" s="160">
        <v>3.5981495006345501E-4</v>
      </c>
      <c r="AV373" s="160">
        <v>3.6960636825983303E-4</v>
      </c>
      <c r="AW373" s="160">
        <v>3.70196981480283E-4</v>
      </c>
      <c r="AX373" s="160">
        <v>3.6272830785847497E-4</v>
      </c>
      <c r="AY373" s="160">
        <v>3.5510668917126899E-4</v>
      </c>
      <c r="AZ373" s="160">
        <v>3.51023011049445E-4</v>
      </c>
      <c r="BA373" s="160">
        <v>3.51023011049445E-4</v>
      </c>
    </row>
    <row r="374" spans="1:53" s="160" customFormat="1" x14ac:dyDescent="0.2">
      <c r="A374" s="165" t="s">
        <v>2238</v>
      </c>
      <c r="B374" s="160">
        <v>2.1765710927158601E-4</v>
      </c>
      <c r="C374" s="160">
        <v>2.17189546819242E-4</v>
      </c>
      <c r="D374" s="160">
        <v>2.1655291485930299E-4</v>
      </c>
      <c r="E374" s="160">
        <v>2.1599933987705299E-4</v>
      </c>
      <c r="F374" s="160">
        <v>2.1543115710182E-4</v>
      </c>
      <c r="G374" s="160">
        <v>2.1479054604421101E-4</v>
      </c>
      <c r="H374" s="160">
        <v>2.1426244749182699E-4</v>
      </c>
      <c r="I374" s="160">
        <v>2.1373406190816001E-4</v>
      </c>
      <c r="J374" s="160">
        <v>2.13142750940583E-4</v>
      </c>
      <c r="K374" s="160">
        <v>2.1263097612181299E-4</v>
      </c>
      <c r="L374" s="160">
        <v>2.1186563110124699E-4</v>
      </c>
      <c r="M374" s="160">
        <v>2.1098692664886501E-4</v>
      </c>
      <c r="N374" s="160">
        <v>2.1098692664886501E-4</v>
      </c>
      <c r="O374" s="160">
        <v>2.0982307887182101E-4</v>
      </c>
      <c r="P374" s="160">
        <v>2.0928684574362299E-4</v>
      </c>
      <c r="Q374" s="160">
        <v>2.08413703083458E-4</v>
      </c>
      <c r="R374" s="160">
        <v>2.0752809592167201E-4</v>
      </c>
      <c r="S374" s="160">
        <v>2.0657476271944899E-4</v>
      </c>
      <c r="T374" s="160">
        <v>2.0556368250140199E-4</v>
      </c>
      <c r="U374" s="160">
        <v>2.04616445617628E-4</v>
      </c>
      <c r="V374" s="160">
        <v>2.0362748867173801E-4</v>
      </c>
      <c r="W374" s="160">
        <v>2.0259692146686501E-4</v>
      </c>
      <c r="X374" s="160">
        <v>2.01550508234246E-4</v>
      </c>
      <c r="Y374" s="160">
        <v>2.00217218400255E-4</v>
      </c>
      <c r="Z374" s="160">
        <v>1.9888755802470299E-4</v>
      </c>
      <c r="AA374" s="160">
        <v>1.9888755802470299E-4</v>
      </c>
      <c r="AB374" s="160">
        <v>1.9802494695046299E-4</v>
      </c>
      <c r="AC374" s="160">
        <v>1.96692355784256E-4</v>
      </c>
      <c r="AD374" s="160">
        <v>1.9546573767338001E-4</v>
      </c>
      <c r="AE374" s="160">
        <v>1.9431292230117199E-4</v>
      </c>
      <c r="AF374" s="160">
        <v>1.9316272307151499E-4</v>
      </c>
      <c r="AG374" s="160">
        <v>1.9203642581169301E-4</v>
      </c>
      <c r="AH374" s="160">
        <v>1.90991968536426E-4</v>
      </c>
      <c r="AI374" s="160">
        <v>1.8998195628322701E-4</v>
      </c>
      <c r="AJ374" s="160">
        <v>1.8901353381279901E-4</v>
      </c>
      <c r="AK374" s="160">
        <v>1.88066020075852E-4</v>
      </c>
      <c r="AL374" s="160">
        <v>1.86934515399802E-4</v>
      </c>
      <c r="AM374" s="160">
        <v>1.8588457798276E-4</v>
      </c>
      <c r="AN374" s="160">
        <v>1.8588457798276E-4</v>
      </c>
      <c r="AO374" s="160">
        <v>1.8522956038267201E-4</v>
      </c>
      <c r="AP374" s="160">
        <v>1.8408671349957301E-4</v>
      </c>
      <c r="AQ374" s="160">
        <v>1.8312779375958101E-4</v>
      </c>
      <c r="AR374" s="160">
        <v>1.8220331329444199E-4</v>
      </c>
      <c r="AS374" s="160">
        <v>1.8126929147506101E-4</v>
      </c>
      <c r="AT374" s="160">
        <v>1.8035136905415099E-4</v>
      </c>
      <c r="AU374" s="160">
        <v>1.7949749318034501E-4</v>
      </c>
      <c r="AV374" s="160">
        <v>1.7866796100423401E-4</v>
      </c>
      <c r="AW374" s="160">
        <v>1.7788043743743E-4</v>
      </c>
      <c r="AX374" s="160">
        <v>1.7710571351010399E-4</v>
      </c>
      <c r="AY374" s="160">
        <v>1.7615863914401499E-4</v>
      </c>
      <c r="AZ374" s="160">
        <v>1.7529383759694501E-4</v>
      </c>
      <c r="BA374" s="160">
        <v>1.7529383759694501E-4</v>
      </c>
    </row>
    <row r="375" spans="1:53" s="160" customFormat="1" x14ac:dyDescent="0.2">
      <c r="A375" s="165" t="s">
        <v>2239</v>
      </c>
      <c r="B375" s="160">
        <v>0</v>
      </c>
      <c r="C375" s="160">
        <v>0</v>
      </c>
      <c r="D375" s="160">
        <v>0</v>
      </c>
      <c r="E375" s="160">
        <v>0</v>
      </c>
      <c r="F375" s="160">
        <v>0</v>
      </c>
      <c r="G375" s="160">
        <v>0</v>
      </c>
      <c r="H375" s="160">
        <v>0</v>
      </c>
      <c r="I375" s="160">
        <v>0</v>
      </c>
      <c r="J375" s="160">
        <v>0</v>
      </c>
      <c r="K375" s="160">
        <v>0</v>
      </c>
      <c r="L375" s="160">
        <v>0</v>
      </c>
      <c r="M375" s="160">
        <v>0</v>
      </c>
      <c r="N375" s="160">
        <v>0</v>
      </c>
      <c r="O375" s="160">
        <v>0</v>
      </c>
      <c r="P375" s="160">
        <v>0</v>
      </c>
      <c r="Q375" s="160">
        <v>0</v>
      </c>
      <c r="R375" s="160">
        <v>0</v>
      </c>
      <c r="S375" s="160">
        <v>0</v>
      </c>
      <c r="T375" s="160">
        <v>0</v>
      </c>
      <c r="U375" s="160">
        <v>0</v>
      </c>
      <c r="V375" s="160">
        <v>0</v>
      </c>
      <c r="W375" s="160">
        <v>0</v>
      </c>
      <c r="X375" s="160">
        <v>0</v>
      </c>
      <c r="Y375" s="160">
        <v>0</v>
      </c>
      <c r="Z375" s="160">
        <v>0</v>
      </c>
      <c r="AA375" s="160">
        <v>0</v>
      </c>
      <c r="AB375" s="160">
        <v>0</v>
      </c>
      <c r="AC375" s="160">
        <v>0</v>
      </c>
      <c r="AD375" s="160">
        <v>0</v>
      </c>
      <c r="AE375" s="160">
        <v>0</v>
      </c>
      <c r="AF375" s="160">
        <v>0</v>
      </c>
      <c r="AG375" s="160">
        <v>0</v>
      </c>
      <c r="AH375" s="160">
        <v>0</v>
      </c>
      <c r="AI375" s="160">
        <v>0</v>
      </c>
      <c r="AJ375" s="160">
        <v>0</v>
      </c>
      <c r="AK375" s="160">
        <v>0</v>
      </c>
      <c r="AL375" s="160">
        <v>0</v>
      </c>
      <c r="AM375" s="160">
        <v>0</v>
      </c>
      <c r="AN375" s="160">
        <v>0</v>
      </c>
      <c r="AO375" s="160">
        <v>0</v>
      </c>
      <c r="AP375" s="160">
        <v>0</v>
      </c>
      <c r="AQ375" s="160">
        <v>0</v>
      </c>
      <c r="AR375" s="160">
        <v>0</v>
      </c>
      <c r="AS375" s="160">
        <v>0</v>
      </c>
      <c r="AT375" s="160">
        <v>0</v>
      </c>
      <c r="AU375" s="160">
        <v>0</v>
      </c>
      <c r="AV375" s="160">
        <v>0</v>
      </c>
      <c r="AW375" s="160">
        <v>0</v>
      </c>
      <c r="AX375" s="160">
        <v>0</v>
      </c>
      <c r="AY375" s="160">
        <v>0</v>
      </c>
      <c r="AZ375" s="160">
        <v>0</v>
      </c>
      <c r="BA375" s="160">
        <v>0</v>
      </c>
    </row>
    <row r="376" spans="1:53" s="160" customFormat="1" x14ac:dyDescent="0.2">
      <c r="A376" s="165" t="s">
        <v>2240</v>
      </c>
      <c r="B376" s="160">
        <v>7.2344486616526501E-4</v>
      </c>
      <c r="C376" s="160">
        <v>7.2117603081341803E-4</v>
      </c>
      <c r="D376" s="160">
        <v>7.1862269867072602E-4</v>
      </c>
      <c r="E376" s="160">
        <v>7.1763092895631598E-4</v>
      </c>
      <c r="F376" s="160">
        <v>7.1586497926276699E-4</v>
      </c>
      <c r="G376" s="160">
        <v>7.1295949410197395E-4</v>
      </c>
      <c r="H376" s="160">
        <v>7.1179480299286705E-4</v>
      </c>
      <c r="I376" s="160">
        <v>7.0940355901193597E-4</v>
      </c>
      <c r="J376" s="160">
        <v>7.07481473315818E-4</v>
      </c>
      <c r="K376" s="160">
        <v>7.0571960147006705E-4</v>
      </c>
      <c r="L376" s="160">
        <v>7.0350072605689605E-4</v>
      </c>
      <c r="M376" s="160">
        <v>7.0399039556437405E-4</v>
      </c>
      <c r="N376" s="160">
        <v>7.0399039556437405E-4</v>
      </c>
      <c r="O376" s="160">
        <v>7.6185078324948502E-4</v>
      </c>
      <c r="P376" s="160">
        <v>7.6232224020482701E-4</v>
      </c>
      <c r="Q376" s="160">
        <v>7.6216294473833599E-4</v>
      </c>
      <c r="R376" s="160">
        <v>7.6272314668769897E-4</v>
      </c>
      <c r="S376" s="160">
        <v>7.6144750319434096E-4</v>
      </c>
      <c r="T376" s="160">
        <v>7.5909309410904105E-4</v>
      </c>
      <c r="U376" s="160">
        <v>7.5721420888804096E-4</v>
      </c>
      <c r="V376" s="160">
        <v>7.5368438309058705E-4</v>
      </c>
      <c r="W376" s="160">
        <v>7.5244133893147605E-4</v>
      </c>
      <c r="X376" s="160">
        <v>7.5115884055878895E-4</v>
      </c>
      <c r="Y376" s="160">
        <v>7.4934883117888E-4</v>
      </c>
      <c r="Z376" s="160">
        <v>7.4775391669908804E-4</v>
      </c>
      <c r="AA376" s="160">
        <v>7.4775391669908804E-4</v>
      </c>
      <c r="AB376" s="160">
        <v>7.4431111247099898E-4</v>
      </c>
      <c r="AC376" s="160">
        <v>7.3973637854492604E-4</v>
      </c>
      <c r="AD376" s="160">
        <v>7.3558277239328305E-4</v>
      </c>
      <c r="AE376" s="160">
        <v>7.31509646468935E-4</v>
      </c>
      <c r="AF376" s="160">
        <v>7.2743604083950998E-4</v>
      </c>
      <c r="AG376" s="160">
        <v>7.2167971855060099E-4</v>
      </c>
      <c r="AH376" s="160">
        <v>7.1785347782166403E-4</v>
      </c>
      <c r="AI376" s="160">
        <v>7.1406139764066702E-4</v>
      </c>
      <c r="AJ376" s="160">
        <v>7.1051296544546799E-4</v>
      </c>
      <c r="AK376" s="160">
        <v>7.0702126496464902E-4</v>
      </c>
      <c r="AL376" s="160">
        <v>7.0321957086856601E-4</v>
      </c>
      <c r="AM376" s="160">
        <v>6.9960388684599598E-4</v>
      </c>
      <c r="AN376" s="160">
        <v>6.9960388684599598E-4</v>
      </c>
      <c r="AO376" s="160">
        <v>6.9787414415096495E-4</v>
      </c>
      <c r="AP376" s="160">
        <v>6.9432858134483796E-4</v>
      </c>
      <c r="AQ376" s="160">
        <v>6.9145081621286295E-4</v>
      </c>
      <c r="AR376" s="160">
        <v>6.8855957070454801E-4</v>
      </c>
      <c r="AS376" s="160">
        <v>6.8566570339124999E-4</v>
      </c>
      <c r="AT376" s="160">
        <v>6.8074486327426701E-4</v>
      </c>
      <c r="AU376" s="160">
        <v>6.7767433395908203E-4</v>
      </c>
      <c r="AV376" s="160">
        <v>6.7460463336470702E-4</v>
      </c>
      <c r="AW376" s="160">
        <v>6.7161821862340803E-4</v>
      </c>
      <c r="AX376" s="160">
        <v>6.6858002987829298E-4</v>
      </c>
      <c r="AY376" s="160">
        <v>6.65219139960464E-4</v>
      </c>
      <c r="AZ376" s="160">
        <v>6.7363632587371302E-4</v>
      </c>
      <c r="BA376" s="160">
        <v>6.7363632587371302E-4</v>
      </c>
    </row>
    <row r="377" spans="1:53" x14ac:dyDescent="0.2">
      <c r="A377" s="165" t="s">
        <v>2241</v>
      </c>
      <c r="B377" s="160">
        <v>0</v>
      </c>
      <c r="C377" s="160">
        <v>0</v>
      </c>
      <c r="D377" s="160">
        <v>0</v>
      </c>
      <c r="E377" s="160">
        <v>0</v>
      </c>
      <c r="F377" s="160">
        <v>0</v>
      </c>
      <c r="G377" s="160">
        <v>0</v>
      </c>
      <c r="H377" s="160">
        <v>0</v>
      </c>
      <c r="I377" s="160">
        <v>0</v>
      </c>
      <c r="J377" s="160">
        <v>0</v>
      </c>
      <c r="K377" s="160">
        <v>0</v>
      </c>
      <c r="L377" s="160">
        <v>0</v>
      </c>
      <c r="M377" s="160">
        <v>0</v>
      </c>
      <c r="N377" s="160">
        <v>0</v>
      </c>
      <c r="O377" s="160">
        <v>0</v>
      </c>
      <c r="P377" s="160">
        <v>0</v>
      </c>
      <c r="Q377" s="160">
        <v>0</v>
      </c>
      <c r="R377" s="160">
        <v>0</v>
      </c>
      <c r="S377" s="160">
        <v>0</v>
      </c>
      <c r="T377" s="160">
        <v>0</v>
      </c>
      <c r="U377" s="160">
        <v>0</v>
      </c>
      <c r="V377" s="160">
        <v>0</v>
      </c>
      <c r="W377" s="160">
        <v>0</v>
      </c>
      <c r="X377" s="160">
        <v>0</v>
      </c>
      <c r="Y377" s="160">
        <v>0</v>
      </c>
      <c r="Z377" s="160">
        <v>0</v>
      </c>
      <c r="AA377" s="160">
        <v>0</v>
      </c>
      <c r="AB377" s="160">
        <v>0</v>
      </c>
      <c r="AC377" s="160">
        <v>0</v>
      </c>
      <c r="AD377" s="160">
        <v>0</v>
      </c>
      <c r="AE377" s="160">
        <v>0</v>
      </c>
      <c r="AF377" s="160">
        <v>0</v>
      </c>
      <c r="AG377" s="160">
        <v>0</v>
      </c>
      <c r="AH377" s="160">
        <v>0</v>
      </c>
      <c r="AI377" s="160">
        <v>0</v>
      </c>
      <c r="AJ377" s="160">
        <v>0</v>
      </c>
      <c r="AK377" s="160">
        <v>0</v>
      </c>
      <c r="AL377" s="160">
        <v>0</v>
      </c>
      <c r="AM377" s="160">
        <v>0</v>
      </c>
      <c r="AN377" s="160">
        <v>0</v>
      </c>
      <c r="AO377" s="160">
        <v>0</v>
      </c>
      <c r="AP377" s="160">
        <v>0</v>
      </c>
      <c r="AQ377" s="160">
        <v>0</v>
      </c>
      <c r="AR377" s="160">
        <v>0</v>
      </c>
      <c r="AS377" s="160">
        <v>0</v>
      </c>
      <c r="AT377" s="160">
        <v>0</v>
      </c>
      <c r="AU377" s="160">
        <v>0</v>
      </c>
      <c r="AV377" s="160">
        <v>0</v>
      </c>
      <c r="AW377" s="160">
        <v>0</v>
      </c>
      <c r="AX377" s="160">
        <v>0</v>
      </c>
      <c r="AY377" s="160">
        <v>0</v>
      </c>
      <c r="AZ377" s="160">
        <v>0</v>
      </c>
      <c r="BA377" s="160">
        <v>0</v>
      </c>
    </row>
    <row r="378" spans="1:53" x14ac:dyDescent="0.2">
      <c r="A378" s="165" t="s">
        <v>2242</v>
      </c>
      <c r="B378" s="160">
        <v>0</v>
      </c>
      <c r="C378" s="160">
        <v>0</v>
      </c>
      <c r="D378" s="160">
        <v>0</v>
      </c>
      <c r="E378" s="160">
        <v>0</v>
      </c>
      <c r="F378" s="160">
        <v>0</v>
      </c>
      <c r="G378" s="160">
        <v>0</v>
      </c>
      <c r="H378" s="160">
        <v>0</v>
      </c>
      <c r="I378" s="160">
        <v>0</v>
      </c>
      <c r="J378" s="160">
        <v>0</v>
      </c>
      <c r="K378" s="160">
        <v>0</v>
      </c>
      <c r="L378" s="160">
        <v>0</v>
      </c>
      <c r="M378" s="160">
        <v>0</v>
      </c>
      <c r="N378" s="160">
        <v>0</v>
      </c>
      <c r="O378" s="160">
        <v>0</v>
      </c>
      <c r="P378" s="160">
        <v>0</v>
      </c>
      <c r="Q378" s="160">
        <v>0</v>
      </c>
      <c r="R378" s="160">
        <v>0</v>
      </c>
      <c r="S378" s="160">
        <v>0</v>
      </c>
      <c r="T378" s="160">
        <v>0</v>
      </c>
      <c r="U378" s="160">
        <v>0</v>
      </c>
      <c r="V378" s="160">
        <v>0</v>
      </c>
      <c r="W378" s="160">
        <v>0</v>
      </c>
      <c r="X378" s="160">
        <v>0</v>
      </c>
      <c r="Y378" s="160">
        <v>0</v>
      </c>
      <c r="Z378" s="160">
        <v>0</v>
      </c>
      <c r="AA378" s="160">
        <v>0</v>
      </c>
      <c r="AB378" s="160">
        <v>0</v>
      </c>
      <c r="AC378" s="160">
        <v>0</v>
      </c>
      <c r="AD378" s="160">
        <v>0</v>
      </c>
      <c r="AE378" s="160">
        <v>0</v>
      </c>
      <c r="AF378" s="160">
        <v>0</v>
      </c>
      <c r="AG378" s="160">
        <v>0</v>
      </c>
      <c r="AH378" s="160">
        <v>0</v>
      </c>
      <c r="AI378" s="160">
        <v>0</v>
      </c>
      <c r="AJ378" s="160">
        <v>0</v>
      </c>
      <c r="AK378" s="160">
        <v>0</v>
      </c>
      <c r="AL378" s="160">
        <v>0</v>
      </c>
      <c r="AM378" s="160">
        <v>0</v>
      </c>
      <c r="AN378" s="160">
        <v>0</v>
      </c>
      <c r="AO378" s="160">
        <v>0</v>
      </c>
      <c r="AP378" s="160">
        <v>0</v>
      </c>
      <c r="AQ378" s="160">
        <v>0</v>
      </c>
      <c r="AR378" s="160">
        <v>0</v>
      </c>
      <c r="AS378" s="160">
        <v>0</v>
      </c>
      <c r="AT378" s="160">
        <v>0</v>
      </c>
      <c r="AU378" s="160">
        <v>0</v>
      </c>
      <c r="AV378" s="160">
        <v>0</v>
      </c>
      <c r="AW378" s="160">
        <v>0</v>
      </c>
      <c r="AX378" s="160">
        <v>0</v>
      </c>
      <c r="AY378" s="160">
        <v>0</v>
      </c>
      <c r="AZ378" s="160">
        <v>0</v>
      </c>
      <c r="BA378" s="160">
        <v>0</v>
      </c>
    </row>
    <row r="379" spans="1:53" s="160" customFormat="1" x14ac:dyDescent="0.2">
      <c r="A379" s="165" t="s">
        <v>2243</v>
      </c>
      <c r="B379" s="160">
        <v>5.9404774278216999E-2</v>
      </c>
      <c r="C379" s="160">
        <v>5.94730461984962E-2</v>
      </c>
      <c r="D379" s="160">
        <v>5.95105025974417E-2</v>
      </c>
      <c r="E379" s="160">
        <v>5.9542208577319802E-2</v>
      </c>
      <c r="F379" s="160">
        <v>5.9570651826994898E-2</v>
      </c>
      <c r="G379" s="160">
        <v>5.9564003204886598E-2</v>
      </c>
      <c r="H379" s="160">
        <v>5.9608021469122002E-2</v>
      </c>
      <c r="I379" s="160">
        <v>5.9725788805373603E-2</v>
      </c>
      <c r="J379" s="160">
        <v>5.9801781664306303E-2</v>
      </c>
      <c r="K379" s="160">
        <v>5.9879390811346099E-2</v>
      </c>
      <c r="L379" s="160">
        <v>5.9913489363584198E-2</v>
      </c>
      <c r="M379" s="160">
        <v>5.9946136432104197E-2</v>
      </c>
      <c r="N379" s="160">
        <v>5.9946136432104197E-2</v>
      </c>
      <c r="O379" s="160">
        <v>6.4872077025775104E-2</v>
      </c>
      <c r="P379" s="160">
        <v>6.4960075500481496E-2</v>
      </c>
      <c r="Q379" s="160">
        <v>6.5000299885647303E-2</v>
      </c>
      <c r="R379" s="160">
        <v>6.5050570031247507E-2</v>
      </c>
      <c r="S379" s="160">
        <v>6.5095556455295703E-2</v>
      </c>
      <c r="T379" s="160">
        <v>6.5182262534543706E-2</v>
      </c>
      <c r="U379" s="160">
        <v>6.5270118763156706E-2</v>
      </c>
      <c r="V379" s="160">
        <v>6.5307241667813307E-2</v>
      </c>
      <c r="W379" s="160">
        <v>6.5362787244903298E-2</v>
      </c>
      <c r="X379" s="160">
        <v>6.5418145727409602E-2</v>
      </c>
      <c r="Y379" s="160">
        <v>6.5426813184597796E-2</v>
      </c>
      <c r="Z379" s="160">
        <v>6.5437280309579696E-2</v>
      </c>
      <c r="AA379" s="160">
        <v>6.5437280309579696E-2</v>
      </c>
      <c r="AB379" s="160">
        <v>6.5542597413702205E-2</v>
      </c>
      <c r="AC379" s="160">
        <v>6.5526966784771698E-2</v>
      </c>
      <c r="AD379" s="160">
        <v>6.5538185910290203E-2</v>
      </c>
      <c r="AE379" s="160">
        <v>6.5549278277085093E-2</v>
      </c>
      <c r="AF379" s="160">
        <v>6.5557808975425194E-2</v>
      </c>
      <c r="AG379" s="160">
        <v>6.55511147697799E-2</v>
      </c>
      <c r="AH379" s="160">
        <v>6.5557476202018003E-2</v>
      </c>
      <c r="AI379" s="160">
        <v>6.5573462915599803E-2</v>
      </c>
      <c r="AJ379" s="160">
        <v>6.5598231262784898E-2</v>
      </c>
      <c r="AK379" s="160">
        <v>6.5625558075282003E-2</v>
      </c>
      <c r="AL379" s="160">
        <v>6.56121106493818E-2</v>
      </c>
      <c r="AM379" s="160">
        <v>6.5619876407635003E-2</v>
      </c>
      <c r="AN379" s="160">
        <v>6.5619876407635003E-2</v>
      </c>
      <c r="AO379" s="160">
        <v>6.5728234151060994E-2</v>
      </c>
      <c r="AP379" s="160">
        <v>6.5681557509033803E-2</v>
      </c>
      <c r="AQ379" s="160">
        <v>6.5694629148906197E-2</v>
      </c>
      <c r="AR379" s="160">
        <v>6.5708816850730795E-2</v>
      </c>
      <c r="AS379" s="160">
        <v>6.5727784300977504E-2</v>
      </c>
      <c r="AT379" s="160">
        <v>6.5771549059069401E-2</v>
      </c>
      <c r="AU379" s="160">
        <v>6.5834541216783907E-2</v>
      </c>
      <c r="AV379" s="160">
        <v>6.5904509461528898E-2</v>
      </c>
      <c r="AW379" s="160">
        <v>6.5958065439405203E-2</v>
      </c>
      <c r="AX379" s="160">
        <v>6.5993431332632801E-2</v>
      </c>
      <c r="AY379" s="160">
        <v>6.5988492414135E-2</v>
      </c>
      <c r="AZ379" s="160">
        <v>6.60223401785731E-2</v>
      </c>
      <c r="BA379" s="160">
        <v>6.60223401785731E-2</v>
      </c>
    </row>
    <row r="380" spans="1:53" s="160" customFormat="1" x14ac:dyDescent="0.2">
      <c r="A380" s="106" t="s">
        <v>2244</v>
      </c>
      <c r="B380" s="105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5"/>
      <c r="AD380" s="105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</row>
    <row r="381" spans="1:53" s="160" customFormat="1" x14ac:dyDescent="0.2">
      <c r="A381" s="158" t="s">
        <v>2245</v>
      </c>
      <c r="B381" s="105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5"/>
      <c r="AD381" s="105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</row>
    <row r="382" spans="1:53" s="160" customFormat="1" x14ac:dyDescent="0.2">
      <c r="A382" s="165" t="s">
        <v>2246</v>
      </c>
      <c r="B382" s="160">
        <v>4.9645947910510302E-2</v>
      </c>
      <c r="C382" s="160">
        <v>4.9703081920913002E-2</v>
      </c>
      <c r="D382" s="160">
        <v>4.9770703143169101E-2</v>
      </c>
      <c r="E382" s="160">
        <v>4.9834886933335501E-2</v>
      </c>
      <c r="F382" s="160">
        <v>4.9898147165402598E-2</v>
      </c>
      <c r="G382" s="160">
        <v>4.9961808222869997E-2</v>
      </c>
      <c r="H382" s="160">
        <v>5.00182208310051E-2</v>
      </c>
      <c r="I382" s="160">
        <v>5.0076401286502703E-2</v>
      </c>
      <c r="J382" s="160">
        <v>5.0129904440044601E-2</v>
      </c>
      <c r="K382" s="160">
        <v>5.0174941731982302E-2</v>
      </c>
      <c r="L382" s="160">
        <v>5.0225642868774602E-2</v>
      </c>
      <c r="M382" s="160">
        <v>5.02780380666304E-2</v>
      </c>
      <c r="N382" s="160">
        <v>5.02780380666304E-2</v>
      </c>
      <c r="O382" s="160">
        <v>5.5104812360609802E-2</v>
      </c>
      <c r="P382" s="160">
        <v>5.5134782581918201E-2</v>
      </c>
      <c r="Q382" s="160">
        <v>5.5174633706193403E-2</v>
      </c>
      <c r="R382" s="160">
        <v>5.5209799557906801E-2</v>
      </c>
      <c r="S382" s="160">
        <v>5.5245445359822697E-2</v>
      </c>
      <c r="T382" s="160">
        <v>5.5278631306114399E-2</v>
      </c>
      <c r="U382" s="160">
        <v>5.5305263083541598E-2</v>
      </c>
      <c r="V382" s="160">
        <v>5.5332500542266197E-2</v>
      </c>
      <c r="W382" s="160">
        <v>5.5352728303127298E-2</v>
      </c>
      <c r="X382" s="160">
        <v>5.5369986602121397E-2</v>
      </c>
      <c r="Y382" s="160">
        <v>5.5395296672670201E-2</v>
      </c>
      <c r="Z382" s="160">
        <v>5.5421271041638E-2</v>
      </c>
      <c r="AA382" s="160">
        <v>5.5421271041638E-2</v>
      </c>
      <c r="AB382" s="160">
        <v>5.5490333812198901E-2</v>
      </c>
      <c r="AC382" s="160">
        <v>5.5482365841817302E-2</v>
      </c>
      <c r="AD382" s="160">
        <v>5.5500747448557798E-2</v>
      </c>
      <c r="AE382" s="160">
        <v>5.5506314145320999E-2</v>
      </c>
      <c r="AF382" s="160">
        <v>5.5514050523677097E-2</v>
      </c>
      <c r="AG382" s="160">
        <v>5.5509711538930501E-2</v>
      </c>
      <c r="AH382" s="160">
        <v>5.5503781555226603E-2</v>
      </c>
      <c r="AI382" s="160">
        <v>5.55000820371611E-2</v>
      </c>
      <c r="AJ382" s="160">
        <v>5.55093871681554E-2</v>
      </c>
      <c r="AK382" s="160">
        <v>5.55182961625292E-2</v>
      </c>
      <c r="AL382" s="160">
        <v>5.5534888463170201E-2</v>
      </c>
      <c r="AM382" s="160">
        <v>5.5556998708966902E-2</v>
      </c>
      <c r="AN382" s="160">
        <v>5.5556998708966902E-2</v>
      </c>
      <c r="AO382" s="160">
        <v>5.5660724993174697E-2</v>
      </c>
      <c r="AP382" s="160">
        <v>5.5627889611087E-2</v>
      </c>
      <c r="AQ382" s="160">
        <v>5.5643824941804101E-2</v>
      </c>
      <c r="AR382" s="160">
        <v>5.5648406494829099E-2</v>
      </c>
      <c r="AS382" s="160">
        <v>5.5665412168184103E-2</v>
      </c>
      <c r="AT382" s="160">
        <v>5.5670773858384502E-2</v>
      </c>
      <c r="AU382" s="160">
        <v>5.5684743757774199E-2</v>
      </c>
      <c r="AV382" s="160">
        <v>5.5700526330729201E-2</v>
      </c>
      <c r="AW382" s="160">
        <v>5.5701089827109501E-2</v>
      </c>
      <c r="AX382" s="160">
        <v>5.5684950832000701E-2</v>
      </c>
      <c r="AY382" s="160">
        <v>5.5676678649317801E-2</v>
      </c>
      <c r="AZ382" s="160">
        <v>5.5682633406323401E-2</v>
      </c>
      <c r="BA382" s="160">
        <v>5.5682633406323401E-2</v>
      </c>
    </row>
    <row r="383" spans="1:53" s="160" customFormat="1" x14ac:dyDescent="0.2">
      <c r="A383" s="165" t="s">
        <v>2247</v>
      </c>
      <c r="B383" s="160">
        <v>0</v>
      </c>
      <c r="C383" s="160">
        <v>0</v>
      </c>
      <c r="D383" s="160">
        <v>0</v>
      </c>
      <c r="E383" s="160">
        <v>0</v>
      </c>
      <c r="F383" s="160">
        <v>0</v>
      </c>
      <c r="G383" s="160">
        <v>0</v>
      </c>
      <c r="H383" s="160">
        <v>0</v>
      </c>
      <c r="I383" s="160">
        <v>0</v>
      </c>
      <c r="J383" s="160">
        <v>0</v>
      </c>
      <c r="K383" s="160">
        <v>0</v>
      </c>
      <c r="L383" s="160">
        <v>0</v>
      </c>
      <c r="M383" s="160">
        <v>0</v>
      </c>
      <c r="N383" s="160">
        <v>0</v>
      </c>
      <c r="O383" s="160">
        <v>0</v>
      </c>
      <c r="P383" s="160">
        <v>0</v>
      </c>
      <c r="Q383" s="160">
        <v>0</v>
      </c>
      <c r="R383" s="160">
        <v>0</v>
      </c>
      <c r="S383" s="160">
        <v>0</v>
      </c>
      <c r="T383" s="160">
        <v>0</v>
      </c>
      <c r="U383" s="160">
        <v>0</v>
      </c>
      <c r="V383" s="160">
        <v>0</v>
      </c>
      <c r="W383" s="160">
        <v>0</v>
      </c>
      <c r="X383" s="160">
        <v>0</v>
      </c>
      <c r="Y383" s="160">
        <v>0</v>
      </c>
      <c r="Z383" s="160">
        <v>0</v>
      </c>
      <c r="AA383" s="160">
        <v>0</v>
      </c>
      <c r="AB383" s="160">
        <v>0</v>
      </c>
      <c r="AC383" s="160">
        <v>0</v>
      </c>
      <c r="AD383" s="160">
        <v>0</v>
      </c>
      <c r="AE383" s="160">
        <v>0</v>
      </c>
      <c r="AF383" s="160">
        <v>0</v>
      </c>
      <c r="AG383" s="160">
        <v>0</v>
      </c>
      <c r="AH383" s="160">
        <v>0</v>
      </c>
      <c r="AI383" s="160">
        <v>0</v>
      </c>
      <c r="AJ383" s="160">
        <v>0</v>
      </c>
      <c r="AK383" s="160">
        <v>0</v>
      </c>
      <c r="AL383" s="160">
        <v>0</v>
      </c>
      <c r="AM383" s="160">
        <v>0</v>
      </c>
      <c r="AN383" s="160">
        <v>0</v>
      </c>
      <c r="AO383" s="160">
        <v>0</v>
      </c>
      <c r="AP383" s="160">
        <v>0</v>
      </c>
      <c r="AQ383" s="160">
        <v>0</v>
      </c>
      <c r="AR383" s="160">
        <v>0</v>
      </c>
      <c r="AS383" s="160">
        <v>0</v>
      </c>
      <c r="AT383" s="160">
        <v>0</v>
      </c>
      <c r="AU383" s="160">
        <v>0</v>
      </c>
      <c r="AV383" s="160">
        <v>0</v>
      </c>
      <c r="AW383" s="160">
        <v>0</v>
      </c>
      <c r="AX383" s="160">
        <v>0</v>
      </c>
      <c r="AY383" s="160">
        <v>0</v>
      </c>
      <c r="AZ383" s="160">
        <v>0</v>
      </c>
      <c r="BA383" s="160">
        <v>0</v>
      </c>
    </row>
    <row r="384" spans="1:53" s="160" customFormat="1" x14ac:dyDescent="0.2">
      <c r="A384" s="165" t="s">
        <v>2248</v>
      </c>
      <c r="B384" s="160">
        <v>1.71893883567622E-2</v>
      </c>
      <c r="C384" s="160">
        <v>1.7305457941391399E-2</v>
      </c>
      <c r="D384" s="160">
        <v>1.7389496400615701E-2</v>
      </c>
      <c r="E384" s="160">
        <v>1.74167800999551E-2</v>
      </c>
      <c r="F384" s="160">
        <v>1.7388412117484001E-2</v>
      </c>
      <c r="G384" s="160">
        <v>1.72734452150154E-2</v>
      </c>
      <c r="H384" s="160">
        <v>1.7155825485608501E-2</v>
      </c>
      <c r="I384" s="160">
        <v>1.71750587021069E-2</v>
      </c>
      <c r="J384" s="160">
        <v>1.7225558323887401E-2</v>
      </c>
      <c r="K384" s="160">
        <v>1.7286068963856999E-2</v>
      </c>
      <c r="L384" s="160">
        <v>1.7300227570016199E-2</v>
      </c>
      <c r="M384" s="160">
        <v>1.7312293864216399E-2</v>
      </c>
      <c r="N384" s="160">
        <v>1.7312293864216399E-2</v>
      </c>
      <c r="O384" s="160">
        <v>1.7385088501715301E-2</v>
      </c>
      <c r="P384" s="160">
        <v>1.7457246744946999E-2</v>
      </c>
      <c r="Q384" s="160">
        <v>1.7465958703386901E-2</v>
      </c>
      <c r="R384" s="160">
        <v>1.7539312799020101E-2</v>
      </c>
      <c r="S384" s="160">
        <v>1.7660359202153302E-2</v>
      </c>
      <c r="T384" s="160">
        <v>1.7864043739745501E-2</v>
      </c>
      <c r="U384" s="160">
        <v>1.8108078691548301E-2</v>
      </c>
      <c r="V384" s="160">
        <v>1.8217513303614E-2</v>
      </c>
      <c r="W384" s="160">
        <v>1.8266764430988E-2</v>
      </c>
      <c r="X384" s="160">
        <v>1.8306134460723999E-2</v>
      </c>
      <c r="Y384" s="160">
        <v>1.8280752700616101E-2</v>
      </c>
      <c r="Z384" s="160">
        <v>1.8255590729379701E-2</v>
      </c>
      <c r="AA384" s="160">
        <v>1.8255590729379701E-2</v>
      </c>
      <c r="AB384" s="160">
        <v>1.82917651103413E-2</v>
      </c>
      <c r="AC384" s="160">
        <v>1.8272218621063499E-2</v>
      </c>
      <c r="AD384" s="160">
        <v>1.8261028167594302E-2</v>
      </c>
      <c r="AE384" s="160">
        <v>1.8267544305914599E-2</v>
      </c>
      <c r="AF384" s="160">
        <v>1.82751783729731E-2</v>
      </c>
      <c r="AG384" s="160">
        <v>1.8279590488841601E-2</v>
      </c>
      <c r="AH384" s="160">
        <v>1.8296827748728199E-2</v>
      </c>
      <c r="AI384" s="160">
        <v>1.83235726233501E-2</v>
      </c>
      <c r="AJ384" s="160">
        <v>1.8343655911782698E-2</v>
      </c>
      <c r="AK384" s="160">
        <v>1.8362631379555398E-2</v>
      </c>
      <c r="AL384" s="160">
        <v>1.83354388144021E-2</v>
      </c>
      <c r="AM384" s="160">
        <v>1.8324557500949998E-2</v>
      </c>
      <c r="AN384" s="160">
        <v>1.8324557500949998E-2</v>
      </c>
      <c r="AO384" s="160">
        <v>1.8311019993841399E-2</v>
      </c>
      <c r="AP384" s="160">
        <v>1.8227026991459599E-2</v>
      </c>
      <c r="AQ384" s="160">
        <v>1.8161857570497798E-2</v>
      </c>
      <c r="AR384" s="160">
        <v>1.81078736545074E-2</v>
      </c>
      <c r="AS384" s="160">
        <v>1.8049462984940999E-2</v>
      </c>
      <c r="AT384" s="160">
        <v>1.8055368208290901E-2</v>
      </c>
      <c r="AU384" s="160">
        <v>1.80990236460494E-2</v>
      </c>
      <c r="AV384" s="160">
        <v>1.8149915086809399E-2</v>
      </c>
      <c r="AW384" s="160">
        <v>1.8206183649998899E-2</v>
      </c>
      <c r="AX384" s="160">
        <v>1.8266313499920198E-2</v>
      </c>
      <c r="AY384" s="160">
        <v>1.8280214670914698E-2</v>
      </c>
      <c r="AZ384" s="160">
        <v>1.83056191790173E-2</v>
      </c>
      <c r="BA384" s="160">
        <v>1.83056191790173E-2</v>
      </c>
    </row>
    <row r="385" spans="1:53" s="160" customFormat="1" x14ac:dyDescent="0.2">
      <c r="A385" s="165" t="s">
        <v>2249</v>
      </c>
      <c r="B385" s="160">
        <v>5.7355187523913198E-4</v>
      </c>
      <c r="C385" s="160">
        <v>4.8165101457947601E-4</v>
      </c>
      <c r="D385" s="160">
        <v>3.8282170015724402E-4</v>
      </c>
      <c r="E385" s="160">
        <v>3.3617018210306299E-4</v>
      </c>
      <c r="F385" s="160">
        <v>3.4345355466305699E-4</v>
      </c>
      <c r="G385" s="160">
        <v>4.0312733457927399E-4</v>
      </c>
      <c r="H385" s="160">
        <v>5.2020994364624599E-4</v>
      </c>
      <c r="I385" s="160">
        <v>5.7396620242091301E-4</v>
      </c>
      <c r="J385" s="160">
        <v>5.5810989054031997E-4</v>
      </c>
      <c r="K385" s="160">
        <v>5.4055957971346996E-4</v>
      </c>
      <c r="L385" s="160">
        <v>5.2191794939644796E-4</v>
      </c>
      <c r="M385" s="160">
        <v>4.9993313699555199E-4</v>
      </c>
      <c r="N385" s="160">
        <v>4.9993313699555199E-4</v>
      </c>
      <c r="O385" s="160">
        <v>4.8125330719026E-4</v>
      </c>
      <c r="P385" s="160">
        <v>4.7212146329220998E-4</v>
      </c>
      <c r="Q385" s="160">
        <v>4.71375059717325E-4</v>
      </c>
      <c r="R385" s="160">
        <v>4.1923928074934301E-4</v>
      </c>
      <c r="S385" s="160">
        <v>3.1563009815861401E-4</v>
      </c>
      <c r="T385" s="160">
        <v>1.7429389003459399E-4</v>
      </c>
      <c r="U385" s="160">
        <v>-1.3066568024144999E-6</v>
      </c>
      <c r="V385" s="160">
        <v>-9.185350789247E-5</v>
      </c>
      <c r="W385" s="160">
        <v>-1.00183535103909E-4</v>
      </c>
      <c r="X385" s="160">
        <v>-9.6283597459898503E-5</v>
      </c>
      <c r="Y385" s="160">
        <v>-8.0234884741760206E-5</v>
      </c>
      <c r="Z385" s="160">
        <v>-6.3379966344969801E-5</v>
      </c>
      <c r="AA385" s="160">
        <v>-6.3379966344969801E-5</v>
      </c>
      <c r="AB385" s="160">
        <v>-4.7626241148556203E-5</v>
      </c>
      <c r="AC385" s="160">
        <v>-3.1146685390168702E-5</v>
      </c>
      <c r="AD385" s="160">
        <v>-1.8712709993205598E-5</v>
      </c>
      <c r="AE385" s="160">
        <v>-1.35609082999571E-5</v>
      </c>
      <c r="AF385" s="160">
        <v>-1.3903372596735001E-5</v>
      </c>
      <c r="AG385" s="160">
        <v>-1.4502325987336699E-5</v>
      </c>
      <c r="AH385" s="160">
        <v>-1.55536009325673E-5</v>
      </c>
      <c r="AI385" s="160">
        <v>-1.84191256400751E-5</v>
      </c>
      <c r="AJ385" s="160">
        <v>-1.6990634410652001E-5</v>
      </c>
      <c r="AK385" s="160">
        <v>-1.1642568710784899E-5</v>
      </c>
      <c r="AL385" s="160">
        <v>-6.8252884226116097E-6</v>
      </c>
      <c r="AM385" s="160">
        <v>-1.9832944412354698E-6</v>
      </c>
      <c r="AN385" s="160">
        <v>-1.9832944412354698E-6</v>
      </c>
      <c r="AO385" s="160">
        <v>3.5644717647002398E-5</v>
      </c>
      <c r="AP385" s="160">
        <v>1.0507986861176401E-4</v>
      </c>
      <c r="AQ385" s="160">
        <v>1.7384538330737301E-4</v>
      </c>
      <c r="AR385" s="160">
        <v>2.4200533917792901E-4</v>
      </c>
      <c r="AS385" s="160">
        <v>3.0900496256363301E-4</v>
      </c>
      <c r="AT385" s="160">
        <v>3.4822415239227101E-4</v>
      </c>
      <c r="AU385" s="160">
        <v>3.5981495006345501E-4</v>
      </c>
      <c r="AV385" s="160">
        <v>3.6960636825983303E-4</v>
      </c>
      <c r="AW385" s="160">
        <v>3.70196981480283E-4</v>
      </c>
      <c r="AX385" s="160">
        <v>3.6272830785847497E-4</v>
      </c>
      <c r="AY385" s="160">
        <v>3.5510668917126899E-4</v>
      </c>
      <c r="AZ385" s="160">
        <v>3.51023011049445E-4</v>
      </c>
      <c r="BA385" s="160">
        <v>3.51023011049445E-4</v>
      </c>
    </row>
    <row r="386" spans="1:53" s="160" customFormat="1" x14ac:dyDescent="0.2">
      <c r="A386" s="165" t="s">
        <v>2250</v>
      </c>
      <c r="B386" s="160">
        <v>2.1765710927158601E-4</v>
      </c>
      <c r="C386" s="160">
        <v>2.17189546819242E-4</v>
      </c>
      <c r="D386" s="160">
        <v>2.1655291485930299E-4</v>
      </c>
      <c r="E386" s="160">
        <v>2.1599933987705299E-4</v>
      </c>
      <c r="F386" s="160">
        <v>2.1543115710182E-4</v>
      </c>
      <c r="G386" s="160">
        <v>2.1479054604421101E-4</v>
      </c>
      <c r="H386" s="160">
        <v>2.1426244749182699E-4</v>
      </c>
      <c r="I386" s="160">
        <v>2.1373406190816001E-4</v>
      </c>
      <c r="J386" s="160">
        <v>2.13142750940583E-4</v>
      </c>
      <c r="K386" s="160">
        <v>2.1263097612181299E-4</v>
      </c>
      <c r="L386" s="160">
        <v>2.1186563110124699E-4</v>
      </c>
      <c r="M386" s="160">
        <v>2.1098692664886501E-4</v>
      </c>
      <c r="N386" s="160">
        <v>2.1098692664886501E-4</v>
      </c>
      <c r="O386" s="160">
        <v>2.0982307887182101E-4</v>
      </c>
      <c r="P386" s="160">
        <v>2.0928684574362299E-4</v>
      </c>
      <c r="Q386" s="160">
        <v>2.08413703083458E-4</v>
      </c>
      <c r="R386" s="160">
        <v>2.0752809592167201E-4</v>
      </c>
      <c r="S386" s="160">
        <v>2.0657476271944899E-4</v>
      </c>
      <c r="T386" s="160">
        <v>2.0556368250140199E-4</v>
      </c>
      <c r="U386" s="160">
        <v>2.04616445617628E-4</v>
      </c>
      <c r="V386" s="160">
        <v>2.0362748867173801E-4</v>
      </c>
      <c r="W386" s="160">
        <v>2.0259692146686501E-4</v>
      </c>
      <c r="X386" s="160">
        <v>2.01550508234246E-4</v>
      </c>
      <c r="Y386" s="160">
        <v>2.00217218400255E-4</v>
      </c>
      <c r="Z386" s="160">
        <v>1.9888755802470299E-4</v>
      </c>
      <c r="AA386" s="160">
        <v>1.9888755802470299E-4</v>
      </c>
      <c r="AB386" s="160">
        <v>1.9802494695046299E-4</v>
      </c>
      <c r="AC386" s="160">
        <v>1.96692355784256E-4</v>
      </c>
      <c r="AD386" s="160">
        <v>1.9546573767338001E-4</v>
      </c>
      <c r="AE386" s="160">
        <v>1.9431292230117199E-4</v>
      </c>
      <c r="AF386" s="160">
        <v>1.9316272307151499E-4</v>
      </c>
      <c r="AG386" s="160">
        <v>1.9203642581169301E-4</v>
      </c>
      <c r="AH386" s="160">
        <v>1.90991968536426E-4</v>
      </c>
      <c r="AI386" s="160">
        <v>1.8998195628322701E-4</v>
      </c>
      <c r="AJ386" s="160">
        <v>1.8901353381279901E-4</v>
      </c>
      <c r="AK386" s="160">
        <v>1.88066020075852E-4</v>
      </c>
      <c r="AL386" s="160">
        <v>1.86934515399802E-4</v>
      </c>
      <c r="AM386" s="160">
        <v>1.8588457798276E-4</v>
      </c>
      <c r="AN386" s="160">
        <v>1.8588457798276E-4</v>
      </c>
      <c r="AO386" s="160">
        <v>1.8522956038267201E-4</v>
      </c>
      <c r="AP386" s="160">
        <v>1.8408671349957301E-4</v>
      </c>
      <c r="AQ386" s="160">
        <v>1.8312779375958101E-4</v>
      </c>
      <c r="AR386" s="160">
        <v>1.8220331329444199E-4</v>
      </c>
      <c r="AS386" s="160">
        <v>1.8126929147506101E-4</v>
      </c>
      <c r="AT386" s="160">
        <v>1.8035136905415099E-4</v>
      </c>
      <c r="AU386" s="160">
        <v>1.7949749318034501E-4</v>
      </c>
      <c r="AV386" s="160">
        <v>1.7866796100423401E-4</v>
      </c>
      <c r="AW386" s="160">
        <v>1.7788043743743E-4</v>
      </c>
      <c r="AX386" s="160">
        <v>1.7710571351010399E-4</v>
      </c>
      <c r="AY386" s="160">
        <v>1.7615863914401499E-4</v>
      </c>
      <c r="AZ386" s="160">
        <v>1.7529383759694501E-4</v>
      </c>
      <c r="BA386" s="160">
        <v>1.7529383759694501E-4</v>
      </c>
    </row>
    <row r="387" spans="1:53" s="160" customFormat="1" x14ac:dyDescent="0.2">
      <c r="A387" s="165" t="s">
        <v>2251</v>
      </c>
      <c r="B387" s="160">
        <v>0</v>
      </c>
      <c r="C387" s="160">
        <v>0</v>
      </c>
      <c r="D387" s="160">
        <v>0</v>
      </c>
      <c r="E387" s="160">
        <v>0</v>
      </c>
      <c r="F387" s="160">
        <v>0</v>
      </c>
      <c r="G387" s="160">
        <v>0</v>
      </c>
      <c r="H387" s="160">
        <v>0</v>
      </c>
      <c r="I387" s="160">
        <v>0</v>
      </c>
      <c r="J387" s="160">
        <v>0</v>
      </c>
      <c r="K387" s="160">
        <v>0</v>
      </c>
      <c r="L387" s="160">
        <v>0</v>
      </c>
      <c r="M387" s="160">
        <v>0</v>
      </c>
      <c r="N387" s="160">
        <v>0</v>
      </c>
      <c r="O387" s="160">
        <v>0</v>
      </c>
      <c r="P387" s="160">
        <v>0</v>
      </c>
      <c r="Q387" s="160">
        <v>0</v>
      </c>
      <c r="R387" s="160">
        <v>0</v>
      </c>
      <c r="S387" s="160">
        <v>0</v>
      </c>
      <c r="T387" s="160">
        <v>0</v>
      </c>
      <c r="U387" s="160">
        <v>0</v>
      </c>
      <c r="V387" s="160">
        <v>0</v>
      </c>
      <c r="W387" s="160">
        <v>0</v>
      </c>
      <c r="X387" s="160">
        <v>0</v>
      </c>
      <c r="Y387" s="160">
        <v>0</v>
      </c>
      <c r="Z387" s="160">
        <v>0</v>
      </c>
      <c r="AA387" s="160">
        <v>0</v>
      </c>
      <c r="AB387" s="160">
        <v>0</v>
      </c>
      <c r="AC387" s="160">
        <v>0</v>
      </c>
      <c r="AD387" s="160">
        <v>0</v>
      </c>
      <c r="AE387" s="160">
        <v>0</v>
      </c>
      <c r="AF387" s="160">
        <v>0</v>
      </c>
      <c r="AG387" s="160">
        <v>0</v>
      </c>
      <c r="AH387" s="160">
        <v>0</v>
      </c>
      <c r="AI387" s="160">
        <v>0</v>
      </c>
      <c r="AJ387" s="160">
        <v>0</v>
      </c>
      <c r="AK387" s="160">
        <v>0</v>
      </c>
      <c r="AL387" s="160">
        <v>0</v>
      </c>
      <c r="AM387" s="160">
        <v>0</v>
      </c>
      <c r="AN387" s="160">
        <v>0</v>
      </c>
      <c r="AO387" s="160">
        <v>0</v>
      </c>
      <c r="AP387" s="160">
        <v>0</v>
      </c>
      <c r="AQ387" s="160">
        <v>0</v>
      </c>
      <c r="AR387" s="160">
        <v>0</v>
      </c>
      <c r="AS387" s="160">
        <v>0</v>
      </c>
      <c r="AT387" s="160">
        <v>0</v>
      </c>
      <c r="AU387" s="160">
        <v>0</v>
      </c>
      <c r="AV387" s="160">
        <v>0</v>
      </c>
      <c r="AW387" s="160">
        <v>0</v>
      </c>
      <c r="AX387" s="160">
        <v>0</v>
      </c>
      <c r="AY387" s="160">
        <v>0</v>
      </c>
      <c r="AZ387" s="160">
        <v>0</v>
      </c>
      <c r="BA387" s="160">
        <v>0</v>
      </c>
    </row>
    <row r="388" spans="1:53" s="160" customFormat="1" x14ac:dyDescent="0.2">
      <c r="A388" s="165" t="s">
        <v>2252</v>
      </c>
      <c r="B388" s="160">
        <v>8.3523199716793804E-4</v>
      </c>
      <c r="C388" s="160">
        <v>8.32427749873511E-4</v>
      </c>
      <c r="D388" s="160">
        <v>8.2936528688846002E-4</v>
      </c>
      <c r="E388" s="160">
        <v>8.2821146128522901E-4</v>
      </c>
      <c r="F388" s="160">
        <v>8.2626890743299703E-4</v>
      </c>
      <c r="G388" s="160">
        <v>8.2317429458792597E-4</v>
      </c>
      <c r="H388" s="160">
        <v>8.2208897685755102E-4</v>
      </c>
      <c r="I388" s="160">
        <v>8.1932856768772498E-4</v>
      </c>
      <c r="J388" s="160">
        <v>8.1704821737313502E-4</v>
      </c>
      <c r="K388" s="160">
        <v>8.1492923457730597E-4</v>
      </c>
      <c r="L388" s="160">
        <v>8.1237314964238705E-4</v>
      </c>
      <c r="M388" s="160">
        <v>8.1294973275220503E-4</v>
      </c>
      <c r="N388" s="160">
        <v>8.1294973275220503E-4</v>
      </c>
      <c r="O388" s="160">
        <v>8.7081721963530004E-4</v>
      </c>
      <c r="P388" s="160">
        <v>8.7124847092432301E-4</v>
      </c>
      <c r="Q388" s="160">
        <v>8.7107310692338604E-4</v>
      </c>
      <c r="R388" s="160">
        <v>8.7160683300597098E-4</v>
      </c>
      <c r="S388" s="160">
        <v>8.6996217465522404E-4</v>
      </c>
      <c r="T388" s="160">
        <v>8.6694610089026397E-4</v>
      </c>
      <c r="U388" s="160">
        <v>8.6440640338032997E-4</v>
      </c>
      <c r="V388" s="160">
        <v>8.6021047167923802E-4</v>
      </c>
      <c r="W388" s="160">
        <v>8.5872151719442195E-4</v>
      </c>
      <c r="X388" s="160">
        <v>8.5720252953210105E-4</v>
      </c>
      <c r="Y388" s="160">
        <v>8.5519229927292801E-4</v>
      </c>
      <c r="Z388" s="160">
        <v>8.5342729984071901E-4</v>
      </c>
      <c r="AA388" s="160">
        <v>8.5342729984071901E-4</v>
      </c>
      <c r="AB388" s="160">
        <v>8.4947611085383604E-4</v>
      </c>
      <c r="AC388" s="160">
        <v>8.4428237107542399E-4</v>
      </c>
      <c r="AD388" s="160">
        <v>8.3956948050735003E-4</v>
      </c>
      <c r="AE388" s="160">
        <v>8.3491305662211895E-4</v>
      </c>
      <c r="AF388" s="160">
        <v>8.3025552924693503E-4</v>
      </c>
      <c r="AG388" s="160">
        <v>8.2367636428006105E-4</v>
      </c>
      <c r="AH388" s="160">
        <v>8.1927924370085703E-4</v>
      </c>
      <c r="AI388" s="160">
        <v>8.1490776466709995E-4</v>
      </c>
      <c r="AJ388" s="160">
        <v>8.1083181326011499E-4</v>
      </c>
      <c r="AK388" s="160">
        <v>8.06822393299946E-4</v>
      </c>
      <c r="AL388" s="160">
        <v>8.0253417972861495E-4</v>
      </c>
      <c r="AM388" s="160">
        <v>7.9843560741552804E-4</v>
      </c>
      <c r="AN388" s="160">
        <v>7.9843560741552804E-4</v>
      </c>
      <c r="AO388" s="160">
        <v>7.96534143784497E-4</v>
      </c>
      <c r="AP388" s="160">
        <v>7.92598381016163E-4</v>
      </c>
      <c r="AQ388" s="160">
        <v>7.8941987842014996E-4</v>
      </c>
      <c r="AR388" s="160">
        <v>7.8620277362799105E-4</v>
      </c>
      <c r="AS388" s="160">
        <v>7.8299485067025805E-4</v>
      </c>
      <c r="AT388" s="160">
        <v>7.7736926886569303E-4</v>
      </c>
      <c r="AU388" s="160">
        <v>7.7380467066624303E-4</v>
      </c>
      <c r="AV388" s="160">
        <v>7.7023181963768901E-4</v>
      </c>
      <c r="AW388" s="160">
        <v>7.6673959365871095E-4</v>
      </c>
      <c r="AX388" s="160">
        <v>7.6317550864926696E-4</v>
      </c>
      <c r="AY388" s="160">
        <v>7.5931496072390199E-4</v>
      </c>
      <c r="AZ388" s="160">
        <v>7.6888829512385798E-4</v>
      </c>
      <c r="BA388" s="160">
        <v>7.6888829512385798E-4</v>
      </c>
    </row>
    <row r="389" spans="1:53" x14ac:dyDescent="0.2">
      <c r="A389" s="165" t="s">
        <v>2253</v>
      </c>
      <c r="B389" s="160">
        <v>0</v>
      </c>
      <c r="C389" s="160">
        <v>0</v>
      </c>
      <c r="D389" s="160">
        <v>0</v>
      </c>
      <c r="E389" s="160">
        <v>0</v>
      </c>
      <c r="F389" s="160">
        <v>0</v>
      </c>
      <c r="G389" s="160">
        <v>0</v>
      </c>
      <c r="H389" s="160">
        <v>0</v>
      </c>
      <c r="I389" s="160">
        <v>0</v>
      </c>
      <c r="J389" s="160">
        <v>0</v>
      </c>
      <c r="K389" s="160">
        <v>0</v>
      </c>
      <c r="L389" s="160">
        <v>0</v>
      </c>
      <c r="M389" s="160">
        <v>0</v>
      </c>
      <c r="N389" s="160">
        <v>0</v>
      </c>
      <c r="O389" s="160">
        <v>0</v>
      </c>
      <c r="P389" s="160">
        <v>0</v>
      </c>
      <c r="Q389" s="160">
        <v>0</v>
      </c>
      <c r="R389" s="160">
        <v>0</v>
      </c>
      <c r="S389" s="160">
        <v>0</v>
      </c>
      <c r="T389" s="160">
        <v>0</v>
      </c>
      <c r="U389" s="160">
        <v>0</v>
      </c>
      <c r="V389" s="160">
        <v>0</v>
      </c>
      <c r="W389" s="160">
        <v>0</v>
      </c>
      <c r="X389" s="160">
        <v>0</v>
      </c>
      <c r="Y389" s="160">
        <v>0</v>
      </c>
      <c r="Z389" s="160">
        <v>0</v>
      </c>
      <c r="AA389" s="160">
        <v>0</v>
      </c>
      <c r="AB389" s="160">
        <v>0</v>
      </c>
      <c r="AC389" s="160">
        <v>0</v>
      </c>
      <c r="AD389" s="160">
        <v>0</v>
      </c>
      <c r="AE389" s="160">
        <v>0</v>
      </c>
      <c r="AF389" s="160">
        <v>0</v>
      </c>
      <c r="AG389" s="160">
        <v>0</v>
      </c>
      <c r="AH389" s="160">
        <v>0</v>
      </c>
      <c r="AI389" s="160">
        <v>0</v>
      </c>
      <c r="AJ389" s="160">
        <v>0</v>
      </c>
      <c r="AK389" s="160">
        <v>0</v>
      </c>
      <c r="AL389" s="160">
        <v>0</v>
      </c>
      <c r="AM389" s="160">
        <v>0</v>
      </c>
      <c r="AN389" s="160">
        <v>0</v>
      </c>
      <c r="AO389" s="160">
        <v>0</v>
      </c>
      <c r="AP389" s="160">
        <v>0</v>
      </c>
      <c r="AQ389" s="160">
        <v>0</v>
      </c>
      <c r="AR389" s="160">
        <v>0</v>
      </c>
      <c r="AS389" s="160">
        <v>0</v>
      </c>
      <c r="AT389" s="160">
        <v>0</v>
      </c>
      <c r="AU389" s="160">
        <v>0</v>
      </c>
      <c r="AV389" s="160">
        <v>0</v>
      </c>
      <c r="AW389" s="160">
        <v>0</v>
      </c>
      <c r="AX389" s="160">
        <v>0</v>
      </c>
      <c r="AY389" s="160">
        <v>0</v>
      </c>
      <c r="AZ389" s="160">
        <v>0</v>
      </c>
      <c r="BA389" s="160">
        <v>0</v>
      </c>
    </row>
    <row r="390" spans="1:53" x14ac:dyDescent="0.2">
      <c r="A390" s="165" t="s">
        <v>2254</v>
      </c>
      <c r="B390" s="160">
        <v>0</v>
      </c>
      <c r="C390" s="160">
        <v>0</v>
      </c>
      <c r="D390" s="160">
        <v>0</v>
      </c>
      <c r="E390" s="160">
        <v>0</v>
      </c>
      <c r="F390" s="160">
        <v>0</v>
      </c>
      <c r="G390" s="160">
        <v>0</v>
      </c>
      <c r="H390" s="160">
        <v>0</v>
      </c>
      <c r="I390" s="160">
        <v>0</v>
      </c>
      <c r="J390" s="160">
        <v>0</v>
      </c>
      <c r="K390" s="160">
        <v>0</v>
      </c>
      <c r="L390" s="160">
        <v>0</v>
      </c>
      <c r="M390" s="160">
        <v>0</v>
      </c>
      <c r="N390" s="160">
        <v>0</v>
      </c>
      <c r="O390" s="160">
        <v>0</v>
      </c>
      <c r="P390" s="160">
        <v>0</v>
      </c>
      <c r="Q390" s="160">
        <v>0</v>
      </c>
      <c r="R390" s="160">
        <v>0</v>
      </c>
      <c r="S390" s="160">
        <v>0</v>
      </c>
      <c r="T390" s="160">
        <v>0</v>
      </c>
      <c r="U390" s="160">
        <v>0</v>
      </c>
      <c r="V390" s="160">
        <v>0</v>
      </c>
      <c r="W390" s="160">
        <v>0</v>
      </c>
      <c r="X390" s="160">
        <v>0</v>
      </c>
      <c r="Y390" s="160">
        <v>0</v>
      </c>
      <c r="Z390" s="160">
        <v>0</v>
      </c>
      <c r="AA390" s="160">
        <v>0</v>
      </c>
      <c r="AB390" s="160">
        <v>0</v>
      </c>
      <c r="AC390" s="160">
        <v>0</v>
      </c>
      <c r="AD390" s="160">
        <v>0</v>
      </c>
      <c r="AE390" s="160">
        <v>0</v>
      </c>
      <c r="AF390" s="160">
        <v>0</v>
      </c>
      <c r="AG390" s="160">
        <v>0</v>
      </c>
      <c r="AH390" s="160">
        <v>0</v>
      </c>
      <c r="AI390" s="160">
        <v>0</v>
      </c>
      <c r="AJ390" s="160">
        <v>0</v>
      </c>
      <c r="AK390" s="160">
        <v>0</v>
      </c>
      <c r="AL390" s="160">
        <v>0</v>
      </c>
      <c r="AM390" s="160">
        <v>0</v>
      </c>
      <c r="AN390" s="160">
        <v>0</v>
      </c>
      <c r="AO390" s="160">
        <v>0</v>
      </c>
      <c r="AP390" s="160">
        <v>0</v>
      </c>
      <c r="AQ390" s="160">
        <v>0</v>
      </c>
      <c r="AR390" s="160">
        <v>0</v>
      </c>
      <c r="AS390" s="160">
        <v>0</v>
      </c>
      <c r="AT390" s="160">
        <v>0</v>
      </c>
      <c r="AU390" s="160">
        <v>0</v>
      </c>
      <c r="AV390" s="160">
        <v>0</v>
      </c>
      <c r="AW390" s="160">
        <v>0</v>
      </c>
      <c r="AX390" s="160">
        <v>0</v>
      </c>
      <c r="AY390" s="160">
        <v>0</v>
      </c>
      <c r="AZ390" s="160">
        <v>0</v>
      </c>
      <c r="BA390" s="160">
        <v>0</v>
      </c>
    </row>
    <row r="391" spans="1:53" x14ac:dyDescent="0.2">
      <c r="A391" s="165" t="s">
        <v>2255</v>
      </c>
      <c r="B391" s="160">
        <v>6.8461777248951305E-2</v>
      </c>
      <c r="C391" s="160">
        <v>6.8539808173576702E-2</v>
      </c>
      <c r="D391" s="160">
        <v>6.8588939445689903E-2</v>
      </c>
      <c r="E391" s="160">
        <v>6.8632048016555994E-2</v>
      </c>
      <c r="F391" s="160">
        <v>6.86717129020845E-2</v>
      </c>
      <c r="G391" s="160">
        <v>6.8676345613096906E-2</v>
      </c>
      <c r="H391" s="160">
        <v>6.8730607684609299E-2</v>
      </c>
      <c r="I391" s="160">
        <v>6.8858488820626507E-2</v>
      </c>
      <c r="J391" s="160">
        <v>6.8943763622786106E-2</v>
      </c>
      <c r="K391" s="160">
        <v>6.9029130486251894E-2</v>
      </c>
      <c r="L391" s="160">
        <v>6.9072027168930905E-2</v>
      </c>
      <c r="M391" s="160">
        <v>6.9114201727243502E-2</v>
      </c>
      <c r="N391" s="160">
        <v>6.9114201727243502E-2</v>
      </c>
      <c r="O391" s="160">
        <v>7.4051794468022597E-2</v>
      </c>
      <c r="P391" s="160">
        <v>7.4144686106825397E-2</v>
      </c>
      <c r="Q391" s="160">
        <v>7.41914542793045E-2</v>
      </c>
      <c r="R391" s="160">
        <v>7.4247486566603904E-2</v>
      </c>
      <c r="S391" s="160">
        <v>7.4297971597509296E-2</v>
      </c>
      <c r="T391" s="160">
        <v>7.4389478719286195E-2</v>
      </c>
      <c r="U391" s="160">
        <v>7.4481057967285394E-2</v>
      </c>
      <c r="V391" s="160">
        <v>7.4521998298338804E-2</v>
      </c>
      <c r="W391" s="160">
        <v>7.45806276376728E-2</v>
      </c>
      <c r="X391" s="160">
        <v>7.46385905031519E-2</v>
      </c>
      <c r="Y391" s="160">
        <v>7.4651224006217806E-2</v>
      </c>
      <c r="Z391" s="160">
        <v>7.4665796662538295E-2</v>
      </c>
      <c r="AA391" s="160">
        <v>7.4665796662538295E-2</v>
      </c>
      <c r="AB391" s="160">
        <v>7.4781973739195998E-2</v>
      </c>
      <c r="AC391" s="160">
        <v>7.4764412504350397E-2</v>
      </c>
      <c r="AD391" s="160">
        <v>7.4778098124339706E-2</v>
      </c>
      <c r="AE391" s="160">
        <v>7.4789523521858997E-2</v>
      </c>
      <c r="AF391" s="160">
        <v>7.4798743776371995E-2</v>
      </c>
      <c r="AG391" s="160">
        <v>7.4790512491876598E-2</v>
      </c>
      <c r="AH391" s="160">
        <v>7.47953269152596E-2</v>
      </c>
      <c r="AI391" s="160">
        <v>7.4810125255821494E-2</v>
      </c>
      <c r="AJ391" s="160">
        <v>7.48358977926004E-2</v>
      </c>
      <c r="AK391" s="160">
        <v>7.4864173386749694E-2</v>
      </c>
      <c r="AL391" s="160">
        <v>7.4852970684278097E-2</v>
      </c>
      <c r="AM391" s="160">
        <v>7.4863893100874004E-2</v>
      </c>
      <c r="AN391" s="160">
        <v>7.4863893100874004E-2</v>
      </c>
      <c r="AO391" s="160">
        <v>7.4989153408830306E-2</v>
      </c>
      <c r="AP391" s="160">
        <v>7.4936681565674207E-2</v>
      </c>
      <c r="AQ391" s="160">
        <v>7.49520755677891E-2</v>
      </c>
      <c r="AR391" s="160">
        <v>7.4966691575436895E-2</v>
      </c>
      <c r="AS391" s="160">
        <v>7.4988144257834094E-2</v>
      </c>
      <c r="AT391" s="160">
        <v>7.5032086856987507E-2</v>
      </c>
      <c r="AU391" s="160">
        <v>7.5096884517733706E-2</v>
      </c>
      <c r="AV391" s="160">
        <v>7.5168947566440505E-2</v>
      </c>
      <c r="AW391" s="160">
        <v>7.5222090489684895E-2</v>
      </c>
      <c r="AX391" s="160">
        <v>7.5254273861938795E-2</v>
      </c>
      <c r="AY391" s="160">
        <v>7.5247473609271698E-2</v>
      </c>
      <c r="AZ391" s="160">
        <v>7.5283457729111006E-2</v>
      </c>
      <c r="BA391" s="160">
        <v>7.5283457729111006E-2</v>
      </c>
    </row>
    <row r="392" spans="1:53" x14ac:dyDescent="0.2">
      <c r="A392" s="106" t="s">
        <v>2256</v>
      </c>
    </row>
    <row r="393" spans="1:53" s="160" customFormat="1" x14ac:dyDescent="0.2">
      <c r="A393" s="158" t="s">
        <v>2257</v>
      </c>
      <c r="B393" s="105"/>
      <c r="C393" s="105"/>
      <c r="D393" s="105"/>
      <c r="E393" s="105"/>
      <c r="F393" s="105"/>
      <c r="G393" s="105"/>
      <c r="H393" s="105"/>
      <c r="I393" s="105"/>
      <c r="J393" s="105"/>
      <c r="K393" s="105"/>
      <c r="L393" s="105"/>
      <c r="M393" s="105"/>
      <c r="N393" s="105"/>
      <c r="O393" s="105"/>
      <c r="P393" s="105"/>
      <c r="Q393" s="105"/>
      <c r="R393" s="105"/>
      <c r="S393" s="105"/>
      <c r="T393" s="105"/>
      <c r="U393" s="105"/>
      <c r="V393" s="105"/>
      <c r="W393" s="105"/>
      <c r="X393" s="105"/>
      <c r="Y393" s="105"/>
      <c r="Z393" s="105"/>
      <c r="AA393" s="105"/>
      <c r="AB393" s="105"/>
      <c r="AC393" s="105"/>
      <c r="AD393" s="105"/>
      <c r="AE393" s="105"/>
      <c r="AF393" s="105"/>
      <c r="AG393" s="105"/>
      <c r="AH393" s="105"/>
      <c r="AI393" s="105"/>
      <c r="AJ393" s="105"/>
      <c r="AK393" s="105"/>
      <c r="AL393" s="105"/>
      <c r="AM393" s="105"/>
      <c r="AN393" s="105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</row>
    <row r="394" spans="1:53" s="160" customFormat="1" x14ac:dyDescent="0.2">
      <c r="A394" s="106" t="s">
        <v>2258</v>
      </c>
      <c r="B394" s="105">
        <v>1156040775.6658001</v>
      </c>
      <c r="C394" s="105">
        <v>1151149507.99387</v>
      </c>
      <c r="D394" s="105">
        <v>1129190776.52546</v>
      </c>
      <c r="E394" s="105">
        <v>1134900478.78952</v>
      </c>
      <c r="F394" s="105">
        <v>1142212449.0983601</v>
      </c>
      <c r="G394" s="105">
        <v>1140122695.3576601</v>
      </c>
      <c r="H394" s="105">
        <v>1150025313.51284</v>
      </c>
      <c r="I394" s="105">
        <v>1164743051.91769</v>
      </c>
      <c r="J394" s="105">
        <v>1155098338.8357799</v>
      </c>
      <c r="K394" s="105">
        <v>1166892184.02758</v>
      </c>
      <c r="L394" s="105">
        <v>1174292595.51687</v>
      </c>
      <c r="M394" s="105">
        <v>1176578274.2739301</v>
      </c>
      <c r="N394" s="105">
        <v>1176578274.2739301</v>
      </c>
      <c r="O394" s="105">
        <v>1165719960.0994599</v>
      </c>
      <c r="P394" s="105">
        <v>1147715236.0371201</v>
      </c>
      <c r="Q394" s="105">
        <v>1130065333.1696701</v>
      </c>
      <c r="R394" s="105">
        <v>1120359333.31265</v>
      </c>
      <c r="S394" s="105">
        <v>1109872054.56586</v>
      </c>
      <c r="T394" s="105">
        <v>1090259249.5447099</v>
      </c>
      <c r="U394" s="105">
        <v>1081627690.9897499</v>
      </c>
      <c r="V394" s="105">
        <v>1075481684.3448801</v>
      </c>
      <c r="W394" s="105">
        <v>1057079781.17145</v>
      </c>
      <c r="X394" s="105">
        <v>1044439829.44718</v>
      </c>
      <c r="Y394" s="105">
        <v>1028488660.8203</v>
      </c>
      <c r="Z394" s="105">
        <v>994961708.57470596</v>
      </c>
      <c r="AA394" s="105">
        <v>994961708.57470596</v>
      </c>
      <c r="AB394" s="105">
        <v>994684065.07681894</v>
      </c>
      <c r="AC394" s="105">
        <v>994044480.21351898</v>
      </c>
      <c r="AD394" s="105">
        <v>992564054.50517595</v>
      </c>
      <c r="AE394" s="105">
        <v>991574629.184973</v>
      </c>
      <c r="AF394" s="105">
        <v>991086399.25894201</v>
      </c>
      <c r="AG394" s="105">
        <v>991407983.92698205</v>
      </c>
      <c r="AH394" s="105">
        <v>991377172.78239906</v>
      </c>
      <c r="AI394" s="105">
        <v>991971883.62701702</v>
      </c>
      <c r="AJ394" s="105">
        <v>992143447.71611798</v>
      </c>
      <c r="AK394" s="105">
        <v>992482393.93524504</v>
      </c>
      <c r="AL394" s="105">
        <v>991903954.40969396</v>
      </c>
      <c r="AM394" s="105">
        <v>991322572.52003896</v>
      </c>
      <c r="AN394" s="105">
        <v>991322572.52003896</v>
      </c>
      <c r="AO394" s="105">
        <v>986192866.82999003</v>
      </c>
      <c r="AP394" s="105">
        <v>983264410.20138395</v>
      </c>
      <c r="AQ394" s="105">
        <v>980792976.07600999</v>
      </c>
      <c r="AR394" s="105">
        <v>977773137.74784803</v>
      </c>
      <c r="AS394" s="105">
        <v>974632132.42586398</v>
      </c>
      <c r="AT394" s="105">
        <v>972636779.241413</v>
      </c>
      <c r="AU394" s="105">
        <v>970541964.50799298</v>
      </c>
      <c r="AV394" s="105">
        <v>968855896.16057599</v>
      </c>
      <c r="AW394" s="105">
        <v>967809466.77237499</v>
      </c>
      <c r="AX394" s="105">
        <v>965739496.04388797</v>
      </c>
      <c r="AY394" s="105">
        <v>961889689.24007595</v>
      </c>
      <c r="AZ394" s="105">
        <v>960371190.77427602</v>
      </c>
      <c r="BA394" s="105">
        <v>960371190.77427602</v>
      </c>
    </row>
    <row r="395" spans="1:53" s="160" customFormat="1" x14ac:dyDescent="0.2">
      <c r="A395" s="106" t="s">
        <v>2259</v>
      </c>
      <c r="B395" s="105">
        <v>18370009832.227501</v>
      </c>
      <c r="C395" s="105">
        <v>18451838323.574402</v>
      </c>
      <c r="D395" s="105">
        <v>18543126305.115799</v>
      </c>
      <c r="E395" s="105">
        <v>18629579915.1805</v>
      </c>
      <c r="F395" s="105">
        <v>18716424561.174702</v>
      </c>
      <c r="G395" s="105">
        <v>18801419253.640202</v>
      </c>
      <c r="H395" s="105">
        <v>18873367603.429901</v>
      </c>
      <c r="I395" s="105">
        <v>18949186982.4179</v>
      </c>
      <c r="J395" s="105">
        <v>19022540932.3908</v>
      </c>
      <c r="K395" s="105">
        <v>19091843255.650799</v>
      </c>
      <c r="L395" s="105">
        <v>19181881949.268799</v>
      </c>
      <c r="M395" s="105">
        <v>19289230979.869099</v>
      </c>
      <c r="N395" s="105">
        <v>19289230979.869099</v>
      </c>
      <c r="O395" s="105">
        <v>19465822192.363701</v>
      </c>
      <c r="P395" s="105">
        <v>19555142208.673698</v>
      </c>
      <c r="Q395" s="105">
        <v>19652491315.469501</v>
      </c>
      <c r="R395" s="105">
        <v>19750457717.9491</v>
      </c>
      <c r="S395" s="105">
        <v>19853454021.7244</v>
      </c>
      <c r="T395" s="105">
        <v>19958917465.901299</v>
      </c>
      <c r="U395" s="105">
        <v>20053384628.394199</v>
      </c>
      <c r="V395" s="105">
        <v>20152122450.666801</v>
      </c>
      <c r="W395" s="105">
        <v>20244984791.6441</v>
      </c>
      <c r="X395" s="105">
        <v>20333632119.150398</v>
      </c>
      <c r="Y395" s="105">
        <v>20436666296.0886</v>
      </c>
      <c r="Z395" s="105">
        <v>20546125195.332199</v>
      </c>
      <c r="AA395" s="105">
        <v>20546125195.332199</v>
      </c>
      <c r="AB395" s="105">
        <v>20627881289.955799</v>
      </c>
      <c r="AC395" s="105">
        <v>20704626797.238998</v>
      </c>
      <c r="AD395" s="105">
        <v>20789122413.2766</v>
      </c>
      <c r="AE395" s="105">
        <v>20866944326.270401</v>
      </c>
      <c r="AF395" s="105">
        <v>20946067798.834099</v>
      </c>
      <c r="AG395" s="105">
        <v>21023676660.228802</v>
      </c>
      <c r="AH395" s="105">
        <v>21092503295.458698</v>
      </c>
      <c r="AI395" s="105">
        <v>21158230754.059399</v>
      </c>
      <c r="AJ395" s="105">
        <v>21219972334.487099</v>
      </c>
      <c r="AK395" s="105">
        <v>21279810899.338902</v>
      </c>
      <c r="AL395" s="105">
        <v>21364641213.386902</v>
      </c>
      <c r="AM395" s="105">
        <v>21440041106.454498</v>
      </c>
      <c r="AN395" s="105">
        <v>21440041106.454498</v>
      </c>
      <c r="AO395" s="105">
        <v>21487033313.430698</v>
      </c>
      <c r="AP395" s="105">
        <v>21538097197.6866</v>
      </c>
      <c r="AQ395" s="105">
        <v>21607797945.264702</v>
      </c>
      <c r="AR395" s="105">
        <v>21675111917.005402</v>
      </c>
      <c r="AS395" s="105">
        <v>21745680061.574001</v>
      </c>
      <c r="AT395" s="105">
        <v>21815822250.935902</v>
      </c>
      <c r="AU395" s="105">
        <v>21878752643.089699</v>
      </c>
      <c r="AV395" s="105">
        <v>21939979697.633301</v>
      </c>
      <c r="AW395" s="105">
        <v>21997096731.1889</v>
      </c>
      <c r="AX395" s="105">
        <v>22053832881.2393</v>
      </c>
      <c r="AY395" s="105">
        <v>22137520042.464802</v>
      </c>
      <c r="AZ395" s="105">
        <v>22211055983.018501</v>
      </c>
      <c r="BA395" s="105">
        <v>22211055983.018501</v>
      </c>
    </row>
    <row r="396" spans="1:53" s="160" customFormat="1" x14ac:dyDescent="0.2">
      <c r="A396" s="165" t="s">
        <v>2260</v>
      </c>
      <c r="B396" s="160">
        <v>6.2930874083566998E-2</v>
      </c>
      <c r="C396" s="160">
        <v>6.2386711167046499E-2</v>
      </c>
      <c r="D396" s="160">
        <v>6.0895382900667497E-2</v>
      </c>
      <c r="E396" s="160">
        <v>6.0919273754785001E-2</v>
      </c>
      <c r="F396" s="160">
        <v>6.1027278226406703E-2</v>
      </c>
      <c r="G396" s="160">
        <v>6.0640246354642602E-2</v>
      </c>
      <c r="H396" s="160">
        <v>6.0933763262462998E-2</v>
      </c>
      <c r="I396" s="160">
        <v>6.1466650416105197E-2</v>
      </c>
      <c r="J396" s="160">
        <v>6.07226102412496E-2</v>
      </c>
      <c r="K396" s="160">
        <v>6.1119933177861498E-2</v>
      </c>
      <c r="L396" s="160">
        <v>6.12188417498645E-2</v>
      </c>
      <c r="M396" s="160">
        <v>6.09966398091168E-2</v>
      </c>
      <c r="N396" s="160">
        <v>6.09966398091168E-2</v>
      </c>
      <c r="O396" s="160">
        <v>5.98854725261369E-2</v>
      </c>
      <c r="P396" s="160">
        <v>5.8691224220709402E-2</v>
      </c>
      <c r="Q396" s="160">
        <v>5.7502395753771002E-2</v>
      </c>
      <c r="R396" s="160">
        <v>5.6725740198642301E-2</v>
      </c>
      <c r="S396" s="160">
        <v>5.59032223486855E-2</v>
      </c>
      <c r="T396" s="160">
        <v>5.46251694966602E-2</v>
      </c>
      <c r="U396" s="160">
        <v>5.3937413111711803E-2</v>
      </c>
      <c r="V396" s="160">
        <v>5.3368159457035103E-2</v>
      </c>
      <c r="W396" s="160">
        <v>5.2214402334732998E-2</v>
      </c>
      <c r="X396" s="160">
        <v>5.1365138472408603E-2</v>
      </c>
      <c r="Y396" s="160">
        <v>5.0325657126238398E-2</v>
      </c>
      <c r="Z396" s="160">
        <v>4.8425759072116603E-2</v>
      </c>
      <c r="AA396" s="160">
        <v>4.8425759072116603E-2</v>
      </c>
      <c r="AB396" s="160">
        <v>4.8220369852581497E-2</v>
      </c>
      <c r="AC396" s="160">
        <v>4.8010741268037498E-2</v>
      </c>
      <c r="AD396" s="160">
        <v>4.7744394148705897E-2</v>
      </c>
      <c r="AE396" s="160">
        <v>4.7518918615056999E-2</v>
      </c>
      <c r="AF396" s="160">
        <v>4.7316107671250197E-2</v>
      </c>
      <c r="AG396" s="160">
        <v>4.7156736661692497E-2</v>
      </c>
      <c r="AH396" s="160">
        <v>4.7001399449625503E-2</v>
      </c>
      <c r="AI396" s="160">
        <v>4.6883498679902498E-2</v>
      </c>
      <c r="AJ396" s="160">
        <v>4.6755171593869799E-2</v>
      </c>
      <c r="AK396" s="160">
        <v>4.6639624695446698E-2</v>
      </c>
      <c r="AL396" s="160">
        <v>4.6427363066980497E-2</v>
      </c>
      <c r="AM396" s="160">
        <v>4.62369716362903E-2</v>
      </c>
      <c r="AN396" s="160">
        <v>4.62369716362903E-2</v>
      </c>
      <c r="AO396" s="160">
        <v>4.5897116295415201E-2</v>
      </c>
      <c r="AP396" s="160">
        <v>4.5652334148951201E-2</v>
      </c>
      <c r="AQ396" s="160">
        <v>4.5390695459133899E-2</v>
      </c>
      <c r="AR396" s="160">
        <v>4.5110407802818601E-2</v>
      </c>
      <c r="AS396" s="160">
        <v>4.48195747231699E-2</v>
      </c>
      <c r="AT396" s="160">
        <v>4.4584007334386999E-2</v>
      </c>
      <c r="AU396" s="160">
        <v>4.4360022728010998E-2</v>
      </c>
      <c r="AV396" s="160">
        <v>4.4159379794917797E-2</v>
      </c>
      <c r="AW396" s="160">
        <v>4.3997145559675203E-2</v>
      </c>
      <c r="AX396" s="160">
        <v>4.3790097678005797E-2</v>
      </c>
      <c r="AY396" s="160">
        <v>4.3450652439611603E-2</v>
      </c>
      <c r="AZ396" s="160">
        <v>4.32384300642224E-2</v>
      </c>
      <c r="BA396" s="160">
        <v>4.32384300642224E-2</v>
      </c>
    </row>
    <row r="397" spans="1:53" s="160" customFormat="1" x14ac:dyDescent="0.2">
      <c r="A397" s="165" t="s">
        <v>2261</v>
      </c>
      <c r="B397" s="160">
        <v>1.71893883567622E-2</v>
      </c>
      <c r="C397" s="160">
        <v>1.7305457941391399E-2</v>
      </c>
      <c r="D397" s="160">
        <v>1.7389496400615701E-2</v>
      </c>
      <c r="E397" s="160">
        <v>1.74167800999551E-2</v>
      </c>
      <c r="F397" s="160">
        <v>1.7388412117484001E-2</v>
      </c>
      <c r="G397" s="160">
        <v>1.72734452150154E-2</v>
      </c>
      <c r="H397" s="160">
        <v>1.7155825485608501E-2</v>
      </c>
      <c r="I397" s="160">
        <v>1.71750587021069E-2</v>
      </c>
      <c r="J397" s="160">
        <v>1.7225558323887401E-2</v>
      </c>
      <c r="K397" s="160">
        <v>1.7286068963856999E-2</v>
      </c>
      <c r="L397" s="160">
        <v>1.7300227570016199E-2</v>
      </c>
      <c r="M397" s="160">
        <v>1.7312293864216399E-2</v>
      </c>
      <c r="N397" s="160">
        <v>1.7312293864216399E-2</v>
      </c>
      <c r="O397" s="160">
        <v>1.7385088501715301E-2</v>
      </c>
      <c r="P397" s="160">
        <v>1.7457246744946999E-2</v>
      </c>
      <c r="Q397" s="160">
        <v>1.7465958703386901E-2</v>
      </c>
      <c r="R397" s="160">
        <v>1.7539312799020101E-2</v>
      </c>
      <c r="S397" s="160">
        <v>1.7660359202153302E-2</v>
      </c>
      <c r="T397" s="160">
        <v>1.7864043739745501E-2</v>
      </c>
      <c r="U397" s="160">
        <v>1.8108078691548301E-2</v>
      </c>
      <c r="V397" s="160">
        <v>1.8217513303614E-2</v>
      </c>
      <c r="W397" s="160">
        <v>1.8266764430988E-2</v>
      </c>
      <c r="X397" s="160">
        <v>1.8306134460723999E-2</v>
      </c>
      <c r="Y397" s="160">
        <v>1.8280752700616101E-2</v>
      </c>
      <c r="Z397" s="160">
        <v>1.8255590729379701E-2</v>
      </c>
      <c r="AA397" s="160">
        <v>1.8255590729379701E-2</v>
      </c>
      <c r="AB397" s="160">
        <v>1.82917651103413E-2</v>
      </c>
      <c r="AC397" s="160">
        <v>1.8272218621063499E-2</v>
      </c>
      <c r="AD397" s="160">
        <v>1.8261028167594302E-2</v>
      </c>
      <c r="AE397" s="160">
        <v>1.8267544305914599E-2</v>
      </c>
      <c r="AF397" s="160">
        <v>1.82751783729731E-2</v>
      </c>
      <c r="AG397" s="160">
        <v>1.8279590488841601E-2</v>
      </c>
      <c r="AH397" s="160">
        <v>1.8296827748728199E-2</v>
      </c>
      <c r="AI397" s="160">
        <v>1.83235726233501E-2</v>
      </c>
      <c r="AJ397" s="160">
        <v>1.8343655911782698E-2</v>
      </c>
      <c r="AK397" s="160">
        <v>1.8362631379555398E-2</v>
      </c>
      <c r="AL397" s="160">
        <v>1.83354388144021E-2</v>
      </c>
      <c r="AM397" s="160">
        <v>1.8324557500949998E-2</v>
      </c>
      <c r="AN397" s="160">
        <v>1.8324557500949998E-2</v>
      </c>
      <c r="AO397" s="160">
        <v>1.8311019993841399E-2</v>
      </c>
      <c r="AP397" s="160">
        <v>1.8227026991459599E-2</v>
      </c>
      <c r="AQ397" s="160">
        <v>1.8161857570497798E-2</v>
      </c>
      <c r="AR397" s="160">
        <v>1.81078736545074E-2</v>
      </c>
      <c r="AS397" s="160">
        <v>1.8049462984940999E-2</v>
      </c>
      <c r="AT397" s="160">
        <v>1.8055368208290901E-2</v>
      </c>
      <c r="AU397" s="160">
        <v>1.80990236460494E-2</v>
      </c>
      <c r="AV397" s="160">
        <v>1.8149915086809399E-2</v>
      </c>
      <c r="AW397" s="160">
        <v>1.8206183649998899E-2</v>
      </c>
      <c r="AX397" s="160">
        <v>1.8266313499920198E-2</v>
      </c>
      <c r="AY397" s="160">
        <v>1.8280214670914698E-2</v>
      </c>
      <c r="AZ397" s="160">
        <v>1.83056191790173E-2</v>
      </c>
      <c r="BA397" s="160">
        <v>1.83056191790173E-2</v>
      </c>
    </row>
    <row r="398" spans="1:53" s="160" customFormat="1" x14ac:dyDescent="0.2">
      <c r="A398" s="165" t="s">
        <v>2262</v>
      </c>
      <c r="B398" s="160">
        <v>5.7355187523913198E-4</v>
      </c>
      <c r="C398" s="160">
        <v>4.8165101457947601E-4</v>
      </c>
      <c r="D398" s="160">
        <v>3.8282170015724402E-4</v>
      </c>
      <c r="E398" s="160">
        <v>3.3617018210306299E-4</v>
      </c>
      <c r="F398" s="160">
        <v>3.4345355466305699E-4</v>
      </c>
      <c r="G398" s="160">
        <v>4.0312733457927399E-4</v>
      </c>
      <c r="H398" s="160">
        <v>5.2020994364624599E-4</v>
      </c>
      <c r="I398" s="160">
        <v>5.7396620242091301E-4</v>
      </c>
      <c r="J398" s="160">
        <v>5.5810989054031997E-4</v>
      </c>
      <c r="K398" s="160">
        <v>5.4055957971346996E-4</v>
      </c>
      <c r="L398" s="160">
        <v>5.2191794939644796E-4</v>
      </c>
      <c r="M398" s="160">
        <v>4.9993313699555199E-4</v>
      </c>
      <c r="N398" s="160">
        <v>4.9993313699555199E-4</v>
      </c>
      <c r="O398" s="160">
        <v>4.8125330719026E-4</v>
      </c>
      <c r="P398" s="160">
        <v>4.7212146329220998E-4</v>
      </c>
      <c r="Q398" s="160">
        <v>4.71375059717325E-4</v>
      </c>
      <c r="R398" s="160">
        <v>4.1923928074934301E-4</v>
      </c>
      <c r="S398" s="160">
        <v>3.1563009815861401E-4</v>
      </c>
      <c r="T398" s="160">
        <v>1.7429389003459399E-4</v>
      </c>
      <c r="U398" s="160">
        <v>-1.3066568024144999E-6</v>
      </c>
      <c r="V398" s="160">
        <v>-9.185350789247E-5</v>
      </c>
      <c r="W398" s="160">
        <v>-1.00183535103909E-4</v>
      </c>
      <c r="X398" s="160">
        <v>-9.6283597459898503E-5</v>
      </c>
      <c r="Y398" s="160">
        <v>-8.0234884741760206E-5</v>
      </c>
      <c r="Z398" s="160">
        <v>-6.3379966344969801E-5</v>
      </c>
      <c r="AA398" s="160">
        <v>-6.3379966344969801E-5</v>
      </c>
      <c r="AB398" s="160">
        <v>-4.7626241148556203E-5</v>
      </c>
      <c r="AC398" s="160">
        <v>-3.1146685390168702E-5</v>
      </c>
      <c r="AD398" s="160">
        <v>-1.8712709993205598E-5</v>
      </c>
      <c r="AE398" s="160">
        <v>-1.35609082999571E-5</v>
      </c>
      <c r="AF398" s="160">
        <v>-1.3903372596735001E-5</v>
      </c>
      <c r="AG398" s="160">
        <v>-1.4502325987336699E-5</v>
      </c>
      <c r="AH398" s="160">
        <v>-1.55536009325673E-5</v>
      </c>
      <c r="AI398" s="160">
        <v>-1.84191256400751E-5</v>
      </c>
      <c r="AJ398" s="160">
        <v>-1.6990634410652001E-5</v>
      </c>
      <c r="AK398" s="160">
        <v>-1.1642568710784899E-5</v>
      </c>
      <c r="AL398" s="160">
        <v>-6.8252884226116097E-6</v>
      </c>
      <c r="AM398" s="160">
        <v>-1.9832944412354698E-6</v>
      </c>
      <c r="AN398" s="160">
        <v>-1.9832944412354698E-6</v>
      </c>
      <c r="AO398" s="160">
        <v>3.5644717647002398E-5</v>
      </c>
      <c r="AP398" s="160">
        <v>1.0507986861176401E-4</v>
      </c>
      <c r="AQ398" s="160">
        <v>1.7384538330737301E-4</v>
      </c>
      <c r="AR398" s="160">
        <v>2.4200533917792901E-4</v>
      </c>
      <c r="AS398" s="160">
        <v>3.0900496256363301E-4</v>
      </c>
      <c r="AT398" s="160">
        <v>3.4822415239227101E-4</v>
      </c>
      <c r="AU398" s="160">
        <v>3.5981495006345501E-4</v>
      </c>
      <c r="AV398" s="160">
        <v>3.6960636825983303E-4</v>
      </c>
      <c r="AW398" s="160">
        <v>3.70196981480283E-4</v>
      </c>
      <c r="AX398" s="160">
        <v>3.6272830785847497E-4</v>
      </c>
      <c r="AY398" s="160">
        <v>3.5510668917126899E-4</v>
      </c>
      <c r="AZ398" s="160">
        <v>3.51023011049445E-4</v>
      </c>
      <c r="BA398" s="160">
        <v>3.51023011049445E-4</v>
      </c>
    </row>
    <row r="399" spans="1:53" s="160" customFormat="1" x14ac:dyDescent="0.2">
      <c r="A399" s="165" t="s">
        <v>2263</v>
      </c>
      <c r="B399" s="160">
        <v>2.1765710927158601E-4</v>
      </c>
      <c r="C399" s="160">
        <v>2.17189546819242E-4</v>
      </c>
      <c r="D399" s="160">
        <v>2.1655291485930299E-4</v>
      </c>
      <c r="E399" s="160">
        <v>2.1599933987705299E-4</v>
      </c>
      <c r="F399" s="160">
        <v>2.1543115710182E-4</v>
      </c>
      <c r="G399" s="160">
        <v>2.1479054604421101E-4</v>
      </c>
      <c r="H399" s="160">
        <v>2.1426244749182699E-4</v>
      </c>
      <c r="I399" s="160">
        <v>2.1373406190816001E-4</v>
      </c>
      <c r="J399" s="160">
        <v>2.13142750940583E-4</v>
      </c>
      <c r="K399" s="160">
        <v>2.1263097612181299E-4</v>
      </c>
      <c r="L399" s="160">
        <v>2.1186563110124699E-4</v>
      </c>
      <c r="M399" s="160">
        <v>2.1098692664886501E-4</v>
      </c>
      <c r="N399" s="160">
        <v>2.1098692664886501E-4</v>
      </c>
      <c r="O399" s="160">
        <v>2.0982307887182101E-4</v>
      </c>
      <c r="P399" s="160">
        <v>2.0928684574362299E-4</v>
      </c>
      <c r="Q399" s="160">
        <v>2.08413703083458E-4</v>
      </c>
      <c r="R399" s="160">
        <v>2.0752809592167201E-4</v>
      </c>
      <c r="S399" s="160">
        <v>2.0657476271944899E-4</v>
      </c>
      <c r="T399" s="160">
        <v>2.0556368250140199E-4</v>
      </c>
      <c r="U399" s="160">
        <v>2.04616445617628E-4</v>
      </c>
      <c r="V399" s="160">
        <v>2.0362748867173801E-4</v>
      </c>
      <c r="W399" s="160">
        <v>2.0259692146686501E-4</v>
      </c>
      <c r="X399" s="160">
        <v>2.01550508234246E-4</v>
      </c>
      <c r="Y399" s="160">
        <v>2.00217218400255E-4</v>
      </c>
      <c r="Z399" s="160">
        <v>1.9888755802470299E-4</v>
      </c>
      <c r="AA399" s="160">
        <v>1.9888755802470299E-4</v>
      </c>
      <c r="AB399" s="160">
        <v>1.9802494695046299E-4</v>
      </c>
      <c r="AC399" s="160">
        <v>1.96692355784256E-4</v>
      </c>
      <c r="AD399" s="160">
        <v>1.9546573767338001E-4</v>
      </c>
      <c r="AE399" s="160">
        <v>1.9431292230117199E-4</v>
      </c>
      <c r="AF399" s="160">
        <v>1.9316272307151499E-4</v>
      </c>
      <c r="AG399" s="160">
        <v>1.9203642581169301E-4</v>
      </c>
      <c r="AH399" s="160">
        <v>1.90991968536426E-4</v>
      </c>
      <c r="AI399" s="160">
        <v>1.8998195628322701E-4</v>
      </c>
      <c r="AJ399" s="160">
        <v>1.8901353381279901E-4</v>
      </c>
      <c r="AK399" s="160">
        <v>1.88066020075852E-4</v>
      </c>
      <c r="AL399" s="160">
        <v>1.86934515399802E-4</v>
      </c>
      <c r="AM399" s="160">
        <v>1.8588457798276E-4</v>
      </c>
      <c r="AN399" s="160">
        <v>1.8588457798276E-4</v>
      </c>
      <c r="AO399" s="160">
        <v>1.8522956038267201E-4</v>
      </c>
      <c r="AP399" s="160">
        <v>1.8408671349957301E-4</v>
      </c>
      <c r="AQ399" s="160">
        <v>1.8312779375958101E-4</v>
      </c>
      <c r="AR399" s="160">
        <v>1.8220331329444199E-4</v>
      </c>
      <c r="AS399" s="160">
        <v>1.8126929147506101E-4</v>
      </c>
      <c r="AT399" s="160">
        <v>1.8035136905415099E-4</v>
      </c>
      <c r="AU399" s="160">
        <v>1.7949749318034501E-4</v>
      </c>
      <c r="AV399" s="160">
        <v>1.7866796100423401E-4</v>
      </c>
      <c r="AW399" s="160">
        <v>1.7788043743743E-4</v>
      </c>
      <c r="AX399" s="160">
        <v>1.7710571351010399E-4</v>
      </c>
      <c r="AY399" s="160">
        <v>1.7615863914401499E-4</v>
      </c>
      <c r="AZ399" s="160">
        <v>1.7529383759694501E-4</v>
      </c>
      <c r="BA399" s="160">
        <v>1.7529383759694501E-4</v>
      </c>
    </row>
    <row r="400" spans="1:53" s="160" customFormat="1" x14ac:dyDescent="0.2">
      <c r="A400" s="165" t="s">
        <v>2264</v>
      </c>
      <c r="B400" s="160">
        <v>1.7980597341273E-2</v>
      </c>
      <c r="C400" s="160">
        <v>1.80042985027901E-2</v>
      </c>
      <c r="D400" s="160">
        <v>1.7988871015632301E-2</v>
      </c>
      <c r="E400" s="160">
        <v>1.7968949621935199E-2</v>
      </c>
      <c r="F400" s="160">
        <v>1.79472968292488E-2</v>
      </c>
      <c r="G400" s="160">
        <v>1.78913630956389E-2</v>
      </c>
      <c r="H400" s="160">
        <v>1.7890297876746598E-2</v>
      </c>
      <c r="I400" s="160">
        <v>1.7962758966435999E-2</v>
      </c>
      <c r="J400" s="160">
        <v>1.7996810965368301E-2</v>
      </c>
      <c r="K400" s="160">
        <v>1.8039259519692201E-2</v>
      </c>
      <c r="L400" s="160">
        <v>1.8034011150513798E-2</v>
      </c>
      <c r="M400" s="160">
        <v>1.8023213927860798E-2</v>
      </c>
      <c r="N400" s="160">
        <v>1.8023213927860798E-2</v>
      </c>
      <c r="O400" s="160">
        <v>1.8076164887777399E-2</v>
      </c>
      <c r="P400" s="160">
        <v>1.8138655053982801E-2</v>
      </c>
      <c r="Q400" s="160">
        <v>1.81457474661877E-2</v>
      </c>
      <c r="R400" s="160">
        <v>1.8166080175691102E-2</v>
      </c>
      <c r="S400" s="160">
        <v>1.8182564063031301E-2</v>
      </c>
      <c r="T400" s="160">
        <v>1.8243901312281499E-2</v>
      </c>
      <c r="U400" s="160">
        <v>1.83113884803635E-2</v>
      </c>
      <c r="V400" s="160">
        <v>1.83292872843933E-2</v>
      </c>
      <c r="W400" s="160">
        <v>1.8369177817351E-2</v>
      </c>
      <c r="X400" s="160">
        <v>1.8411401371498302E-2</v>
      </c>
      <c r="Y400" s="160">
        <v>1.8400735034274598E-2</v>
      </c>
      <c r="Z400" s="160">
        <v>1.83910983210595E-2</v>
      </c>
      <c r="AA400" s="160">
        <v>1.83910983210595E-2</v>
      </c>
      <c r="AB400" s="160">
        <v>1.8442163816143199E-2</v>
      </c>
      <c r="AC400" s="160">
        <v>1.84377642914576E-2</v>
      </c>
      <c r="AD400" s="160">
        <v>1.8437781195274498E-2</v>
      </c>
      <c r="AE400" s="160">
        <v>1.8448296319915802E-2</v>
      </c>
      <c r="AF400" s="160">
        <v>1.8454437723447899E-2</v>
      </c>
      <c r="AG400" s="160">
        <v>1.8457124588665899E-2</v>
      </c>
      <c r="AH400" s="160">
        <v>1.8472266116332101E-2</v>
      </c>
      <c r="AI400" s="160">
        <v>1.84951354539932E-2</v>
      </c>
      <c r="AJ400" s="160">
        <v>1.8515678811184901E-2</v>
      </c>
      <c r="AK400" s="160">
        <v>1.8539054830920498E-2</v>
      </c>
      <c r="AL400" s="160">
        <v>1.8515548041379198E-2</v>
      </c>
      <c r="AM400" s="160">
        <v>1.8508458784491501E-2</v>
      </c>
      <c r="AN400" s="160">
        <v>1.8508458784491501E-2</v>
      </c>
      <c r="AO400" s="160">
        <v>1.8531894271871099E-2</v>
      </c>
      <c r="AP400" s="160">
        <v>1.8516193573571E-2</v>
      </c>
      <c r="AQ400" s="160">
        <v>1.8518830747564798E-2</v>
      </c>
      <c r="AR400" s="160">
        <v>1.8532082306979801E-2</v>
      </c>
      <c r="AS400" s="160">
        <v>1.8539737238979701E-2</v>
      </c>
      <c r="AT400" s="160">
        <v>1.85839437297373E-2</v>
      </c>
      <c r="AU400" s="160">
        <v>1.86383360892932E-2</v>
      </c>
      <c r="AV400" s="160">
        <v>1.8698189416073499E-2</v>
      </c>
      <c r="AW400" s="160">
        <v>1.8754261068916599E-2</v>
      </c>
      <c r="AX400" s="160">
        <v>1.8806147521288799E-2</v>
      </c>
      <c r="AY400" s="160">
        <v>1.881147999923E-2</v>
      </c>
      <c r="AZ400" s="160">
        <v>1.8831936027663702E-2</v>
      </c>
      <c r="BA400" s="160">
        <v>1.8831936027663702E-2</v>
      </c>
    </row>
    <row r="401" spans="1:53" s="160" customFormat="1" x14ac:dyDescent="0.2">
      <c r="A401" s="165" t="s">
        <v>2265</v>
      </c>
      <c r="B401" s="160">
        <v>7.7933843166660098E-4</v>
      </c>
      <c r="C401" s="160">
        <v>7.7680189034346403E-4</v>
      </c>
      <c r="D401" s="160">
        <v>7.7399399277959296E-4</v>
      </c>
      <c r="E401" s="160">
        <v>7.7292119512077195E-4</v>
      </c>
      <c r="F401" s="160">
        <v>7.7106694334788195E-4</v>
      </c>
      <c r="G401" s="160">
        <v>7.6806689434494996E-4</v>
      </c>
      <c r="H401" s="160">
        <v>7.6694188992520898E-4</v>
      </c>
      <c r="I401" s="160">
        <v>7.6436606334983096E-4</v>
      </c>
      <c r="J401" s="160">
        <v>7.6226484534447597E-4</v>
      </c>
      <c r="K401" s="160">
        <v>7.60324418023687E-4</v>
      </c>
      <c r="L401" s="160">
        <v>7.5793693784964101E-4</v>
      </c>
      <c r="M401" s="160">
        <v>7.5847006415828905E-4</v>
      </c>
      <c r="N401" s="160">
        <v>7.5847006415828905E-4</v>
      </c>
      <c r="O401" s="160">
        <v>8.1633400144239204E-4</v>
      </c>
      <c r="P401" s="160">
        <v>8.1678535556457496E-4</v>
      </c>
      <c r="Q401" s="160">
        <v>8.1661802583086096E-4</v>
      </c>
      <c r="R401" s="160">
        <v>8.1716498984683503E-4</v>
      </c>
      <c r="S401" s="160">
        <v>8.1570483892478304E-4</v>
      </c>
      <c r="T401" s="160">
        <v>8.1301959749965295E-4</v>
      </c>
      <c r="U401" s="160">
        <v>8.1081030613418595E-4</v>
      </c>
      <c r="V401" s="160">
        <v>8.0694742738491297E-4</v>
      </c>
      <c r="W401" s="160">
        <v>8.05581428062949E-4</v>
      </c>
      <c r="X401" s="160">
        <v>8.04180685045445E-4</v>
      </c>
      <c r="Y401" s="160">
        <v>8.0227056522590395E-4</v>
      </c>
      <c r="Z401" s="160">
        <v>8.0059060826990396E-4</v>
      </c>
      <c r="AA401" s="160">
        <v>8.0059060826990396E-4</v>
      </c>
      <c r="AB401" s="160">
        <v>7.9689361166241702E-4</v>
      </c>
      <c r="AC401" s="160">
        <v>7.9200937481017496E-4</v>
      </c>
      <c r="AD401" s="160">
        <v>7.8757612645031702E-4</v>
      </c>
      <c r="AE401" s="160">
        <v>7.8321135154552698E-4</v>
      </c>
      <c r="AF401" s="160">
        <v>7.7884578504322196E-4</v>
      </c>
      <c r="AG401" s="160">
        <v>7.7267804141533097E-4</v>
      </c>
      <c r="AH401" s="160">
        <v>7.6856636076126097E-4</v>
      </c>
      <c r="AI401" s="160">
        <v>7.64484581153883E-4</v>
      </c>
      <c r="AJ401" s="160">
        <v>7.60672389352791E-4</v>
      </c>
      <c r="AK401" s="160">
        <v>7.5692182913229703E-4</v>
      </c>
      <c r="AL401" s="160">
        <v>7.5287687529858999E-4</v>
      </c>
      <c r="AM401" s="160">
        <v>7.4901974713076195E-4</v>
      </c>
      <c r="AN401" s="160">
        <v>7.4901974713076195E-4</v>
      </c>
      <c r="AO401" s="160">
        <v>7.4720414396773098E-4</v>
      </c>
      <c r="AP401" s="160">
        <v>7.4346348118050102E-4</v>
      </c>
      <c r="AQ401" s="160">
        <v>7.4043534731650597E-4</v>
      </c>
      <c r="AR401" s="160">
        <v>7.3738117216626904E-4</v>
      </c>
      <c r="AS401" s="160">
        <v>7.3433027703075397E-4</v>
      </c>
      <c r="AT401" s="160">
        <v>7.2905706606997997E-4</v>
      </c>
      <c r="AU401" s="160">
        <v>7.2573950231266204E-4</v>
      </c>
      <c r="AV401" s="160">
        <v>7.2241822650119796E-4</v>
      </c>
      <c r="AW401" s="160">
        <v>7.1917890614105998E-4</v>
      </c>
      <c r="AX401" s="160">
        <v>7.1587776926378003E-4</v>
      </c>
      <c r="AY401" s="160">
        <v>7.1226705034218305E-4</v>
      </c>
      <c r="AZ401" s="160">
        <v>7.2126231049878605E-4</v>
      </c>
      <c r="BA401" s="160">
        <v>7.2126231049878605E-4</v>
      </c>
    </row>
    <row r="402" spans="1:53" s="160" customFormat="1" x14ac:dyDescent="0.2">
      <c r="A402" s="165" t="s">
        <v>2266</v>
      </c>
      <c r="B402" s="160">
        <v>1.87599357729396E-2</v>
      </c>
      <c r="C402" s="160">
        <v>1.8781100393133601E-2</v>
      </c>
      <c r="D402" s="160">
        <v>1.87628650084119E-2</v>
      </c>
      <c r="E402" s="160">
        <v>1.8741870817056E-2</v>
      </c>
      <c r="F402" s="160">
        <v>1.87183637725967E-2</v>
      </c>
      <c r="G402" s="160">
        <v>1.8659429989983801E-2</v>
      </c>
      <c r="H402" s="160">
        <v>1.8657239766671802E-2</v>
      </c>
      <c r="I402" s="160">
        <v>1.87271250297858E-2</v>
      </c>
      <c r="J402" s="160">
        <v>1.8759075810712799E-2</v>
      </c>
      <c r="K402" s="160">
        <v>1.87995839377159E-2</v>
      </c>
      <c r="L402" s="160">
        <v>1.87919480883635E-2</v>
      </c>
      <c r="M402" s="160">
        <v>1.8781683992019099E-2</v>
      </c>
      <c r="N402" s="160">
        <v>1.8781683992019099E-2</v>
      </c>
      <c r="O402" s="160">
        <v>1.8892498889219799E-2</v>
      </c>
      <c r="P402" s="160">
        <v>1.89554404095474E-2</v>
      </c>
      <c r="Q402" s="160">
        <v>1.8962365492018501E-2</v>
      </c>
      <c r="R402" s="160">
        <v>1.8983245165537899E-2</v>
      </c>
      <c r="S402" s="160">
        <v>1.8998268901956099E-2</v>
      </c>
      <c r="T402" s="160">
        <v>1.9056920909781099E-2</v>
      </c>
      <c r="U402" s="160">
        <v>1.91221987864977E-2</v>
      </c>
      <c r="V402" s="160">
        <v>1.9136234711778201E-2</v>
      </c>
      <c r="W402" s="160">
        <v>1.9174759245414001E-2</v>
      </c>
      <c r="X402" s="160">
        <v>1.9215582056543799E-2</v>
      </c>
      <c r="Y402" s="160">
        <v>1.92030055995005E-2</v>
      </c>
      <c r="Z402" s="160">
        <v>1.91916889293294E-2</v>
      </c>
      <c r="AA402" s="160">
        <v>1.91916889293294E-2</v>
      </c>
      <c r="AB402" s="160">
        <v>1.92390574278056E-2</v>
      </c>
      <c r="AC402" s="160">
        <v>1.92297736662678E-2</v>
      </c>
      <c r="AD402" s="160">
        <v>1.9225357321724802E-2</v>
      </c>
      <c r="AE402" s="160">
        <v>1.9231507671461399E-2</v>
      </c>
      <c r="AF402" s="160">
        <v>1.92332835084911E-2</v>
      </c>
      <c r="AG402" s="160">
        <v>1.92298026300813E-2</v>
      </c>
      <c r="AH402" s="160">
        <v>1.9240832477093298E-2</v>
      </c>
      <c r="AI402" s="160">
        <v>1.9259620035147099E-2</v>
      </c>
      <c r="AJ402" s="160">
        <v>1.9276351200537702E-2</v>
      </c>
      <c r="AK402" s="160">
        <v>1.92959766600528E-2</v>
      </c>
      <c r="AL402" s="160">
        <v>1.9268424916677799E-2</v>
      </c>
      <c r="AM402" s="160">
        <v>1.92574785316223E-2</v>
      </c>
      <c r="AN402" s="160">
        <v>1.92574785316223E-2</v>
      </c>
      <c r="AO402" s="160">
        <v>1.9279098415838799E-2</v>
      </c>
      <c r="AP402" s="160">
        <v>1.9259657054751501E-2</v>
      </c>
      <c r="AQ402" s="160">
        <v>1.9259266094881301E-2</v>
      </c>
      <c r="AR402" s="160">
        <v>1.9269463479146001E-2</v>
      </c>
      <c r="AS402" s="160">
        <v>1.9274067516010501E-2</v>
      </c>
      <c r="AT402" s="160">
        <v>1.9313000795807299E-2</v>
      </c>
      <c r="AU402" s="160">
        <v>1.93640755916058E-2</v>
      </c>
      <c r="AV402" s="160">
        <v>1.9420607642574701E-2</v>
      </c>
      <c r="AW402" s="160">
        <v>1.9473439975057599E-2</v>
      </c>
      <c r="AX402" s="160">
        <v>1.9522025290552601E-2</v>
      </c>
      <c r="AY402" s="160">
        <v>1.9523747049572202E-2</v>
      </c>
      <c r="AZ402" s="160">
        <v>1.9553198338162499E-2</v>
      </c>
      <c r="BA402" s="160">
        <v>1.9553198338162499E-2</v>
      </c>
    </row>
    <row r="403" spans="1:53" s="160" customFormat="1" x14ac:dyDescent="0.2">
      <c r="A403" s="165" t="s">
        <v>2267</v>
      </c>
      <c r="B403" s="160">
        <v>4.4170938310627399E-2</v>
      </c>
      <c r="C403" s="160">
        <v>4.3605610773912902E-2</v>
      </c>
      <c r="D403" s="160">
        <v>4.21325178922555E-2</v>
      </c>
      <c r="E403" s="160">
        <v>4.2177402937729001E-2</v>
      </c>
      <c r="F403" s="160">
        <v>4.230891445381E-2</v>
      </c>
      <c r="G403" s="160">
        <v>4.19808163646588E-2</v>
      </c>
      <c r="H403" s="160">
        <v>4.2276523495791203E-2</v>
      </c>
      <c r="I403" s="160">
        <v>4.2739525386319303E-2</v>
      </c>
      <c r="J403" s="160">
        <v>4.1963534430536797E-2</v>
      </c>
      <c r="K403" s="160">
        <v>4.2320349240145501E-2</v>
      </c>
      <c r="L403" s="160">
        <v>4.2426893661501E-2</v>
      </c>
      <c r="M403" s="160">
        <v>4.22149558170977E-2</v>
      </c>
      <c r="N403" s="160">
        <v>4.22149558170977E-2</v>
      </c>
      <c r="O403" s="160">
        <v>4.0992973636917097E-2</v>
      </c>
      <c r="P403" s="160">
        <v>3.9735783811162002E-2</v>
      </c>
      <c r="Q403" s="160">
        <v>3.85400302617524E-2</v>
      </c>
      <c r="R403" s="160">
        <v>3.7742495033104298E-2</v>
      </c>
      <c r="S403" s="160">
        <v>3.6904953446729297E-2</v>
      </c>
      <c r="T403" s="160">
        <v>3.5568248586879E-2</v>
      </c>
      <c r="U403" s="160">
        <v>3.4815214325214103E-2</v>
      </c>
      <c r="V403" s="160">
        <v>3.4231924745256798E-2</v>
      </c>
      <c r="W403" s="160">
        <v>3.3039643089318997E-2</v>
      </c>
      <c r="X403" s="160">
        <v>3.2149556415864797E-2</v>
      </c>
      <c r="Y403" s="160">
        <v>3.11226515267378E-2</v>
      </c>
      <c r="Z403" s="160">
        <v>2.92340701427872E-2</v>
      </c>
      <c r="AA403" s="160">
        <v>2.92340701427872E-2</v>
      </c>
      <c r="AB403" s="160">
        <v>2.8981312424775901E-2</v>
      </c>
      <c r="AC403" s="160">
        <v>2.8780967601769701E-2</v>
      </c>
      <c r="AD403" s="160">
        <v>2.8519036826980999E-2</v>
      </c>
      <c r="AE403" s="160">
        <v>2.82874109435956E-2</v>
      </c>
      <c r="AF403" s="160">
        <v>2.8082824162759E-2</v>
      </c>
      <c r="AG403" s="160">
        <v>2.79269340316112E-2</v>
      </c>
      <c r="AH403" s="160">
        <v>2.77605669725321E-2</v>
      </c>
      <c r="AI403" s="160">
        <v>2.7623878644755299E-2</v>
      </c>
      <c r="AJ403" s="160">
        <v>2.7478820393332101E-2</v>
      </c>
      <c r="AK403" s="160">
        <v>2.7343648035393901E-2</v>
      </c>
      <c r="AL403" s="160">
        <v>2.7158938150302601E-2</v>
      </c>
      <c r="AM403" s="160">
        <v>2.6979493104668E-2</v>
      </c>
      <c r="AN403" s="160">
        <v>2.6979493104668E-2</v>
      </c>
      <c r="AO403" s="160">
        <v>2.6618017879576301E-2</v>
      </c>
      <c r="AP403" s="160">
        <v>2.63926770941997E-2</v>
      </c>
      <c r="AQ403" s="160">
        <v>2.6131429364252601E-2</v>
      </c>
      <c r="AR403" s="160">
        <v>2.58409443236725E-2</v>
      </c>
      <c r="AS403" s="160">
        <v>2.5545507207159399E-2</v>
      </c>
      <c r="AT403" s="160">
        <v>2.52710065385796E-2</v>
      </c>
      <c r="AU403" s="160">
        <v>2.49959471364051E-2</v>
      </c>
      <c r="AV403" s="160">
        <v>2.4738772152342998E-2</v>
      </c>
      <c r="AW403" s="160">
        <v>2.45237055846175E-2</v>
      </c>
      <c r="AX403" s="160">
        <v>2.4268072387453099E-2</v>
      </c>
      <c r="AY403" s="160">
        <v>2.3926905390039398E-2</v>
      </c>
      <c r="AZ403" s="160">
        <v>2.3685231726059901E-2</v>
      </c>
      <c r="BA403" s="160">
        <v>2.3685231726059901E-2</v>
      </c>
    </row>
    <row r="404" spans="1:53" x14ac:dyDescent="0.2">
      <c r="A404" s="165" t="s">
        <v>2268</v>
      </c>
      <c r="B404" s="160">
        <v>0.44726079198657998</v>
      </c>
      <c r="C404" s="160">
        <v>0.44777551280101802</v>
      </c>
      <c r="D404" s="160">
        <v>0.44838471300152299</v>
      </c>
      <c r="E404" s="160">
        <v>0.44896294534536502</v>
      </c>
      <c r="F404" s="160">
        <v>0.44953285734596998</v>
      </c>
      <c r="G404" s="160">
        <v>0.45010638038621698</v>
      </c>
      <c r="H404" s="160">
        <v>0.45061460208112702</v>
      </c>
      <c r="I404" s="160">
        <v>0.45113875032885298</v>
      </c>
      <c r="J404" s="160">
        <v>0.451620760721123</v>
      </c>
      <c r="K404" s="160">
        <v>0.452026502089931</v>
      </c>
      <c r="L404" s="160">
        <v>0.45248326908806002</v>
      </c>
      <c r="M404" s="160">
        <v>0.452955297897571</v>
      </c>
      <c r="N404" s="160">
        <v>0.452955297897571</v>
      </c>
      <c r="O404" s="160">
        <v>0.45353755029308501</v>
      </c>
      <c r="P404" s="160">
        <v>0.45378421878121999</v>
      </c>
      <c r="Q404" s="160">
        <v>0.45411221157360798</v>
      </c>
      <c r="R404" s="160">
        <v>0.45440164245190701</v>
      </c>
      <c r="S404" s="160">
        <v>0.45469502353763502</v>
      </c>
      <c r="T404" s="160">
        <v>0.45496815889806103</v>
      </c>
      <c r="U404" s="160">
        <v>0.45518735048182302</v>
      </c>
      <c r="V404" s="160">
        <v>0.45541152709684102</v>
      </c>
      <c r="W404" s="160">
        <v>0.455578010725328</v>
      </c>
      <c r="X404" s="160">
        <v>0.45572005433844798</v>
      </c>
      <c r="Y404" s="160">
        <v>0.45592836767629802</v>
      </c>
      <c r="Z404" s="160">
        <v>0.456142148490848</v>
      </c>
      <c r="AA404" s="160">
        <v>0.456142148490848</v>
      </c>
      <c r="AB404" s="160">
        <v>0.45671056635554702</v>
      </c>
      <c r="AC404" s="160">
        <v>0.45664498635240602</v>
      </c>
      <c r="AD404" s="160">
        <v>0.45679627529677203</v>
      </c>
      <c r="AE404" s="160">
        <v>0.45684209173103701</v>
      </c>
      <c r="AF404" s="160">
        <v>0.45690576562697199</v>
      </c>
      <c r="AG404" s="160">
        <v>0.45687005381835799</v>
      </c>
      <c r="AH404" s="160">
        <v>0.45682124736812002</v>
      </c>
      <c r="AI404" s="160">
        <v>0.45679079865976202</v>
      </c>
      <c r="AJ404" s="160">
        <v>0.45686738410004402</v>
      </c>
      <c r="AK404" s="160">
        <v>0.456940709156619</v>
      </c>
      <c r="AL404" s="160">
        <v>0.45707727130181203</v>
      </c>
      <c r="AM404" s="160">
        <v>0.457259248633472</v>
      </c>
      <c r="AN404" s="160">
        <v>0.457259248633472</v>
      </c>
      <c r="AO404" s="160">
        <v>0.45811296290678699</v>
      </c>
      <c r="AP404" s="160">
        <v>0.45784271284845302</v>
      </c>
      <c r="AQ404" s="160">
        <v>0.45797386783377803</v>
      </c>
      <c r="AR404" s="160">
        <v>0.45801157608912801</v>
      </c>
      <c r="AS404" s="160">
        <v>0.45815154047888101</v>
      </c>
      <c r="AT404" s="160">
        <v>0.45819566961633301</v>
      </c>
      <c r="AU404" s="160">
        <v>0.45831064821213402</v>
      </c>
      <c r="AV404" s="160">
        <v>0.45844054593192801</v>
      </c>
      <c r="AW404" s="160">
        <v>0.45844518376221799</v>
      </c>
      <c r="AX404" s="160">
        <v>0.45831235252675501</v>
      </c>
      <c r="AY404" s="160">
        <v>0.45824426871866503</v>
      </c>
      <c r="AZ404" s="160">
        <v>0.45829327906438999</v>
      </c>
      <c r="BA404" s="160">
        <v>0.45829327906438999</v>
      </c>
    </row>
    <row r="405" spans="1:53" x14ac:dyDescent="0.2">
      <c r="A405" s="165" t="s">
        <v>2269</v>
      </c>
      <c r="B405" s="160">
        <v>9.8758798226947594E-2</v>
      </c>
      <c r="C405" s="160">
        <v>9.7382749898809795E-2</v>
      </c>
      <c r="D405" s="160">
        <v>9.3965107798205397E-2</v>
      </c>
      <c r="E405" s="160">
        <v>9.3944062366403E-2</v>
      </c>
      <c r="F405" s="160">
        <v>9.4117512796730099E-2</v>
      </c>
      <c r="G405" s="160">
        <v>9.3268654242663396E-2</v>
      </c>
      <c r="H405" s="160">
        <v>9.3819692705341795E-2</v>
      </c>
      <c r="I405" s="160">
        <v>9.4736985805729798E-2</v>
      </c>
      <c r="J405" s="160">
        <v>9.2917638160681104E-2</v>
      </c>
      <c r="K405" s="160">
        <v>9.3623601812014706E-2</v>
      </c>
      <c r="L405" s="160">
        <v>9.3764557852069594E-2</v>
      </c>
      <c r="M405" s="160">
        <v>9.3198944825332197E-2</v>
      </c>
      <c r="N405" s="160">
        <v>9.3198944825332197E-2</v>
      </c>
      <c r="O405" s="160">
        <v>9.0384960650835997E-2</v>
      </c>
      <c r="P405" s="160">
        <v>8.7565371748459894E-2</v>
      </c>
      <c r="Q405" s="160">
        <v>8.4868958111040296E-2</v>
      </c>
      <c r="R405" s="160">
        <v>8.30597680709282E-2</v>
      </c>
      <c r="S405" s="160">
        <v>8.1164190361266805E-2</v>
      </c>
      <c r="T405" s="160">
        <v>7.8177445808572305E-2</v>
      </c>
      <c r="U405" s="160">
        <v>7.6485460960990195E-2</v>
      </c>
      <c r="V405" s="160">
        <v>7.5167014246386304E-2</v>
      </c>
      <c r="W405" s="160">
        <v>7.2522471040067094E-2</v>
      </c>
      <c r="X405" s="160">
        <v>7.0546722949322696E-2</v>
      </c>
      <c r="Y405" s="160">
        <v>6.8262151980932204E-2</v>
      </c>
      <c r="Z405" s="160">
        <v>6.4089824278480895E-2</v>
      </c>
      <c r="AA405" s="160">
        <v>6.4089824278480895E-2</v>
      </c>
      <c r="AB405" s="160">
        <v>6.3456627807060795E-2</v>
      </c>
      <c r="AC405" s="160">
        <v>6.3027008862325803E-2</v>
      </c>
      <c r="AD405" s="160">
        <v>6.2432726292377803E-2</v>
      </c>
      <c r="AE405" s="160">
        <v>6.1919449752124898E-2</v>
      </c>
      <c r="AF405" s="160">
        <v>6.1463054912917099E-2</v>
      </c>
      <c r="AG405" s="160">
        <v>6.1126645964662801E-2</v>
      </c>
      <c r="AH405" s="160">
        <v>6.0768992538041598E-2</v>
      </c>
      <c r="AI405" s="160">
        <v>6.0473807103393E-2</v>
      </c>
      <c r="AJ405" s="160">
        <v>6.01461635250259E-2</v>
      </c>
      <c r="AK405" s="160">
        <v>5.9840691554627297E-2</v>
      </c>
      <c r="AL405" s="160">
        <v>5.9418701947157898E-2</v>
      </c>
      <c r="AM405" s="160">
        <v>5.9002618722960101E-2</v>
      </c>
      <c r="AN405" s="160">
        <v>5.9002618722960101E-2</v>
      </c>
      <c r="AO405" s="160">
        <v>5.8103612066948501E-2</v>
      </c>
      <c r="AP405" s="160">
        <v>5.7645729316075797E-2</v>
      </c>
      <c r="AQ405" s="160">
        <v>5.7058778239585002E-2</v>
      </c>
      <c r="AR405" s="160">
        <v>5.6419849787036597E-2</v>
      </c>
      <c r="AS405" s="160">
        <v>5.5757767791106902E-2</v>
      </c>
      <c r="AT405" s="160">
        <v>5.51533072316902E-2</v>
      </c>
      <c r="AU405" s="160">
        <v>5.4539311346821398E-2</v>
      </c>
      <c r="AV405" s="160">
        <v>5.3962879967463503E-2</v>
      </c>
      <c r="AW405" s="160">
        <v>5.3493212390987303E-2</v>
      </c>
      <c r="AX405" s="160">
        <v>5.2950945471268801E-2</v>
      </c>
      <c r="AY405" s="160">
        <v>5.2214303644087898E-2</v>
      </c>
      <c r="AZ405" s="160">
        <v>5.1681385715307698E-2</v>
      </c>
      <c r="BA405" s="160">
        <v>5.1681385715307698E-2</v>
      </c>
    </row>
    <row r="406" spans="1:53" x14ac:dyDescent="0.2">
      <c r="A406" s="165" t="s">
        <v>2270</v>
      </c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  <c r="AU406" s="160"/>
      <c r="AV406" s="160"/>
      <c r="AW406" s="160"/>
      <c r="AX406" s="160"/>
      <c r="AY406" s="160"/>
      <c r="AZ406" s="160"/>
      <c r="BA406" s="160"/>
    </row>
    <row r="407" spans="1:53" x14ac:dyDescent="0.2">
      <c r="A407" s="106" t="s">
        <v>2271</v>
      </c>
      <c r="B407" s="105">
        <v>0</v>
      </c>
      <c r="C407" s="105">
        <v>0</v>
      </c>
      <c r="D407" s="105">
        <v>0</v>
      </c>
      <c r="E407" s="105">
        <v>0</v>
      </c>
      <c r="F407" s="105">
        <v>0</v>
      </c>
      <c r="G407" s="105">
        <v>0</v>
      </c>
      <c r="H407" s="105">
        <v>0</v>
      </c>
      <c r="I407" s="105">
        <v>0</v>
      </c>
      <c r="J407" s="105">
        <v>0</v>
      </c>
      <c r="K407" s="105">
        <v>0</v>
      </c>
      <c r="L407" s="105">
        <v>0</v>
      </c>
      <c r="M407" s="105">
        <v>0</v>
      </c>
      <c r="N407" s="105">
        <v>0</v>
      </c>
      <c r="O407" s="105">
        <v>0</v>
      </c>
      <c r="P407" s="105">
        <v>0</v>
      </c>
      <c r="Q407" s="105">
        <v>0</v>
      </c>
      <c r="R407" s="105">
        <v>0</v>
      </c>
      <c r="S407" s="105">
        <v>0</v>
      </c>
      <c r="T407" s="105">
        <v>0</v>
      </c>
      <c r="U407" s="105">
        <v>0</v>
      </c>
      <c r="V407" s="105">
        <v>0</v>
      </c>
      <c r="W407" s="105">
        <v>0</v>
      </c>
      <c r="X407" s="105">
        <v>0</v>
      </c>
      <c r="Y407" s="105">
        <v>0</v>
      </c>
      <c r="Z407" s="105">
        <v>0</v>
      </c>
      <c r="AA407" s="105">
        <v>0</v>
      </c>
      <c r="AB407" s="105">
        <v>0</v>
      </c>
      <c r="AC407" s="105">
        <v>0</v>
      </c>
      <c r="AD407" s="105">
        <v>0</v>
      </c>
      <c r="AE407" s="105">
        <v>0</v>
      </c>
      <c r="AF407" s="105">
        <v>0</v>
      </c>
      <c r="AG407" s="105">
        <v>0</v>
      </c>
      <c r="AH407" s="105">
        <v>0</v>
      </c>
      <c r="AI407" s="105">
        <v>0</v>
      </c>
      <c r="AJ407" s="105">
        <v>0</v>
      </c>
      <c r="AK407" s="105">
        <v>0</v>
      </c>
      <c r="AL407" s="105">
        <v>0</v>
      </c>
      <c r="AM407" s="105">
        <v>0</v>
      </c>
      <c r="AN407" s="105">
        <v>0</v>
      </c>
      <c r="AO407" s="105">
        <v>0</v>
      </c>
      <c r="AP407" s="105">
        <v>0</v>
      </c>
      <c r="AQ407" s="105">
        <v>0</v>
      </c>
      <c r="AR407" s="105">
        <v>0</v>
      </c>
      <c r="AS407" s="105">
        <v>0</v>
      </c>
      <c r="AT407" s="105">
        <v>0</v>
      </c>
      <c r="AU407" s="105">
        <v>0</v>
      </c>
      <c r="AV407" s="105">
        <v>0</v>
      </c>
      <c r="AW407" s="105">
        <v>0</v>
      </c>
      <c r="AX407" s="105">
        <v>0</v>
      </c>
      <c r="AY407" s="105">
        <v>0</v>
      </c>
      <c r="AZ407" s="105">
        <v>0</v>
      </c>
      <c r="BA407" s="105">
        <v>0</v>
      </c>
    </row>
    <row r="408" spans="1:53" x14ac:dyDescent="0.2">
      <c r="A408" s="106" t="s">
        <v>2272</v>
      </c>
      <c r="B408" s="105">
        <v>0</v>
      </c>
      <c r="C408" s="105">
        <v>0</v>
      </c>
      <c r="D408" s="105">
        <v>0</v>
      </c>
      <c r="E408" s="105">
        <v>0</v>
      </c>
      <c r="F408" s="105">
        <v>0</v>
      </c>
      <c r="G408" s="105">
        <v>0</v>
      </c>
      <c r="H408" s="105">
        <v>0</v>
      </c>
      <c r="I408" s="105">
        <v>0</v>
      </c>
      <c r="J408" s="105">
        <v>0</v>
      </c>
      <c r="K408" s="105">
        <v>0</v>
      </c>
      <c r="L408" s="105">
        <v>0</v>
      </c>
      <c r="M408" s="105">
        <v>0</v>
      </c>
      <c r="N408" s="105">
        <v>0</v>
      </c>
      <c r="O408" s="105">
        <v>0</v>
      </c>
      <c r="P408" s="105">
        <v>0</v>
      </c>
      <c r="Q408" s="105">
        <v>0</v>
      </c>
      <c r="R408" s="105">
        <v>0</v>
      </c>
      <c r="S408" s="105">
        <v>0</v>
      </c>
      <c r="T408" s="105">
        <v>0</v>
      </c>
      <c r="U408" s="105">
        <v>0</v>
      </c>
      <c r="V408" s="105">
        <v>0</v>
      </c>
      <c r="W408" s="105">
        <v>0</v>
      </c>
      <c r="X408" s="105">
        <v>0</v>
      </c>
      <c r="Y408" s="105">
        <v>0</v>
      </c>
      <c r="Z408" s="105">
        <v>0</v>
      </c>
      <c r="AA408" s="105">
        <v>0</v>
      </c>
      <c r="AB408" s="105">
        <v>0</v>
      </c>
      <c r="AC408" s="105">
        <v>0</v>
      </c>
      <c r="AD408" s="105">
        <v>0</v>
      </c>
      <c r="AE408" s="105">
        <v>0</v>
      </c>
      <c r="AF408" s="105">
        <v>0</v>
      </c>
      <c r="AG408" s="105">
        <v>0</v>
      </c>
      <c r="AH408" s="105">
        <v>0</v>
      </c>
      <c r="AI408" s="105">
        <v>0</v>
      </c>
      <c r="AJ408" s="105">
        <v>0</v>
      </c>
      <c r="AK408" s="105">
        <v>0</v>
      </c>
      <c r="AL408" s="105">
        <v>0</v>
      </c>
      <c r="AM408" s="105">
        <v>0</v>
      </c>
      <c r="AN408" s="105">
        <v>0</v>
      </c>
      <c r="AO408" s="105">
        <v>0</v>
      </c>
      <c r="AP408" s="105">
        <v>0</v>
      </c>
      <c r="AQ408" s="105">
        <v>0</v>
      </c>
      <c r="AR408" s="105">
        <v>0</v>
      </c>
      <c r="AS408" s="105">
        <v>0</v>
      </c>
      <c r="AT408" s="105">
        <v>0</v>
      </c>
      <c r="AU408" s="105">
        <v>0</v>
      </c>
      <c r="AV408" s="105">
        <v>0</v>
      </c>
      <c r="AW408" s="105">
        <v>0</v>
      </c>
      <c r="AX408" s="105">
        <v>0</v>
      </c>
      <c r="AY408" s="105">
        <v>0</v>
      </c>
      <c r="AZ408" s="105">
        <v>0</v>
      </c>
      <c r="BA408" s="105">
        <v>0</v>
      </c>
    </row>
    <row r="409" spans="1:53" x14ac:dyDescent="0.2">
      <c r="A409" s="106" t="s">
        <v>2273</v>
      </c>
    </row>
    <row r="410" spans="1:53" x14ac:dyDescent="0.2">
      <c r="A410" s="106" t="s">
        <v>2274</v>
      </c>
      <c r="B410" s="105">
        <v>0</v>
      </c>
      <c r="C410" s="105">
        <v>0</v>
      </c>
      <c r="D410" s="105">
        <v>0</v>
      </c>
      <c r="E410" s="105">
        <v>0</v>
      </c>
      <c r="F410" s="105">
        <v>0</v>
      </c>
      <c r="G410" s="105">
        <v>0</v>
      </c>
      <c r="H410" s="105">
        <v>0</v>
      </c>
      <c r="I410" s="105">
        <v>0</v>
      </c>
      <c r="J410" s="105">
        <v>0</v>
      </c>
      <c r="K410" s="105">
        <v>0</v>
      </c>
      <c r="L410" s="105">
        <v>0</v>
      </c>
      <c r="M410" s="105">
        <v>0</v>
      </c>
      <c r="N410" s="105">
        <v>0</v>
      </c>
      <c r="O410" s="105">
        <v>0</v>
      </c>
      <c r="P410" s="105">
        <v>0</v>
      </c>
      <c r="Q410" s="105">
        <v>0</v>
      </c>
      <c r="R410" s="105">
        <v>0</v>
      </c>
      <c r="S410" s="105">
        <v>0</v>
      </c>
      <c r="T410" s="105">
        <v>0</v>
      </c>
      <c r="U410" s="105">
        <v>0</v>
      </c>
      <c r="V410" s="105">
        <v>0</v>
      </c>
      <c r="W410" s="105">
        <v>0</v>
      </c>
      <c r="X410" s="105">
        <v>0</v>
      </c>
      <c r="Y410" s="105">
        <v>0</v>
      </c>
      <c r="Z410" s="105">
        <v>0</v>
      </c>
      <c r="AA410" s="105">
        <v>0</v>
      </c>
      <c r="AB410" s="105">
        <v>0</v>
      </c>
      <c r="AC410" s="105">
        <v>0</v>
      </c>
      <c r="AD410" s="105">
        <v>0</v>
      </c>
      <c r="AE410" s="105">
        <v>0</v>
      </c>
      <c r="AF410" s="105">
        <v>0</v>
      </c>
      <c r="AG410" s="105">
        <v>0</v>
      </c>
      <c r="AH410" s="105">
        <v>0</v>
      </c>
      <c r="AI410" s="105">
        <v>0</v>
      </c>
      <c r="AJ410" s="105">
        <v>0</v>
      </c>
      <c r="AK410" s="105">
        <v>0</v>
      </c>
      <c r="AL410" s="105">
        <v>0</v>
      </c>
      <c r="AM410" s="105">
        <v>0</v>
      </c>
      <c r="AN410" s="105">
        <v>0</v>
      </c>
      <c r="AO410" s="105">
        <v>0</v>
      </c>
      <c r="AP410" s="105">
        <v>0</v>
      </c>
      <c r="AQ410" s="105">
        <v>0</v>
      </c>
      <c r="AR410" s="105">
        <v>0</v>
      </c>
      <c r="AS410" s="105">
        <v>0</v>
      </c>
      <c r="AT410" s="105">
        <v>0</v>
      </c>
      <c r="AU410" s="105">
        <v>0</v>
      </c>
      <c r="AV410" s="105">
        <v>0</v>
      </c>
      <c r="AW410" s="105">
        <v>0</v>
      </c>
      <c r="AX410" s="105">
        <v>0</v>
      </c>
      <c r="AY410" s="105">
        <v>0</v>
      </c>
      <c r="AZ410" s="105">
        <v>0</v>
      </c>
      <c r="BA410" s="105">
        <v>0</v>
      </c>
    </row>
    <row r="411" spans="1:53" x14ac:dyDescent="0.2">
      <c r="A411" s="106" t="s">
        <v>773</v>
      </c>
      <c r="B411" s="105">
        <v>0</v>
      </c>
      <c r="C411" s="105">
        <v>0</v>
      </c>
      <c r="D411" s="105">
        <v>0</v>
      </c>
      <c r="E411" s="105">
        <v>0</v>
      </c>
      <c r="F411" s="105">
        <v>0</v>
      </c>
      <c r="G411" s="105">
        <v>0</v>
      </c>
      <c r="H411" s="105">
        <v>0</v>
      </c>
      <c r="I411" s="105">
        <v>0</v>
      </c>
      <c r="J411" s="105">
        <v>0</v>
      </c>
      <c r="K411" s="105">
        <v>0</v>
      </c>
      <c r="L411" s="105">
        <v>0</v>
      </c>
      <c r="M411" s="105">
        <v>0</v>
      </c>
      <c r="N411" s="105">
        <v>0</v>
      </c>
      <c r="O411" s="105">
        <v>0</v>
      </c>
      <c r="P411" s="105">
        <v>0</v>
      </c>
      <c r="Q411" s="105">
        <v>0</v>
      </c>
      <c r="R411" s="105">
        <v>0</v>
      </c>
      <c r="S411" s="105">
        <v>0</v>
      </c>
      <c r="T411" s="105">
        <v>0</v>
      </c>
      <c r="U411" s="105">
        <v>0</v>
      </c>
      <c r="V411" s="105">
        <v>0</v>
      </c>
      <c r="W411" s="105">
        <v>0</v>
      </c>
      <c r="X411" s="105">
        <v>0</v>
      </c>
      <c r="Y411" s="105">
        <v>0</v>
      </c>
      <c r="Z411" s="105">
        <v>0</v>
      </c>
      <c r="AA411" s="105">
        <v>0</v>
      </c>
      <c r="AB411" s="105">
        <v>0</v>
      </c>
      <c r="AC411" s="105">
        <v>0</v>
      </c>
      <c r="AD411" s="105">
        <v>0</v>
      </c>
      <c r="AE411" s="105">
        <v>0</v>
      </c>
      <c r="AF411" s="105">
        <v>0</v>
      </c>
      <c r="AG411" s="105">
        <v>0</v>
      </c>
      <c r="AH411" s="105">
        <v>0</v>
      </c>
      <c r="AI411" s="105">
        <v>0</v>
      </c>
      <c r="AJ411" s="105">
        <v>0</v>
      </c>
      <c r="AK411" s="105">
        <v>0</v>
      </c>
      <c r="AL411" s="105">
        <v>0</v>
      </c>
      <c r="AM411" s="105">
        <v>0</v>
      </c>
      <c r="AN411" s="105">
        <v>0</v>
      </c>
      <c r="AO411" s="105">
        <v>0</v>
      </c>
      <c r="AP411" s="105">
        <v>0</v>
      </c>
      <c r="AQ411" s="105">
        <v>0</v>
      </c>
      <c r="AR411" s="105">
        <v>0</v>
      </c>
      <c r="AS411" s="105">
        <v>0</v>
      </c>
      <c r="AT411" s="105">
        <v>0</v>
      </c>
      <c r="AU411" s="105">
        <v>0</v>
      </c>
      <c r="AV411" s="105">
        <v>0</v>
      </c>
      <c r="AW411" s="105">
        <v>0</v>
      </c>
      <c r="AX411" s="105">
        <v>0</v>
      </c>
      <c r="AY411" s="105">
        <v>0</v>
      </c>
      <c r="AZ411" s="105">
        <v>0</v>
      </c>
      <c r="BA411" s="105">
        <v>0</v>
      </c>
    </row>
  </sheetData>
  <pageMargins left="0.7" right="0.7" top="0.75" bottom="0.75" header="0.3" footer="0.3"/>
  <pageSetup orientation="portrait" r:id="rId1"/>
  <headerFooter>
    <oddHeader>&amp;RDEF’s Response to OPC POD 1 (1-26)
Q7
Page &amp;P of &amp;N</oddHeader>
    <oddFooter>&amp;R20240025-OPCPOD1-00004212</oddFooter>
  </headerFooter>
  <colBreaks count="1" manualBreakCount="1">
    <brk id="2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BA10E-4E5A-4E0F-B9D7-D389BFF367B9}">
  <sheetPr codeName="Sheet15">
    <tabColor rgb="FF0070C0"/>
  </sheetPr>
  <dimension ref="A1"/>
  <sheetViews>
    <sheetView tabSelected="1" workbookViewId="0">
      <selection activeCell="H19" sqref="H19"/>
    </sheetView>
  </sheetViews>
  <sheetFormatPr defaultColWidth="8.77734375" defaultRowHeight="13.2" x14ac:dyDescent="0.25"/>
  <cols>
    <col min="1" max="16384" width="8.77734375" style="87"/>
  </cols>
  <sheetData/>
  <pageMargins left="0.7" right="0.7" top="0.75" bottom="0.75" header="0.3" footer="0.3"/>
  <pageSetup orientation="portrait" r:id="rId1"/>
  <headerFooter>
    <oddHeader>&amp;RDEF’s Response to OPC POD 1 (1-26)
Q7
Page &amp;P of &amp;N</oddHeader>
    <oddFooter>&amp;R20240025-OPCPOD1-00004212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A23E6-8C70-489A-8F93-E028AFE297F2}">
  <sheetPr codeName="Sheet16"/>
  <dimension ref="A1:Q1217"/>
  <sheetViews>
    <sheetView tabSelected="1" workbookViewId="0">
      <pane xSplit="1" ySplit="2" topLeftCell="E81" activePane="bottomRight" state="frozen"/>
      <selection activeCell="H19" sqref="H19"/>
      <selection pane="topRight" activeCell="H19" sqref="H19"/>
      <selection pane="bottomLeft" activeCell="H19" sqref="H19"/>
      <selection pane="bottomRight" activeCell="H19" sqref="H19"/>
    </sheetView>
  </sheetViews>
  <sheetFormatPr defaultColWidth="9.33203125" defaultRowHeight="10.199999999999999" x14ac:dyDescent="0.2"/>
  <cols>
    <col min="1" max="1" width="39.33203125" style="106" customWidth="1"/>
    <col min="2" max="13" width="11.109375" style="105" bestFit="1" customWidth="1"/>
    <col min="14" max="14" width="14.77734375" style="105" bestFit="1" customWidth="1"/>
    <col min="15" max="15" width="11.109375" style="105" bestFit="1" customWidth="1"/>
    <col min="16" max="16" width="7.109375" style="150" bestFit="1" customWidth="1"/>
    <col min="17" max="17" width="8.44140625" style="149" bestFit="1" customWidth="1"/>
    <col min="18" max="16384" width="9.33203125" style="149"/>
  </cols>
  <sheetData>
    <row r="1" spans="1:16" s="147" customFormat="1" x14ac:dyDescent="0.2">
      <c r="A1" s="146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48"/>
    </row>
    <row r="2" spans="1:16" s="147" customFormat="1" ht="20.399999999999999" x14ac:dyDescent="0.2">
      <c r="A2" s="146" t="s">
        <v>2275</v>
      </c>
      <c r="B2" s="104" t="s">
        <v>345</v>
      </c>
      <c r="C2" s="104" t="s">
        <v>346</v>
      </c>
      <c r="D2" s="104" t="s">
        <v>347</v>
      </c>
      <c r="E2" s="104" t="s">
        <v>348</v>
      </c>
      <c r="F2" s="104" t="s">
        <v>349</v>
      </c>
      <c r="G2" s="104" t="s">
        <v>350</v>
      </c>
      <c r="H2" s="104" t="s">
        <v>351</v>
      </c>
      <c r="I2" s="104" t="s">
        <v>352</v>
      </c>
      <c r="J2" s="104" t="s">
        <v>353</v>
      </c>
      <c r="K2" s="104" t="s">
        <v>354</v>
      </c>
      <c r="L2" s="104" t="s">
        <v>355</v>
      </c>
      <c r="M2" s="104" t="s">
        <v>356</v>
      </c>
      <c r="N2" s="104" t="s">
        <v>357</v>
      </c>
      <c r="O2" s="104" t="s">
        <v>20</v>
      </c>
      <c r="P2" s="104" t="s">
        <v>2276</v>
      </c>
    </row>
    <row r="3" spans="1:16" s="147" customFormat="1" x14ac:dyDescent="0.2">
      <c r="A3" s="146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48"/>
    </row>
    <row r="4" spans="1:16" x14ac:dyDescent="0.2">
      <c r="A4" s="158" t="s">
        <v>366</v>
      </c>
    </row>
    <row r="5" spans="1:16" x14ac:dyDescent="0.2">
      <c r="A5" s="106" t="s">
        <v>367</v>
      </c>
    </row>
    <row r="6" spans="1:16" x14ac:dyDescent="0.2">
      <c r="A6" s="106" t="s">
        <v>368</v>
      </c>
    </row>
    <row r="7" spans="1:16" x14ac:dyDescent="0.2">
      <c r="A7" s="106" t="s">
        <v>369</v>
      </c>
    </row>
    <row r="8" spans="1:16" x14ac:dyDescent="0.2">
      <c r="A8" s="106" t="s">
        <v>370</v>
      </c>
    </row>
    <row r="9" spans="1:16" x14ac:dyDescent="0.2">
      <c r="A9" s="106" t="s">
        <v>371</v>
      </c>
    </row>
    <row r="10" spans="1:16" x14ac:dyDescent="0.2">
      <c r="A10" s="106" t="s">
        <v>372</v>
      </c>
      <c r="B10" s="105">
        <v>1493412000</v>
      </c>
      <c r="C10" s="105">
        <v>1493412000</v>
      </c>
      <c r="D10" s="105">
        <v>1493412000</v>
      </c>
      <c r="E10" s="105">
        <v>1493412000</v>
      </c>
      <c r="F10" s="105">
        <v>1493412000</v>
      </c>
      <c r="G10" s="105">
        <v>1493412000</v>
      </c>
      <c r="H10" s="105">
        <v>1493412000</v>
      </c>
      <c r="I10" s="105">
        <v>1493412000</v>
      </c>
      <c r="J10" s="105">
        <v>1493412000</v>
      </c>
      <c r="K10" s="105">
        <v>1493412000</v>
      </c>
      <c r="L10" s="105">
        <v>1493412000</v>
      </c>
      <c r="M10" s="105">
        <v>1493412000</v>
      </c>
      <c r="N10" s="105">
        <v>1493412000</v>
      </c>
      <c r="O10" s="105">
        <v>1493412000</v>
      </c>
    </row>
    <row r="11" spans="1:16" x14ac:dyDescent="0.2">
      <c r="A11" s="106" t="s">
        <v>373</v>
      </c>
      <c r="B11" s="105">
        <v>1493412000</v>
      </c>
      <c r="C11" s="105">
        <v>1493412000</v>
      </c>
      <c r="D11" s="105">
        <v>1493412000</v>
      </c>
      <c r="E11" s="105">
        <v>1493412000</v>
      </c>
      <c r="F11" s="105">
        <v>1493412000</v>
      </c>
      <c r="G11" s="105">
        <v>1493412000</v>
      </c>
      <c r="H11" s="105">
        <v>1493412000</v>
      </c>
      <c r="I11" s="105">
        <v>1493412000</v>
      </c>
      <c r="J11" s="105">
        <v>1493412000</v>
      </c>
      <c r="K11" s="105">
        <v>1493412000</v>
      </c>
      <c r="L11" s="105">
        <v>1493412000</v>
      </c>
      <c r="M11" s="105">
        <v>1493412000</v>
      </c>
      <c r="N11" s="105">
        <v>1493412000</v>
      </c>
      <c r="O11" s="105">
        <v>1493412000</v>
      </c>
    </row>
    <row r="12" spans="1:16" x14ac:dyDescent="0.2">
      <c r="A12" s="106" t="s">
        <v>374</v>
      </c>
      <c r="B12" s="105">
        <v>1670012000</v>
      </c>
      <c r="C12" s="105">
        <v>1670012000</v>
      </c>
      <c r="D12" s="105">
        <v>1670012000</v>
      </c>
      <c r="E12" s="105">
        <v>1670012000</v>
      </c>
      <c r="F12" s="105">
        <v>1670012000</v>
      </c>
      <c r="G12" s="105">
        <v>1670012000</v>
      </c>
      <c r="H12" s="105">
        <v>1670012000</v>
      </c>
      <c r="I12" s="105">
        <v>1670012000</v>
      </c>
      <c r="J12" s="105">
        <v>1670012000</v>
      </c>
      <c r="K12" s="105">
        <v>1670012000</v>
      </c>
      <c r="L12" s="105">
        <v>1670012000</v>
      </c>
      <c r="M12" s="105">
        <v>1670012000</v>
      </c>
      <c r="N12" s="105">
        <v>1670012000</v>
      </c>
      <c r="O12" s="105">
        <v>1670012000</v>
      </c>
    </row>
    <row r="13" spans="1:16" x14ac:dyDescent="0.2">
      <c r="A13" s="106" t="s">
        <v>375</v>
      </c>
      <c r="B13" s="105">
        <v>1670013000</v>
      </c>
      <c r="C13" s="105">
        <v>1670013000</v>
      </c>
      <c r="D13" s="105">
        <v>1670013000</v>
      </c>
      <c r="E13" s="105">
        <v>1670013000</v>
      </c>
      <c r="F13" s="105">
        <v>1670013000</v>
      </c>
      <c r="G13" s="105">
        <v>1670013000</v>
      </c>
      <c r="H13" s="105">
        <v>1670013000</v>
      </c>
      <c r="I13" s="105">
        <v>1670013000</v>
      </c>
      <c r="J13" s="105">
        <v>1670013000</v>
      </c>
      <c r="K13" s="105">
        <v>1670013000</v>
      </c>
      <c r="L13" s="105">
        <v>1670013000</v>
      </c>
      <c r="M13" s="105">
        <v>1670013000</v>
      </c>
      <c r="N13" s="105">
        <v>1670013000</v>
      </c>
      <c r="O13" s="105">
        <v>1670013000</v>
      </c>
    </row>
    <row r="14" spans="1:16" x14ac:dyDescent="0.2">
      <c r="A14" s="106" t="s">
        <v>376</v>
      </c>
      <c r="B14" s="105">
        <v>1000</v>
      </c>
      <c r="C14" s="105">
        <v>1000</v>
      </c>
      <c r="D14" s="105">
        <v>1000</v>
      </c>
      <c r="E14" s="105">
        <v>1000</v>
      </c>
      <c r="F14" s="105">
        <v>1000</v>
      </c>
      <c r="G14" s="105">
        <v>1000</v>
      </c>
      <c r="H14" s="105">
        <v>1000</v>
      </c>
      <c r="I14" s="105">
        <v>1000</v>
      </c>
      <c r="J14" s="105">
        <v>1000</v>
      </c>
      <c r="K14" s="105">
        <v>1000</v>
      </c>
      <c r="L14" s="105">
        <v>1000</v>
      </c>
      <c r="M14" s="105">
        <v>1000</v>
      </c>
      <c r="N14" s="105">
        <v>1000</v>
      </c>
      <c r="O14" s="105">
        <v>1000</v>
      </c>
    </row>
    <row r="15" spans="1:16" x14ac:dyDescent="0.2">
      <c r="A15" s="106" t="s">
        <v>377</v>
      </c>
    </row>
    <row r="16" spans="1:16" x14ac:dyDescent="0.2">
      <c r="A16" s="106" t="s">
        <v>378</v>
      </c>
    </row>
    <row r="17" spans="1:15" x14ac:dyDescent="0.2">
      <c r="A17" s="106" t="s">
        <v>379</v>
      </c>
      <c r="B17" s="105">
        <v>1000</v>
      </c>
      <c r="C17" s="105">
        <v>1000</v>
      </c>
      <c r="D17" s="105">
        <v>1000</v>
      </c>
      <c r="E17" s="105">
        <v>1000</v>
      </c>
      <c r="F17" s="105">
        <v>1000</v>
      </c>
      <c r="G17" s="105">
        <v>1000</v>
      </c>
      <c r="H17" s="105">
        <v>1000</v>
      </c>
      <c r="I17" s="105">
        <v>1000</v>
      </c>
      <c r="J17" s="105">
        <v>1000</v>
      </c>
      <c r="K17" s="105">
        <v>1000</v>
      </c>
      <c r="L17" s="105">
        <v>1000</v>
      </c>
      <c r="M17" s="105">
        <v>1000</v>
      </c>
      <c r="N17" s="105">
        <v>1000</v>
      </c>
      <c r="O17" s="105">
        <v>1000</v>
      </c>
    </row>
    <row r="18" spans="1:15" x14ac:dyDescent="0.2">
      <c r="A18" s="106" t="s">
        <v>380</v>
      </c>
      <c r="B18" s="105">
        <v>0</v>
      </c>
      <c r="C18" s="105">
        <v>0</v>
      </c>
      <c r="D18" s="105">
        <v>0</v>
      </c>
      <c r="E18" s="105">
        <v>0</v>
      </c>
      <c r="F18" s="105">
        <v>0</v>
      </c>
      <c r="G18" s="105">
        <v>0</v>
      </c>
      <c r="H18" s="105">
        <v>0</v>
      </c>
      <c r="I18" s="105">
        <v>0</v>
      </c>
      <c r="J18" s="105">
        <v>0</v>
      </c>
      <c r="K18" s="105">
        <v>0</v>
      </c>
      <c r="L18" s="105">
        <v>0</v>
      </c>
      <c r="M18" s="105">
        <v>0</v>
      </c>
      <c r="N18" s="105">
        <v>0</v>
      </c>
      <c r="O18" s="105">
        <v>0</v>
      </c>
    </row>
    <row r="19" spans="1:15" x14ac:dyDescent="0.2">
      <c r="A19" s="106" t="s">
        <v>381</v>
      </c>
      <c r="B19" s="105">
        <v>36000</v>
      </c>
      <c r="C19" s="105">
        <v>36000</v>
      </c>
      <c r="D19" s="105">
        <v>36000</v>
      </c>
      <c r="E19" s="105">
        <v>36000</v>
      </c>
      <c r="F19" s="105">
        <v>36000</v>
      </c>
      <c r="G19" s="105">
        <v>36000</v>
      </c>
      <c r="H19" s="105">
        <v>36000</v>
      </c>
      <c r="I19" s="105">
        <v>36000</v>
      </c>
      <c r="J19" s="105">
        <v>36000</v>
      </c>
      <c r="K19" s="105">
        <v>36000</v>
      </c>
      <c r="L19" s="105">
        <v>36000</v>
      </c>
      <c r="M19" s="105">
        <v>36000</v>
      </c>
      <c r="N19" s="105">
        <v>36000</v>
      </c>
      <c r="O19" s="105">
        <v>36000</v>
      </c>
    </row>
    <row r="20" spans="1:15" x14ac:dyDescent="0.2">
      <c r="A20" s="106" t="s">
        <v>382</v>
      </c>
      <c r="B20" s="105">
        <v>202312000</v>
      </c>
      <c r="C20" s="105">
        <v>202312000</v>
      </c>
      <c r="D20" s="105">
        <v>202312000</v>
      </c>
      <c r="E20" s="105">
        <v>202312000</v>
      </c>
      <c r="F20" s="105">
        <v>202312000</v>
      </c>
      <c r="G20" s="105">
        <v>202312000</v>
      </c>
      <c r="H20" s="105">
        <v>202312000</v>
      </c>
      <c r="I20" s="105">
        <v>202312000</v>
      </c>
      <c r="J20" s="105">
        <v>202312000</v>
      </c>
      <c r="K20" s="105">
        <v>202312000</v>
      </c>
      <c r="L20" s="105">
        <v>202312000</v>
      </c>
      <c r="M20" s="105">
        <v>202312000</v>
      </c>
      <c r="N20" s="105">
        <v>202312000</v>
      </c>
      <c r="O20" s="105">
        <v>202312000</v>
      </c>
    </row>
    <row r="21" spans="1:15" x14ac:dyDescent="0.2">
      <c r="A21" s="106" t="s">
        <v>383</v>
      </c>
      <c r="B21" s="105">
        <v>24000</v>
      </c>
      <c r="C21" s="105">
        <v>25000</v>
      </c>
      <c r="D21" s="105">
        <v>26000</v>
      </c>
      <c r="E21" s="105">
        <v>27000</v>
      </c>
      <c r="F21" s="105">
        <v>28000</v>
      </c>
      <c r="G21" s="105">
        <v>29000</v>
      </c>
      <c r="H21" s="105">
        <v>30000</v>
      </c>
      <c r="I21" s="105">
        <v>31000</v>
      </c>
      <c r="J21" s="105">
        <v>32000</v>
      </c>
      <c r="K21" s="105">
        <v>33000</v>
      </c>
      <c r="L21" s="105">
        <v>34000</v>
      </c>
      <c r="M21" s="105">
        <v>35000</v>
      </c>
      <c r="N21" s="105">
        <v>36000</v>
      </c>
      <c r="O21" s="105">
        <v>36000</v>
      </c>
    </row>
    <row r="22" spans="1:15" x14ac:dyDescent="0.2">
      <c r="A22" s="106" t="s">
        <v>384</v>
      </c>
      <c r="B22" s="105">
        <v>202212000</v>
      </c>
      <c r="C22" s="105">
        <v>202301000</v>
      </c>
      <c r="D22" s="105">
        <v>202302000</v>
      </c>
      <c r="E22" s="105">
        <v>202303000</v>
      </c>
      <c r="F22" s="105">
        <v>202304000</v>
      </c>
      <c r="G22" s="105">
        <v>202305000</v>
      </c>
      <c r="H22" s="105">
        <v>202306000</v>
      </c>
      <c r="I22" s="105">
        <v>202307000</v>
      </c>
      <c r="J22" s="105">
        <v>202308000</v>
      </c>
      <c r="K22" s="105">
        <v>202309000</v>
      </c>
      <c r="L22" s="105">
        <v>202310000</v>
      </c>
      <c r="M22" s="105">
        <v>202311000</v>
      </c>
      <c r="N22" s="105">
        <v>202312000</v>
      </c>
      <c r="O22" s="105">
        <v>202312000</v>
      </c>
    </row>
    <row r="23" spans="1:15" x14ac:dyDescent="0.2">
      <c r="A23" s="106" t="s">
        <v>385</v>
      </c>
      <c r="B23" s="105">
        <v>23000</v>
      </c>
      <c r="C23" s="105">
        <v>24000</v>
      </c>
      <c r="D23" s="105">
        <v>25000</v>
      </c>
      <c r="E23" s="105">
        <v>26000</v>
      </c>
      <c r="F23" s="105">
        <v>27000</v>
      </c>
      <c r="G23" s="105">
        <v>28000</v>
      </c>
      <c r="H23" s="105">
        <v>29000</v>
      </c>
      <c r="I23" s="105">
        <v>30000</v>
      </c>
      <c r="J23" s="105">
        <v>31000</v>
      </c>
      <c r="K23" s="105">
        <v>32000</v>
      </c>
      <c r="L23" s="105">
        <v>33000</v>
      </c>
      <c r="M23" s="105">
        <v>34000</v>
      </c>
      <c r="N23" s="105">
        <v>35000</v>
      </c>
      <c r="O23" s="105">
        <v>35000</v>
      </c>
    </row>
    <row r="24" spans="1:15" x14ac:dyDescent="0.2">
      <c r="A24" s="106" t="s">
        <v>386</v>
      </c>
      <c r="B24" s="105">
        <v>23000</v>
      </c>
      <c r="C24" s="105">
        <v>24000</v>
      </c>
      <c r="D24" s="105">
        <v>25000</v>
      </c>
      <c r="E24" s="105">
        <v>26000</v>
      </c>
      <c r="F24" s="105">
        <v>27000</v>
      </c>
      <c r="G24" s="105">
        <v>28000</v>
      </c>
      <c r="H24" s="105">
        <v>29000</v>
      </c>
      <c r="I24" s="105">
        <v>30000</v>
      </c>
      <c r="J24" s="105">
        <v>31000</v>
      </c>
      <c r="K24" s="105">
        <v>32000</v>
      </c>
      <c r="L24" s="105">
        <v>33000</v>
      </c>
      <c r="M24" s="105">
        <v>34000</v>
      </c>
      <c r="N24" s="105">
        <v>35000</v>
      </c>
      <c r="O24" s="105">
        <v>35000</v>
      </c>
    </row>
    <row r="25" spans="1:15" x14ac:dyDescent="0.2">
      <c r="A25" s="106" t="s">
        <v>387</v>
      </c>
      <c r="B25" s="105">
        <v>202211000</v>
      </c>
      <c r="C25" s="105">
        <v>202212000</v>
      </c>
      <c r="D25" s="105">
        <v>202301000</v>
      </c>
      <c r="E25" s="105">
        <v>202302000</v>
      </c>
      <c r="F25" s="105">
        <v>202303000</v>
      </c>
      <c r="G25" s="105">
        <v>202304000</v>
      </c>
      <c r="H25" s="105">
        <v>202305000</v>
      </c>
      <c r="I25" s="105">
        <v>202306000</v>
      </c>
      <c r="J25" s="105">
        <v>202307000</v>
      </c>
      <c r="K25" s="105">
        <v>202308000</v>
      </c>
      <c r="L25" s="105">
        <v>202309000</v>
      </c>
      <c r="M25" s="105">
        <v>202310000</v>
      </c>
      <c r="N25" s="105">
        <v>202311000</v>
      </c>
      <c r="O25" s="105">
        <v>202311000</v>
      </c>
    </row>
    <row r="26" spans="1:15" x14ac:dyDescent="0.2">
      <c r="A26" s="106" t="s">
        <v>388</v>
      </c>
      <c r="B26" s="105">
        <v>202201000</v>
      </c>
      <c r="C26" s="105">
        <v>202301000</v>
      </c>
      <c r="D26" s="105">
        <v>202301000</v>
      </c>
      <c r="E26" s="105">
        <v>202301000</v>
      </c>
      <c r="F26" s="105">
        <v>202301000</v>
      </c>
      <c r="G26" s="105">
        <v>202301000</v>
      </c>
      <c r="H26" s="105">
        <v>202301000</v>
      </c>
      <c r="I26" s="105">
        <v>202301000</v>
      </c>
      <c r="J26" s="105">
        <v>202301000</v>
      </c>
      <c r="K26" s="105">
        <v>202301000</v>
      </c>
      <c r="L26" s="105">
        <v>202301000</v>
      </c>
      <c r="M26" s="105">
        <v>202301000</v>
      </c>
      <c r="N26" s="105">
        <v>202301000</v>
      </c>
      <c r="O26" s="105">
        <v>202301000</v>
      </c>
    </row>
    <row r="27" spans="1:15" x14ac:dyDescent="0.2">
      <c r="A27" s="106" t="s">
        <v>389</v>
      </c>
      <c r="B27" s="105">
        <v>202112000</v>
      </c>
      <c r="C27" s="105">
        <v>202212000</v>
      </c>
      <c r="D27" s="105">
        <v>202212000</v>
      </c>
      <c r="E27" s="105">
        <v>202212000</v>
      </c>
      <c r="F27" s="105">
        <v>202212000</v>
      </c>
      <c r="G27" s="105">
        <v>202212000</v>
      </c>
      <c r="H27" s="105">
        <v>202212000</v>
      </c>
      <c r="I27" s="105">
        <v>202212000</v>
      </c>
      <c r="J27" s="105">
        <v>202212000</v>
      </c>
      <c r="K27" s="105">
        <v>202212000</v>
      </c>
      <c r="L27" s="105">
        <v>202212000</v>
      </c>
      <c r="M27" s="105">
        <v>202212000</v>
      </c>
      <c r="N27" s="105">
        <v>202212000</v>
      </c>
      <c r="O27" s="105">
        <v>202212000</v>
      </c>
    </row>
    <row r="28" spans="1:15" x14ac:dyDescent="0.2">
      <c r="A28" s="106" t="s">
        <v>390</v>
      </c>
      <c r="B28" s="105">
        <v>0</v>
      </c>
      <c r="C28" s="105">
        <v>1000</v>
      </c>
      <c r="D28" s="105">
        <v>0</v>
      </c>
      <c r="E28" s="105">
        <v>0</v>
      </c>
      <c r="F28" s="105">
        <v>0</v>
      </c>
      <c r="G28" s="105">
        <v>0</v>
      </c>
      <c r="H28" s="105">
        <v>0</v>
      </c>
      <c r="I28" s="105">
        <v>0</v>
      </c>
      <c r="J28" s="105">
        <v>0</v>
      </c>
      <c r="K28" s="105">
        <v>0</v>
      </c>
      <c r="L28" s="105">
        <v>0</v>
      </c>
      <c r="M28" s="105">
        <v>0</v>
      </c>
      <c r="N28" s="105">
        <v>0</v>
      </c>
      <c r="O28" s="105">
        <v>0</v>
      </c>
    </row>
    <row r="29" spans="1:15" x14ac:dyDescent="0.2">
      <c r="A29" s="106" t="s">
        <v>391</v>
      </c>
    </row>
    <row r="30" spans="1:15" x14ac:dyDescent="0.2">
      <c r="A30" s="106" t="s">
        <v>392</v>
      </c>
      <c r="B30" s="105">
        <v>1000</v>
      </c>
      <c r="C30" s="105">
        <v>1000</v>
      </c>
      <c r="D30" s="105">
        <v>1000</v>
      </c>
      <c r="E30" s="105">
        <v>1000</v>
      </c>
      <c r="F30" s="105">
        <v>1000</v>
      </c>
      <c r="G30" s="105">
        <v>1000</v>
      </c>
      <c r="H30" s="105">
        <v>1000</v>
      </c>
      <c r="I30" s="105">
        <v>1000</v>
      </c>
      <c r="J30" s="105">
        <v>1000</v>
      </c>
      <c r="K30" s="105">
        <v>1000</v>
      </c>
      <c r="L30" s="105">
        <v>1000</v>
      </c>
      <c r="M30" s="105">
        <v>1000</v>
      </c>
      <c r="N30" s="105">
        <v>1000</v>
      </c>
      <c r="O30" s="105">
        <v>1000</v>
      </c>
    </row>
    <row r="31" spans="1:15" x14ac:dyDescent="0.2">
      <c r="A31" s="106" t="s">
        <v>393</v>
      </c>
      <c r="B31" s="105">
        <v>1000</v>
      </c>
      <c r="C31" s="105">
        <v>1000</v>
      </c>
      <c r="D31" s="105">
        <v>1000</v>
      </c>
      <c r="E31" s="105">
        <v>1000</v>
      </c>
      <c r="F31" s="105">
        <v>1000</v>
      </c>
      <c r="G31" s="105">
        <v>1000</v>
      </c>
      <c r="H31" s="105">
        <v>1000</v>
      </c>
      <c r="I31" s="105">
        <v>1000</v>
      </c>
      <c r="J31" s="105">
        <v>1000</v>
      </c>
      <c r="K31" s="105">
        <v>1000</v>
      </c>
      <c r="L31" s="105">
        <v>1000</v>
      </c>
      <c r="M31" s="105">
        <v>1000</v>
      </c>
      <c r="N31" s="105">
        <v>1000</v>
      </c>
      <c r="O31" s="105">
        <v>1000</v>
      </c>
    </row>
    <row r="32" spans="1:15" x14ac:dyDescent="0.2">
      <c r="A32" s="106" t="s">
        <v>394</v>
      </c>
      <c r="B32" s="105">
        <v>0</v>
      </c>
      <c r="C32" s="105">
        <v>0</v>
      </c>
      <c r="D32" s="105">
        <v>0</v>
      </c>
      <c r="E32" s="105">
        <v>0</v>
      </c>
      <c r="F32" s="105">
        <v>0</v>
      </c>
      <c r="G32" s="105">
        <v>0</v>
      </c>
      <c r="H32" s="105">
        <v>0</v>
      </c>
      <c r="I32" s="105">
        <v>0</v>
      </c>
      <c r="J32" s="105">
        <v>0</v>
      </c>
      <c r="K32" s="105">
        <v>0</v>
      </c>
      <c r="L32" s="105">
        <v>0</v>
      </c>
      <c r="M32" s="105">
        <v>0</v>
      </c>
      <c r="N32" s="105">
        <v>0</v>
      </c>
      <c r="O32" s="105">
        <v>0</v>
      </c>
    </row>
    <row r="33" spans="1:15" x14ac:dyDescent="0.2">
      <c r="A33" s="106" t="s">
        <v>395</v>
      </c>
      <c r="B33" s="105">
        <v>0</v>
      </c>
      <c r="C33" s="105">
        <v>0</v>
      </c>
      <c r="D33" s="105">
        <v>0</v>
      </c>
      <c r="E33" s="105">
        <v>0</v>
      </c>
      <c r="F33" s="105">
        <v>0</v>
      </c>
      <c r="G33" s="105">
        <v>0</v>
      </c>
      <c r="H33" s="105">
        <v>0</v>
      </c>
      <c r="I33" s="105">
        <v>0</v>
      </c>
      <c r="J33" s="105">
        <v>0</v>
      </c>
      <c r="K33" s="105">
        <v>0</v>
      </c>
      <c r="L33" s="105">
        <v>0</v>
      </c>
      <c r="M33" s="105">
        <v>0</v>
      </c>
      <c r="N33" s="105">
        <v>0</v>
      </c>
      <c r="O33" s="105">
        <v>0</v>
      </c>
    </row>
    <row r="34" spans="1:15" x14ac:dyDescent="0.2">
      <c r="A34" s="106" t="s">
        <v>396</v>
      </c>
      <c r="B34" s="105">
        <v>0</v>
      </c>
      <c r="C34" s="105">
        <v>0</v>
      </c>
      <c r="D34" s="105">
        <v>0</v>
      </c>
      <c r="E34" s="105">
        <v>0</v>
      </c>
      <c r="F34" s="105">
        <v>0</v>
      </c>
      <c r="G34" s="105">
        <v>0</v>
      </c>
      <c r="H34" s="105">
        <v>0</v>
      </c>
      <c r="I34" s="105">
        <v>0</v>
      </c>
      <c r="J34" s="105">
        <v>0</v>
      </c>
      <c r="K34" s="105">
        <v>0</v>
      </c>
      <c r="L34" s="105">
        <v>0</v>
      </c>
      <c r="M34" s="105">
        <v>0</v>
      </c>
      <c r="N34" s="105">
        <v>0</v>
      </c>
      <c r="O34" s="105">
        <v>0</v>
      </c>
    </row>
    <row r="35" spans="1:15" x14ac:dyDescent="0.2">
      <c r="A35" s="106" t="s">
        <v>397</v>
      </c>
    </row>
    <row r="36" spans="1:15" x14ac:dyDescent="0.2">
      <c r="A36" s="106" t="s">
        <v>398</v>
      </c>
      <c r="B36" s="105">
        <v>0</v>
      </c>
      <c r="C36" s="105">
        <v>0</v>
      </c>
      <c r="D36" s="105">
        <v>0</v>
      </c>
      <c r="E36" s="105">
        <v>0</v>
      </c>
      <c r="F36" s="105">
        <v>0</v>
      </c>
      <c r="G36" s="105">
        <v>0</v>
      </c>
      <c r="H36" s="105">
        <v>0</v>
      </c>
      <c r="I36" s="105">
        <v>0</v>
      </c>
      <c r="J36" s="105">
        <v>0</v>
      </c>
      <c r="K36" s="105">
        <v>0</v>
      </c>
      <c r="L36" s="105">
        <v>0</v>
      </c>
      <c r="M36" s="105">
        <v>0</v>
      </c>
      <c r="N36" s="105">
        <v>0</v>
      </c>
      <c r="O36" s="105">
        <v>0</v>
      </c>
    </row>
    <row r="37" spans="1:15" x14ac:dyDescent="0.2">
      <c r="A37" s="106" t="s">
        <v>399</v>
      </c>
      <c r="B37" s="105">
        <v>1000</v>
      </c>
      <c r="C37" s="105">
        <v>1000</v>
      </c>
      <c r="D37" s="105">
        <v>1000</v>
      </c>
      <c r="E37" s="105">
        <v>1000</v>
      </c>
      <c r="F37" s="105">
        <v>1000</v>
      </c>
      <c r="G37" s="105">
        <v>1000</v>
      </c>
      <c r="H37" s="105">
        <v>1000</v>
      </c>
      <c r="I37" s="105">
        <v>1000</v>
      </c>
      <c r="J37" s="105">
        <v>1000</v>
      </c>
      <c r="K37" s="105">
        <v>1000</v>
      </c>
      <c r="L37" s="105">
        <v>1000</v>
      </c>
      <c r="M37" s="105">
        <v>1000</v>
      </c>
      <c r="N37" s="105">
        <v>1000</v>
      </c>
      <c r="O37" s="105">
        <v>1000</v>
      </c>
    </row>
    <row r="38" spans="1:15" x14ac:dyDescent="0.2">
      <c r="A38" s="106" t="s">
        <v>400</v>
      </c>
      <c r="B38" s="105">
        <v>1000</v>
      </c>
      <c r="C38" s="105">
        <v>1000</v>
      </c>
      <c r="D38" s="105">
        <v>1000</v>
      </c>
      <c r="E38" s="105">
        <v>1000</v>
      </c>
      <c r="F38" s="105">
        <v>1000</v>
      </c>
      <c r="G38" s="105">
        <v>1000</v>
      </c>
      <c r="H38" s="105">
        <v>1000</v>
      </c>
      <c r="I38" s="105">
        <v>1000</v>
      </c>
      <c r="J38" s="105">
        <v>1000</v>
      </c>
      <c r="K38" s="105">
        <v>1000</v>
      </c>
      <c r="L38" s="105">
        <v>1000</v>
      </c>
      <c r="M38" s="105">
        <v>1000</v>
      </c>
      <c r="N38" s="105">
        <v>1000</v>
      </c>
      <c r="O38" s="105">
        <v>1000</v>
      </c>
    </row>
    <row r="39" spans="1:15" x14ac:dyDescent="0.2">
      <c r="A39" s="106" t="s">
        <v>401</v>
      </c>
      <c r="B39" s="105">
        <v>0</v>
      </c>
      <c r="C39" s="105">
        <v>0</v>
      </c>
      <c r="D39" s="105">
        <v>0</v>
      </c>
      <c r="E39" s="105">
        <v>0</v>
      </c>
      <c r="F39" s="105">
        <v>0</v>
      </c>
      <c r="G39" s="105">
        <v>0</v>
      </c>
      <c r="H39" s="105">
        <v>0</v>
      </c>
      <c r="I39" s="105">
        <v>0</v>
      </c>
      <c r="J39" s="105">
        <v>0</v>
      </c>
      <c r="K39" s="105">
        <v>0</v>
      </c>
      <c r="L39" s="105">
        <v>0</v>
      </c>
      <c r="M39" s="105">
        <v>0</v>
      </c>
      <c r="N39" s="105">
        <v>0</v>
      </c>
      <c r="O39" s="105">
        <v>0</v>
      </c>
    </row>
    <row r="40" spans="1:15" x14ac:dyDescent="0.2">
      <c r="A40" s="106" t="s">
        <v>402</v>
      </c>
      <c r="B40" s="105">
        <v>0</v>
      </c>
      <c r="C40" s="105">
        <v>0</v>
      </c>
      <c r="D40" s="105">
        <v>0</v>
      </c>
      <c r="E40" s="105">
        <v>0</v>
      </c>
      <c r="F40" s="105">
        <v>0</v>
      </c>
      <c r="G40" s="105">
        <v>0</v>
      </c>
      <c r="H40" s="105">
        <v>0</v>
      </c>
      <c r="I40" s="105">
        <v>0</v>
      </c>
      <c r="J40" s="105">
        <v>0</v>
      </c>
      <c r="K40" s="105">
        <v>0</v>
      </c>
      <c r="L40" s="105">
        <v>0</v>
      </c>
      <c r="M40" s="105">
        <v>0</v>
      </c>
      <c r="N40" s="105">
        <v>0</v>
      </c>
      <c r="O40" s="105">
        <v>0</v>
      </c>
    </row>
    <row r="41" spans="1:15" x14ac:dyDescent="0.2">
      <c r="A41" s="106" t="s">
        <v>403</v>
      </c>
      <c r="B41" s="105">
        <v>0</v>
      </c>
      <c r="C41" s="105">
        <v>0</v>
      </c>
      <c r="D41" s="105">
        <v>0</v>
      </c>
      <c r="E41" s="105">
        <v>0</v>
      </c>
      <c r="F41" s="105">
        <v>0</v>
      </c>
      <c r="G41" s="105">
        <v>0</v>
      </c>
      <c r="H41" s="105">
        <v>0</v>
      </c>
      <c r="I41" s="105">
        <v>0</v>
      </c>
      <c r="J41" s="105">
        <v>0</v>
      </c>
      <c r="K41" s="105">
        <v>0</v>
      </c>
      <c r="L41" s="105">
        <v>0</v>
      </c>
      <c r="M41" s="105">
        <v>0</v>
      </c>
      <c r="N41" s="105">
        <v>0</v>
      </c>
      <c r="O41" s="105">
        <v>0</v>
      </c>
    </row>
    <row r="42" spans="1:15" x14ac:dyDescent="0.2">
      <c r="A42" s="106" t="s">
        <v>404</v>
      </c>
      <c r="B42" s="105">
        <v>0</v>
      </c>
      <c r="C42" s="105">
        <v>0</v>
      </c>
      <c r="D42" s="105">
        <v>0</v>
      </c>
      <c r="E42" s="105">
        <v>0</v>
      </c>
      <c r="F42" s="105">
        <v>0</v>
      </c>
      <c r="G42" s="105">
        <v>0</v>
      </c>
      <c r="H42" s="105">
        <v>0</v>
      </c>
      <c r="I42" s="105">
        <v>0</v>
      </c>
      <c r="J42" s="105">
        <v>0</v>
      </c>
      <c r="K42" s="105">
        <v>0</v>
      </c>
      <c r="L42" s="105">
        <v>0</v>
      </c>
      <c r="M42" s="105">
        <v>0</v>
      </c>
      <c r="N42" s="105">
        <v>0</v>
      </c>
      <c r="O42" s="105">
        <v>0</v>
      </c>
    </row>
    <row r="43" spans="1:15" x14ac:dyDescent="0.2">
      <c r="A43" s="106" t="s">
        <v>405</v>
      </c>
      <c r="B43" s="105">
        <v>1000</v>
      </c>
      <c r="C43" s="105">
        <v>1000</v>
      </c>
      <c r="D43" s="105">
        <v>1000</v>
      </c>
      <c r="E43" s="105">
        <v>1000</v>
      </c>
      <c r="F43" s="105">
        <v>1000</v>
      </c>
      <c r="G43" s="105">
        <v>1000</v>
      </c>
      <c r="H43" s="105">
        <v>1000</v>
      </c>
      <c r="I43" s="105">
        <v>1000</v>
      </c>
      <c r="J43" s="105">
        <v>1000</v>
      </c>
      <c r="K43" s="105">
        <v>1000</v>
      </c>
      <c r="L43" s="105">
        <v>1000</v>
      </c>
      <c r="M43" s="105">
        <v>1000</v>
      </c>
      <c r="N43" s="105">
        <v>1000</v>
      </c>
      <c r="O43" s="105">
        <v>1000</v>
      </c>
    </row>
    <row r="44" spans="1:15" x14ac:dyDescent="0.2">
      <c r="A44" s="106" t="s">
        <v>406</v>
      </c>
    </row>
    <row r="45" spans="1:15" x14ac:dyDescent="0.2">
      <c r="A45" s="106" t="s">
        <v>407</v>
      </c>
      <c r="B45" s="105">
        <v>0</v>
      </c>
      <c r="C45" s="105">
        <v>0</v>
      </c>
      <c r="D45" s="105">
        <v>0</v>
      </c>
      <c r="E45" s="105">
        <v>0</v>
      </c>
      <c r="F45" s="105">
        <v>0</v>
      </c>
      <c r="G45" s="105">
        <v>0</v>
      </c>
      <c r="H45" s="105">
        <v>0</v>
      </c>
      <c r="I45" s="105">
        <v>0</v>
      </c>
      <c r="J45" s="105">
        <v>0</v>
      </c>
      <c r="K45" s="105">
        <v>0</v>
      </c>
      <c r="L45" s="105">
        <v>0</v>
      </c>
      <c r="M45" s="105">
        <v>0</v>
      </c>
      <c r="N45" s="105">
        <v>0</v>
      </c>
      <c r="O45" s="105">
        <v>0</v>
      </c>
    </row>
    <row r="46" spans="1:15" x14ac:dyDescent="0.2">
      <c r="A46" s="106" t="s">
        <v>408</v>
      </c>
    </row>
    <row r="47" spans="1:15" x14ac:dyDescent="0.2">
      <c r="A47" s="106" t="s">
        <v>409</v>
      </c>
      <c r="B47" s="105">
        <v>0</v>
      </c>
      <c r="C47" s="105">
        <v>0</v>
      </c>
      <c r="D47" s="105">
        <v>0</v>
      </c>
      <c r="E47" s="105">
        <v>0</v>
      </c>
      <c r="F47" s="105">
        <v>0</v>
      </c>
      <c r="G47" s="105">
        <v>0</v>
      </c>
      <c r="H47" s="105">
        <v>0</v>
      </c>
      <c r="I47" s="105">
        <v>0</v>
      </c>
      <c r="J47" s="105">
        <v>0</v>
      </c>
      <c r="K47" s="105">
        <v>0</v>
      </c>
      <c r="L47" s="105">
        <v>0</v>
      </c>
      <c r="M47" s="105">
        <v>0</v>
      </c>
      <c r="N47" s="105">
        <v>0</v>
      </c>
      <c r="O47" s="105">
        <v>0</v>
      </c>
    </row>
    <row r="48" spans="1:15" x14ac:dyDescent="0.2">
      <c r="A48" s="106" t="s">
        <v>410</v>
      </c>
      <c r="B48" s="105">
        <v>0</v>
      </c>
      <c r="C48" s="105">
        <v>0</v>
      </c>
      <c r="D48" s="105">
        <v>0</v>
      </c>
      <c r="E48" s="105">
        <v>0</v>
      </c>
      <c r="F48" s="105">
        <v>0</v>
      </c>
      <c r="G48" s="105">
        <v>0</v>
      </c>
      <c r="H48" s="105">
        <v>0</v>
      </c>
      <c r="I48" s="105">
        <v>0</v>
      </c>
      <c r="J48" s="105">
        <v>0</v>
      </c>
      <c r="K48" s="105">
        <v>0</v>
      </c>
      <c r="L48" s="105">
        <v>0</v>
      </c>
      <c r="M48" s="105">
        <v>0</v>
      </c>
      <c r="N48" s="105">
        <v>0</v>
      </c>
      <c r="O48" s="105">
        <v>0</v>
      </c>
    </row>
    <row r="49" spans="1:15" x14ac:dyDescent="0.2">
      <c r="A49" s="106" t="s">
        <v>411</v>
      </c>
      <c r="B49" s="105">
        <v>0</v>
      </c>
      <c r="C49" s="105">
        <v>0</v>
      </c>
      <c r="D49" s="105">
        <v>0</v>
      </c>
      <c r="E49" s="105">
        <v>0</v>
      </c>
      <c r="F49" s="105">
        <v>0</v>
      </c>
      <c r="G49" s="105">
        <v>0</v>
      </c>
      <c r="H49" s="105">
        <v>0</v>
      </c>
      <c r="I49" s="105">
        <v>0</v>
      </c>
      <c r="J49" s="105">
        <v>0</v>
      </c>
      <c r="K49" s="105">
        <v>0</v>
      </c>
      <c r="L49" s="105">
        <v>0</v>
      </c>
      <c r="M49" s="105">
        <v>0</v>
      </c>
      <c r="N49" s="105">
        <v>0</v>
      </c>
      <c r="O49" s="105">
        <v>0</v>
      </c>
    </row>
    <row r="50" spans="1:15" x14ac:dyDescent="0.2">
      <c r="A50" s="106" t="s">
        <v>412</v>
      </c>
    </row>
    <row r="51" spans="1:15" x14ac:dyDescent="0.2">
      <c r="A51" s="106" t="s">
        <v>413</v>
      </c>
      <c r="B51" s="105">
        <v>0</v>
      </c>
      <c r="C51" s="105">
        <v>0</v>
      </c>
      <c r="D51" s="105">
        <v>0</v>
      </c>
      <c r="E51" s="105">
        <v>0</v>
      </c>
      <c r="F51" s="105">
        <v>0</v>
      </c>
      <c r="G51" s="105">
        <v>0</v>
      </c>
      <c r="H51" s="105">
        <v>0</v>
      </c>
      <c r="I51" s="105">
        <v>0</v>
      </c>
      <c r="J51" s="105">
        <v>0</v>
      </c>
      <c r="K51" s="105">
        <v>0</v>
      </c>
      <c r="L51" s="105">
        <v>0</v>
      </c>
      <c r="M51" s="105">
        <v>0</v>
      </c>
      <c r="N51" s="105">
        <v>0</v>
      </c>
      <c r="O51" s="105">
        <v>0</v>
      </c>
    </row>
    <row r="52" spans="1:15" x14ac:dyDescent="0.2">
      <c r="A52" s="106" t="s">
        <v>414</v>
      </c>
    </row>
    <row r="53" spans="1:15" x14ac:dyDescent="0.2">
      <c r="A53" s="106" t="s">
        <v>415</v>
      </c>
      <c r="B53" s="105">
        <v>0</v>
      </c>
      <c r="C53" s="105">
        <v>0</v>
      </c>
      <c r="D53" s="105">
        <v>0</v>
      </c>
      <c r="E53" s="105">
        <v>0</v>
      </c>
      <c r="F53" s="105">
        <v>0</v>
      </c>
      <c r="G53" s="105">
        <v>0</v>
      </c>
      <c r="H53" s="105">
        <v>0</v>
      </c>
      <c r="I53" s="105">
        <v>0</v>
      </c>
      <c r="J53" s="105">
        <v>0</v>
      </c>
      <c r="K53" s="105">
        <v>0</v>
      </c>
      <c r="L53" s="105">
        <v>0</v>
      </c>
      <c r="M53" s="105">
        <v>0</v>
      </c>
      <c r="N53" s="105">
        <v>0</v>
      </c>
      <c r="O53" s="105">
        <v>0</v>
      </c>
    </row>
    <row r="54" spans="1:15" x14ac:dyDescent="0.2">
      <c r="A54" s="106" t="s">
        <v>416</v>
      </c>
      <c r="B54" s="105">
        <v>0</v>
      </c>
      <c r="C54" s="105">
        <v>0</v>
      </c>
      <c r="D54" s="105">
        <v>0</v>
      </c>
      <c r="E54" s="105">
        <v>0</v>
      </c>
      <c r="F54" s="105">
        <v>0</v>
      </c>
      <c r="G54" s="105">
        <v>0</v>
      </c>
      <c r="H54" s="105">
        <v>0</v>
      </c>
      <c r="I54" s="105">
        <v>0</v>
      </c>
      <c r="J54" s="105">
        <v>0</v>
      </c>
      <c r="K54" s="105">
        <v>0</v>
      </c>
      <c r="L54" s="105">
        <v>0</v>
      </c>
      <c r="M54" s="105">
        <v>0</v>
      </c>
      <c r="N54" s="105">
        <v>0</v>
      </c>
      <c r="O54" s="105">
        <v>0</v>
      </c>
    </row>
    <row r="55" spans="1:15" x14ac:dyDescent="0.2">
      <c r="A55" s="106" t="s">
        <v>417</v>
      </c>
    </row>
    <row r="56" spans="1:15" x14ac:dyDescent="0.2">
      <c r="A56" s="106" t="s">
        <v>418</v>
      </c>
      <c r="B56" s="105">
        <v>0</v>
      </c>
      <c r="C56" s="105">
        <v>0</v>
      </c>
      <c r="D56" s="105">
        <v>0</v>
      </c>
      <c r="E56" s="105">
        <v>0</v>
      </c>
      <c r="F56" s="105">
        <v>0</v>
      </c>
      <c r="G56" s="105">
        <v>0</v>
      </c>
      <c r="H56" s="105">
        <v>0</v>
      </c>
      <c r="I56" s="105">
        <v>0</v>
      </c>
      <c r="J56" s="105">
        <v>0</v>
      </c>
      <c r="K56" s="105">
        <v>0</v>
      </c>
      <c r="L56" s="105">
        <v>0</v>
      </c>
      <c r="M56" s="105">
        <v>0</v>
      </c>
      <c r="N56" s="105">
        <v>0</v>
      </c>
      <c r="O56" s="105">
        <v>0</v>
      </c>
    </row>
    <row r="57" spans="1:15" x14ac:dyDescent="0.2">
      <c r="A57" s="106" t="s">
        <v>419</v>
      </c>
      <c r="B57" s="105">
        <v>0</v>
      </c>
      <c r="C57" s="105">
        <v>0</v>
      </c>
      <c r="D57" s="105">
        <v>0</v>
      </c>
      <c r="E57" s="105">
        <v>0</v>
      </c>
      <c r="F57" s="105">
        <v>0</v>
      </c>
      <c r="G57" s="105">
        <v>0</v>
      </c>
      <c r="H57" s="105">
        <v>0</v>
      </c>
      <c r="I57" s="105">
        <v>0</v>
      </c>
      <c r="J57" s="105">
        <v>0</v>
      </c>
      <c r="K57" s="105">
        <v>0</v>
      </c>
      <c r="L57" s="105">
        <v>0</v>
      </c>
      <c r="M57" s="105">
        <v>0</v>
      </c>
      <c r="N57" s="105">
        <v>0</v>
      </c>
      <c r="O57" s="105">
        <v>0</v>
      </c>
    </row>
    <row r="58" spans="1:15" x14ac:dyDescent="0.2">
      <c r="A58" s="106" t="s">
        <v>420</v>
      </c>
      <c r="B58" s="105">
        <v>0</v>
      </c>
      <c r="C58" s="105">
        <v>0</v>
      </c>
      <c r="D58" s="105">
        <v>0</v>
      </c>
      <c r="E58" s="105">
        <v>0</v>
      </c>
      <c r="F58" s="105">
        <v>0</v>
      </c>
      <c r="G58" s="105">
        <v>0</v>
      </c>
      <c r="H58" s="105">
        <v>0</v>
      </c>
      <c r="I58" s="105">
        <v>0</v>
      </c>
      <c r="J58" s="105">
        <v>0</v>
      </c>
      <c r="K58" s="105">
        <v>0</v>
      </c>
      <c r="L58" s="105">
        <v>0</v>
      </c>
      <c r="M58" s="105">
        <v>0</v>
      </c>
      <c r="N58" s="105">
        <v>0</v>
      </c>
      <c r="O58" s="105">
        <v>0</v>
      </c>
    </row>
    <row r="59" spans="1:15" x14ac:dyDescent="0.2">
      <c r="A59" s="106" t="s">
        <v>421</v>
      </c>
    </row>
    <row r="60" spans="1:15" x14ac:dyDescent="0.2">
      <c r="A60" s="106" t="s">
        <v>422</v>
      </c>
      <c r="B60" s="105">
        <v>0</v>
      </c>
      <c r="C60" s="105">
        <v>0</v>
      </c>
      <c r="D60" s="105">
        <v>0</v>
      </c>
      <c r="E60" s="105">
        <v>0</v>
      </c>
      <c r="F60" s="105">
        <v>0</v>
      </c>
      <c r="G60" s="105">
        <v>0</v>
      </c>
      <c r="H60" s="105">
        <v>0</v>
      </c>
      <c r="I60" s="105">
        <v>0</v>
      </c>
      <c r="J60" s="105">
        <v>0</v>
      </c>
      <c r="K60" s="105">
        <v>0</v>
      </c>
      <c r="L60" s="105">
        <v>0</v>
      </c>
      <c r="M60" s="105">
        <v>0</v>
      </c>
      <c r="N60" s="105">
        <v>0</v>
      </c>
      <c r="O60" s="105">
        <v>0</v>
      </c>
    </row>
    <row r="61" spans="1:15" x14ac:dyDescent="0.2">
      <c r="A61" s="106" t="s">
        <v>423</v>
      </c>
    </row>
    <row r="62" spans="1:15" x14ac:dyDescent="0.2">
      <c r="A62" s="106" t="s">
        <v>424</v>
      </c>
      <c r="B62" s="105">
        <v>0</v>
      </c>
      <c r="C62" s="105">
        <v>0</v>
      </c>
      <c r="D62" s="105">
        <v>0</v>
      </c>
      <c r="E62" s="105">
        <v>0</v>
      </c>
      <c r="F62" s="105">
        <v>0</v>
      </c>
      <c r="G62" s="105">
        <v>0</v>
      </c>
      <c r="H62" s="105">
        <v>0</v>
      </c>
      <c r="I62" s="105">
        <v>0</v>
      </c>
      <c r="J62" s="105">
        <v>0</v>
      </c>
      <c r="K62" s="105">
        <v>0</v>
      </c>
      <c r="L62" s="105">
        <v>0</v>
      </c>
      <c r="M62" s="105">
        <v>0</v>
      </c>
      <c r="N62" s="105">
        <v>0</v>
      </c>
      <c r="O62" s="105">
        <v>0</v>
      </c>
    </row>
    <row r="63" spans="1:15" x14ac:dyDescent="0.2">
      <c r="A63" s="106" t="s">
        <v>425</v>
      </c>
    </row>
    <row r="64" spans="1:15" x14ac:dyDescent="0.2">
      <c r="A64" s="106" t="s">
        <v>426</v>
      </c>
    </row>
    <row r="65" spans="1:17" x14ac:dyDescent="0.2">
      <c r="A65" s="158" t="s">
        <v>427</v>
      </c>
    </row>
    <row r="66" spans="1:17" x14ac:dyDescent="0.2">
      <c r="A66" s="106" t="s">
        <v>428</v>
      </c>
    </row>
    <row r="67" spans="1:17" x14ac:dyDescent="0.2">
      <c r="A67" s="158" t="s">
        <v>429</v>
      </c>
    </row>
    <row r="68" spans="1:17" x14ac:dyDescent="0.2">
      <c r="A68" s="106" t="s">
        <v>430</v>
      </c>
      <c r="B68" s="105">
        <v>20283681318.599998</v>
      </c>
      <c r="C68" s="105">
        <v>20467525359.73</v>
      </c>
      <c r="D68" s="105">
        <v>20551609906.32</v>
      </c>
      <c r="E68" s="105">
        <v>20701131986.049999</v>
      </c>
      <c r="F68" s="105">
        <v>20862765718.950001</v>
      </c>
      <c r="G68" s="105">
        <v>21178102921.610001</v>
      </c>
      <c r="H68" s="105">
        <v>21335771160.560001</v>
      </c>
      <c r="I68" s="105">
        <v>21335019609.709999</v>
      </c>
      <c r="J68" s="105">
        <v>21343273518.919998</v>
      </c>
      <c r="K68" s="105">
        <v>21291739858.079899</v>
      </c>
      <c r="L68" s="105">
        <v>21463461544.610001</v>
      </c>
      <c r="M68" s="105">
        <v>21732123117.919998</v>
      </c>
      <c r="N68" s="105">
        <v>21912826166.709999</v>
      </c>
      <c r="O68" s="105">
        <v>21912826166.709999</v>
      </c>
    </row>
    <row r="69" spans="1:17" x14ac:dyDescent="0.2">
      <c r="A69" s="106" t="s">
        <v>431</v>
      </c>
      <c r="B69" s="105">
        <v>0</v>
      </c>
      <c r="C69" s="105">
        <v>0</v>
      </c>
      <c r="D69" s="105">
        <v>0</v>
      </c>
      <c r="E69" s="105">
        <v>0</v>
      </c>
      <c r="F69" s="105">
        <v>0</v>
      </c>
      <c r="G69" s="105">
        <v>0</v>
      </c>
      <c r="H69" s="105">
        <v>0</v>
      </c>
      <c r="I69" s="105">
        <v>0</v>
      </c>
      <c r="J69" s="105">
        <v>0</v>
      </c>
      <c r="K69" s="105">
        <v>0</v>
      </c>
      <c r="L69" s="105">
        <v>0</v>
      </c>
      <c r="M69" s="105">
        <v>0</v>
      </c>
      <c r="N69" s="105">
        <v>0</v>
      </c>
      <c r="O69" s="105">
        <v>0</v>
      </c>
    </row>
    <row r="70" spans="1:17" x14ac:dyDescent="0.2">
      <c r="A70" s="106" t="s">
        <v>432</v>
      </c>
      <c r="B70" s="105">
        <v>235782330.40000001</v>
      </c>
      <c r="C70" s="105">
        <v>235782330.40000001</v>
      </c>
      <c r="D70" s="105">
        <v>235782330.40000001</v>
      </c>
      <c r="E70" s="105">
        <v>235782330.40000001</v>
      </c>
      <c r="F70" s="105">
        <v>235782330.40000001</v>
      </c>
      <c r="G70" s="105">
        <v>235782330.40000001</v>
      </c>
      <c r="H70" s="105">
        <v>235782330.40000001</v>
      </c>
      <c r="I70" s="105">
        <v>235782330.40000001</v>
      </c>
      <c r="J70" s="105">
        <v>235782330.40000001</v>
      </c>
      <c r="K70" s="105">
        <v>235782330.40000001</v>
      </c>
      <c r="L70" s="105">
        <v>235782330.40000001</v>
      </c>
      <c r="M70" s="105">
        <v>235782330.40000001</v>
      </c>
      <c r="N70" s="105">
        <v>235782330.40000001</v>
      </c>
      <c r="O70" s="105">
        <v>235782330.40000001</v>
      </c>
    </row>
    <row r="71" spans="1:17" x14ac:dyDescent="0.2">
      <c r="A71" s="106" t="s">
        <v>433</v>
      </c>
      <c r="B71" s="105">
        <v>422472187.15999901</v>
      </c>
      <c r="C71" s="105">
        <v>422472187.15999901</v>
      </c>
      <c r="D71" s="105">
        <v>422472187.15999901</v>
      </c>
      <c r="E71" s="105">
        <v>422472187.15999901</v>
      </c>
      <c r="F71" s="105">
        <v>422362103.48000002</v>
      </c>
      <c r="G71" s="105">
        <v>422362103.48000002</v>
      </c>
      <c r="H71" s="105">
        <v>423867143.10000002</v>
      </c>
      <c r="I71" s="105">
        <v>423867143.10000002</v>
      </c>
      <c r="J71" s="105">
        <v>423867143.10000002</v>
      </c>
      <c r="K71" s="105">
        <v>503412271.50999999</v>
      </c>
      <c r="L71" s="105">
        <v>503412271.50999999</v>
      </c>
      <c r="M71" s="105">
        <v>510840364.049999</v>
      </c>
      <c r="N71" s="105">
        <v>513998404.88999897</v>
      </c>
      <c r="O71" s="105">
        <v>513998404.88999897</v>
      </c>
    </row>
    <row r="72" spans="1:17" x14ac:dyDescent="0.2">
      <c r="A72" s="106" t="s">
        <v>434</v>
      </c>
      <c r="B72" s="105">
        <v>0</v>
      </c>
      <c r="C72" s="105">
        <v>0</v>
      </c>
      <c r="D72" s="105">
        <v>0</v>
      </c>
      <c r="E72" s="105">
        <v>0</v>
      </c>
      <c r="F72" s="105">
        <v>0</v>
      </c>
      <c r="G72" s="105">
        <v>0</v>
      </c>
      <c r="H72" s="105">
        <v>0</v>
      </c>
      <c r="I72" s="105">
        <v>0</v>
      </c>
      <c r="J72" s="105">
        <v>0</v>
      </c>
      <c r="K72" s="105">
        <v>0</v>
      </c>
      <c r="L72" s="105">
        <v>0</v>
      </c>
      <c r="M72" s="105">
        <v>0</v>
      </c>
      <c r="N72" s="105">
        <v>0</v>
      </c>
      <c r="O72" s="105">
        <v>0</v>
      </c>
    </row>
    <row r="73" spans="1:17" x14ac:dyDescent="0.2">
      <c r="A73" s="106" t="s">
        <v>435</v>
      </c>
      <c r="B73" s="105">
        <v>25397736.120000001</v>
      </c>
      <c r="C73" s="105">
        <v>25397736.120000001</v>
      </c>
      <c r="D73" s="105">
        <v>25397736.120000001</v>
      </c>
      <c r="E73" s="105">
        <v>25397736.120000001</v>
      </c>
      <c r="F73" s="105">
        <v>25397736.120000001</v>
      </c>
      <c r="G73" s="105">
        <v>25397736.120000001</v>
      </c>
      <c r="H73" s="105">
        <v>25397736.120000001</v>
      </c>
      <c r="I73" s="105">
        <v>25397736.120000001</v>
      </c>
      <c r="J73" s="105">
        <v>25397736.120000001</v>
      </c>
      <c r="K73" s="105">
        <v>17585866.48</v>
      </c>
      <c r="L73" s="105">
        <v>17585866.48</v>
      </c>
      <c r="M73" s="105">
        <v>17585866.48</v>
      </c>
      <c r="N73" s="105">
        <v>17585866.48</v>
      </c>
      <c r="O73" s="105">
        <v>17585866.48</v>
      </c>
    </row>
    <row r="74" spans="1:17" x14ac:dyDescent="0.2">
      <c r="A74" s="106" t="s">
        <v>436</v>
      </c>
      <c r="B74" s="105">
        <v>43263724.819999903</v>
      </c>
      <c r="C74" s="105">
        <v>43263724.819999903</v>
      </c>
      <c r="D74" s="105">
        <v>43263724.819999903</v>
      </c>
      <c r="E74" s="105">
        <v>43263724.819999903</v>
      </c>
      <c r="F74" s="105">
        <v>43263724.819999903</v>
      </c>
      <c r="G74" s="105">
        <v>43263724.819999903</v>
      </c>
      <c r="H74" s="105">
        <v>43263724.819999903</v>
      </c>
      <c r="I74" s="105">
        <v>43263724.819999903</v>
      </c>
      <c r="J74" s="105">
        <v>43263724.819999903</v>
      </c>
      <c r="K74" s="105">
        <v>43263724.819999903</v>
      </c>
      <c r="L74" s="105">
        <v>43263724.819999903</v>
      </c>
      <c r="M74" s="105">
        <v>41288107.469999999</v>
      </c>
      <c r="N74" s="105">
        <v>43251754.109999999</v>
      </c>
      <c r="O74" s="105">
        <v>43251754.109999999</v>
      </c>
    </row>
    <row r="75" spans="1:17" x14ac:dyDescent="0.2">
      <c r="A75" s="106" t="s">
        <v>437</v>
      </c>
      <c r="B75" s="105">
        <v>-2489592.16</v>
      </c>
      <c r="C75" s="105">
        <v>-2489592.16</v>
      </c>
      <c r="D75" s="105">
        <v>-2489592.16</v>
      </c>
      <c r="E75" s="105">
        <v>-2489592.16</v>
      </c>
      <c r="F75" s="105">
        <v>-2489592.16</v>
      </c>
      <c r="G75" s="105">
        <v>-2489592.16</v>
      </c>
      <c r="H75" s="105">
        <v>-2489592.16</v>
      </c>
      <c r="I75" s="105">
        <v>-2489592.16</v>
      </c>
      <c r="J75" s="105">
        <v>-2489592.16</v>
      </c>
      <c r="K75" s="105">
        <v>-2489592.16</v>
      </c>
      <c r="L75" s="105">
        <v>-2489592.16</v>
      </c>
      <c r="M75" s="105">
        <v>-2489592.16</v>
      </c>
      <c r="N75" s="105">
        <v>-2489592.16</v>
      </c>
      <c r="O75" s="105">
        <v>-2489592.16</v>
      </c>
    </row>
    <row r="76" spans="1:17" x14ac:dyDescent="0.2">
      <c r="A76" s="233" t="s">
        <v>438</v>
      </c>
      <c r="B76" s="107">
        <v>21008107704.939999</v>
      </c>
      <c r="C76" s="107">
        <v>21191951746.069901</v>
      </c>
      <c r="D76" s="107">
        <v>21276036292.659901</v>
      </c>
      <c r="E76" s="107">
        <v>21425558372.389999</v>
      </c>
      <c r="F76" s="107">
        <v>21587082021.610001</v>
      </c>
      <c r="G76" s="107">
        <v>21902419224.27</v>
      </c>
      <c r="H76" s="107">
        <v>22061592502.84</v>
      </c>
      <c r="I76" s="107">
        <v>22060840951.990002</v>
      </c>
      <c r="J76" s="107">
        <v>22069094861.200001</v>
      </c>
      <c r="K76" s="107">
        <v>22089294459.130001</v>
      </c>
      <c r="L76" s="107">
        <v>22261016145.66</v>
      </c>
      <c r="M76" s="107">
        <v>22535130194.159901</v>
      </c>
      <c r="N76" s="107">
        <v>22720954930.43</v>
      </c>
      <c r="O76" s="107">
        <v>22720954930.43</v>
      </c>
      <c r="P76" s="151" t="str">
        <f>MID($A76,10,3)</f>
        <v>101</v>
      </c>
      <c r="Q76" s="149">
        <f>AVERAGE(B76:N76)/1000</f>
        <v>21860698.415949978</v>
      </c>
    </row>
    <row r="77" spans="1:17" x14ac:dyDescent="0.2">
      <c r="A77" s="106" t="s">
        <v>439</v>
      </c>
    </row>
    <row r="78" spans="1:17" x14ac:dyDescent="0.2">
      <c r="A78" s="106" t="s">
        <v>440</v>
      </c>
    </row>
    <row r="79" spans="1:17" x14ac:dyDescent="0.2">
      <c r="A79" s="106" t="s">
        <v>441</v>
      </c>
      <c r="B79" s="105">
        <v>0</v>
      </c>
      <c r="C79" s="105">
        <v>0</v>
      </c>
      <c r="D79" s="105">
        <v>0</v>
      </c>
      <c r="E79" s="105">
        <v>0</v>
      </c>
      <c r="F79" s="105">
        <v>0</v>
      </c>
      <c r="G79" s="105">
        <v>0</v>
      </c>
      <c r="H79" s="105">
        <v>0</v>
      </c>
      <c r="I79" s="105">
        <v>0</v>
      </c>
      <c r="J79" s="105">
        <v>0</v>
      </c>
      <c r="K79" s="105">
        <v>0</v>
      </c>
      <c r="L79" s="105">
        <v>0</v>
      </c>
      <c r="M79" s="105">
        <v>0</v>
      </c>
      <c r="N79" s="105">
        <v>0</v>
      </c>
      <c r="O79" s="105">
        <v>0</v>
      </c>
    </row>
    <row r="80" spans="1:17" x14ac:dyDescent="0.2">
      <c r="A80" s="106" t="s">
        <v>442</v>
      </c>
      <c r="B80" s="105">
        <v>0</v>
      </c>
      <c r="C80" s="105">
        <v>0</v>
      </c>
      <c r="D80" s="105">
        <v>0</v>
      </c>
      <c r="E80" s="105">
        <v>0</v>
      </c>
      <c r="F80" s="105">
        <v>0</v>
      </c>
      <c r="G80" s="105">
        <v>0</v>
      </c>
      <c r="H80" s="105">
        <v>0</v>
      </c>
      <c r="I80" s="105">
        <v>0</v>
      </c>
      <c r="J80" s="105">
        <v>0</v>
      </c>
      <c r="K80" s="105">
        <v>0</v>
      </c>
      <c r="L80" s="105">
        <v>0</v>
      </c>
      <c r="M80" s="105">
        <v>0</v>
      </c>
      <c r="N80" s="105">
        <v>0</v>
      </c>
      <c r="O80" s="105">
        <v>0</v>
      </c>
    </row>
    <row r="81" spans="1:17" x14ac:dyDescent="0.2">
      <c r="A81" s="106" t="s">
        <v>443</v>
      </c>
    </row>
    <row r="82" spans="1:17" x14ac:dyDescent="0.2">
      <c r="A82" s="158" t="s">
        <v>444</v>
      </c>
    </row>
    <row r="83" spans="1:17" x14ac:dyDescent="0.2">
      <c r="A83" s="106" t="s">
        <v>445</v>
      </c>
      <c r="B83" s="105">
        <v>0</v>
      </c>
      <c r="C83" s="105">
        <v>0</v>
      </c>
      <c r="D83" s="105">
        <v>0</v>
      </c>
      <c r="E83" s="105">
        <v>0</v>
      </c>
      <c r="F83" s="105">
        <v>0</v>
      </c>
      <c r="G83" s="105">
        <v>0</v>
      </c>
      <c r="H83" s="105">
        <v>0</v>
      </c>
      <c r="I83" s="105">
        <v>0</v>
      </c>
      <c r="J83" s="105">
        <v>0</v>
      </c>
      <c r="K83" s="105">
        <v>0</v>
      </c>
      <c r="L83" s="105">
        <v>0</v>
      </c>
      <c r="M83" s="105">
        <v>0</v>
      </c>
      <c r="N83" s="105">
        <v>0</v>
      </c>
      <c r="O83" s="105">
        <v>0</v>
      </c>
    </row>
    <row r="84" spans="1:17" x14ac:dyDescent="0.2">
      <c r="A84" s="106" t="s">
        <v>446</v>
      </c>
      <c r="B84" s="105">
        <v>0</v>
      </c>
      <c r="C84" s="105">
        <v>0</v>
      </c>
      <c r="D84" s="105">
        <v>0</v>
      </c>
      <c r="E84" s="105">
        <v>0</v>
      </c>
      <c r="F84" s="105">
        <v>0</v>
      </c>
      <c r="G84" s="105">
        <v>0</v>
      </c>
      <c r="H84" s="105">
        <v>0</v>
      </c>
      <c r="I84" s="105">
        <v>0</v>
      </c>
      <c r="J84" s="105">
        <v>0</v>
      </c>
      <c r="K84" s="105">
        <v>0</v>
      </c>
      <c r="L84" s="105">
        <v>0</v>
      </c>
      <c r="M84" s="105">
        <v>0</v>
      </c>
      <c r="N84" s="105">
        <v>0</v>
      </c>
      <c r="O84" s="105">
        <v>0</v>
      </c>
    </row>
    <row r="85" spans="1:17" x14ac:dyDescent="0.2">
      <c r="A85" s="106" t="s">
        <v>447</v>
      </c>
      <c r="B85" s="105">
        <v>-13.73</v>
      </c>
      <c r="C85" s="105">
        <v>-13.73</v>
      </c>
      <c r="D85" s="105">
        <v>-13.73</v>
      </c>
      <c r="E85" s="105">
        <v>77.61</v>
      </c>
      <c r="F85" s="105">
        <v>77.61</v>
      </c>
      <c r="G85" s="105">
        <v>77.61</v>
      </c>
      <c r="H85" s="105">
        <v>15060.95</v>
      </c>
      <c r="I85" s="105">
        <v>15206.2599999999</v>
      </c>
      <c r="J85" s="105">
        <v>16962.86</v>
      </c>
      <c r="K85" s="105">
        <v>15206.2599999999</v>
      </c>
      <c r="L85" s="105">
        <v>103322.26</v>
      </c>
      <c r="M85" s="105">
        <v>109149.2</v>
      </c>
      <c r="N85" s="105">
        <v>109149.2</v>
      </c>
      <c r="O85" s="105">
        <v>109149.2</v>
      </c>
    </row>
    <row r="86" spans="1:17" x14ac:dyDescent="0.2">
      <c r="A86" s="106" t="s">
        <v>448</v>
      </c>
      <c r="B86" s="105">
        <v>129702876.8</v>
      </c>
      <c r="C86" s="105">
        <v>129702876.8</v>
      </c>
      <c r="D86" s="105">
        <v>129702876.8</v>
      </c>
      <c r="E86" s="105">
        <v>129702876.8</v>
      </c>
      <c r="F86" s="105">
        <v>129702876.8</v>
      </c>
      <c r="G86" s="105">
        <v>129702876.8</v>
      </c>
      <c r="H86" s="105">
        <v>129702876.8</v>
      </c>
      <c r="I86" s="105">
        <v>129702876.8</v>
      </c>
      <c r="J86" s="105">
        <v>129702876.8</v>
      </c>
      <c r="K86" s="105">
        <v>129702876.8</v>
      </c>
      <c r="L86" s="105">
        <v>129702876.8</v>
      </c>
      <c r="M86" s="105">
        <v>129702876.8</v>
      </c>
      <c r="N86" s="105">
        <v>62077889.68</v>
      </c>
      <c r="O86" s="105">
        <v>62077889.68</v>
      </c>
    </row>
    <row r="87" spans="1:17" x14ac:dyDescent="0.2">
      <c r="A87" s="233" t="s">
        <v>449</v>
      </c>
      <c r="B87" s="107">
        <v>129702863.06999999</v>
      </c>
      <c r="C87" s="107">
        <v>129702863.06999999</v>
      </c>
      <c r="D87" s="107">
        <v>129702863.06999999</v>
      </c>
      <c r="E87" s="107">
        <v>129702954.41</v>
      </c>
      <c r="F87" s="107">
        <v>129702954.41</v>
      </c>
      <c r="G87" s="107">
        <v>129702954.41</v>
      </c>
      <c r="H87" s="107">
        <v>129717937.75</v>
      </c>
      <c r="I87" s="107">
        <v>129718083.06</v>
      </c>
      <c r="J87" s="107">
        <v>129719839.66</v>
      </c>
      <c r="K87" s="107">
        <v>129718083.06</v>
      </c>
      <c r="L87" s="107">
        <v>129806199.06</v>
      </c>
      <c r="M87" s="107">
        <v>129812026</v>
      </c>
      <c r="N87" s="107">
        <v>62187038.880000003</v>
      </c>
      <c r="O87" s="107">
        <v>62187038.880000003</v>
      </c>
      <c r="P87" s="151" t="str">
        <f>MID($A87,10,3)</f>
        <v>105</v>
      </c>
      <c r="Q87" s="149">
        <f>AVERAGE(B87:N87)/1000</f>
        <v>124530.51230076925</v>
      </c>
    </row>
    <row r="88" spans="1:17" x14ac:dyDescent="0.2">
      <c r="A88" s="106" t="s">
        <v>450</v>
      </c>
    </row>
    <row r="89" spans="1:17" x14ac:dyDescent="0.2">
      <c r="A89" s="158" t="s">
        <v>451</v>
      </c>
    </row>
    <row r="90" spans="1:17" x14ac:dyDescent="0.2">
      <c r="A90" s="106" t="s">
        <v>452</v>
      </c>
      <c r="B90" s="105">
        <v>3580458572.0399899</v>
      </c>
      <c r="C90" s="105">
        <v>3506338522.9499998</v>
      </c>
      <c r="D90" s="105">
        <v>3527161635.7399998</v>
      </c>
      <c r="E90" s="105">
        <v>3589974212.6699901</v>
      </c>
      <c r="F90" s="105">
        <v>3960534396.7899899</v>
      </c>
      <c r="G90" s="105">
        <v>3715700542.29</v>
      </c>
      <c r="H90" s="105">
        <v>3690949874.1199999</v>
      </c>
      <c r="I90" s="105">
        <v>3780182058.9099998</v>
      </c>
      <c r="J90" s="105">
        <v>3884077921.4200001</v>
      </c>
      <c r="K90" s="105">
        <v>4018980559.0900002</v>
      </c>
      <c r="L90" s="105">
        <v>3971983190.3599901</v>
      </c>
      <c r="M90" s="105">
        <v>3863256120.23</v>
      </c>
      <c r="N90" s="105">
        <v>3868311021.0499902</v>
      </c>
      <c r="O90" s="105">
        <v>3868311021.0499902</v>
      </c>
    </row>
    <row r="91" spans="1:17" x14ac:dyDescent="0.2">
      <c r="A91" s="106" t="s">
        <v>453</v>
      </c>
      <c r="B91" s="105">
        <v>0</v>
      </c>
      <c r="C91" s="105">
        <v>0</v>
      </c>
      <c r="D91" s="105">
        <v>0</v>
      </c>
      <c r="E91" s="105">
        <v>0</v>
      </c>
      <c r="F91" s="105">
        <v>0</v>
      </c>
      <c r="G91" s="105">
        <v>0</v>
      </c>
      <c r="H91" s="105">
        <v>0</v>
      </c>
      <c r="I91" s="105">
        <v>0</v>
      </c>
      <c r="J91" s="105">
        <v>0</v>
      </c>
      <c r="K91" s="105">
        <v>0</v>
      </c>
      <c r="L91" s="105">
        <v>0</v>
      </c>
      <c r="M91" s="105">
        <v>0</v>
      </c>
      <c r="N91" s="105">
        <v>0</v>
      </c>
      <c r="O91" s="105">
        <v>0</v>
      </c>
    </row>
    <row r="92" spans="1:17" x14ac:dyDescent="0.2">
      <c r="A92" s="106" t="s">
        <v>454</v>
      </c>
      <c r="B92" s="105">
        <v>0</v>
      </c>
      <c r="C92" s="105">
        <v>0</v>
      </c>
      <c r="D92" s="105">
        <v>0</v>
      </c>
      <c r="E92" s="105">
        <v>0</v>
      </c>
      <c r="F92" s="105">
        <v>0</v>
      </c>
      <c r="G92" s="105">
        <v>0</v>
      </c>
      <c r="H92" s="105">
        <v>0</v>
      </c>
      <c r="I92" s="105">
        <v>0</v>
      </c>
      <c r="J92" s="105">
        <v>0</v>
      </c>
      <c r="K92" s="105">
        <v>0</v>
      </c>
      <c r="L92" s="105">
        <v>0</v>
      </c>
      <c r="M92" s="105">
        <v>0</v>
      </c>
      <c r="N92" s="105">
        <v>0</v>
      </c>
      <c r="O92" s="105">
        <v>0</v>
      </c>
    </row>
    <row r="93" spans="1:17" x14ac:dyDescent="0.2">
      <c r="A93" s="233" t="s">
        <v>455</v>
      </c>
      <c r="B93" s="105">
        <v>3580458572.0399899</v>
      </c>
      <c r="C93" s="105">
        <v>3506338522.9499998</v>
      </c>
      <c r="D93" s="105">
        <v>3527161635.7399998</v>
      </c>
      <c r="E93" s="105">
        <v>3589974212.6699901</v>
      </c>
      <c r="F93" s="105">
        <v>3960534396.7899899</v>
      </c>
      <c r="G93" s="105">
        <v>3715700542.29</v>
      </c>
      <c r="H93" s="105">
        <v>3690949874.1199999</v>
      </c>
      <c r="I93" s="105">
        <v>3780182058.9099998</v>
      </c>
      <c r="J93" s="105">
        <v>3884077921.4200001</v>
      </c>
      <c r="K93" s="105">
        <v>4018980559.0900002</v>
      </c>
      <c r="L93" s="105">
        <v>3971983190.3599901</v>
      </c>
      <c r="M93" s="105">
        <v>3863256120.23</v>
      </c>
      <c r="N93" s="105">
        <v>3868311021.0499902</v>
      </c>
      <c r="O93" s="105">
        <v>3868311021.0499902</v>
      </c>
      <c r="P93" s="151" t="str">
        <f>MID($A93,10,3)</f>
        <v>106</v>
      </c>
      <c r="Q93" s="149">
        <f>AVERAGE(B93:N93)/1000</f>
        <v>3765992.9713584585</v>
      </c>
    </row>
    <row r="94" spans="1:17" x14ac:dyDescent="0.2">
      <c r="A94" s="106" t="s">
        <v>456</v>
      </c>
    </row>
    <row r="95" spans="1:17" x14ac:dyDescent="0.2">
      <c r="A95" s="158" t="s">
        <v>457</v>
      </c>
    </row>
    <row r="96" spans="1:17" x14ac:dyDescent="0.2">
      <c r="A96" s="106" t="s">
        <v>458</v>
      </c>
      <c r="B96" s="105">
        <v>1697952913.9200001</v>
      </c>
      <c r="C96" s="105">
        <v>1727587850.72999</v>
      </c>
      <c r="D96" s="105">
        <v>1797519304</v>
      </c>
      <c r="E96" s="105">
        <v>1785210973.51</v>
      </c>
      <c r="F96" s="105">
        <v>1473013631.99</v>
      </c>
      <c r="G96" s="105">
        <v>1588303564.45</v>
      </c>
      <c r="H96" s="105">
        <v>1692521594.78</v>
      </c>
      <c r="I96" s="105">
        <v>1760486262.9000001</v>
      </c>
      <c r="J96" s="105">
        <v>1857404265.28</v>
      </c>
      <c r="K96" s="105">
        <v>1940605492.3699999</v>
      </c>
      <c r="L96" s="105">
        <v>2057876498.0999999</v>
      </c>
      <c r="M96" s="105">
        <v>2163482694.3799901</v>
      </c>
      <c r="N96" s="105">
        <v>2240291834.4299998</v>
      </c>
      <c r="O96" s="105">
        <v>2240291834.4299998</v>
      </c>
    </row>
    <row r="97" spans="1:17" x14ac:dyDescent="0.2">
      <c r="A97" s="106" t="s">
        <v>459</v>
      </c>
      <c r="B97" s="105">
        <v>0</v>
      </c>
      <c r="C97" s="105">
        <v>0</v>
      </c>
      <c r="D97" s="105">
        <v>0</v>
      </c>
      <c r="E97" s="105">
        <v>0</v>
      </c>
      <c r="F97" s="105">
        <v>0</v>
      </c>
      <c r="G97" s="105">
        <v>0</v>
      </c>
      <c r="H97" s="105">
        <v>0</v>
      </c>
      <c r="I97" s="105">
        <v>0</v>
      </c>
      <c r="J97" s="105">
        <v>0</v>
      </c>
      <c r="K97" s="105">
        <v>0</v>
      </c>
      <c r="L97" s="105">
        <v>0</v>
      </c>
      <c r="M97" s="105">
        <v>0</v>
      </c>
      <c r="N97" s="105">
        <v>0</v>
      </c>
      <c r="O97" s="105">
        <v>0</v>
      </c>
    </row>
    <row r="98" spans="1:17" x14ac:dyDescent="0.2">
      <c r="A98" s="106" t="s">
        <v>460</v>
      </c>
      <c r="B98" s="105">
        <v>57834787.140000001</v>
      </c>
      <c r="C98" s="105">
        <v>56858647.82</v>
      </c>
      <c r="D98" s="105">
        <v>61691197.170000002</v>
      </c>
      <c r="E98" s="105">
        <v>57053800.579999998</v>
      </c>
      <c r="F98" s="105">
        <v>58306622.170000002</v>
      </c>
      <c r="G98" s="105">
        <v>62734806.159999996</v>
      </c>
      <c r="H98" s="105">
        <v>64720340.549999997</v>
      </c>
      <c r="I98" s="105">
        <v>64020565.479999997</v>
      </c>
      <c r="J98" s="105">
        <v>40147179.479999997</v>
      </c>
      <c r="K98" s="105">
        <v>32229883.649999902</v>
      </c>
      <c r="L98" s="105">
        <v>41790693.609999999</v>
      </c>
      <c r="M98" s="105">
        <v>50278872.389999896</v>
      </c>
      <c r="N98" s="105">
        <v>38670863.030000001</v>
      </c>
      <c r="O98" s="105">
        <v>38670863.030000001</v>
      </c>
    </row>
    <row r="99" spans="1:17" x14ac:dyDescent="0.2">
      <c r="A99" s="106" t="s">
        <v>461</v>
      </c>
      <c r="B99" s="105">
        <v>0</v>
      </c>
      <c r="C99" s="105">
        <v>0</v>
      </c>
      <c r="D99" s="105">
        <v>0</v>
      </c>
      <c r="E99" s="105">
        <v>0</v>
      </c>
      <c r="F99" s="105">
        <v>0</v>
      </c>
      <c r="G99" s="105">
        <v>0</v>
      </c>
      <c r="H99" s="105">
        <v>0</v>
      </c>
      <c r="I99" s="105">
        <v>0</v>
      </c>
      <c r="J99" s="105">
        <v>0</v>
      </c>
      <c r="K99" s="105">
        <v>0</v>
      </c>
      <c r="L99" s="105">
        <v>0</v>
      </c>
      <c r="M99" s="105">
        <v>0</v>
      </c>
      <c r="N99" s="105">
        <v>0</v>
      </c>
      <c r="O99" s="105">
        <v>0</v>
      </c>
    </row>
    <row r="100" spans="1:17" x14ac:dyDescent="0.2">
      <c r="A100" s="106" t="s">
        <v>462</v>
      </c>
      <c r="B100" s="105">
        <v>0</v>
      </c>
      <c r="C100" s="105">
        <v>0</v>
      </c>
      <c r="D100" s="105">
        <v>0</v>
      </c>
      <c r="E100" s="105">
        <v>0</v>
      </c>
      <c r="F100" s="105">
        <v>0</v>
      </c>
      <c r="G100" s="105">
        <v>0</v>
      </c>
      <c r="H100" s="105">
        <v>0</v>
      </c>
      <c r="I100" s="105">
        <v>0</v>
      </c>
      <c r="J100" s="105">
        <v>0</v>
      </c>
      <c r="K100" s="105">
        <v>0</v>
      </c>
      <c r="L100" s="105">
        <v>0</v>
      </c>
      <c r="M100" s="105">
        <v>0</v>
      </c>
      <c r="N100" s="105">
        <v>0</v>
      </c>
      <c r="O100" s="105">
        <v>0</v>
      </c>
    </row>
    <row r="101" spans="1:17" x14ac:dyDescent="0.2">
      <c r="A101" s="106" t="s">
        <v>463</v>
      </c>
      <c r="B101" s="105">
        <v>0</v>
      </c>
      <c r="C101" s="105">
        <v>0</v>
      </c>
      <c r="D101" s="105">
        <v>0</v>
      </c>
      <c r="E101" s="105">
        <v>0</v>
      </c>
      <c r="F101" s="105">
        <v>0</v>
      </c>
      <c r="G101" s="105">
        <v>0</v>
      </c>
      <c r="H101" s="105">
        <v>0</v>
      </c>
      <c r="I101" s="105">
        <v>0</v>
      </c>
      <c r="J101" s="105">
        <v>0</v>
      </c>
      <c r="K101" s="105">
        <v>0</v>
      </c>
      <c r="L101" s="105">
        <v>0</v>
      </c>
      <c r="M101" s="105">
        <v>0</v>
      </c>
      <c r="N101" s="105">
        <v>0</v>
      </c>
      <c r="O101" s="105">
        <v>0</v>
      </c>
    </row>
    <row r="102" spans="1:17" x14ac:dyDescent="0.2">
      <c r="A102" s="106" t="s">
        <v>464</v>
      </c>
      <c r="B102" s="105">
        <v>0</v>
      </c>
      <c r="C102" s="105">
        <v>0</v>
      </c>
      <c r="D102" s="105">
        <v>0</v>
      </c>
      <c r="E102" s="105">
        <v>0</v>
      </c>
      <c r="F102" s="105">
        <v>0</v>
      </c>
      <c r="G102" s="105">
        <v>0</v>
      </c>
      <c r="H102" s="105">
        <v>0</v>
      </c>
      <c r="I102" s="105">
        <v>0</v>
      </c>
      <c r="J102" s="105">
        <v>0</v>
      </c>
      <c r="K102" s="105">
        <v>0</v>
      </c>
      <c r="L102" s="105">
        <v>0</v>
      </c>
      <c r="M102" s="105">
        <v>0</v>
      </c>
      <c r="N102" s="105">
        <v>0</v>
      </c>
      <c r="O102" s="105">
        <v>0</v>
      </c>
    </row>
    <row r="103" spans="1:17" x14ac:dyDescent="0.2">
      <c r="A103" s="106" t="s">
        <v>465</v>
      </c>
      <c r="B103" s="105">
        <v>0</v>
      </c>
      <c r="C103" s="105">
        <v>0</v>
      </c>
      <c r="D103" s="105">
        <v>0</v>
      </c>
      <c r="E103" s="105">
        <v>0</v>
      </c>
      <c r="F103" s="105">
        <v>0</v>
      </c>
      <c r="G103" s="105">
        <v>0</v>
      </c>
      <c r="H103" s="105">
        <v>0</v>
      </c>
      <c r="I103" s="105">
        <v>0</v>
      </c>
      <c r="J103" s="105">
        <v>0</v>
      </c>
      <c r="K103" s="105">
        <v>0</v>
      </c>
      <c r="L103" s="105">
        <v>0</v>
      </c>
      <c r="M103" s="105">
        <v>0</v>
      </c>
      <c r="N103" s="105">
        <v>0</v>
      </c>
      <c r="O103" s="105">
        <v>0</v>
      </c>
    </row>
    <row r="104" spans="1:17" x14ac:dyDescent="0.2">
      <c r="A104" s="106" t="s">
        <v>466</v>
      </c>
      <c r="B104" s="105">
        <v>0</v>
      </c>
      <c r="C104" s="105">
        <v>0</v>
      </c>
      <c r="D104" s="105">
        <v>0</v>
      </c>
      <c r="E104" s="105">
        <v>0</v>
      </c>
      <c r="F104" s="105">
        <v>0</v>
      </c>
      <c r="G104" s="105">
        <v>0</v>
      </c>
      <c r="H104" s="105">
        <v>0</v>
      </c>
      <c r="I104" s="105">
        <v>0</v>
      </c>
      <c r="J104" s="105">
        <v>0</v>
      </c>
      <c r="K104" s="105">
        <v>0</v>
      </c>
      <c r="L104" s="105">
        <v>0</v>
      </c>
      <c r="M104" s="105">
        <v>0</v>
      </c>
      <c r="N104" s="105">
        <v>0</v>
      </c>
      <c r="O104" s="105">
        <v>0</v>
      </c>
    </row>
    <row r="105" spans="1:17" x14ac:dyDescent="0.2">
      <c r="A105" s="106" t="s">
        <v>467</v>
      </c>
      <c r="B105" s="105">
        <v>0</v>
      </c>
      <c r="C105" s="105">
        <v>0</v>
      </c>
      <c r="D105" s="105">
        <v>0</v>
      </c>
      <c r="E105" s="105">
        <v>0</v>
      </c>
      <c r="F105" s="105">
        <v>0</v>
      </c>
      <c r="G105" s="105">
        <v>0</v>
      </c>
      <c r="H105" s="105">
        <v>0</v>
      </c>
      <c r="I105" s="105">
        <v>0</v>
      </c>
      <c r="J105" s="105">
        <v>0</v>
      </c>
      <c r="K105" s="105">
        <v>0</v>
      </c>
      <c r="L105" s="105">
        <v>0</v>
      </c>
      <c r="M105" s="105">
        <v>0</v>
      </c>
      <c r="N105" s="105">
        <v>0</v>
      </c>
      <c r="O105" s="105">
        <v>0</v>
      </c>
      <c r="P105" s="105"/>
    </row>
    <row r="106" spans="1:17" x14ac:dyDescent="0.2">
      <c r="A106" s="233" t="s">
        <v>468</v>
      </c>
      <c r="B106" s="107">
        <v>1755787701.0599999</v>
      </c>
      <c r="C106" s="107">
        <v>1784446498.55</v>
      </c>
      <c r="D106" s="107">
        <v>1859210501.1700001</v>
      </c>
      <c r="E106" s="107">
        <v>1842264774.0899999</v>
      </c>
      <c r="F106" s="107">
        <v>1531320254.1600001</v>
      </c>
      <c r="G106" s="107">
        <v>1651038370.6099999</v>
      </c>
      <c r="H106" s="107">
        <v>1757241935.3299999</v>
      </c>
      <c r="I106" s="107">
        <v>1824506828.3800001</v>
      </c>
      <c r="J106" s="107">
        <v>1897551444.75999</v>
      </c>
      <c r="K106" s="107">
        <v>1972835376.01999</v>
      </c>
      <c r="L106" s="107">
        <v>2099667191.71</v>
      </c>
      <c r="M106" s="107">
        <v>2213761566.77</v>
      </c>
      <c r="N106" s="107">
        <v>2278962697.46</v>
      </c>
      <c r="O106" s="107">
        <v>2278962697.46</v>
      </c>
      <c r="P106" s="151" t="str">
        <f>MID($A106,10,3)</f>
        <v>107</v>
      </c>
      <c r="Q106" s="149">
        <f>AVERAGE(B106:N106)/1000</f>
        <v>1882199.6261592293</v>
      </c>
    </row>
    <row r="107" spans="1:17" x14ac:dyDescent="0.2">
      <c r="A107" s="106" t="s">
        <v>469</v>
      </c>
    </row>
    <row r="108" spans="1:17" x14ac:dyDescent="0.2">
      <c r="A108" s="158" t="s">
        <v>470</v>
      </c>
    </row>
    <row r="109" spans="1:17" x14ac:dyDescent="0.2">
      <c r="A109" s="106" t="s">
        <v>471</v>
      </c>
      <c r="B109" s="105">
        <v>-5771054402.3199997</v>
      </c>
      <c r="C109" s="105">
        <v>-5888840456.2099895</v>
      </c>
      <c r="D109" s="105">
        <v>-5938465340.5099897</v>
      </c>
      <c r="E109" s="105">
        <v>-5996747743.5599899</v>
      </c>
      <c r="F109" s="105">
        <v>-6079389119.3699999</v>
      </c>
      <c r="G109" s="105">
        <v>-6127555080.9300003</v>
      </c>
      <c r="H109" s="105">
        <v>-6226693306.1800003</v>
      </c>
      <c r="I109" s="105">
        <v>-6255075140.8599997</v>
      </c>
      <c r="J109" s="105">
        <v>-6297123042.7799997</v>
      </c>
      <c r="K109" s="105">
        <v>-6298838383.9399996</v>
      </c>
      <c r="L109" s="105">
        <v>-6385820835.8100004</v>
      </c>
      <c r="M109" s="105">
        <v>-6426522282.0500002</v>
      </c>
      <c r="N109" s="105">
        <v>-6463011398.8599901</v>
      </c>
      <c r="O109" s="105">
        <v>-6463011398.8599901</v>
      </c>
    </row>
    <row r="110" spans="1:17" x14ac:dyDescent="0.2">
      <c r="A110" s="106" t="s">
        <v>472</v>
      </c>
      <c r="B110" s="105">
        <v>591381</v>
      </c>
      <c r="C110" s="105">
        <v>595264</v>
      </c>
      <c r="D110" s="105">
        <v>599147</v>
      </c>
      <c r="E110" s="105">
        <v>603030</v>
      </c>
      <c r="F110" s="105">
        <v>606913</v>
      </c>
      <c r="G110" s="105">
        <v>610796</v>
      </c>
      <c r="H110" s="105">
        <v>614679</v>
      </c>
      <c r="I110" s="105">
        <v>618562</v>
      </c>
      <c r="J110" s="105">
        <v>622445</v>
      </c>
      <c r="K110" s="105">
        <v>626328</v>
      </c>
      <c r="L110" s="105">
        <v>630211</v>
      </c>
      <c r="M110" s="105">
        <v>634094</v>
      </c>
      <c r="N110" s="105">
        <v>637977</v>
      </c>
      <c r="O110" s="105">
        <v>637977</v>
      </c>
    </row>
    <row r="111" spans="1:17" x14ac:dyDescent="0.2">
      <c r="A111" s="106" t="s">
        <v>473</v>
      </c>
      <c r="B111" s="105">
        <v>0</v>
      </c>
      <c r="C111" s="105">
        <v>0</v>
      </c>
      <c r="D111" s="105">
        <v>0</v>
      </c>
      <c r="E111" s="105">
        <v>0</v>
      </c>
      <c r="F111" s="105">
        <v>0</v>
      </c>
      <c r="G111" s="105">
        <v>0</v>
      </c>
      <c r="H111" s="105">
        <v>0</v>
      </c>
      <c r="I111" s="105">
        <v>0</v>
      </c>
      <c r="J111" s="105">
        <v>0</v>
      </c>
      <c r="K111" s="105">
        <v>0</v>
      </c>
      <c r="L111" s="105">
        <v>0</v>
      </c>
      <c r="M111" s="105">
        <v>0</v>
      </c>
      <c r="N111" s="105">
        <v>0</v>
      </c>
      <c r="O111" s="105">
        <v>0</v>
      </c>
    </row>
    <row r="112" spans="1:17" x14ac:dyDescent="0.2">
      <c r="A112" s="106" t="s">
        <v>474</v>
      </c>
      <c r="B112" s="105">
        <v>0</v>
      </c>
      <c r="C112" s="105">
        <v>0</v>
      </c>
      <c r="D112" s="105">
        <v>0</v>
      </c>
      <c r="E112" s="105">
        <v>0</v>
      </c>
      <c r="F112" s="105">
        <v>0</v>
      </c>
      <c r="G112" s="105">
        <v>0</v>
      </c>
      <c r="H112" s="105">
        <v>0</v>
      </c>
      <c r="I112" s="105">
        <v>0</v>
      </c>
      <c r="J112" s="105">
        <v>0</v>
      </c>
      <c r="K112" s="105">
        <v>0</v>
      </c>
      <c r="L112" s="105">
        <v>0</v>
      </c>
      <c r="M112" s="105">
        <v>0</v>
      </c>
      <c r="N112" s="105">
        <v>0</v>
      </c>
      <c r="O112" s="105">
        <v>0</v>
      </c>
    </row>
    <row r="113" spans="1:15" x14ac:dyDescent="0.2">
      <c r="A113" s="106" t="s">
        <v>475</v>
      </c>
      <c r="B113" s="105">
        <v>-152132983.78</v>
      </c>
      <c r="C113" s="105">
        <v>-153765787.88999999</v>
      </c>
      <c r="D113" s="105">
        <v>-155409228.63</v>
      </c>
      <c r="E113" s="105">
        <v>-157063380.99000001</v>
      </c>
      <c r="F113" s="105">
        <v>-158724248.75</v>
      </c>
      <c r="G113" s="105">
        <v>-160391574.58000001</v>
      </c>
      <c r="H113" s="105">
        <v>-162069353.22</v>
      </c>
      <c r="I113" s="105">
        <v>-163771939.56999999</v>
      </c>
      <c r="J113" s="105">
        <v>-165499511.34</v>
      </c>
      <c r="K113" s="105">
        <v>-167252247.53999999</v>
      </c>
      <c r="L113" s="105">
        <v>-169015338.16999999</v>
      </c>
      <c r="M113" s="105">
        <v>-170785614.91</v>
      </c>
      <c r="N113" s="105">
        <v>-172563127.55000001</v>
      </c>
      <c r="O113" s="105">
        <v>-172563127.55000001</v>
      </c>
    </row>
    <row r="114" spans="1:15" x14ac:dyDescent="0.2">
      <c r="A114" s="106" t="s">
        <v>476</v>
      </c>
      <c r="B114" s="105">
        <v>-164150594.739999</v>
      </c>
      <c r="C114" s="105">
        <v>-167843320.38999999</v>
      </c>
      <c r="D114" s="105">
        <v>-171546519.44</v>
      </c>
      <c r="E114" s="105">
        <v>-175260276.56</v>
      </c>
      <c r="F114" s="105">
        <v>-178871707.53</v>
      </c>
      <c r="G114" s="105">
        <v>-182598647.769999</v>
      </c>
      <c r="H114" s="105">
        <v>-186339492.31999999</v>
      </c>
      <c r="I114" s="105">
        <v>-190099990.12</v>
      </c>
      <c r="J114" s="105">
        <v>-193880147.78999999</v>
      </c>
      <c r="K114" s="105">
        <v>-201877360.77000001</v>
      </c>
      <c r="L114" s="105">
        <v>-205853139.33000001</v>
      </c>
      <c r="M114" s="105">
        <v>-210836203.16999999</v>
      </c>
      <c r="N114" s="105">
        <v>-214967396.299999</v>
      </c>
      <c r="O114" s="105">
        <v>-214967396.299999</v>
      </c>
    </row>
    <row r="115" spans="1:15" x14ac:dyDescent="0.2">
      <c r="A115" s="106" t="s">
        <v>477</v>
      </c>
      <c r="B115" s="105">
        <v>-322058749.00999999</v>
      </c>
      <c r="C115" s="105">
        <v>-306787587.47000003</v>
      </c>
      <c r="D115" s="105">
        <v>-308981137.39999998</v>
      </c>
      <c r="E115" s="105">
        <v>-302858820.63</v>
      </c>
      <c r="F115" s="105">
        <v>-304070982.35000002</v>
      </c>
      <c r="G115" s="105">
        <v>-304864936.45999998</v>
      </c>
      <c r="H115" s="105">
        <v>-296334814.20999998</v>
      </c>
      <c r="I115" s="105">
        <v>-299265424.61000001</v>
      </c>
      <c r="J115" s="105">
        <v>-299557894.81999999</v>
      </c>
      <c r="K115" s="105">
        <v>-304159445.30000001</v>
      </c>
      <c r="L115" s="105">
        <v>-293989468.05999899</v>
      </c>
      <c r="M115" s="105">
        <v>-291145741.24000001</v>
      </c>
      <c r="N115" s="105">
        <v>-290856586.5</v>
      </c>
      <c r="O115" s="105">
        <v>-290856586.5</v>
      </c>
    </row>
    <row r="116" spans="1:15" x14ac:dyDescent="0.2">
      <c r="A116" s="106" t="s">
        <v>478</v>
      </c>
      <c r="B116" s="105">
        <v>-1682762</v>
      </c>
      <c r="C116" s="105">
        <v>-1682762</v>
      </c>
      <c r="D116" s="105">
        <v>-1682762</v>
      </c>
      <c r="E116" s="105">
        <v>-1682762</v>
      </c>
      <c r="F116" s="105">
        <v>-1682762</v>
      </c>
      <c r="G116" s="105">
        <v>-1682762</v>
      </c>
      <c r="H116" s="105">
        <v>-1682762</v>
      </c>
      <c r="I116" s="105">
        <v>-1682762</v>
      </c>
      <c r="J116" s="105">
        <v>-1682762</v>
      </c>
      <c r="K116" s="105">
        <v>-1682762</v>
      </c>
      <c r="L116" s="105">
        <v>-1682762</v>
      </c>
      <c r="M116" s="105">
        <v>-1682762</v>
      </c>
      <c r="N116" s="105">
        <v>-1682762</v>
      </c>
      <c r="O116" s="105">
        <v>-1682762</v>
      </c>
    </row>
    <row r="117" spans="1:15" x14ac:dyDescent="0.2">
      <c r="A117" s="106" t="s">
        <v>479</v>
      </c>
      <c r="B117" s="105">
        <v>-24601329.84</v>
      </c>
      <c r="C117" s="105">
        <v>-24674326.66</v>
      </c>
      <c r="D117" s="105">
        <v>-24674326.66</v>
      </c>
      <c r="E117" s="105">
        <v>-23545401.419999901</v>
      </c>
      <c r="F117" s="105">
        <v>-23545401.419999901</v>
      </c>
      <c r="G117" s="105">
        <v>-22071203.07</v>
      </c>
      <c r="H117" s="105">
        <v>-22071203.07</v>
      </c>
      <c r="I117" s="105">
        <v>-21663649.4799999</v>
      </c>
      <c r="J117" s="105">
        <v>-21663649.4799999</v>
      </c>
      <c r="K117" s="105">
        <v>-21368809.809999999</v>
      </c>
      <c r="L117" s="105">
        <v>-20631710.629999999</v>
      </c>
      <c r="M117" s="105">
        <v>-19747191.6199999</v>
      </c>
      <c r="N117" s="105">
        <v>-19250796.239999998</v>
      </c>
      <c r="O117" s="105">
        <v>-19250796.239999998</v>
      </c>
    </row>
    <row r="118" spans="1:15" x14ac:dyDescent="0.2">
      <c r="A118" s="106" t="s">
        <v>480</v>
      </c>
      <c r="B118" s="105">
        <v>-23354011</v>
      </c>
      <c r="C118" s="105">
        <v>-23354011</v>
      </c>
      <c r="D118" s="105">
        <v>-23354011</v>
      </c>
      <c r="E118" s="105">
        <v>-23354011</v>
      </c>
      <c r="F118" s="105">
        <v>-23354011</v>
      </c>
      <c r="G118" s="105">
        <v>-23354011</v>
      </c>
      <c r="H118" s="105">
        <v>-23354011</v>
      </c>
      <c r="I118" s="105">
        <v>-23354011</v>
      </c>
      <c r="J118" s="105">
        <v>-23354011</v>
      </c>
      <c r="K118" s="105">
        <v>-23354011</v>
      </c>
      <c r="L118" s="105">
        <v>-23354011</v>
      </c>
      <c r="M118" s="105">
        <v>-23354011</v>
      </c>
      <c r="N118" s="105">
        <v>-23354011</v>
      </c>
      <c r="O118" s="105">
        <v>-23354011</v>
      </c>
    </row>
    <row r="119" spans="1:15" x14ac:dyDescent="0.2">
      <c r="A119" s="106" t="s">
        <v>481</v>
      </c>
      <c r="B119" s="105">
        <v>-406957.1</v>
      </c>
      <c r="C119" s="105">
        <v>-406957.1</v>
      </c>
      <c r="D119" s="105">
        <v>-406957.1</v>
      </c>
      <c r="E119" s="105">
        <v>-406957.1</v>
      </c>
      <c r="F119" s="105">
        <v>-406957.1</v>
      </c>
      <c r="G119" s="105">
        <v>-406957.1</v>
      </c>
      <c r="H119" s="105">
        <v>-406957.1</v>
      </c>
      <c r="I119" s="105">
        <v>-406957.1</v>
      </c>
      <c r="J119" s="105">
        <v>-406957.1</v>
      </c>
      <c r="K119" s="105">
        <v>-406957.1</v>
      </c>
      <c r="L119" s="105">
        <v>-406957.1</v>
      </c>
      <c r="M119" s="105">
        <v>-406957.1</v>
      </c>
      <c r="N119" s="105">
        <v>-406957.1</v>
      </c>
      <c r="O119" s="105">
        <v>-406957.1</v>
      </c>
    </row>
    <row r="120" spans="1:15" x14ac:dyDescent="0.2">
      <c r="A120" s="106" t="s">
        <v>482</v>
      </c>
      <c r="B120" s="105">
        <v>-7546604.4900000002</v>
      </c>
      <c r="C120" s="105">
        <v>-7622844.2699999996</v>
      </c>
      <c r="D120" s="105">
        <v>-7699084.2000000002</v>
      </c>
      <c r="E120" s="105">
        <v>-7775323.9699999997</v>
      </c>
      <c r="F120" s="105">
        <v>-7851563.75</v>
      </c>
      <c r="G120" s="105">
        <v>-7927803.6699999999</v>
      </c>
      <c r="H120" s="105">
        <v>-8004043.4900000002</v>
      </c>
      <c r="I120" s="105">
        <v>-8080283.2599999998</v>
      </c>
      <c r="J120" s="105">
        <v>-8156523.1799999997</v>
      </c>
      <c r="K120" s="105">
        <v>-8232763.0599999996</v>
      </c>
      <c r="L120" s="105">
        <v>-8274283.4500000002</v>
      </c>
      <c r="M120" s="105">
        <v>-8315803.9199999999</v>
      </c>
      <c r="N120" s="105">
        <v>-8357324.3099999996</v>
      </c>
      <c r="O120" s="105">
        <v>-8357324.3099999996</v>
      </c>
    </row>
    <row r="121" spans="1:15" x14ac:dyDescent="0.2">
      <c r="A121" s="106" t="s">
        <v>483</v>
      </c>
      <c r="B121" s="105">
        <v>-162980100.36000001</v>
      </c>
      <c r="C121" s="105">
        <v>-164696549.30000001</v>
      </c>
      <c r="D121" s="105">
        <v>-166412998.239999</v>
      </c>
      <c r="E121" s="105">
        <v>-167882264.209999</v>
      </c>
      <c r="F121" s="105">
        <v>-169598713.15000001</v>
      </c>
      <c r="G121" s="105">
        <v>-171315162.09</v>
      </c>
      <c r="H121" s="105">
        <v>-172784428.06</v>
      </c>
      <c r="I121" s="105">
        <v>-174500876.99999899</v>
      </c>
      <c r="J121" s="105">
        <v>-176217325.94</v>
      </c>
      <c r="K121" s="105">
        <v>-177686591.91</v>
      </c>
      <c r="L121" s="105">
        <v>-179403040.84999999</v>
      </c>
      <c r="M121" s="105">
        <v>-181119489.78999999</v>
      </c>
      <c r="N121" s="105">
        <v>-182588755.75999901</v>
      </c>
      <c r="O121" s="105">
        <v>-182588755.75999901</v>
      </c>
    </row>
    <row r="122" spans="1:15" x14ac:dyDescent="0.2">
      <c r="A122" s="106" t="s">
        <v>484</v>
      </c>
      <c r="B122" s="105">
        <v>0</v>
      </c>
      <c r="C122" s="105">
        <v>0</v>
      </c>
      <c r="D122" s="105">
        <v>0</v>
      </c>
      <c r="E122" s="105">
        <v>0</v>
      </c>
      <c r="F122" s="105">
        <v>0</v>
      </c>
      <c r="G122" s="105">
        <v>0</v>
      </c>
      <c r="H122" s="105">
        <v>0</v>
      </c>
      <c r="I122" s="105">
        <v>0</v>
      </c>
      <c r="J122" s="105">
        <v>0</v>
      </c>
      <c r="K122" s="105">
        <v>0</v>
      </c>
      <c r="L122" s="105">
        <v>0</v>
      </c>
      <c r="M122" s="105">
        <v>0</v>
      </c>
      <c r="N122" s="105">
        <v>0</v>
      </c>
      <c r="O122" s="105">
        <v>0</v>
      </c>
    </row>
    <row r="123" spans="1:15" x14ac:dyDescent="0.2">
      <c r="A123" s="106" t="s">
        <v>485</v>
      </c>
      <c r="B123" s="105">
        <v>-4149505.3899999899</v>
      </c>
      <c r="C123" s="105">
        <v>-4303603.1899999902</v>
      </c>
      <c r="D123" s="105">
        <v>-4457701.04</v>
      </c>
      <c r="E123" s="105">
        <v>-4611798.8699999899</v>
      </c>
      <c r="F123" s="105">
        <v>-4765896.7699999996</v>
      </c>
      <c r="G123" s="105">
        <v>-4919994.5999999996</v>
      </c>
      <c r="H123" s="105">
        <v>-5074092.3899999997</v>
      </c>
      <c r="I123" s="105">
        <v>-5228190.2300000004</v>
      </c>
      <c r="J123" s="105">
        <v>-5382287.9799999902</v>
      </c>
      <c r="K123" s="105">
        <v>-5536385.7800000003</v>
      </c>
      <c r="L123" s="105">
        <v>-5690483.5699999901</v>
      </c>
      <c r="M123" s="105">
        <v>-5844581.3099999996</v>
      </c>
      <c r="N123" s="105">
        <v>-5994936.0199999996</v>
      </c>
      <c r="O123" s="105">
        <v>-5994936.0199999996</v>
      </c>
    </row>
    <row r="124" spans="1:15" x14ac:dyDescent="0.2">
      <c r="A124" s="106" t="s">
        <v>486</v>
      </c>
      <c r="B124" s="105">
        <v>0</v>
      </c>
      <c r="C124" s="105">
        <v>0</v>
      </c>
      <c r="D124" s="105">
        <v>0</v>
      </c>
      <c r="E124" s="105">
        <v>0</v>
      </c>
      <c r="F124" s="105">
        <v>0</v>
      </c>
      <c r="G124" s="105">
        <v>0</v>
      </c>
      <c r="H124" s="105">
        <v>0</v>
      </c>
      <c r="I124" s="105">
        <v>0</v>
      </c>
      <c r="J124" s="105">
        <v>0</v>
      </c>
      <c r="K124" s="105">
        <v>0</v>
      </c>
      <c r="L124" s="105">
        <v>0</v>
      </c>
      <c r="M124" s="105">
        <v>0</v>
      </c>
      <c r="N124" s="105">
        <v>0</v>
      </c>
      <c r="O124" s="105">
        <v>0</v>
      </c>
    </row>
    <row r="125" spans="1:15" x14ac:dyDescent="0.2">
      <c r="A125" s="106" t="s">
        <v>487</v>
      </c>
      <c r="B125" s="105">
        <v>-171490625.63999999</v>
      </c>
      <c r="C125" s="105">
        <v>-109579847.81</v>
      </c>
      <c r="D125" s="105">
        <v>-109956970.31999899</v>
      </c>
      <c r="E125" s="105">
        <v>-110638465.94</v>
      </c>
      <c r="F125" s="105">
        <v>-114796215.739999</v>
      </c>
      <c r="G125" s="105">
        <v>-111622859.31999899</v>
      </c>
      <c r="H125" s="105">
        <v>-112168795.09999999</v>
      </c>
      <c r="I125" s="105">
        <v>-136007314.16999999</v>
      </c>
      <c r="J125" s="105">
        <v>-134168028.68000001</v>
      </c>
      <c r="K125" s="105">
        <v>-129958373.83</v>
      </c>
      <c r="L125" s="105">
        <v>-131119678.45</v>
      </c>
      <c r="M125" s="105">
        <v>-131911419.809999</v>
      </c>
      <c r="N125" s="105">
        <v>-139968218.41</v>
      </c>
      <c r="O125" s="105">
        <v>-139968218.41</v>
      </c>
    </row>
    <row r="126" spans="1:15" x14ac:dyDescent="0.2">
      <c r="A126" s="106" t="s">
        <v>488</v>
      </c>
      <c r="B126" s="105">
        <v>369709788.27999997</v>
      </c>
      <c r="C126" s="105">
        <v>360110391.12</v>
      </c>
      <c r="D126" s="105">
        <v>361736792.05000001</v>
      </c>
      <c r="E126" s="105">
        <v>376404646.44999999</v>
      </c>
      <c r="F126" s="105">
        <v>394497358.42000002</v>
      </c>
      <c r="G126" s="105">
        <v>404014290.70999998</v>
      </c>
      <c r="H126" s="105">
        <v>406210482.33999997</v>
      </c>
      <c r="I126" s="105">
        <v>424979918.64999998</v>
      </c>
      <c r="J126" s="105">
        <v>434136088.5</v>
      </c>
      <c r="K126" s="105">
        <v>453107084.75</v>
      </c>
      <c r="L126" s="105">
        <v>453878352.14999998</v>
      </c>
      <c r="M126" s="105">
        <v>468382682.56</v>
      </c>
      <c r="N126" s="105">
        <v>499420279.52999997</v>
      </c>
      <c r="O126" s="105">
        <v>499420279.52999997</v>
      </c>
    </row>
    <row r="127" spans="1:15" x14ac:dyDescent="0.2">
      <c r="A127" s="106" t="s">
        <v>489</v>
      </c>
      <c r="B127" s="105">
        <v>0</v>
      </c>
      <c r="C127" s="105">
        <v>0</v>
      </c>
      <c r="D127" s="105">
        <v>0</v>
      </c>
      <c r="E127" s="105">
        <v>0</v>
      </c>
      <c r="F127" s="105">
        <v>0</v>
      </c>
      <c r="G127" s="105">
        <v>0</v>
      </c>
      <c r="H127" s="105">
        <v>0</v>
      </c>
      <c r="I127" s="105">
        <v>0</v>
      </c>
      <c r="J127" s="105">
        <v>0</v>
      </c>
      <c r="K127" s="105">
        <v>0</v>
      </c>
      <c r="L127" s="105">
        <v>0</v>
      </c>
      <c r="M127" s="105">
        <v>0</v>
      </c>
      <c r="N127" s="105">
        <v>0</v>
      </c>
      <c r="O127" s="105">
        <v>0</v>
      </c>
    </row>
    <row r="128" spans="1:15" x14ac:dyDescent="0.2">
      <c r="A128" s="106" t="s">
        <v>490</v>
      </c>
      <c r="B128" s="105">
        <v>991.98</v>
      </c>
      <c r="C128" s="105">
        <v>0</v>
      </c>
      <c r="D128" s="105">
        <v>0</v>
      </c>
      <c r="E128" s="105">
        <v>0</v>
      </c>
      <c r="F128" s="105">
        <v>0</v>
      </c>
      <c r="G128" s="105">
        <v>0</v>
      </c>
      <c r="H128" s="105">
        <v>59106</v>
      </c>
      <c r="I128" s="105">
        <v>68596.600000000006</v>
      </c>
      <c r="J128" s="105">
        <v>77060.929999999993</v>
      </c>
      <c r="K128" s="105">
        <v>84988.23</v>
      </c>
      <c r="L128" s="105">
        <v>90526.92</v>
      </c>
      <c r="M128" s="105">
        <v>102262.9</v>
      </c>
      <c r="N128" s="105">
        <v>115755.55</v>
      </c>
      <c r="O128" s="105">
        <v>115755.55</v>
      </c>
    </row>
    <row r="129" spans="1:17" x14ac:dyDescent="0.2">
      <c r="A129" s="233" t="s">
        <v>491</v>
      </c>
      <c r="B129" s="107">
        <v>-6435306464.4099998</v>
      </c>
      <c r="C129" s="107">
        <v>-6492852398.1700001</v>
      </c>
      <c r="D129" s="107">
        <v>-6550711097.4899998</v>
      </c>
      <c r="E129" s="107">
        <v>-6594819529.7999897</v>
      </c>
      <c r="F129" s="107">
        <v>-6671953307.5100002</v>
      </c>
      <c r="G129" s="107">
        <v>-6714085905.8799896</v>
      </c>
      <c r="H129" s="107">
        <v>-6810098990.8000002</v>
      </c>
      <c r="I129" s="107">
        <v>-6853469462.1499996</v>
      </c>
      <c r="J129" s="107">
        <v>-6892256547.6599998</v>
      </c>
      <c r="K129" s="107">
        <v>-6886535691.0599899</v>
      </c>
      <c r="L129" s="107">
        <v>-6970642618.3500004</v>
      </c>
      <c r="M129" s="107">
        <v>-7002553018.46</v>
      </c>
      <c r="N129" s="107">
        <v>-7022828257.9700003</v>
      </c>
      <c r="O129" s="107">
        <v>-7022828257.9700003</v>
      </c>
      <c r="P129" s="151" t="str">
        <f>MID($A129,10,3)</f>
        <v>108</v>
      </c>
      <c r="Q129" s="149">
        <f>AVERAGE(B129:N129)/1000</f>
        <v>-6761393.3299776902</v>
      </c>
    </row>
    <row r="130" spans="1:17" x14ac:dyDescent="0.2">
      <c r="A130" s="106" t="s">
        <v>492</v>
      </c>
    </row>
    <row r="131" spans="1:17" x14ac:dyDescent="0.2">
      <c r="A131" s="158" t="s">
        <v>493</v>
      </c>
    </row>
    <row r="132" spans="1:17" x14ac:dyDescent="0.2">
      <c r="A132" s="106" t="s">
        <v>494</v>
      </c>
      <c r="B132" s="105">
        <v>-210915237.47</v>
      </c>
      <c r="C132" s="105">
        <v>-214013425.41</v>
      </c>
      <c r="D132" s="105">
        <v>-217095963.77000001</v>
      </c>
      <c r="E132" s="105">
        <v>-220216488.03999999</v>
      </c>
      <c r="F132" s="105">
        <v>-223852008.5</v>
      </c>
      <c r="G132" s="105">
        <v>-226800613.72999999</v>
      </c>
      <c r="H132" s="105">
        <v>-230122137.84999999</v>
      </c>
      <c r="I132" s="105">
        <v>-233584889.81999999</v>
      </c>
      <c r="J132" s="105">
        <v>-236697187.41999999</v>
      </c>
      <c r="K132" s="105">
        <v>-240204837.84999999</v>
      </c>
      <c r="L132" s="105">
        <v>-228821474</v>
      </c>
      <c r="M132" s="105">
        <v>-232522667.959999</v>
      </c>
      <c r="N132" s="105">
        <v>-236359383.66999999</v>
      </c>
      <c r="O132" s="105">
        <v>-236359383.66999999</v>
      </c>
    </row>
    <row r="133" spans="1:17" x14ac:dyDescent="0.2">
      <c r="A133" s="233" t="s">
        <v>495</v>
      </c>
      <c r="B133" s="107">
        <v>-210915237.47</v>
      </c>
      <c r="C133" s="107">
        <v>-214013425.41</v>
      </c>
      <c r="D133" s="107">
        <v>-217095963.77000001</v>
      </c>
      <c r="E133" s="107">
        <v>-220216488.03999999</v>
      </c>
      <c r="F133" s="107">
        <v>-223852008.5</v>
      </c>
      <c r="G133" s="107">
        <v>-226800613.72999999</v>
      </c>
      <c r="H133" s="107">
        <v>-230122137.84999999</v>
      </c>
      <c r="I133" s="107">
        <v>-233584889.81999999</v>
      </c>
      <c r="J133" s="107">
        <v>-236697187.41999999</v>
      </c>
      <c r="K133" s="107">
        <v>-240204837.84999999</v>
      </c>
      <c r="L133" s="107">
        <v>-228821474</v>
      </c>
      <c r="M133" s="107">
        <v>-232522667.959999</v>
      </c>
      <c r="N133" s="107">
        <v>-236359383.66999999</v>
      </c>
      <c r="O133" s="107">
        <v>-236359383.66999999</v>
      </c>
      <c r="P133" s="151" t="str">
        <f>MID($A133,10,3)</f>
        <v>111</v>
      </c>
      <c r="Q133" s="149">
        <f>AVERAGE(B133:N133)/1000</f>
        <v>-227015.87042230763</v>
      </c>
    </row>
    <row r="134" spans="1:17" x14ac:dyDescent="0.2">
      <c r="A134" s="106" t="s">
        <v>496</v>
      </c>
    </row>
    <row r="135" spans="1:17" x14ac:dyDescent="0.2">
      <c r="A135" s="158" t="s">
        <v>497</v>
      </c>
    </row>
    <row r="136" spans="1:17" x14ac:dyDescent="0.2">
      <c r="A136" s="106" t="s">
        <v>498</v>
      </c>
      <c r="B136" s="105">
        <v>20325435.300000001</v>
      </c>
      <c r="C136" s="105">
        <v>20325435.300000001</v>
      </c>
      <c r="D136" s="105">
        <v>20325435.300000001</v>
      </c>
      <c r="E136" s="105">
        <v>20325435.300000001</v>
      </c>
      <c r="F136" s="105">
        <v>20325435.300000001</v>
      </c>
      <c r="G136" s="105">
        <v>20325435.300000001</v>
      </c>
      <c r="H136" s="105">
        <v>20325435.300000001</v>
      </c>
      <c r="I136" s="105">
        <v>20325435.300000001</v>
      </c>
      <c r="J136" s="105">
        <v>20325435.300000001</v>
      </c>
      <c r="K136" s="105">
        <v>20325435.300000001</v>
      </c>
      <c r="L136" s="105">
        <v>20325435.300000001</v>
      </c>
      <c r="M136" s="105">
        <v>20325435.300000001</v>
      </c>
      <c r="N136" s="105">
        <v>20325435.300000001</v>
      </c>
      <c r="O136" s="105">
        <v>20325435.300000001</v>
      </c>
    </row>
    <row r="137" spans="1:17" x14ac:dyDescent="0.2">
      <c r="A137" s="233" t="s">
        <v>499</v>
      </c>
      <c r="B137" s="107">
        <v>20325435.300000001</v>
      </c>
      <c r="C137" s="107">
        <v>20325435.300000001</v>
      </c>
      <c r="D137" s="107">
        <v>20325435.300000001</v>
      </c>
      <c r="E137" s="107">
        <v>20325435.300000001</v>
      </c>
      <c r="F137" s="107">
        <v>20325435.300000001</v>
      </c>
      <c r="G137" s="107">
        <v>20325435.300000001</v>
      </c>
      <c r="H137" s="107">
        <v>20325435.300000001</v>
      </c>
      <c r="I137" s="107">
        <v>20325435.300000001</v>
      </c>
      <c r="J137" s="107">
        <v>20325435.300000001</v>
      </c>
      <c r="K137" s="107">
        <v>20325435.300000001</v>
      </c>
      <c r="L137" s="107">
        <v>20325435.300000001</v>
      </c>
      <c r="M137" s="107">
        <v>20325435.300000001</v>
      </c>
      <c r="N137" s="107">
        <v>20325435.300000001</v>
      </c>
      <c r="O137" s="107">
        <v>20325435.300000001</v>
      </c>
      <c r="P137" s="151" t="str">
        <f>MID($A137,10,3)</f>
        <v>114</v>
      </c>
      <c r="Q137" s="149">
        <f>AVERAGE(B137:N137)/1000</f>
        <v>20325.435300000005</v>
      </c>
    </row>
    <row r="138" spans="1:17" x14ac:dyDescent="0.2">
      <c r="A138" s="106" t="s">
        <v>500</v>
      </c>
    </row>
    <row r="139" spans="1:17" x14ac:dyDescent="0.2">
      <c r="A139" s="158" t="s">
        <v>501</v>
      </c>
    </row>
    <row r="140" spans="1:17" x14ac:dyDescent="0.2">
      <c r="A140" s="106" t="s">
        <v>502</v>
      </c>
      <c r="B140" s="105">
        <v>-7251613.5499999998</v>
      </c>
      <c r="C140" s="105">
        <v>-7324975.0199999996</v>
      </c>
      <c r="D140" s="105">
        <v>-7398336.48999999</v>
      </c>
      <c r="E140" s="105">
        <v>-7471697.96</v>
      </c>
      <c r="F140" s="105">
        <v>-7545059.4299999997</v>
      </c>
      <c r="G140" s="105">
        <v>-7618420.9000000004</v>
      </c>
      <c r="H140" s="105">
        <v>-7691782.3700000001</v>
      </c>
      <c r="I140" s="105">
        <v>-7765143.8399999999</v>
      </c>
      <c r="J140" s="105">
        <v>-7838505.3099999996</v>
      </c>
      <c r="K140" s="105">
        <v>-7911866.7800000003</v>
      </c>
      <c r="L140" s="105">
        <v>-7985228.25</v>
      </c>
      <c r="M140" s="105">
        <v>-8058589.7199999997</v>
      </c>
      <c r="N140" s="105">
        <v>-8131951.1899999902</v>
      </c>
      <c r="O140" s="105">
        <v>-8131951.1899999902</v>
      </c>
    </row>
    <row r="141" spans="1:17" x14ac:dyDescent="0.2">
      <c r="A141" s="233" t="s">
        <v>503</v>
      </c>
      <c r="B141" s="107">
        <v>-7251613.5499999998</v>
      </c>
      <c r="C141" s="107">
        <v>-7324975.0199999996</v>
      </c>
      <c r="D141" s="107">
        <v>-7398336.48999999</v>
      </c>
      <c r="E141" s="107">
        <v>-7471697.96</v>
      </c>
      <c r="F141" s="107">
        <v>-7545059.4299999997</v>
      </c>
      <c r="G141" s="107">
        <v>-7618420.9000000004</v>
      </c>
      <c r="H141" s="107">
        <v>-7691782.3700000001</v>
      </c>
      <c r="I141" s="107">
        <v>-7765143.8399999999</v>
      </c>
      <c r="J141" s="107">
        <v>-7838505.3099999996</v>
      </c>
      <c r="K141" s="107">
        <v>-7911866.7800000003</v>
      </c>
      <c r="L141" s="107">
        <v>-7985228.25</v>
      </c>
      <c r="M141" s="107">
        <v>-8058589.7199999997</v>
      </c>
      <c r="N141" s="107">
        <v>-8131951.1899999902</v>
      </c>
      <c r="O141" s="107">
        <v>-8131951.1899999902</v>
      </c>
      <c r="P141" s="151" t="str">
        <f>MID($A141,10,3)</f>
        <v>115</v>
      </c>
      <c r="Q141" s="149">
        <f>AVERAGE(B141:N141)/1000</f>
        <v>-7691.7823699999981</v>
      </c>
    </row>
    <row r="142" spans="1:17" x14ac:dyDescent="0.2">
      <c r="A142" s="106" t="s">
        <v>504</v>
      </c>
    </row>
    <row r="143" spans="1:17" x14ac:dyDescent="0.2">
      <c r="A143" s="158" t="s">
        <v>505</v>
      </c>
    </row>
    <row r="144" spans="1:17" x14ac:dyDescent="0.2">
      <c r="A144" s="106" t="s">
        <v>506</v>
      </c>
      <c r="B144" s="105">
        <v>2531240</v>
      </c>
      <c r="C144" s="105">
        <v>2531240</v>
      </c>
      <c r="D144" s="105">
        <v>2531240</v>
      </c>
      <c r="E144" s="105">
        <v>2531240</v>
      </c>
      <c r="F144" s="105">
        <v>2531240</v>
      </c>
      <c r="G144" s="105">
        <v>2531240</v>
      </c>
      <c r="H144" s="105">
        <v>2531240</v>
      </c>
      <c r="I144" s="105">
        <v>2531240</v>
      </c>
      <c r="J144" s="105">
        <v>2531240</v>
      </c>
      <c r="K144" s="105">
        <v>2531240</v>
      </c>
      <c r="L144" s="105">
        <v>2531240</v>
      </c>
      <c r="M144" s="105">
        <v>2531240</v>
      </c>
      <c r="N144" s="105">
        <v>2531240</v>
      </c>
      <c r="O144" s="105">
        <v>2531240</v>
      </c>
    </row>
    <row r="145" spans="1:17" x14ac:dyDescent="0.2">
      <c r="A145" s="233" t="s">
        <v>507</v>
      </c>
      <c r="B145" s="107">
        <v>2531240</v>
      </c>
      <c r="C145" s="107">
        <v>2531240</v>
      </c>
      <c r="D145" s="107">
        <v>2531240</v>
      </c>
      <c r="E145" s="107">
        <v>2531240</v>
      </c>
      <c r="F145" s="107">
        <v>2531240</v>
      </c>
      <c r="G145" s="107">
        <v>2531240</v>
      </c>
      <c r="H145" s="107">
        <v>2531240</v>
      </c>
      <c r="I145" s="107">
        <v>2531240</v>
      </c>
      <c r="J145" s="107">
        <v>2531240</v>
      </c>
      <c r="K145" s="107">
        <v>2531240</v>
      </c>
      <c r="L145" s="107">
        <v>2531240</v>
      </c>
      <c r="M145" s="107">
        <v>2531240</v>
      </c>
      <c r="N145" s="107">
        <v>2531240</v>
      </c>
      <c r="O145" s="107">
        <v>2531240</v>
      </c>
      <c r="P145" s="151" t="str">
        <f>MID($A145,10,3)</f>
        <v>118</v>
      </c>
      <c r="Q145" s="149">
        <f>AVERAGE(B145:N145)/1000</f>
        <v>2531.2399999999998</v>
      </c>
    </row>
    <row r="146" spans="1:17" x14ac:dyDescent="0.2">
      <c r="A146" s="106" t="s">
        <v>508</v>
      </c>
    </row>
    <row r="147" spans="1:17" x14ac:dyDescent="0.2">
      <c r="A147" s="158" t="s">
        <v>509</v>
      </c>
    </row>
    <row r="148" spans="1:17" x14ac:dyDescent="0.2">
      <c r="A148" s="106" t="s">
        <v>510</v>
      </c>
      <c r="B148" s="105">
        <v>-2510576.9</v>
      </c>
      <c r="C148" s="105">
        <v>-2515926.04</v>
      </c>
      <c r="D148" s="105">
        <v>-2521275.1800000002</v>
      </c>
      <c r="E148" s="105">
        <v>-2526624.3199999998</v>
      </c>
      <c r="F148" s="105">
        <v>-2531240</v>
      </c>
      <c r="G148" s="105">
        <v>-2531240</v>
      </c>
      <c r="H148" s="105">
        <v>-2531240</v>
      </c>
      <c r="I148" s="105">
        <v>-2531240</v>
      </c>
      <c r="J148" s="105">
        <v>-2531240</v>
      </c>
      <c r="K148" s="105">
        <v>-2531240</v>
      </c>
      <c r="L148" s="105">
        <v>-2531240</v>
      </c>
      <c r="M148" s="105">
        <v>-2531240</v>
      </c>
      <c r="N148" s="105">
        <v>-2531240</v>
      </c>
      <c r="O148" s="105">
        <v>-2531240</v>
      </c>
    </row>
    <row r="149" spans="1:17" x14ac:dyDescent="0.2">
      <c r="A149" s="233" t="s">
        <v>511</v>
      </c>
      <c r="B149" s="105">
        <v>-2510576.9</v>
      </c>
      <c r="C149" s="105">
        <v>-2515926.04</v>
      </c>
      <c r="D149" s="105">
        <v>-2521275.1800000002</v>
      </c>
      <c r="E149" s="105">
        <v>-2526624.3199999998</v>
      </c>
      <c r="F149" s="105">
        <v>-2531240</v>
      </c>
      <c r="G149" s="105">
        <v>-2531240</v>
      </c>
      <c r="H149" s="105">
        <v>-2531240</v>
      </c>
      <c r="I149" s="105">
        <v>-2531240</v>
      </c>
      <c r="J149" s="105">
        <v>-2531240</v>
      </c>
      <c r="K149" s="105">
        <v>-2531240</v>
      </c>
      <c r="L149" s="105">
        <v>-2531240</v>
      </c>
      <c r="M149" s="105">
        <v>-2531240</v>
      </c>
      <c r="N149" s="105">
        <v>-2531240</v>
      </c>
      <c r="O149" s="105">
        <v>-2531240</v>
      </c>
      <c r="P149" s="151" t="str">
        <f>MID($A149,10,3)</f>
        <v>119</v>
      </c>
      <c r="Q149" s="149">
        <f>AVERAGE(B149:N149)/1000</f>
        <v>-2527.3509569230769</v>
      </c>
    </row>
    <row r="150" spans="1:17" x14ac:dyDescent="0.2">
      <c r="A150" s="106" t="s">
        <v>512</v>
      </c>
    </row>
    <row r="151" spans="1:17" x14ac:dyDescent="0.2">
      <c r="A151" s="158" t="s">
        <v>513</v>
      </c>
    </row>
    <row r="152" spans="1:17" x14ac:dyDescent="0.2">
      <c r="A152" s="106" t="s">
        <v>514</v>
      </c>
      <c r="B152" s="105">
        <v>0</v>
      </c>
      <c r="C152" s="105">
        <v>0</v>
      </c>
      <c r="D152" s="105">
        <v>0</v>
      </c>
      <c r="E152" s="105">
        <v>0</v>
      </c>
      <c r="F152" s="105">
        <v>0</v>
      </c>
      <c r="G152" s="105">
        <v>0</v>
      </c>
      <c r="H152" s="105">
        <v>0</v>
      </c>
      <c r="I152" s="105">
        <v>0</v>
      </c>
      <c r="J152" s="105">
        <v>0</v>
      </c>
      <c r="K152" s="105">
        <v>0</v>
      </c>
      <c r="L152" s="105">
        <v>0</v>
      </c>
      <c r="M152" s="105">
        <v>0</v>
      </c>
      <c r="N152" s="105">
        <v>0</v>
      </c>
      <c r="O152" s="105">
        <v>0</v>
      </c>
    </row>
    <row r="153" spans="1:17" x14ac:dyDescent="0.2">
      <c r="A153" s="233" t="s">
        <v>515</v>
      </c>
      <c r="B153" s="107">
        <v>0</v>
      </c>
      <c r="C153" s="107">
        <v>0</v>
      </c>
      <c r="D153" s="107">
        <v>0</v>
      </c>
      <c r="E153" s="107">
        <v>0</v>
      </c>
      <c r="F153" s="107">
        <v>0</v>
      </c>
      <c r="G153" s="107">
        <v>0</v>
      </c>
      <c r="H153" s="107">
        <v>0</v>
      </c>
      <c r="I153" s="107">
        <v>0</v>
      </c>
      <c r="J153" s="107">
        <v>0</v>
      </c>
      <c r="K153" s="107">
        <v>0</v>
      </c>
      <c r="L153" s="107">
        <v>0</v>
      </c>
      <c r="M153" s="107">
        <v>0</v>
      </c>
      <c r="N153" s="107">
        <v>0</v>
      </c>
      <c r="O153" s="107">
        <v>0</v>
      </c>
      <c r="P153" s="151" t="str">
        <f>MID($A153,10,3)</f>
        <v>120</v>
      </c>
      <c r="Q153" s="149">
        <f>AVERAGE(B153:N153)/1000</f>
        <v>0</v>
      </c>
    </row>
    <row r="154" spans="1:17" x14ac:dyDescent="0.2">
      <c r="A154" s="106" t="s">
        <v>516</v>
      </c>
    </row>
    <row r="155" spans="1:17" x14ac:dyDescent="0.2">
      <c r="A155" s="158" t="s">
        <v>517</v>
      </c>
    </row>
    <row r="156" spans="1:17" x14ac:dyDescent="0.2">
      <c r="A156" s="106" t="s">
        <v>518</v>
      </c>
      <c r="B156" s="105">
        <v>22215015.949999899</v>
      </c>
      <c r="C156" s="105">
        <v>22425578.019999899</v>
      </c>
      <c r="D156" s="105">
        <v>22425578.019999899</v>
      </c>
      <c r="E156" s="105">
        <v>22425578.019999899</v>
      </c>
      <c r="F156" s="105">
        <v>22425578.019999899</v>
      </c>
      <c r="G156" s="105">
        <v>22425578.019999899</v>
      </c>
      <c r="H156" s="105">
        <v>22425578.019999899</v>
      </c>
      <c r="I156" s="105">
        <v>22425578.019999899</v>
      </c>
      <c r="J156" s="105">
        <v>22425578.019999899</v>
      </c>
      <c r="K156" s="105">
        <v>22425578.019999899</v>
      </c>
      <c r="L156" s="105">
        <v>22425578.019999899</v>
      </c>
      <c r="M156" s="105">
        <v>22425578.019999899</v>
      </c>
      <c r="N156" s="105">
        <v>90314771.469999999</v>
      </c>
      <c r="O156" s="105">
        <v>90314771.469999999</v>
      </c>
    </row>
    <row r="157" spans="1:17" x14ac:dyDescent="0.2">
      <c r="A157" s="106" t="s">
        <v>519</v>
      </c>
      <c r="B157" s="105">
        <v>459776.89</v>
      </c>
      <c r="C157" s="105">
        <v>253307.63</v>
      </c>
      <c r="D157" s="105">
        <v>260001.69</v>
      </c>
      <c r="E157" s="105">
        <v>389214.34</v>
      </c>
      <c r="F157" s="105">
        <v>391205.49</v>
      </c>
      <c r="G157" s="105">
        <v>395098.03</v>
      </c>
      <c r="H157" s="105">
        <v>398308.03</v>
      </c>
      <c r="I157" s="105">
        <v>400979.09</v>
      </c>
      <c r="J157" s="105">
        <v>493228.26</v>
      </c>
      <c r="K157" s="105">
        <v>493253.64</v>
      </c>
      <c r="L157" s="105">
        <v>718407.85</v>
      </c>
      <c r="M157" s="105">
        <v>720495.75</v>
      </c>
      <c r="N157" s="105">
        <v>720681.18</v>
      </c>
      <c r="O157" s="105">
        <v>720681.18</v>
      </c>
    </row>
    <row r="158" spans="1:17" x14ac:dyDescent="0.2">
      <c r="A158" s="106" t="s">
        <v>520</v>
      </c>
      <c r="B158" s="105">
        <v>278986.53000000003</v>
      </c>
      <c r="C158" s="105">
        <v>278986.53000000003</v>
      </c>
      <c r="D158" s="105">
        <v>278986.53000000003</v>
      </c>
      <c r="E158" s="105">
        <v>278986.53000000003</v>
      </c>
      <c r="F158" s="105">
        <v>278986.53000000003</v>
      </c>
      <c r="G158" s="105">
        <v>278986.53000000003</v>
      </c>
      <c r="H158" s="105">
        <v>278986.53000000003</v>
      </c>
      <c r="I158" s="105">
        <v>278986.53000000003</v>
      </c>
      <c r="J158" s="105">
        <v>278986.53000000003</v>
      </c>
      <c r="K158" s="105">
        <v>278986.53000000003</v>
      </c>
      <c r="L158" s="105">
        <v>278986.53000000003</v>
      </c>
      <c r="M158" s="105">
        <v>278986.53000000003</v>
      </c>
      <c r="N158" s="105">
        <v>14780.2</v>
      </c>
      <c r="O158" s="105">
        <v>14780.2</v>
      </c>
    </row>
    <row r="159" spans="1:17" x14ac:dyDescent="0.2">
      <c r="A159" s="233" t="s">
        <v>521</v>
      </c>
      <c r="B159" s="107">
        <v>22953779.3699999</v>
      </c>
      <c r="C159" s="107">
        <v>22957872.179999899</v>
      </c>
      <c r="D159" s="107">
        <v>22964566.239999902</v>
      </c>
      <c r="E159" s="107">
        <v>23093778.8899999</v>
      </c>
      <c r="F159" s="107">
        <v>23095770.039999899</v>
      </c>
      <c r="G159" s="107">
        <v>23099662.579999998</v>
      </c>
      <c r="H159" s="107">
        <v>23102872.579999901</v>
      </c>
      <c r="I159" s="107">
        <v>23105543.6399999</v>
      </c>
      <c r="J159" s="107">
        <v>23197792.809999902</v>
      </c>
      <c r="K159" s="107">
        <v>23197818.189999901</v>
      </c>
      <c r="L159" s="107">
        <v>23422972.399999902</v>
      </c>
      <c r="M159" s="107">
        <v>23425060.2999999</v>
      </c>
      <c r="N159" s="107">
        <v>91050232.849999994</v>
      </c>
      <c r="O159" s="107">
        <v>91050232.849999994</v>
      </c>
      <c r="P159" s="151" t="str">
        <f>MID($A159,10,3)</f>
        <v>121</v>
      </c>
      <c r="Q159" s="149">
        <f>AVERAGE(B159:N159)/1000</f>
        <v>28359.055543846069</v>
      </c>
    </row>
    <row r="160" spans="1:17" x14ac:dyDescent="0.2">
      <c r="A160" s="106" t="s">
        <v>522</v>
      </c>
    </row>
    <row r="161" spans="1:17" x14ac:dyDescent="0.2">
      <c r="A161" s="158" t="s">
        <v>523</v>
      </c>
    </row>
    <row r="162" spans="1:17" x14ac:dyDescent="0.2">
      <c r="A162" s="106" t="s">
        <v>524</v>
      </c>
      <c r="B162" s="105">
        <v>-10337117.050000001</v>
      </c>
      <c r="C162" s="105">
        <v>-10393049.970000001</v>
      </c>
      <c r="D162" s="105">
        <v>-10439624.58</v>
      </c>
      <c r="E162" s="105">
        <v>-10433484.289999999</v>
      </c>
      <c r="F162" s="105">
        <v>-10480058.9</v>
      </c>
      <c r="G162" s="105">
        <v>-10526633.51</v>
      </c>
      <c r="H162" s="105">
        <v>-10573208.119999999</v>
      </c>
      <c r="I162" s="105">
        <v>-10619782.7199999</v>
      </c>
      <c r="J162" s="105">
        <v>-10666357.32</v>
      </c>
      <c r="K162" s="105">
        <v>-10712931.93</v>
      </c>
      <c r="L162" s="105">
        <v>-10759506.539999999</v>
      </c>
      <c r="M162" s="105">
        <v>-10806081.1499999</v>
      </c>
      <c r="N162" s="105">
        <v>-10852655.619999999</v>
      </c>
      <c r="O162" s="105">
        <v>-10852655.619999999</v>
      </c>
    </row>
    <row r="163" spans="1:17" x14ac:dyDescent="0.2">
      <c r="A163" s="106" t="s">
        <v>525</v>
      </c>
      <c r="B163" s="105">
        <v>0</v>
      </c>
      <c r="C163" s="105">
        <v>0</v>
      </c>
      <c r="D163" s="105">
        <v>0</v>
      </c>
      <c r="E163" s="105">
        <v>0</v>
      </c>
      <c r="F163" s="105">
        <v>0</v>
      </c>
      <c r="G163" s="105">
        <v>0</v>
      </c>
      <c r="H163" s="105">
        <v>0</v>
      </c>
      <c r="I163" s="105">
        <v>0</v>
      </c>
      <c r="J163" s="105">
        <v>0</v>
      </c>
      <c r="K163" s="105">
        <v>0</v>
      </c>
      <c r="L163" s="105">
        <v>0</v>
      </c>
      <c r="M163" s="105">
        <v>0</v>
      </c>
      <c r="N163" s="105">
        <v>0</v>
      </c>
      <c r="O163" s="105">
        <v>0</v>
      </c>
    </row>
    <row r="164" spans="1:17" x14ac:dyDescent="0.2">
      <c r="A164" s="233" t="s">
        <v>526</v>
      </c>
      <c r="B164" s="107">
        <v>-10337117.050000001</v>
      </c>
      <c r="C164" s="107">
        <v>-10393049.970000001</v>
      </c>
      <c r="D164" s="107">
        <v>-10439624.58</v>
      </c>
      <c r="E164" s="107">
        <v>-10433484.289999999</v>
      </c>
      <c r="F164" s="107">
        <v>-10480058.9</v>
      </c>
      <c r="G164" s="107">
        <v>-10526633.51</v>
      </c>
      <c r="H164" s="107">
        <v>-10573208.119999999</v>
      </c>
      <c r="I164" s="107">
        <v>-10619782.7199999</v>
      </c>
      <c r="J164" s="107">
        <v>-10666357.32</v>
      </c>
      <c r="K164" s="107">
        <v>-10712931.93</v>
      </c>
      <c r="L164" s="107">
        <v>-10759506.539999999</v>
      </c>
      <c r="M164" s="107">
        <v>-10806081.1499999</v>
      </c>
      <c r="N164" s="107">
        <v>-10852655.619999999</v>
      </c>
      <c r="O164" s="107">
        <v>-10852655.619999999</v>
      </c>
      <c r="P164" s="151" t="str">
        <f>MID($A164,10,3)</f>
        <v>122</v>
      </c>
      <c r="Q164" s="149">
        <f>AVERAGE(B164:N164)/1000</f>
        <v>-10584.653207692292</v>
      </c>
    </row>
    <row r="165" spans="1:17" x14ac:dyDescent="0.2">
      <c r="A165" s="106" t="s">
        <v>527</v>
      </c>
    </row>
    <row r="166" spans="1:17" x14ac:dyDescent="0.2">
      <c r="A166" s="158" t="s">
        <v>528</v>
      </c>
    </row>
    <row r="167" spans="1:17" x14ac:dyDescent="0.2">
      <c r="A167" s="106" t="s">
        <v>529</v>
      </c>
      <c r="B167" s="105">
        <v>0</v>
      </c>
      <c r="C167" s="105">
        <v>0</v>
      </c>
      <c r="D167" s="105">
        <v>0</v>
      </c>
      <c r="E167" s="105">
        <v>0</v>
      </c>
      <c r="F167" s="105">
        <v>0</v>
      </c>
      <c r="G167" s="105">
        <v>0</v>
      </c>
      <c r="H167" s="105">
        <v>0</v>
      </c>
      <c r="I167" s="105">
        <v>0</v>
      </c>
      <c r="J167" s="105">
        <v>0</v>
      </c>
      <c r="K167" s="105">
        <v>0</v>
      </c>
      <c r="L167" s="105">
        <v>0</v>
      </c>
      <c r="M167" s="105">
        <v>0</v>
      </c>
      <c r="N167" s="105">
        <v>0</v>
      </c>
      <c r="O167" s="105">
        <v>0</v>
      </c>
    </row>
    <row r="168" spans="1:17" x14ac:dyDescent="0.2">
      <c r="A168" s="106" t="s">
        <v>530</v>
      </c>
      <c r="B168" s="105">
        <v>0</v>
      </c>
      <c r="C168" s="105">
        <v>0</v>
      </c>
      <c r="D168" s="105">
        <v>0</v>
      </c>
      <c r="E168" s="105">
        <v>0</v>
      </c>
      <c r="F168" s="105">
        <v>0</v>
      </c>
      <c r="G168" s="105">
        <v>0</v>
      </c>
      <c r="H168" s="105">
        <v>0</v>
      </c>
      <c r="I168" s="105">
        <v>0</v>
      </c>
      <c r="J168" s="105">
        <v>0</v>
      </c>
      <c r="K168" s="105">
        <v>0</v>
      </c>
      <c r="L168" s="105">
        <v>0</v>
      </c>
      <c r="M168" s="105">
        <v>0</v>
      </c>
      <c r="N168" s="105">
        <v>0</v>
      </c>
      <c r="O168" s="105">
        <v>0</v>
      </c>
    </row>
    <row r="169" spans="1:17" x14ac:dyDescent="0.2">
      <c r="A169" s="106" t="s">
        <v>531</v>
      </c>
      <c r="B169" s="105">
        <v>6697564.1700000698</v>
      </c>
      <c r="C169" s="105">
        <v>6553117.2899989998</v>
      </c>
      <c r="D169" s="105">
        <v>6553117.3099994604</v>
      </c>
      <c r="E169" s="105">
        <v>6553117.2899989998</v>
      </c>
      <c r="F169" s="105">
        <v>6553117.2899989998</v>
      </c>
      <c r="G169" s="105">
        <v>6553117.2899989998</v>
      </c>
      <c r="H169" s="105">
        <v>6553117.2899989998</v>
      </c>
      <c r="I169" s="105">
        <v>6553117.2899989998</v>
      </c>
      <c r="J169" s="105">
        <v>6918321.90999984</v>
      </c>
      <c r="K169" s="105">
        <v>6918321.90999984</v>
      </c>
      <c r="L169" s="105">
        <v>6918321.90999984</v>
      </c>
      <c r="M169" s="105">
        <v>6918321.90999984</v>
      </c>
      <c r="N169" s="105">
        <v>6918321.90999984</v>
      </c>
      <c r="O169" s="105">
        <v>6918321.90999984</v>
      </c>
    </row>
    <row r="170" spans="1:17" x14ac:dyDescent="0.2">
      <c r="A170" s="106" t="s">
        <v>532</v>
      </c>
      <c r="B170" s="105">
        <v>-144446.879999995</v>
      </c>
      <c r="C170" s="105">
        <v>-27167.7400000095</v>
      </c>
      <c r="D170" s="105">
        <v>-23192.560000002301</v>
      </c>
      <c r="E170" s="105">
        <v>-41009.030000001098</v>
      </c>
      <c r="F170" s="105">
        <v>-33762.439999997601</v>
      </c>
      <c r="G170" s="105">
        <v>-24039.289999961798</v>
      </c>
      <c r="H170" s="105">
        <v>-21572.220000028599</v>
      </c>
      <c r="I170" s="105">
        <v>-15337.8400000333</v>
      </c>
      <c r="J170" s="105">
        <v>-5134.5099999904596</v>
      </c>
      <c r="K170" s="105">
        <v>-6012.4800000190698</v>
      </c>
      <c r="L170" s="105">
        <v>-678.67000007629395</v>
      </c>
      <c r="M170" s="105">
        <v>-132386.74000000901</v>
      </c>
      <c r="N170" s="105">
        <v>-149082</v>
      </c>
      <c r="O170" s="105">
        <v>-149082</v>
      </c>
    </row>
    <row r="171" spans="1:17" x14ac:dyDescent="0.2">
      <c r="A171" s="106" t="s">
        <v>533</v>
      </c>
      <c r="B171" s="105">
        <v>0</v>
      </c>
      <c r="C171" s="105">
        <v>0</v>
      </c>
      <c r="D171" s="105">
        <v>0</v>
      </c>
      <c r="E171" s="105">
        <v>0</v>
      </c>
      <c r="F171" s="105">
        <v>0</v>
      </c>
      <c r="G171" s="105">
        <v>0</v>
      </c>
      <c r="H171" s="105">
        <v>0</v>
      </c>
      <c r="I171" s="105">
        <v>0</v>
      </c>
      <c r="J171" s="105">
        <v>0</v>
      </c>
      <c r="K171" s="105">
        <v>0</v>
      </c>
      <c r="L171" s="105">
        <v>0</v>
      </c>
      <c r="M171" s="105">
        <v>0</v>
      </c>
      <c r="N171" s="105">
        <v>0</v>
      </c>
      <c r="O171" s="105">
        <v>0</v>
      </c>
    </row>
    <row r="172" spans="1:17" x14ac:dyDescent="0.2">
      <c r="A172" s="106" t="s">
        <v>534</v>
      </c>
      <c r="B172" s="105">
        <v>0</v>
      </c>
      <c r="C172" s="105">
        <v>0</v>
      </c>
      <c r="D172" s="105">
        <v>0</v>
      </c>
      <c r="E172" s="105">
        <v>0</v>
      </c>
      <c r="F172" s="105">
        <v>0</v>
      </c>
      <c r="G172" s="105">
        <v>0</v>
      </c>
      <c r="H172" s="105">
        <v>0</v>
      </c>
      <c r="I172" s="105">
        <v>0</v>
      </c>
      <c r="J172" s="105">
        <v>0</v>
      </c>
      <c r="K172" s="105">
        <v>0</v>
      </c>
      <c r="L172" s="105">
        <v>0</v>
      </c>
      <c r="M172" s="105">
        <v>0</v>
      </c>
      <c r="N172" s="105">
        <v>0</v>
      </c>
      <c r="O172" s="105">
        <v>0</v>
      </c>
      <c r="P172" s="105"/>
    </row>
    <row r="173" spans="1:17" x14ac:dyDescent="0.2">
      <c r="A173" s="233" t="s">
        <v>535</v>
      </c>
      <c r="B173" s="105">
        <v>6553117.2900000801</v>
      </c>
      <c r="C173" s="105">
        <v>6525949.5499989903</v>
      </c>
      <c r="D173" s="105">
        <v>6529924.7499994598</v>
      </c>
      <c r="E173" s="105">
        <v>6512108.2599989995</v>
      </c>
      <c r="F173" s="105">
        <v>6519354.8499990096</v>
      </c>
      <c r="G173" s="105">
        <v>6529077.9999990398</v>
      </c>
      <c r="H173" s="105">
        <v>6531545.0699989796</v>
      </c>
      <c r="I173" s="105">
        <v>6537779.4499989701</v>
      </c>
      <c r="J173" s="105">
        <v>6913187.3999998504</v>
      </c>
      <c r="K173" s="105">
        <v>6912309.42999982</v>
      </c>
      <c r="L173" s="105">
        <v>6917643.2399997702</v>
      </c>
      <c r="M173" s="105">
        <v>6785935.1699998304</v>
      </c>
      <c r="N173" s="105">
        <v>6769239.90999984</v>
      </c>
      <c r="O173" s="105">
        <v>6769239.90999984</v>
      </c>
      <c r="P173" s="151" t="str">
        <f>MID($A173,10,3)</f>
        <v>123</v>
      </c>
      <c r="Q173" s="149">
        <f>AVERAGE(B173:N173)/1000</f>
        <v>6656.705566922511</v>
      </c>
    </row>
    <row r="174" spans="1:17" x14ac:dyDescent="0.2">
      <c r="A174" s="106" t="s">
        <v>536</v>
      </c>
    </row>
    <row r="175" spans="1:17" x14ac:dyDescent="0.2">
      <c r="A175" s="158" t="s">
        <v>537</v>
      </c>
    </row>
    <row r="176" spans="1:17" x14ac:dyDescent="0.2">
      <c r="A176" s="106" t="s">
        <v>538</v>
      </c>
      <c r="B176" s="105">
        <v>0</v>
      </c>
      <c r="C176" s="105">
        <v>0</v>
      </c>
      <c r="D176" s="105">
        <v>0</v>
      </c>
      <c r="E176" s="105">
        <v>0</v>
      </c>
      <c r="F176" s="105">
        <v>0</v>
      </c>
      <c r="G176" s="105">
        <v>0</v>
      </c>
      <c r="H176" s="105">
        <v>0</v>
      </c>
      <c r="I176" s="105">
        <v>0</v>
      </c>
      <c r="J176" s="105">
        <v>0</v>
      </c>
      <c r="K176" s="105">
        <v>0</v>
      </c>
      <c r="L176" s="105">
        <v>0</v>
      </c>
      <c r="M176" s="105">
        <v>0</v>
      </c>
      <c r="N176" s="105">
        <v>0</v>
      </c>
      <c r="O176" s="105">
        <v>0</v>
      </c>
    </row>
    <row r="177" spans="1:17" x14ac:dyDescent="0.2">
      <c r="A177" s="106" t="s">
        <v>539</v>
      </c>
      <c r="B177" s="105">
        <v>1362872.04</v>
      </c>
      <c r="C177" s="105">
        <v>1362872.04</v>
      </c>
      <c r="D177" s="105">
        <v>1362872.04</v>
      </c>
      <c r="E177" s="105">
        <v>779171.56</v>
      </c>
      <c r="F177" s="105">
        <v>779171.56</v>
      </c>
      <c r="G177" s="105">
        <v>778229.77</v>
      </c>
      <c r="H177" s="105">
        <v>778229.77</v>
      </c>
      <c r="I177" s="105">
        <v>778229.77</v>
      </c>
      <c r="J177" s="105">
        <v>778229.77</v>
      </c>
      <c r="K177" s="105">
        <v>778696</v>
      </c>
      <c r="L177" s="105">
        <v>778696</v>
      </c>
      <c r="M177" s="105">
        <v>777878.94</v>
      </c>
      <c r="N177" s="105">
        <v>777878.94</v>
      </c>
      <c r="O177" s="105">
        <v>777878.94</v>
      </c>
    </row>
    <row r="178" spans="1:17" x14ac:dyDescent="0.2">
      <c r="A178" s="106" t="s">
        <v>540</v>
      </c>
      <c r="B178" s="105">
        <v>0</v>
      </c>
      <c r="C178" s="105">
        <v>0</v>
      </c>
      <c r="D178" s="105">
        <v>0</v>
      </c>
      <c r="E178" s="105">
        <v>0</v>
      </c>
      <c r="F178" s="105">
        <v>0</v>
      </c>
      <c r="G178" s="105">
        <v>0</v>
      </c>
      <c r="H178" s="105">
        <v>0</v>
      </c>
      <c r="I178" s="105">
        <v>0</v>
      </c>
      <c r="J178" s="105">
        <v>0</v>
      </c>
      <c r="K178" s="105">
        <v>0</v>
      </c>
      <c r="L178" s="105">
        <v>0</v>
      </c>
      <c r="M178" s="105">
        <v>0</v>
      </c>
      <c r="N178" s="105">
        <v>0</v>
      </c>
      <c r="O178" s="105">
        <v>0</v>
      </c>
    </row>
    <row r="179" spans="1:17" x14ac:dyDescent="0.2">
      <c r="A179" s="233" t="s">
        <v>541</v>
      </c>
      <c r="B179" s="107">
        <v>1362872.04</v>
      </c>
      <c r="C179" s="107">
        <v>1362872.04</v>
      </c>
      <c r="D179" s="107">
        <v>1362872.04</v>
      </c>
      <c r="E179" s="107">
        <v>779171.56</v>
      </c>
      <c r="F179" s="107">
        <v>779171.56</v>
      </c>
      <c r="G179" s="107">
        <v>778229.77</v>
      </c>
      <c r="H179" s="107">
        <v>778229.77</v>
      </c>
      <c r="I179" s="107">
        <v>778229.77</v>
      </c>
      <c r="J179" s="107">
        <v>778229.77</v>
      </c>
      <c r="K179" s="107">
        <v>778696</v>
      </c>
      <c r="L179" s="107">
        <v>778696</v>
      </c>
      <c r="M179" s="107">
        <v>777878.94</v>
      </c>
      <c r="N179" s="107">
        <v>777878.94</v>
      </c>
      <c r="O179" s="107">
        <v>777878.94</v>
      </c>
      <c r="P179" s="151" t="str">
        <f>MID($A179,10,3)</f>
        <v>124</v>
      </c>
      <c r="Q179" s="149">
        <f>AVERAGE(B179:N179)/1000</f>
        <v>913.30986153846129</v>
      </c>
    </row>
    <row r="180" spans="1:17" x14ac:dyDescent="0.2">
      <c r="A180" s="106" t="s">
        <v>542</v>
      </c>
    </row>
    <row r="181" spans="1:17" x14ac:dyDescent="0.2">
      <c r="A181" s="158" t="s">
        <v>543</v>
      </c>
    </row>
    <row r="182" spans="1:17" x14ac:dyDescent="0.2">
      <c r="A182" s="106" t="s">
        <v>544</v>
      </c>
      <c r="B182" s="105">
        <v>0</v>
      </c>
      <c r="C182" s="105">
        <v>0</v>
      </c>
      <c r="D182" s="105">
        <v>0</v>
      </c>
      <c r="E182" s="105">
        <v>0</v>
      </c>
      <c r="F182" s="105">
        <v>0</v>
      </c>
      <c r="G182" s="105">
        <v>0</v>
      </c>
      <c r="H182" s="105">
        <v>0</v>
      </c>
      <c r="I182" s="105">
        <v>0</v>
      </c>
      <c r="J182" s="105">
        <v>0</v>
      </c>
      <c r="K182" s="105">
        <v>0</v>
      </c>
      <c r="L182" s="105">
        <v>0</v>
      </c>
      <c r="M182" s="105">
        <v>0</v>
      </c>
      <c r="N182" s="105">
        <v>0</v>
      </c>
      <c r="O182" s="105">
        <v>0</v>
      </c>
      <c r="P182" s="105"/>
    </row>
    <row r="183" spans="1:17" x14ac:dyDescent="0.2">
      <c r="A183" s="106" t="s">
        <v>545</v>
      </c>
      <c r="B183" s="105">
        <v>24950157.170000002</v>
      </c>
      <c r="C183" s="105">
        <v>24950157.170000002</v>
      </c>
      <c r="D183" s="105">
        <v>24950157.170000002</v>
      </c>
      <c r="E183" s="105">
        <v>25091859.210000001</v>
      </c>
      <c r="F183" s="105">
        <v>25091859.210000001</v>
      </c>
      <c r="G183" s="105">
        <v>25091859.210000001</v>
      </c>
      <c r="H183" s="105">
        <v>23282397.469999999</v>
      </c>
      <c r="I183" s="105">
        <v>23282397.469999999</v>
      </c>
      <c r="J183" s="105">
        <v>23282397.469999999</v>
      </c>
      <c r="K183" s="105">
        <v>23278735.920000002</v>
      </c>
      <c r="L183" s="105">
        <v>23278735.920000002</v>
      </c>
      <c r="M183" s="105">
        <v>23278735.920000002</v>
      </c>
      <c r="N183" s="105">
        <v>23743107.68</v>
      </c>
      <c r="O183" s="105">
        <v>23743107.68</v>
      </c>
    </row>
    <row r="184" spans="1:17" x14ac:dyDescent="0.2">
      <c r="A184" s="106" t="s">
        <v>546</v>
      </c>
      <c r="B184" s="105">
        <v>18939905.02</v>
      </c>
      <c r="C184" s="105">
        <v>21455339.02</v>
      </c>
      <c r="D184" s="105">
        <v>20047717.02</v>
      </c>
      <c r="E184" s="105">
        <v>20601623.02</v>
      </c>
      <c r="F184" s="105">
        <v>21155529.02</v>
      </c>
      <c r="G184" s="105">
        <v>21709435.02</v>
      </c>
      <c r="H184" s="105">
        <v>22263341.02</v>
      </c>
      <c r="I184" s="105">
        <v>22817247.02</v>
      </c>
      <c r="J184" s="105">
        <v>23371153.02</v>
      </c>
      <c r="K184" s="105">
        <v>32696294.02</v>
      </c>
      <c r="L184" s="105">
        <v>33250200.019999899</v>
      </c>
      <c r="M184" s="105">
        <v>33804106.020000003</v>
      </c>
      <c r="N184" s="105">
        <v>126612310.81999999</v>
      </c>
      <c r="O184" s="105">
        <v>126612310.81999999</v>
      </c>
    </row>
    <row r="185" spans="1:17" x14ac:dyDescent="0.2">
      <c r="A185" s="106" t="s">
        <v>547</v>
      </c>
      <c r="B185" s="105">
        <v>196687699.03999999</v>
      </c>
      <c r="C185" s="105">
        <v>196687699.03999999</v>
      </c>
      <c r="D185" s="105">
        <v>201136017.03999999</v>
      </c>
      <c r="E185" s="105">
        <v>203360176.03999999</v>
      </c>
      <c r="F185" s="105">
        <v>205584335.03999999</v>
      </c>
      <c r="G185" s="105">
        <v>207808494.03999999</v>
      </c>
      <c r="H185" s="105">
        <v>210032653.03999999</v>
      </c>
      <c r="I185" s="105">
        <v>212256812.03999999</v>
      </c>
      <c r="J185" s="105">
        <v>214480971.03999999</v>
      </c>
      <c r="K185" s="105">
        <v>216705130.03999999</v>
      </c>
      <c r="L185" s="105">
        <v>218929289.03999999</v>
      </c>
      <c r="M185" s="105">
        <v>221153448.03999999</v>
      </c>
      <c r="N185" s="105">
        <v>120261636.8</v>
      </c>
      <c r="O185" s="105">
        <v>120261636.8</v>
      </c>
    </row>
    <row r="186" spans="1:17" x14ac:dyDescent="0.2">
      <c r="A186" s="106" t="s">
        <v>548</v>
      </c>
      <c r="B186" s="105">
        <v>0</v>
      </c>
      <c r="C186" s="105">
        <v>0</v>
      </c>
      <c r="D186" s="105">
        <v>0</v>
      </c>
      <c r="E186" s="105">
        <v>0</v>
      </c>
      <c r="F186" s="105">
        <v>0</v>
      </c>
      <c r="G186" s="105">
        <v>0</v>
      </c>
      <c r="H186" s="105">
        <v>0</v>
      </c>
      <c r="I186" s="105">
        <v>0</v>
      </c>
      <c r="J186" s="105">
        <v>0</v>
      </c>
      <c r="K186" s="105">
        <v>0</v>
      </c>
      <c r="L186" s="105">
        <v>0</v>
      </c>
      <c r="M186" s="105">
        <v>0</v>
      </c>
      <c r="N186" s="105">
        <v>0</v>
      </c>
      <c r="O186" s="105">
        <v>0</v>
      </c>
    </row>
    <row r="187" spans="1:17" x14ac:dyDescent="0.2">
      <c r="A187" s="106" t="s">
        <v>549</v>
      </c>
      <c r="B187" s="105">
        <v>43765394.359999999</v>
      </c>
      <c r="C187" s="105">
        <v>42661916.579999998</v>
      </c>
      <c r="D187" s="105">
        <v>44109620.770000003</v>
      </c>
      <c r="E187" s="105">
        <v>44142605.520000003</v>
      </c>
      <c r="F187" s="105">
        <v>44339454.82</v>
      </c>
      <c r="G187" s="105">
        <v>44990397.25</v>
      </c>
      <c r="H187" s="105">
        <v>44379624.520000003</v>
      </c>
      <c r="I187" s="105">
        <v>44950469</v>
      </c>
      <c r="J187" s="105">
        <v>45144792.310000002</v>
      </c>
      <c r="K187" s="105">
        <v>44882142.469999999</v>
      </c>
      <c r="L187" s="105">
        <v>43033532.350000001</v>
      </c>
      <c r="M187" s="105">
        <v>42047650.990000002</v>
      </c>
      <c r="N187" s="105">
        <v>43912846.530000001</v>
      </c>
      <c r="O187" s="105">
        <v>43912846.530000001</v>
      </c>
    </row>
    <row r="188" spans="1:17" x14ac:dyDescent="0.2">
      <c r="A188" s="106" t="s">
        <v>550</v>
      </c>
      <c r="B188" s="105">
        <v>77675184.819999993</v>
      </c>
      <c r="C188" s="105">
        <v>77675204.310000002</v>
      </c>
      <c r="D188" s="105">
        <v>85087766.930000007</v>
      </c>
      <c r="E188" s="105">
        <v>84878583.150000006</v>
      </c>
      <c r="F188" s="105">
        <v>84879074.290000007</v>
      </c>
      <c r="G188" s="105">
        <v>86305913.980000004</v>
      </c>
      <c r="H188" s="105">
        <v>93257363.829999998</v>
      </c>
      <c r="I188" s="105">
        <v>93275185.370000005</v>
      </c>
      <c r="J188" s="105">
        <v>97035038.849999994</v>
      </c>
      <c r="K188" s="105">
        <v>86162838.019999996</v>
      </c>
      <c r="L188" s="105">
        <v>86175149.349999994</v>
      </c>
      <c r="M188" s="105">
        <v>83548349.680000007</v>
      </c>
      <c r="N188" s="105">
        <v>101220207.26000001</v>
      </c>
      <c r="O188" s="105">
        <v>101220207.26000001</v>
      </c>
    </row>
    <row r="189" spans="1:17" x14ac:dyDescent="0.2">
      <c r="A189" s="106" t="s">
        <v>551</v>
      </c>
      <c r="B189" s="105">
        <v>21099551.25</v>
      </c>
      <c r="C189" s="105">
        <v>20631873.359999999</v>
      </c>
      <c r="D189" s="105">
        <v>20653615.23</v>
      </c>
      <c r="E189" s="105">
        <v>20145558.690000001</v>
      </c>
      <c r="F189" s="105">
        <v>20100242.3199999</v>
      </c>
      <c r="G189" s="105">
        <v>20045001.579999998</v>
      </c>
      <c r="H189" s="105">
        <v>20042668.749999899</v>
      </c>
      <c r="I189" s="105">
        <v>19994981.449999999</v>
      </c>
      <c r="J189" s="105">
        <v>20018358.949999999</v>
      </c>
      <c r="K189" s="105">
        <v>20068481.589999899</v>
      </c>
      <c r="L189" s="105">
        <v>20070714.739999998</v>
      </c>
      <c r="M189" s="105">
        <v>20054201.949999999</v>
      </c>
      <c r="N189" s="105">
        <v>20032529.68</v>
      </c>
      <c r="O189" s="105">
        <v>20032529.68</v>
      </c>
    </row>
    <row r="190" spans="1:17" x14ac:dyDescent="0.2">
      <c r="A190" s="106" t="s">
        <v>552</v>
      </c>
      <c r="B190" s="105">
        <v>-2679992.0299999998</v>
      </c>
      <c r="C190" s="105">
        <v>-2679992.0299999998</v>
      </c>
      <c r="D190" s="105">
        <v>-2321678.79</v>
      </c>
      <c r="E190" s="105">
        <v>-2227475.44</v>
      </c>
      <c r="F190" s="105">
        <v>-2227475.44</v>
      </c>
      <c r="G190" s="105">
        <v>-2136573.08</v>
      </c>
      <c r="H190" s="105">
        <v>-2502383.75</v>
      </c>
      <c r="I190" s="105">
        <v>-2502383.75</v>
      </c>
      <c r="J190" s="105">
        <v>-2596500.9300000002</v>
      </c>
      <c r="K190" s="105">
        <v>-3108377.21</v>
      </c>
      <c r="L190" s="105">
        <v>-3108377.21</v>
      </c>
      <c r="M190" s="105">
        <v>-3328113.51</v>
      </c>
      <c r="N190" s="105">
        <v>-2261813.4700000002</v>
      </c>
      <c r="O190" s="105">
        <v>-2261813.4700000002</v>
      </c>
    </row>
    <row r="191" spans="1:17" x14ac:dyDescent="0.2">
      <c r="A191" s="106" t="s">
        <v>553</v>
      </c>
      <c r="B191" s="105">
        <v>0</v>
      </c>
      <c r="C191" s="105">
        <v>0</v>
      </c>
      <c r="D191" s="105">
        <v>0</v>
      </c>
      <c r="E191" s="105">
        <v>0</v>
      </c>
      <c r="F191" s="105">
        <v>0</v>
      </c>
      <c r="G191" s="105">
        <v>0</v>
      </c>
      <c r="H191" s="105">
        <v>0</v>
      </c>
      <c r="I191" s="105">
        <v>0</v>
      </c>
      <c r="J191" s="105">
        <v>0</v>
      </c>
      <c r="K191" s="105">
        <v>0</v>
      </c>
      <c r="L191" s="105">
        <v>0</v>
      </c>
      <c r="M191" s="105">
        <v>0</v>
      </c>
      <c r="N191" s="105">
        <v>0</v>
      </c>
      <c r="O191" s="105">
        <v>0</v>
      </c>
    </row>
    <row r="192" spans="1:17" x14ac:dyDescent="0.2">
      <c r="A192" s="106" t="s">
        <v>554</v>
      </c>
      <c r="B192" s="105">
        <v>-19415104.27</v>
      </c>
      <c r="C192" s="105">
        <v>-19415104.27</v>
      </c>
      <c r="D192" s="105">
        <v>-17668867.75</v>
      </c>
      <c r="E192" s="105">
        <v>-16055779.43</v>
      </c>
      <c r="F192" s="105">
        <v>-16055779.43</v>
      </c>
      <c r="G192" s="105">
        <v>-15328676.949999999</v>
      </c>
      <c r="H192" s="105">
        <v>-16696182.210000001</v>
      </c>
      <c r="I192" s="105">
        <v>-16696182.210000001</v>
      </c>
      <c r="J192" s="105">
        <v>-16071249.220000001</v>
      </c>
      <c r="K192" s="105">
        <v>-15197297.5</v>
      </c>
      <c r="L192" s="105">
        <v>-15197297.5</v>
      </c>
      <c r="M192" s="105">
        <v>-14591908.720000001</v>
      </c>
      <c r="N192" s="105">
        <v>-11042017.949999999</v>
      </c>
      <c r="O192" s="105">
        <v>-11042017.949999999</v>
      </c>
    </row>
    <row r="193" spans="1:17" x14ac:dyDescent="0.2">
      <c r="A193" s="106" t="s">
        <v>555</v>
      </c>
      <c r="B193" s="105">
        <v>293033167.13999999</v>
      </c>
      <c r="C193" s="105">
        <v>274348505.55999899</v>
      </c>
      <c r="D193" s="105">
        <v>274536573.86999899</v>
      </c>
      <c r="E193" s="105">
        <v>266405971.299999</v>
      </c>
      <c r="F193" s="105">
        <v>264283271.16</v>
      </c>
      <c r="G193" s="105">
        <v>262097389.459999</v>
      </c>
      <c r="H193" s="105">
        <v>256596638.52000001</v>
      </c>
      <c r="I193" s="105">
        <v>250169691.72999901</v>
      </c>
      <c r="J193" s="105">
        <v>247984216.36000001</v>
      </c>
      <c r="K193" s="105">
        <v>248407160.05999899</v>
      </c>
      <c r="L193" s="105">
        <v>233003915.41999999</v>
      </c>
      <c r="M193" s="105">
        <v>227157648.019999</v>
      </c>
      <c r="N193" s="105">
        <v>218654869.609999</v>
      </c>
      <c r="O193" s="105">
        <v>218654869.609999</v>
      </c>
    </row>
    <row r="194" spans="1:17" x14ac:dyDescent="0.2">
      <c r="A194" s="106" t="s">
        <v>556</v>
      </c>
      <c r="B194" s="105">
        <v>54581492.939999998</v>
      </c>
      <c r="C194" s="105">
        <v>54592687.039999999</v>
      </c>
      <c r="D194" s="105">
        <v>54763190.539999999</v>
      </c>
      <c r="E194" s="105">
        <v>54876406.299999997</v>
      </c>
      <c r="F194" s="105">
        <v>54886022.6599999</v>
      </c>
      <c r="G194" s="105">
        <v>54523304.439999998</v>
      </c>
      <c r="H194" s="105">
        <v>54148685.789999902</v>
      </c>
      <c r="I194" s="105">
        <v>54159965.460000001</v>
      </c>
      <c r="J194" s="105">
        <v>54350306.960000001</v>
      </c>
      <c r="K194" s="105">
        <v>56229325.379999898</v>
      </c>
      <c r="L194" s="105">
        <v>56217014.039999999</v>
      </c>
      <c r="M194" s="105">
        <v>55730970.389999896</v>
      </c>
      <c r="N194" s="105">
        <v>55806432.349999897</v>
      </c>
      <c r="O194" s="105">
        <v>55806432.349999897</v>
      </c>
    </row>
    <row r="195" spans="1:17" x14ac:dyDescent="0.2">
      <c r="A195" s="233" t="s">
        <v>557</v>
      </c>
      <c r="B195" s="107">
        <v>708637455.43999898</v>
      </c>
      <c r="C195" s="107">
        <v>690908285.77999997</v>
      </c>
      <c r="D195" s="107">
        <v>705294112.02999997</v>
      </c>
      <c r="E195" s="107">
        <v>701219528.36000001</v>
      </c>
      <c r="F195" s="107">
        <v>702036533.64999998</v>
      </c>
      <c r="G195" s="107">
        <v>705106544.94999897</v>
      </c>
      <c r="H195" s="107">
        <v>704804806.98000002</v>
      </c>
      <c r="I195" s="107">
        <v>701708183.58000004</v>
      </c>
      <c r="J195" s="107">
        <v>706999484.80999994</v>
      </c>
      <c r="K195" s="107">
        <v>710124432.78999901</v>
      </c>
      <c r="L195" s="107">
        <v>695652876.16999996</v>
      </c>
      <c r="M195" s="107">
        <v>688855088.77999902</v>
      </c>
      <c r="N195" s="107">
        <v>696940109.30999994</v>
      </c>
      <c r="O195" s="107">
        <v>696940109.30999994</v>
      </c>
      <c r="P195" s="151" t="str">
        <f>MID($A195,10,3)</f>
        <v>128</v>
      </c>
      <c r="Q195" s="149">
        <f>AVERAGE(B195:N195)/1000</f>
        <v>701406.72635615349</v>
      </c>
    </row>
    <row r="196" spans="1:17" x14ac:dyDescent="0.2">
      <c r="A196" s="106" t="s">
        <v>558</v>
      </c>
    </row>
    <row r="197" spans="1:17" x14ac:dyDescent="0.2">
      <c r="A197" s="158" t="s">
        <v>559</v>
      </c>
    </row>
    <row r="198" spans="1:17" x14ac:dyDescent="0.2">
      <c r="A198" s="106" t="s">
        <v>560</v>
      </c>
      <c r="B198" s="105">
        <v>-4535110.6900000004</v>
      </c>
      <c r="C198" s="105">
        <v>-1041848.90999999</v>
      </c>
      <c r="D198" s="105">
        <v>-1115177.93</v>
      </c>
      <c r="E198" s="105">
        <v>-1125100.1299999999</v>
      </c>
      <c r="F198" s="105">
        <v>-1411720.3</v>
      </c>
      <c r="G198" s="105">
        <v>-1634043.89</v>
      </c>
      <c r="H198" s="105">
        <v>-1683730.9</v>
      </c>
      <c r="I198" s="105">
        <v>-1497313.49</v>
      </c>
      <c r="J198" s="105">
        <v>-1592674.65</v>
      </c>
      <c r="K198" s="105">
        <v>-1569312.33</v>
      </c>
      <c r="L198" s="105">
        <v>-2865440.36</v>
      </c>
      <c r="M198" s="105">
        <v>-90933403.140000001</v>
      </c>
      <c r="N198" s="105">
        <v>-3466942.61</v>
      </c>
      <c r="O198" s="105">
        <v>-3466942.61</v>
      </c>
    </row>
    <row r="199" spans="1:17" x14ac:dyDescent="0.2">
      <c r="A199" s="106" t="s">
        <v>561</v>
      </c>
      <c r="B199" s="105">
        <v>42285014.210000001</v>
      </c>
      <c r="C199" s="105">
        <v>127439050.17</v>
      </c>
      <c r="D199" s="105">
        <v>5795099.1500000004</v>
      </c>
      <c r="E199" s="105">
        <v>22175522.469999999</v>
      </c>
      <c r="F199" s="105">
        <v>24336212.68</v>
      </c>
      <c r="G199" s="105">
        <v>6941175.2000000002</v>
      </c>
      <c r="H199" s="105">
        <v>22111722.98</v>
      </c>
      <c r="I199" s="105">
        <v>5054587.43</v>
      </c>
      <c r="J199" s="105">
        <v>8959743.3599999994</v>
      </c>
      <c r="K199" s="105">
        <v>41179564.689999998</v>
      </c>
      <c r="L199" s="105">
        <v>18080211.760000002</v>
      </c>
      <c r="M199" s="105">
        <v>110698115.64</v>
      </c>
      <c r="N199" s="105">
        <v>38036378.32</v>
      </c>
      <c r="O199" s="105">
        <v>38036378.32</v>
      </c>
    </row>
    <row r="200" spans="1:17" x14ac:dyDescent="0.2">
      <c r="A200" s="106" t="s">
        <v>562</v>
      </c>
      <c r="B200" s="105">
        <v>0</v>
      </c>
      <c r="C200" s="105">
        <v>0</v>
      </c>
      <c r="D200" s="105">
        <v>0</v>
      </c>
      <c r="E200" s="105">
        <v>0</v>
      </c>
      <c r="F200" s="105">
        <v>0</v>
      </c>
      <c r="G200" s="105">
        <v>0</v>
      </c>
      <c r="H200" s="105">
        <v>0</v>
      </c>
      <c r="I200" s="105">
        <v>0</v>
      </c>
      <c r="J200" s="105">
        <v>0</v>
      </c>
      <c r="K200" s="105">
        <v>0</v>
      </c>
      <c r="L200" s="105">
        <v>0</v>
      </c>
      <c r="M200" s="105">
        <v>0</v>
      </c>
      <c r="N200" s="105">
        <v>0</v>
      </c>
      <c r="O200" s="105">
        <v>0</v>
      </c>
    </row>
    <row r="201" spans="1:17" x14ac:dyDescent="0.2">
      <c r="A201" s="106" t="s">
        <v>563</v>
      </c>
      <c r="B201" s="105">
        <v>0</v>
      </c>
      <c r="C201" s="105">
        <v>0</v>
      </c>
      <c r="D201" s="105">
        <v>0</v>
      </c>
      <c r="E201" s="105">
        <v>0</v>
      </c>
      <c r="F201" s="105">
        <v>0</v>
      </c>
      <c r="G201" s="105">
        <v>0</v>
      </c>
      <c r="H201" s="105">
        <v>0</v>
      </c>
      <c r="I201" s="105">
        <v>0</v>
      </c>
      <c r="J201" s="105">
        <v>0</v>
      </c>
      <c r="K201" s="105">
        <v>0</v>
      </c>
      <c r="L201" s="105">
        <v>0</v>
      </c>
      <c r="M201" s="105">
        <v>0</v>
      </c>
      <c r="N201" s="105">
        <v>0</v>
      </c>
      <c r="O201" s="105">
        <v>0</v>
      </c>
    </row>
    <row r="202" spans="1:17" x14ac:dyDescent="0.2">
      <c r="A202" s="106" t="s">
        <v>564</v>
      </c>
      <c r="B202" s="105">
        <v>11454829.050000001</v>
      </c>
      <c r="C202" s="105">
        <v>12186282.67</v>
      </c>
      <c r="D202" s="105">
        <v>11334267.810000001</v>
      </c>
      <c r="E202" s="105">
        <v>11702564.310000001</v>
      </c>
      <c r="F202" s="105">
        <v>10751181.02</v>
      </c>
      <c r="G202" s="105">
        <v>12115154.08</v>
      </c>
      <c r="H202" s="105">
        <v>11034952.390000001</v>
      </c>
      <c r="I202" s="105">
        <v>10418845.41</v>
      </c>
      <c r="J202" s="105">
        <v>9414250.7400000002</v>
      </c>
      <c r="K202" s="105">
        <v>5568897.9000000004</v>
      </c>
      <c r="L202" s="105">
        <v>9035106.0600000005</v>
      </c>
      <c r="M202" s="105">
        <v>8441679.25</v>
      </c>
      <c r="N202" s="105">
        <v>8043404.46</v>
      </c>
      <c r="O202" s="105">
        <v>8043404.46</v>
      </c>
    </row>
    <row r="203" spans="1:17" x14ac:dyDescent="0.2">
      <c r="A203" s="106" t="s">
        <v>565</v>
      </c>
      <c r="B203" s="105">
        <v>7511.47</v>
      </c>
      <c r="C203" s="105">
        <v>7511.47</v>
      </c>
      <c r="D203" s="105">
        <v>7511.47</v>
      </c>
      <c r="E203" s="105">
        <v>7511.47</v>
      </c>
      <c r="F203" s="105">
        <v>6605.78</v>
      </c>
      <c r="G203" s="105">
        <v>6605.78</v>
      </c>
      <c r="H203" s="105">
        <v>6605.78</v>
      </c>
      <c r="I203" s="105">
        <v>6605.78</v>
      </c>
      <c r="J203" s="105">
        <v>6605.78</v>
      </c>
      <c r="K203" s="105">
        <v>6605.78</v>
      </c>
      <c r="L203" s="105">
        <v>6605.78</v>
      </c>
      <c r="M203" s="105">
        <v>6605.78</v>
      </c>
      <c r="N203" s="105">
        <v>6605.78</v>
      </c>
      <c r="O203" s="105">
        <v>6605.78</v>
      </c>
    </row>
    <row r="204" spans="1:17" x14ac:dyDescent="0.2">
      <c r="A204" s="106" t="s">
        <v>566</v>
      </c>
      <c r="B204" s="105">
        <v>8626.5499999999993</v>
      </c>
      <c r="C204" s="105">
        <v>8626.5499999999993</v>
      </c>
      <c r="D204" s="105">
        <v>8626.5499999999993</v>
      </c>
      <c r="E204" s="105">
        <v>8626.5499999999993</v>
      </c>
      <c r="F204" s="105">
        <v>8626.5499999999993</v>
      </c>
      <c r="G204" s="105">
        <v>8626.5499999999993</v>
      </c>
      <c r="H204" s="105">
        <v>8626.5499999999993</v>
      </c>
      <c r="I204" s="105">
        <v>8626.5499999999993</v>
      </c>
      <c r="J204" s="105">
        <v>8626.5499999999993</v>
      </c>
      <c r="K204" s="105">
        <v>8626.5499999999993</v>
      </c>
      <c r="L204" s="105">
        <v>8626.5499999999993</v>
      </c>
      <c r="M204" s="105">
        <v>8626.5499999999993</v>
      </c>
      <c r="N204" s="105">
        <v>8626.5499999999993</v>
      </c>
      <c r="O204" s="105">
        <v>8626.5499999999993</v>
      </c>
    </row>
    <row r="205" spans="1:17" x14ac:dyDescent="0.2">
      <c r="A205" s="106" t="s">
        <v>2277</v>
      </c>
      <c r="B205" s="105">
        <v>-1710136.59</v>
      </c>
      <c r="C205" s="105">
        <v>-1824417.17</v>
      </c>
      <c r="D205" s="105">
        <v>-1823405.12</v>
      </c>
      <c r="E205" s="105">
        <v>-1809085.97</v>
      </c>
      <c r="F205" s="105">
        <v>-1821684.31</v>
      </c>
      <c r="G205" s="105">
        <v>-1382793.63</v>
      </c>
      <c r="H205" s="105">
        <v>-1382045.64</v>
      </c>
      <c r="I205" s="105">
        <v>-1380625.95</v>
      </c>
      <c r="J205" s="105">
        <v>-1380108.81</v>
      </c>
      <c r="K205" s="105">
        <v>-1380108.81</v>
      </c>
      <c r="L205" s="105">
        <v>-1820535.18</v>
      </c>
      <c r="M205" s="105">
        <v>-1820371.08</v>
      </c>
      <c r="N205" s="105">
        <v>-1820044.29</v>
      </c>
      <c r="O205" s="105">
        <v>-1820044.29</v>
      </c>
    </row>
    <row r="206" spans="1:17" x14ac:dyDescent="0.2">
      <c r="A206" s="106" t="s">
        <v>2278</v>
      </c>
      <c r="B206" s="105">
        <v>2605856.4300000002</v>
      </c>
      <c r="C206" s="105">
        <v>2508533.6800000002</v>
      </c>
      <c r="D206" s="105">
        <v>2560461.96</v>
      </c>
      <c r="E206" s="105">
        <v>2443552.6800000002</v>
      </c>
      <c r="F206" s="105">
        <v>-57535.95</v>
      </c>
      <c r="G206" s="105">
        <v>-49436.18</v>
      </c>
      <c r="H206" s="105">
        <v>-1513.19</v>
      </c>
      <c r="I206" s="105">
        <v>-54891.4</v>
      </c>
      <c r="J206" s="105">
        <v>0</v>
      </c>
      <c r="K206" s="105">
        <v>-59236.800000000003</v>
      </c>
      <c r="L206" s="105">
        <v>-4395.3</v>
      </c>
      <c r="M206" s="105">
        <v>-58346.879999999997</v>
      </c>
      <c r="N206" s="105">
        <v>-103493.84</v>
      </c>
      <c r="O206" s="105">
        <v>-103493.84</v>
      </c>
    </row>
    <row r="207" spans="1:17" x14ac:dyDescent="0.2">
      <c r="A207" s="106" t="s">
        <v>2279</v>
      </c>
      <c r="B207" s="105">
        <v>0</v>
      </c>
      <c r="C207" s="105">
        <v>0</v>
      </c>
      <c r="D207" s="105">
        <v>0</v>
      </c>
      <c r="E207" s="105">
        <v>0</v>
      </c>
      <c r="F207" s="105">
        <v>0</v>
      </c>
      <c r="G207" s="105">
        <v>0</v>
      </c>
      <c r="H207" s="105">
        <v>0</v>
      </c>
      <c r="I207" s="105">
        <v>0</v>
      </c>
      <c r="J207" s="105">
        <v>0</v>
      </c>
      <c r="K207" s="105">
        <v>0</v>
      </c>
      <c r="L207" s="105">
        <v>0</v>
      </c>
      <c r="M207" s="105">
        <v>0</v>
      </c>
      <c r="N207" s="105">
        <v>0</v>
      </c>
      <c r="O207" s="105">
        <v>0</v>
      </c>
    </row>
    <row r="208" spans="1:17" x14ac:dyDescent="0.2">
      <c r="A208" s="106" t="s">
        <v>2280</v>
      </c>
      <c r="B208" s="105">
        <v>-23632785.629999999</v>
      </c>
      <c r="C208" s="105">
        <v>-11148349.609999999</v>
      </c>
      <c r="D208" s="105">
        <v>-5416977.4199999999</v>
      </c>
      <c r="E208" s="105">
        <v>-21684888.41</v>
      </c>
      <c r="F208" s="105">
        <v>-20838137.690000001</v>
      </c>
      <c r="G208" s="105">
        <v>-3891990.97</v>
      </c>
      <c r="H208" s="105">
        <v>-19044432.609999999</v>
      </c>
      <c r="I208" s="105">
        <v>-2121755.9500000002</v>
      </c>
      <c r="J208" s="105">
        <v>-5932067.8600000003</v>
      </c>
      <c r="K208" s="105">
        <v>-38170906.109999999</v>
      </c>
      <c r="L208" s="105">
        <v>-13389840.279999999</v>
      </c>
      <c r="M208" s="105">
        <v>-17885993.899999999</v>
      </c>
      <c r="N208" s="105">
        <v>-32645896.940000001</v>
      </c>
      <c r="O208" s="105">
        <v>-32645896.940000001</v>
      </c>
    </row>
    <row r="209" spans="1:17" x14ac:dyDescent="0.2">
      <c r="A209" s="106" t="s">
        <v>2281</v>
      </c>
      <c r="B209" s="105">
        <v>0</v>
      </c>
      <c r="C209" s="105">
        <v>0</v>
      </c>
      <c r="D209" s="105">
        <v>0</v>
      </c>
      <c r="E209" s="105">
        <v>0</v>
      </c>
      <c r="F209" s="105">
        <v>0</v>
      </c>
      <c r="G209" s="105">
        <v>0</v>
      </c>
      <c r="H209" s="105">
        <v>0</v>
      </c>
      <c r="I209" s="105">
        <v>0</v>
      </c>
      <c r="J209" s="105">
        <v>0</v>
      </c>
      <c r="K209" s="105">
        <v>0</v>
      </c>
      <c r="L209" s="105">
        <v>0</v>
      </c>
      <c r="M209" s="105">
        <v>0</v>
      </c>
      <c r="N209" s="105">
        <v>0</v>
      </c>
      <c r="O209" s="105">
        <v>0</v>
      </c>
    </row>
    <row r="210" spans="1:17" x14ac:dyDescent="0.2">
      <c r="A210" s="106" t="s">
        <v>2282</v>
      </c>
      <c r="B210" s="105">
        <v>20438219.859999999</v>
      </c>
      <c r="C210" s="105">
        <v>21049194.289999999</v>
      </c>
      <c r="D210" s="105">
        <v>16609080.8699999</v>
      </c>
      <c r="E210" s="105">
        <v>16215848.609999999</v>
      </c>
      <c r="F210" s="105">
        <v>7393510.79</v>
      </c>
      <c r="G210" s="105">
        <v>32024722.23</v>
      </c>
      <c r="H210" s="105">
        <v>29906840.199999999</v>
      </c>
      <c r="I210" s="105">
        <v>25289129.289999999</v>
      </c>
      <c r="J210" s="105">
        <v>30631928.460000001</v>
      </c>
      <c r="K210" s="105">
        <v>37190042.030000001</v>
      </c>
      <c r="L210" s="105">
        <v>30883070.149999999</v>
      </c>
      <c r="M210" s="105">
        <v>19147695.190000001</v>
      </c>
      <c r="N210" s="105">
        <v>18062266.870000001</v>
      </c>
      <c r="O210" s="105">
        <v>18062266.870000001</v>
      </c>
    </row>
    <row r="211" spans="1:17" x14ac:dyDescent="0.2">
      <c r="A211" s="106" t="s">
        <v>2283</v>
      </c>
      <c r="B211" s="105">
        <v>-1932092.8</v>
      </c>
      <c r="C211" s="105">
        <v>-1967932.05</v>
      </c>
      <c r="D211" s="105">
        <v>-1906712.93</v>
      </c>
      <c r="E211" s="105">
        <v>-1864533.56</v>
      </c>
      <c r="F211" s="105">
        <v>-2019649.01</v>
      </c>
      <c r="G211" s="105">
        <v>-2066851.22</v>
      </c>
      <c r="H211" s="105">
        <v>-3853415.67</v>
      </c>
      <c r="I211" s="105">
        <v>-2262224.84</v>
      </c>
      <c r="J211" s="105">
        <v>-2311941.0299999998</v>
      </c>
      <c r="K211" s="105">
        <v>-2229808.37</v>
      </c>
      <c r="L211" s="105">
        <v>-2270699.16</v>
      </c>
      <c r="M211" s="105">
        <v>-2202028.2200000002</v>
      </c>
      <c r="N211" s="105">
        <v>-2300068.25</v>
      </c>
      <c r="O211" s="105">
        <v>-2300068.25</v>
      </c>
    </row>
    <row r="212" spans="1:17" x14ac:dyDescent="0.2">
      <c r="A212" s="233" t="s">
        <v>2284</v>
      </c>
      <c r="B212" s="107">
        <v>44989931.859999999</v>
      </c>
      <c r="C212" s="107">
        <v>147216651.08999899</v>
      </c>
      <c r="D212" s="107">
        <v>26052774.4099999</v>
      </c>
      <c r="E212" s="107">
        <v>26070018.02</v>
      </c>
      <c r="F212" s="107">
        <v>16347409.5599999</v>
      </c>
      <c r="G212" s="107">
        <v>42071167.950000003</v>
      </c>
      <c r="H212" s="107">
        <v>37103609.890000001</v>
      </c>
      <c r="I212" s="107">
        <v>33460982.829999998</v>
      </c>
      <c r="J212" s="107">
        <v>37804362.539999999</v>
      </c>
      <c r="K212" s="107">
        <v>40544364.530000001</v>
      </c>
      <c r="L212" s="107">
        <v>37662710.020000003</v>
      </c>
      <c r="M212" s="107">
        <v>25402579.190000001</v>
      </c>
      <c r="N212" s="107">
        <v>23820836.0499999</v>
      </c>
      <c r="O212" s="107">
        <v>23820836.0499999</v>
      </c>
      <c r="P212" s="151" t="str">
        <f>MID($A212,10,3)</f>
        <v>131</v>
      </c>
      <c r="Q212" s="149">
        <f>AVERAGE(B212:N212)/1000</f>
        <v>41426.722918461433</v>
      </c>
    </row>
    <row r="213" spans="1:17" x14ac:dyDescent="0.2">
      <c r="A213" s="106" t="s">
        <v>2285</v>
      </c>
      <c r="P213" s="105"/>
    </row>
    <row r="214" spans="1:17" x14ac:dyDescent="0.2">
      <c r="A214" s="158" t="s">
        <v>2286</v>
      </c>
    </row>
    <row r="215" spans="1:17" x14ac:dyDescent="0.2">
      <c r="A215" s="106" t="s">
        <v>2287</v>
      </c>
      <c r="B215" s="105">
        <v>0</v>
      </c>
      <c r="C215" s="105">
        <v>0</v>
      </c>
      <c r="D215" s="105">
        <v>0</v>
      </c>
      <c r="E215" s="105">
        <v>0</v>
      </c>
      <c r="F215" s="105">
        <v>0</v>
      </c>
      <c r="G215" s="105">
        <v>0</v>
      </c>
      <c r="H215" s="105">
        <v>0</v>
      </c>
      <c r="I215" s="105">
        <v>0</v>
      </c>
      <c r="J215" s="105">
        <v>0</v>
      </c>
      <c r="K215" s="105">
        <v>0</v>
      </c>
      <c r="L215" s="105">
        <v>0</v>
      </c>
      <c r="M215" s="105">
        <v>0</v>
      </c>
      <c r="N215" s="105">
        <v>0</v>
      </c>
      <c r="O215" s="105">
        <v>0</v>
      </c>
    </row>
    <row r="216" spans="1:17" x14ac:dyDescent="0.2">
      <c r="A216" s="233" t="s">
        <v>2288</v>
      </c>
      <c r="B216" s="107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07">
        <v>0</v>
      </c>
      <c r="M216" s="107">
        <v>0</v>
      </c>
      <c r="N216" s="107">
        <v>0</v>
      </c>
      <c r="O216" s="107">
        <v>0</v>
      </c>
    </row>
    <row r="217" spans="1:17" x14ac:dyDescent="0.2">
      <c r="A217" s="106" t="s">
        <v>2289</v>
      </c>
    </row>
    <row r="218" spans="1:17" x14ac:dyDescent="0.2">
      <c r="A218" s="158" t="s">
        <v>2290</v>
      </c>
    </row>
    <row r="219" spans="1:17" x14ac:dyDescent="0.2">
      <c r="A219" s="106" t="s">
        <v>2291</v>
      </c>
      <c r="B219" s="105">
        <v>0</v>
      </c>
      <c r="C219" s="105">
        <v>0</v>
      </c>
      <c r="D219" s="105">
        <v>0</v>
      </c>
      <c r="E219" s="105">
        <v>0</v>
      </c>
      <c r="F219" s="105">
        <v>0</v>
      </c>
      <c r="G219" s="105">
        <v>0</v>
      </c>
      <c r="H219" s="105">
        <v>0</v>
      </c>
      <c r="I219" s="105">
        <v>0</v>
      </c>
      <c r="J219" s="105">
        <v>0</v>
      </c>
      <c r="K219" s="105">
        <v>0</v>
      </c>
      <c r="L219" s="105">
        <v>0</v>
      </c>
      <c r="M219" s="105">
        <v>0</v>
      </c>
      <c r="N219" s="105">
        <v>0</v>
      </c>
      <c r="O219" s="105">
        <v>0</v>
      </c>
    </row>
    <row r="220" spans="1:17" x14ac:dyDescent="0.2">
      <c r="A220" s="233" t="s">
        <v>2292</v>
      </c>
      <c r="B220" s="107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07">
        <v>0</v>
      </c>
      <c r="M220" s="107">
        <v>0</v>
      </c>
      <c r="N220" s="107">
        <v>0</v>
      </c>
      <c r="O220" s="107">
        <v>0</v>
      </c>
    </row>
    <row r="221" spans="1:17" x14ac:dyDescent="0.2">
      <c r="A221" s="106" t="s">
        <v>2293</v>
      </c>
    </row>
    <row r="222" spans="1:17" x14ac:dyDescent="0.2">
      <c r="A222" s="158" t="s">
        <v>2294</v>
      </c>
    </row>
    <row r="223" spans="1:17" x14ac:dyDescent="0.2">
      <c r="A223" s="106" t="s">
        <v>2295</v>
      </c>
      <c r="B223" s="105">
        <v>0</v>
      </c>
      <c r="C223" s="105">
        <v>0</v>
      </c>
      <c r="D223" s="105">
        <v>0</v>
      </c>
      <c r="E223" s="105">
        <v>0</v>
      </c>
      <c r="F223" s="105">
        <v>0</v>
      </c>
      <c r="G223" s="105">
        <v>0</v>
      </c>
      <c r="H223" s="105">
        <v>0</v>
      </c>
      <c r="I223" s="105">
        <v>0</v>
      </c>
      <c r="J223" s="105">
        <v>0</v>
      </c>
      <c r="K223" s="105">
        <v>0</v>
      </c>
      <c r="L223" s="105">
        <v>0</v>
      </c>
      <c r="M223" s="105">
        <v>0</v>
      </c>
      <c r="N223" s="105">
        <v>0</v>
      </c>
      <c r="O223" s="105">
        <v>0</v>
      </c>
    </row>
    <row r="224" spans="1:17" x14ac:dyDescent="0.2">
      <c r="A224" s="233" t="s">
        <v>2296</v>
      </c>
      <c r="B224" s="107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07">
        <v>0</v>
      </c>
      <c r="M224" s="107">
        <v>0</v>
      </c>
      <c r="N224" s="107">
        <v>0</v>
      </c>
      <c r="O224" s="107">
        <v>0</v>
      </c>
    </row>
    <row r="225" spans="1:17" x14ac:dyDescent="0.2">
      <c r="A225" s="106" t="s">
        <v>2297</v>
      </c>
    </row>
    <row r="226" spans="1:17" x14ac:dyDescent="0.2">
      <c r="A226" s="158" t="s">
        <v>2298</v>
      </c>
    </row>
    <row r="227" spans="1:17" x14ac:dyDescent="0.2">
      <c r="A227" s="106" t="s">
        <v>2299</v>
      </c>
      <c r="B227" s="105">
        <v>3452561.1499999901</v>
      </c>
      <c r="C227" s="105">
        <v>3452561.1499999901</v>
      </c>
      <c r="D227" s="105">
        <v>3452561.1499999901</v>
      </c>
      <c r="E227" s="105">
        <v>3452561.1499999901</v>
      </c>
      <c r="F227" s="105">
        <v>3452561.1499999901</v>
      </c>
      <c r="G227" s="105">
        <v>3452561.1499999901</v>
      </c>
      <c r="H227" s="105">
        <v>3452561.1499999901</v>
      </c>
      <c r="I227" s="105">
        <v>3452561.1499999901</v>
      </c>
      <c r="J227" s="105">
        <v>0</v>
      </c>
      <c r="K227" s="105">
        <v>0</v>
      </c>
      <c r="L227" s="105">
        <v>0</v>
      </c>
      <c r="M227" s="105">
        <v>0</v>
      </c>
      <c r="N227" s="105">
        <v>0</v>
      </c>
      <c r="O227" s="105">
        <v>0</v>
      </c>
    </row>
    <row r="228" spans="1:17" x14ac:dyDescent="0.2">
      <c r="A228" s="106" t="s">
        <v>2300</v>
      </c>
      <c r="B228" s="105">
        <v>2379918.62</v>
      </c>
      <c r="C228" s="105">
        <v>2379918.62</v>
      </c>
      <c r="D228" s="105">
        <v>2379918.62</v>
      </c>
      <c r="E228" s="105">
        <v>2379918.62</v>
      </c>
      <c r="F228" s="105">
        <v>2379918.62</v>
      </c>
      <c r="G228" s="105">
        <v>2379918.62</v>
      </c>
      <c r="H228" s="105">
        <v>2379918.62</v>
      </c>
      <c r="I228" s="105">
        <v>2379918.62</v>
      </c>
      <c r="J228" s="105">
        <v>2379918.62</v>
      </c>
      <c r="K228" s="105">
        <v>2379918.62</v>
      </c>
      <c r="L228" s="105">
        <v>2379918.62</v>
      </c>
      <c r="M228" s="105">
        <v>2379918.62</v>
      </c>
      <c r="N228" s="105">
        <v>2379918.62</v>
      </c>
      <c r="O228" s="105">
        <v>2379918.62</v>
      </c>
    </row>
    <row r="229" spans="1:17" x14ac:dyDescent="0.2">
      <c r="A229" s="106" t="s">
        <v>2301</v>
      </c>
      <c r="B229" s="105">
        <v>0</v>
      </c>
      <c r="C229" s="105">
        <v>0</v>
      </c>
      <c r="D229" s="105">
        <v>0</v>
      </c>
      <c r="E229" s="105">
        <v>0</v>
      </c>
      <c r="F229" s="105">
        <v>0</v>
      </c>
      <c r="G229" s="105">
        <v>0</v>
      </c>
      <c r="H229" s="105">
        <v>0</v>
      </c>
      <c r="I229" s="105">
        <v>0</v>
      </c>
      <c r="J229" s="105">
        <v>0</v>
      </c>
      <c r="K229" s="105">
        <v>0</v>
      </c>
      <c r="L229" s="105">
        <v>0</v>
      </c>
      <c r="M229" s="105">
        <v>25130</v>
      </c>
      <c r="N229" s="105">
        <v>0</v>
      </c>
      <c r="O229" s="105">
        <v>0</v>
      </c>
    </row>
    <row r="230" spans="1:17" x14ac:dyDescent="0.2">
      <c r="A230" s="106" t="s">
        <v>2302</v>
      </c>
      <c r="B230" s="105">
        <v>0</v>
      </c>
      <c r="C230" s="105">
        <v>0</v>
      </c>
      <c r="D230" s="105">
        <v>0</v>
      </c>
      <c r="E230" s="105">
        <v>0</v>
      </c>
      <c r="F230" s="105">
        <v>0</v>
      </c>
      <c r="G230" s="105">
        <v>0</v>
      </c>
      <c r="H230" s="105">
        <v>0</v>
      </c>
      <c r="I230" s="105">
        <v>0</v>
      </c>
      <c r="J230" s="105">
        <v>0</v>
      </c>
      <c r="K230" s="105">
        <v>0</v>
      </c>
      <c r="L230" s="105">
        <v>0</v>
      </c>
      <c r="M230" s="105">
        <v>0</v>
      </c>
      <c r="N230" s="105">
        <v>0</v>
      </c>
      <c r="O230" s="105">
        <v>0</v>
      </c>
    </row>
    <row r="231" spans="1:17" x14ac:dyDescent="0.2">
      <c r="A231" s="106" t="s">
        <v>2303</v>
      </c>
      <c r="B231" s="105">
        <v>16782482.460000001</v>
      </c>
      <c r="C231" s="105">
        <v>14144450</v>
      </c>
      <c r="D231" s="105">
        <v>10440939.539999999</v>
      </c>
      <c r="E231" s="105">
        <v>12115720.83</v>
      </c>
      <c r="F231" s="105">
        <v>13715596.050000001</v>
      </c>
      <c r="G231" s="105">
        <v>13331450.17</v>
      </c>
      <c r="H231" s="105">
        <v>32514921.039999999</v>
      </c>
      <c r="I231" s="105">
        <v>16325579.75</v>
      </c>
      <c r="J231" s="105">
        <v>14518164.4</v>
      </c>
      <c r="K231" s="105">
        <v>14472862.67</v>
      </c>
      <c r="L231" s="105">
        <v>13127752.01</v>
      </c>
      <c r="M231" s="105">
        <v>12136607.119999999</v>
      </c>
      <c r="N231" s="105">
        <v>10793833.27</v>
      </c>
      <c r="O231" s="105">
        <v>10793833.27</v>
      </c>
    </row>
    <row r="232" spans="1:17" x14ac:dyDescent="0.2">
      <c r="A232" s="106" t="s">
        <v>2304</v>
      </c>
      <c r="B232" s="105">
        <v>1220803.79</v>
      </c>
      <c r="C232" s="105">
        <v>1549351.33</v>
      </c>
      <c r="D232" s="105">
        <v>1459876.47</v>
      </c>
      <c r="E232" s="105">
        <v>808618.56</v>
      </c>
      <c r="F232" s="105">
        <v>1052124.8600000001</v>
      </c>
      <c r="G232" s="105">
        <v>868843.79</v>
      </c>
      <c r="H232" s="105">
        <v>855307.83</v>
      </c>
      <c r="I232" s="105">
        <v>807531.2</v>
      </c>
      <c r="J232" s="105">
        <v>806188.81</v>
      </c>
      <c r="K232" s="105">
        <v>974351.9</v>
      </c>
      <c r="L232" s="105">
        <v>1178393.98</v>
      </c>
      <c r="M232" s="105">
        <v>1399207.25</v>
      </c>
      <c r="N232" s="105">
        <v>1661625.43</v>
      </c>
      <c r="O232" s="105">
        <v>1661625.43</v>
      </c>
    </row>
    <row r="233" spans="1:17" x14ac:dyDescent="0.2">
      <c r="A233" s="106" t="s">
        <v>2305</v>
      </c>
      <c r="B233" s="105">
        <v>0</v>
      </c>
      <c r="C233" s="105">
        <v>0</v>
      </c>
      <c r="D233" s="105">
        <v>0</v>
      </c>
      <c r="E233" s="105">
        <v>0</v>
      </c>
      <c r="F233" s="105">
        <v>0</v>
      </c>
      <c r="G233" s="105">
        <v>0</v>
      </c>
      <c r="H233" s="105">
        <v>0</v>
      </c>
      <c r="I233" s="105">
        <v>0</v>
      </c>
      <c r="J233" s="105">
        <v>0</v>
      </c>
      <c r="K233" s="105">
        <v>0</v>
      </c>
      <c r="L233" s="105">
        <v>0</v>
      </c>
      <c r="M233" s="105">
        <v>0</v>
      </c>
      <c r="N233" s="105">
        <v>0</v>
      </c>
      <c r="O233" s="105">
        <v>0</v>
      </c>
    </row>
    <row r="234" spans="1:17" x14ac:dyDescent="0.2">
      <c r="A234" s="106" t="s">
        <v>2306</v>
      </c>
      <c r="B234" s="105">
        <v>419649618.88</v>
      </c>
      <c r="C234" s="105">
        <v>472432961.14999998</v>
      </c>
      <c r="D234" s="105">
        <v>425813991.669999</v>
      </c>
      <c r="E234" s="105">
        <v>390846132.75</v>
      </c>
      <c r="F234" s="105">
        <v>461688429.36000001</v>
      </c>
      <c r="G234" s="105">
        <v>423047353.44999999</v>
      </c>
      <c r="H234" s="105">
        <v>473188601.09999901</v>
      </c>
      <c r="I234" s="105">
        <v>554641279.74000001</v>
      </c>
      <c r="J234" s="105">
        <v>553150800.88</v>
      </c>
      <c r="K234" s="105">
        <v>605760564.20000005</v>
      </c>
      <c r="L234" s="105">
        <v>485566772.75999999</v>
      </c>
      <c r="M234" s="105">
        <v>398714101.17000002</v>
      </c>
      <c r="N234" s="105">
        <v>395553733.63999999</v>
      </c>
      <c r="O234" s="105">
        <v>395553733.63999999</v>
      </c>
    </row>
    <row r="235" spans="1:17" x14ac:dyDescent="0.2">
      <c r="A235" s="106" t="s">
        <v>2307</v>
      </c>
      <c r="B235" s="105">
        <v>0</v>
      </c>
      <c r="C235" s="105">
        <v>0</v>
      </c>
      <c r="D235" s="105">
        <v>0</v>
      </c>
      <c r="E235" s="105">
        <v>0</v>
      </c>
      <c r="F235" s="105">
        <v>0</v>
      </c>
      <c r="G235" s="105">
        <v>0</v>
      </c>
      <c r="H235" s="105">
        <v>0</v>
      </c>
      <c r="I235" s="105">
        <v>0</v>
      </c>
      <c r="J235" s="105">
        <v>0</v>
      </c>
      <c r="K235" s="105">
        <v>0</v>
      </c>
      <c r="L235" s="105">
        <v>0</v>
      </c>
      <c r="M235" s="105">
        <v>0</v>
      </c>
      <c r="N235" s="105">
        <v>0</v>
      </c>
      <c r="O235" s="105">
        <v>0</v>
      </c>
    </row>
    <row r="236" spans="1:17" s="273" customFormat="1" x14ac:dyDescent="0.2">
      <c r="A236" s="270" t="s">
        <v>2308</v>
      </c>
      <c r="B236" s="271">
        <v>7710492.0099999998</v>
      </c>
      <c r="C236" s="271">
        <v>7710492.0099999998</v>
      </c>
      <c r="D236" s="271">
        <v>7710492.0099999998</v>
      </c>
      <c r="E236" s="271">
        <v>7710492.0099999998</v>
      </c>
      <c r="F236" s="271">
        <v>7710492.0099999998</v>
      </c>
      <c r="G236" s="271">
        <v>7710492.0099999998</v>
      </c>
      <c r="H236" s="271">
        <v>7710492.0099999998</v>
      </c>
      <c r="I236" s="271">
        <v>7710492.0099999998</v>
      </c>
      <c r="J236" s="271">
        <v>7710492.0099999998</v>
      </c>
      <c r="K236" s="271">
        <v>0</v>
      </c>
      <c r="L236" s="271">
        <v>0</v>
      </c>
      <c r="M236" s="271">
        <v>0</v>
      </c>
      <c r="N236" s="271">
        <v>0</v>
      </c>
      <c r="O236" s="271">
        <v>0</v>
      </c>
      <c r="P236" s="272"/>
      <c r="Q236" s="273">
        <f>AVERAGE(B236:N236)/1000</f>
        <v>5338.0329299999985</v>
      </c>
    </row>
    <row r="237" spans="1:17" x14ac:dyDescent="0.2">
      <c r="A237" s="106" t="s">
        <v>2309</v>
      </c>
      <c r="B237" s="105">
        <v>561369.27</v>
      </c>
      <c r="C237" s="105">
        <v>540100.64</v>
      </c>
      <c r="D237" s="105">
        <v>520644.18</v>
      </c>
      <c r="E237" s="105">
        <v>521340.37</v>
      </c>
      <c r="F237" s="105">
        <v>548390.44999999995</v>
      </c>
      <c r="G237" s="105">
        <v>530261.09</v>
      </c>
      <c r="H237" s="105">
        <v>543496.19999999995</v>
      </c>
      <c r="I237" s="105">
        <v>554336.05000000005</v>
      </c>
      <c r="J237" s="105">
        <v>560472.53</v>
      </c>
      <c r="K237" s="105">
        <v>559173.85</v>
      </c>
      <c r="L237" s="105">
        <v>612254.25</v>
      </c>
      <c r="M237" s="105">
        <v>616371.49</v>
      </c>
      <c r="N237" s="105">
        <v>618911.13</v>
      </c>
      <c r="O237" s="105">
        <v>618911.13</v>
      </c>
    </row>
    <row r="238" spans="1:17" x14ac:dyDescent="0.2">
      <c r="A238" s="106" t="s">
        <v>2310</v>
      </c>
      <c r="B238" s="105">
        <v>24260720.539999999</v>
      </c>
      <c r="C238" s="105">
        <v>10534036.08</v>
      </c>
      <c r="D238" s="105">
        <v>7457887.7699999996</v>
      </c>
      <c r="E238" s="105">
        <v>8468008.6699999999</v>
      </c>
      <c r="F238" s="105">
        <v>11201403.32</v>
      </c>
      <c r="G238" s="105">
        <v>9452903.4000000004</v>
      </c>
      <c r="H238" s="105">
        <v>13076802.9799999</v>
      </c>
      <c r="I238" s="105">
        <v>18563935.100000001</v>
      </c>
      <c r="J238" s="105">
        <v>21518476.370000001</v>
      </c>
      <c r="K238" s="105">
        <v>25063807.079999998</v>
      </c>
      <c r="L238" s="105">
        <v>13505229.109999999</v>
      </c>
      <c r="M238" s="105">
        <v>13675734.75</v>
      </c>
      <c r="N238" s="105">
        <v>8295836.2199999904</v>
      </c>
      <c r="O238" s="105">
        <v>8295836.2199999904</v>
      </c>
    </row>
    <row r="239" spans="1:17" x14ac:dyDescent="0.2">
      <c r="A239" s="106" t="s">
        <v>2311</v>
      </c>
      <c r="B239" s="105">
        <v>4593194.51</v>
      </c>
      <c r="C239" s="105">
        <v>309051.96000000002</v>
      </c>
      <c r="D239" s="105">
        <v>573061.96</v>
      </c>
      <c r="E239" s="105">
        <v>1503060.59</v>
      </c>
      <c r="F239" s="105">
        <v>415520.06</v>
      </c>
      <c r="G239" s="105">
        <v>368723.31</v>
      </c>
      <c r="H239" s="105">
        <v>409986.71</v>
      </c>
      <c r="I239" s="105">
        <v>396876.54</v>
      </c>
      <c r="J239" s="105">
        <v>331543.19</v>
      </c>
      <c r="K239" s="105">
        <v>219430.25</v>
      </c>
      <c r="L239" s="105">
        <v>569015.07999999996</v>
      </c>
      <c r="M239" s="105">
        <v>1483582.2</v>
      </c>
      <c r="N239" s="105">
        <v>710361.06</v>
      </c>
      <c r="O239" s="105">
        <v>710361.06</v>
      </c>
    </row>
    <row r="240" spans="1:17" x14ac:dyDescent="0.2">
      <c r="A240" s="106" t="s">
        <v>2312</v>
      </c>
      <c r="B240" s="105">
        <v>31948246.449999999</v>
      </c>
      <c r="C240" s="105">
        <v>30979246.43</v>
      </c>
      <c r="D240" s="105">
        <v>27646518.809999999</v>
      </c>
      <c r="E240" s="105">
        <v>28010051.02</v>
      </c>
      <c r="F240" s="105">
        <v>29566496.419999901</v>
      </c>
      <c r="G240" s="105">
        <v>32244875.029999901</v>
      </c>
      <c r="H240" s="105">
        <v>28677310.039999899</v>
      </c>
      <c r="I240" s="105">
        <v>29013657.359999999</v>
      </c>
      <c r="J240" s="105">
        <v>29992314.239999998</v>
      </c>
      <c r="K240" s="105">
        <v>32432780.359999999</v>
      </c>
      <c r="L240" s="105">
        <v>32218622.779999901</v>
      </c>
      <c r="M240" s="105">
        <v>35889334.599999897</v>
      </c>
      <c r="N240" s="105">
        <v>35208107.380000003</v>
      </c>
      <c r="O240" s="105">
        <v>35208107.380000003</v>
      </c>
    </row>
    <row r="241" spans="1:17" x14ac:dyDescent="0.2">
      <c r="A241" s="106" t="s">
        <v>2313</v>
      </c>
      <c r="B241" s="105">
        <v>177432.93999999901</v>
      </c>
      <c r="C241" s="105">
        <v>153695.49999999901</v>
      </c>
      <c r="D241" s="105">
        <v>132280.00999999899</v>
      </c>
      <c r="E241" s="105">
        <v>274157.26999999897</v>
      </c>
      <c r="F241" s="105">
        <v>232079.179999999</v>
      </c>
      <c r="G241" s="105">
        <v>106830.86999999901</v>
      </c>
      <c r="H241" s="105">
        <v>75034.230000000098</v>
      </c>
      <c r="I241" s="105">
        <v>335152.239999999</v>
      </c>
      <c r="J241" s="105">
        <v>586434.11</v>
      </c>
      <c r="K241" s="105">
        <v>305118.63999999902</v>
      </c>
      <c r="L241" s="105">
        <v>24292.299999999101</v>
      </c>
      <c r="M241" s="105">
        <v>44475.959999999701</v>
      </c>
      <c r="N241" s="105">
        <v>110033.86999999901</v>
      </c>
      <c r="O241" s="105">
        <v>110033.86999999901</v>
      </c>
    </row>
    <row r="242" spans="1:17" x14ac:dyDescent="0.2">
      <c r="A242" s="106" t="s">
        <v>2314</v>
      </c>
      <c r="B242" s="105">
        <v>5203569.6499999901</v>
      </c>
      <c r="C242" s="105">
        <v>5072979.5199999902</v>
      </c>
      <c r="D242" s="105">
        <v>4698138.1399999997</v>
      </c>
      <c r="E242" s="105">
        <v>4666188.1399999997</v>
      </c>
      <c r="F242" s="105">
        <v>4875657.1899999902</v>
      </c>
      <c r="G242" s="105">
        <v>5120017.9599999897</v>
      </c>
      <c r="H242" s="105">
        <v>4783628.9000000004</v>
      </c>
      <c r="I242" s="105">
        <v>4800503.04</v>
      </c>
      <c r="J242" s="105">
        <v>4810997.47</v>
      </c>
      <c r="K242" s="105">
        <v>4873692.4299999904</v>
      </c>
      <c r="L242" s="105">
        <v>5274877.3299999898</v>
      </c>
      <c r="M242" s="105">
        <v>4716182.34</v>
      </c>
      <c r="N242" s="105">
        <v>4885144.2499999898</v>
      </c>
      <c r="O242" s="105">
        <v>4885144.2499999898</v>
      </c>
    </row>
    <row r="243" spans="1:17" x14ac:dyDescent="0.2">
      <c r="A243" s="106" t="s">
        <v>2315</v>
      </c>
      <c r="B243" s="105">
        <v>0</v>
      </c>
      <c r="C243" s="105">
        <v>0</v>
      </c>
      <c r="D243" s="105">
        <v>0</v>
      </c>
      <c r="E243" s="105">
        <v>0</v>
      </c>
      <c r="F243" s="105">
        <v>0</v>
      </c>
      <c r="G243" s="105">
        <v>0</v>
      </c>
      <c r="H243" s="105">
        <v>0</v>
      </c>
      <c r="I243" s="105">
        <v>0</v>
      </c>
      <c r="J243" s="105">
        <v>0</v>
      </c>
      <c r="K243" s="105">
        <v>0</v>
      </c>
      <c r="L243" s="105">
        <v>0</v>
      </c>
      <c r="M243" s="105">
        <v>0</v>
      </c>
      <c r="N243" s="105">
        <v>0</v>
      </c>
      <c r="O243" s="105">
        <v>0</v>
      </c>
    </row>
    <row r="244" spans="1:17" x14ac:dyDescent="0.2">
      <c r="A244" s="106" t="s">
        <v>2316</v>
      </c>
      <c r="B244" s="105">
        <v>0</v>
      </c>
      <c r="C244" s="105">
        <v>0</v>
      </c>
      <c r="D244" s="105">
        <v>0</v>
      </c>
      <c r="E244" s="105">
        <v>0</v>
      </c>
      <c r="F244" s="105">
        <v>0</v>
      </c>
      <c r="G244" s="105">
        <v>0</v>
      </c>
      <c r="H244" s="105">
        <v>0</v>
      </c>
      <c r="I244" s="105">
        <v>0</v>
      </c>
      <c r="J244" s="105">
        <v>0</v>
      </c>
      <c r="K244" s="105">
        <v>0</v>
      </c>
      <c r="L244" s="105">
        <v>0</v>
      </c>
      <c r="M244" s="105">
        <v>0</v>
      </c>
      <c r="N244" s="105">
        <v>0</v>
      </c>
      <c r="O244" s="105">
        <v>0</v>
      </c>
    </row>
    <row r="245" spans="1:17" x14ac:dyDescent="0.2">
      <c r="A245" s="106" t="s">
        <v>2317</v>
      </c>
      <c r="B245" s="105">
        <v>277680.05</v>
      </c>
      <c r="C245" s="105">
        <v>277680.05</v>
      </c>
      <c r="D245" s="105">
        <v>277680.05</v>
      </c>
      <c r="E245" s="105">
        <v>277680.05</v>
      </c>
      <c r="F245" s="105">
        <v>277680.05</v>
      </c>
      <c r="G245" s="105">
        <v>277680.05</v>
      </c>
      <c r="H245" s="105">
        <v>277680.05</v>
      </c>
      <c r="I245" s="105">
        <v>277680.05</v>
      </c>
      <c r="J245" s="105">
        <v>0</v>
      </c>
      <c r="K245" s="105">
        <v>0</v>
      </c>
      <c r="L245" s="105">
        <v>0</v>
      </c>
      <c r="M245" s="105">
        <v>0</v>
      </c>
      <c r="N245" s="105">
        <v>0</v>
      </c>
      <c r="O245" s="105">
        <v>0</v>
      </c>
    </row>
    <row r="246" spans="1:17" x14ac:dyDescent="0.2">
      <c r="A246" s="233" t="s">
        <v>2318</v>
      </c>
      <c r="B246" s="107">
        <v>518218090.31999999</v>
      </c>
      <c r="C246" s="107">
        <v>549536524.44000006</v>
      </c>
      <c r="D246" s="107">
        <v>492563990.37999898</v>
      </c>
      <c r="E246" s="107">
        <v>461033930.02999997</v>
      </c>
      <c r="F246" s="107">
        <v>537116348.72000003</v>
      </c>
      <c r="G246" s="107">
        <v>498891910.89999998</v>
      </c>
      <c r="H246" s="107">
        <v>567945740.85999894</v>
      </c>
      <c r="I246" s="107">
        <v>639259502.84999895</v>
      </c>
      <c r="J246" s="107">
        <v>636365802.63</v>
      </c>
      <c r="K246" s="107">
        <v>687041700</v>
      </c>
      <c r="L246" s="107">
        <v>554457128.21999896</v>
      </c>
      <c r="M246" s="107">
        <v>471080645.5</v>
      </c>
      <c r="N246" s="107">
        <v>460217504.87</v>
      </c>
      <c r="O246" s="107">
        <v>460217504.87</v>
      </c>
      <c r="P246" s="151" t="str">
        <f>MID($A246,10,3)</f>
        <v>142</v>
      </c>
      <c r="Q246" s="149">
        <f>AVERAGE(B246:N246)/1000</f>
        <v>544132.98613230733</v>
      </c>
    </row>
    <row r="247" spans="1:17" x14ac:dyDescent="0.2">
      <c r="A247" s="106" t="s">
        <v>2115</v>
      </c>
    </row>
    <row r="248" spans="1:17" x14ac:dyDescent="0.2">
      <c r="A248" s="158" t="s">
        <v>2319</v>
      </c>
    </row>
    <row r="249" spans="1:17" x14ac:dyDescent="0.2">
      <c r="A249" s="106" t="s">
        <v>2320</v>
      </c>
      <c r="B249" s="105">
        <v>0</v>
      </c>
      <c r="C249" s="105">
        <v>0</v>
      </c>
      <c r="D249" s="105">
        <v>0</v>
      </c>
      <c r="E249" s="105">
        <v>0</v>
      </c>
      <c r="F249" s="105">
        <v>0</v>
      </c>
      <c r="G249" s="105">
        <v>0</v>
      </c>
      <c r="H249" s="105">
        <v>0</v>
      </c>
      <c r="I249" s="105">
        <v>0</v>
      </c>
      <c r="J249" s="105">
        <v>0</v>
      </c>
      <c r="K249" s="105">
        <v>0</v>
      </c>
      <c r="L249" s="105">
        <v>0</v>
      </c>
      <c r="M249" s="105">
        <v>0</v>
      </c>
      <c r="N249" s="105">
        <v>0</v>
      </c>
      <c r="O249" s="105">
        <v>0</v>
      </c>
    </row>
    <row r="250" spans="1:17" x14ac:dyDescent="0.2">
      <c r="A250" s="106" t="s">
        <v>2321</v>
      </c>
      <c r="B250" s="105">
        <v>0</v>
      </c>
      <c r="C250" s="105">
        <v>0</v>
      </c>
      <c r="D250" s="105">
        <v>0</v>
      </c>
      <c r="E250" s="105">
        <v>0</v>
      </c>
      <c r="F250" s="105">
        <v>0</v>
      </c>
      <c r="G250" s="105">
        <v>0</v>
      </c>
      <c r="H250" s="105">
        <v>0</v>
      </c>
      <c r="I250" s="105">
        <v>0</v>
      </c>
      <c r="J250" s="105">
        <v>0</v>
      </c>
      <c r="K250" s="105">
        <v>0</v>
      </c>
      <c r="L250" s="105">
        <v>0</v>
      </c>
      <c r="M250" s="105">
        <v>0</v>
      </c>
      <c r="N250" s="105">
        <v>0</v>
      </c>
      <c r="O250" s="105">
        <v>0</v>
      </c>
    </row>
    <row r="251" spans="1:17" x14ac:dyDescent="0.2">
      <c r="A251" s="106" t="s">
        <v>2322</v>
      </c>
      <c r="B251" s="105">
        <v>2493495.56</v>
      </c>
      <c r="C251" s="105">
        <v>5945736.0099999998</v>
      </c>
      <c r="D251" s="105">
        <v>3657813.95</v>
      </c>
      <c r="E251" s="105">
        <v>2560514.23999999</v>
      </c>
      <c r="F251" s="105">
        <v>1131137.46</v>
      </c>
      <c r="G251" s="105">
        <v>1288710.3600000001</v>
      </c>
      <c r="H251" s="105">
        <v>2946579.87</v>
      </c>
      <c r="I251" s="105">
        <v>4170554.21</v>
      </c>
      <c r="J251" s="105">
        <v>3797048.2899999898</v>
      </c>
      <c r="K251" s="105">
        <v>4426401.41</v>
      </c>
      <c r="L251" s="105">
        <v>4667322.7</v>
      </c>
      <c r="M251" s="105">
        <v>2597878.2200000002</v>
      </c>
      <c r="N251" s="105">
        <v>3098062.71999999</v>
      </c>
      <c r="O251" s="105">
        <v>3098062.71999999</v>
      </c>
    </row>
    <row r="252" spans="1:17" x14ac:dyDescent="0.2">
      <c r="A252" s="106" t="s">
        <v>2323</v>
      </c>
      <c r="B252" s="105">
        <v>0</v>
      </c>
      <c r="C252" s="105">
        <v>0</v>
      </c>
      <c r="D252" s="105">
        <v>0</v>
      </c>
      <c r="E252" s="105">
        <v>0</v>
      </c>
      <c r="F252" s="105">
        <v>0</v>
      </c>
      <c r="G252" s="105">
        <v>0</v>
      </c>
      <c r="H252" s="105">
        <v>0</v>
      </c>
      <c r="I252" s="105">
        <v>0</v>
      </c>
      <c r="J252" s="105">
        <v>0</v>
      </c>
      <c r="K252" s="105">
        <v>0</v>
      </c>
      <c r="L252" s="105">
        <v>0</v>
      </c>
      <c r="M252" s="105">
        <v>0</v>
      </c>
      <c r="N252" s="105">
        <v>0</v>
      </c>
      <c r="O252" s="105">
        <v>0</v>
      </c>
    </row>
    <row r="253" spans="1:17" x14ac:dyDescent="0.2">
      <c r="A253" s="106" t="s">
        <v>2324</v>
      </c>
      <c r="B253" s="105">
        <v>0</v>
      </c>
      <c r="C253" s="105">
        <v>0</v>
      </c>
      <c r="D253" s="105">
        <v>0</v>
      </c>
      <c r="E253" s="105">
        <v>0</v>
      </c>
      <c r="F253" s="105">
        <v>0</v>
      </c>
      <c r="G253" s="105">
        <v>0</v>
      </c>
      <c r="H253" s="105">
        <v>0</v>
      </c>
      <c r="I253" s="105">
        <v>0</v>
      </c>
      <c r="J253" s="105">
        <v>0</v>
      </c>
      <c r="K253" s="105">
        <v>0</v>
      </c>
      <c r="L253" s="105">
        <v>0</v>
      </c>
      <c r="M253" s="105">
        <v>0</v>
      </c>
      <c r="N253" s="105">
        <v>0</v>
      </c>
      <c r="O253" s="105">
        <v>0</v>
      </c>
    </row>
    <row r="254" spans="1:17" x14ac:dyDescent="0.2">
      <c r="A254" s="106" t="s">
        <v>2325</v>
      </c>
      <c r="B254" s="105">
        <v>0</v>
      </c>
      <c r="C254" s="105">
        <v>0</v>
      </c>
      <c r="D254" s="105">
        <v>0</v>
      </c>
      <c r="E254" s="105">
        <v>0</v>
      </c>
      <c r="F254" s="105">
        <v>0</v>
      </c>
      <c r="G254" s="105">
        <v>0</v>
      </c>
      <c r="H254" s="105">
        <v>0</v>
      </c>
      <c r="I254" s="105">
        <v>0</v>
      </c>
      <c r="J254" s="105">
        <v>0</v>
      </c>
      <c r="K254" s="105">
        <v>0</v>
      </c>
      <c r="L254" s="105">
        <v>0</v>
      </c>
      <c r="M254" s="105">
        <v>0</v>
      </c>
      <c r="N254" s="105">
        <v>0</v>
      </c>
      <c r="O254" s="105">
        <v>0</v>
      </c>
    </row>
    <row r="255" spans="1:17" x14ac:dyDescent="0.2">
      <c r="A255" s="106" t="s">
        <v>2326</v>
      </c>
      <c r="B255" s="105">
        <v>217492.83</v>
      </c>
      <c r="C255" s="105">
        <v>149877.68</v>
      </c>
      <c r="D255" s="105">
        <v>175960.46999999901</v>
      </c>
      <c r="E255" s="105">
        <v>402027.41999999899</v>
      </c>
      <c r="F255" s="105">
        <v>525104.18000000005</v>
      </c>
      <c r="G255" s="105">
        <v>416220.91999999899</v>
      </c>
      <c r="H255" s="105">
        <v>463611.37</v>
      </c>
      <c r="I255" s="105">
        <v>621933.45999999903</v>
      </c>
      <c r="J255" s="105">
        <v>635665.55999999901</v>
      </c>
      <c r="K255" s="105">
        <v>486254.77999999898</v>
      </c>
      <c r="L255" s="105">
        <v>304434.25999999902</v>
      </c>
      <c r="M255" s="105">
        <v>452424.43999999901</v>
      </c>
      <c r="N255" s="105">
        <v>429180.99</v>
      </c>
      <c r="O255" s="105">
        <v>429180.99</v>
      </c>
    </row>
    <row r="256" spans="1:17" x14ac:dyDescent="0.2">
      <c r="A256" s="106" t="s">
        <v>2327</v>
      </c>
      <c r="B256" s="105">
        <v>0</v>
      </c>
      <c r="C256" s="105">
        <v>0</v>
      </c>
      <c r="D256" s="105">
        <v>0</v>
      </c>
      <c r="E256" s="105">
        <v>0</v>
      </c>
      <c r="F256" s="105">
        <v>0</v>
      </c>
      <c r="G256" s="105">
        <v>0</v>
      </c>
      <c r="H256" s="105">
        <v>0</v>
      </c>
      <c r="I256" s="105">
        <v>0</v>
      </c>
      <c r="J256" s="105">
        <v>0</v>
      </c>
      <c r="K256" s="105">
        <v>0</v>
      </c>
      <c r="L256" s="105">
        <v>0</v>
      </c>
      <c r="M256" s="105">
        <v>0</v>
      </c>
      <c r="N256" s="105">
        <v>0</v>
      </c>
      <c r="O256" s="105">
        <v>0</v>
      </c>
    </row>
    <row r="257" spans="1:15" x14ac:dyDescent="0.2">
      <c r="A257" s="106" t="s">
        <v>2328</v>
      </c>
      <c r="B257" s="105">
        <v>16483793.32</v>
      </c>
      <c r="C257" s="105">
        <v>10908267.41</v>
      </c>
      <c r="D257" s="105">
        <v>10908267.41</v>
      </c>
      <c r="E257" s="105">
        <v>9828356.9900000002</v>
      </c>
      <c r="F257" s="105">
        <v>9828356.9900000002</v>
      </c>
      <c r="G257" s="105">
        <v>9828356.9900000002</v>
      </c>
      <c r="H257" s="105">
        <v>9828356.9900000002</v>
      </c>
      <c r="I257" s="105">
        <v>9828356.9900000002</v>
      </c>
      <c r="J257" s="105">
        <v>5133221.6399999997</v>
      </c>
      <c r="K257" s="105">
        <v>2633221.64</v>
      </c>
      <c r="L257" s="105">
        <v>133221.64000000001</v>
      </c>
      <c r="M257" s="105">
        <v>14226.16</v>
      </c>
      <c r="N257" s="105">
        <v>14226.16</v>
      </c>
      <c r="O257" s="105">
        <v>14226.16</v>
      </c>
    </row>
    <row r="258" spans="1:15" x14ac:dyDescent="0.2">
      <c r="A258" s="106" t="s">
        <v>2329</v>
      </c>
      <c r="B258" s="105">
        <v>0</v>
      </c>
      <c r="C258" s="105">
        <v>0</v>
      </c>
      <c r="D258" s="105">
        <v>0</v>
      </c>
      <c r="E258" s="105">
        <v>0</v>
      </c>
      <c r="F258" s="105">
        <v>0</v>
      </c>
      <c r="G258" s="105">
        <v>0</v>
      </c>
      <c r="H258" s="105">
        <v>0</v>
      </c>
      <c r="I258" s="105">
        <v>0</v>
      </c>
      <c r="J258" s="105">
        <v>0</v>
      </c>
      <c r="K258" s="105">
        <v>0</v>
      </c>
      <c r="L258" s="105">
        <v>0</v>
      </c>
      <c r="M258" s="105">
        <v>0</v>
      </c>
      <c r="N258" s="105">
        <v>0</v>
      </c>
      <c r="O258" s="105">
        <v>0</v>
      </c>
    </row>
    <row r="259" spans="1:15" x14ac:dyDescent="0.2">
      <c r="A259" s="106" t="s">
        <v>2330</v>
      </c>
      <c r="B259" s="105">
        <v>0</v>
      </c>
      <c r="C259" s="105">
        <v>0</v>
      </c>
      <c r="D259" s="105">
        <v>0</v>
      </c>
      <c r="E259" s="105">
        <v>0</v>
      </c>
      <c r="F259" s="105">
        <v>0</v>
      </c>
      <c r="G259" s="105">
        <v>0</v>
      </c>
      <c r="H259" s="105">
        <v>0</v>
      </c>
      <c r="I259" s="105">
        <v>0</v>
      </c>
      <c r="J259" s="105">
        <v>0</v>
      </c>
      <c r="K259" s="105">
        <v>0</v>
      </c>
      <c r="L259" s="105">
        <v>0</v>
      </c>
      <c r="M259" s="105">
        <v>0</v>
      </c>
      <c r="N259" s="105">
        <v>0</v>
      </c>
      <c r="O259" s="105">
        <v>0</v>
      </c>
    </row>
    <row r="260" spans="1:15" x14ac:dyDescent="0.2">
      <c r="A260" s="106" t="s">
        <v>2331</v>
      </c>
      <c r="B260" s="105">
        <v>1409129</v>
      </c>
      <c r="C260" s="105">
        <v>1409129</v>
      </c>
      <c r="D260" s="105">
        <v>1409129</v>
      </c>
      <c r="E260" s="105">
        <v>0</v>
      </c>
      <c r="F260" s="105">
        <v>0</v>
      </c>
      <c r="G260" s="105">
        <v>0</v>
      </c>
      <c r="H260" s="105">
        <v>0</v>
      </c>
      <c r="I260" s="105">
        <v>0</v>
      </c>
      <c r="J260" s="105">
        <v>0</v>
      </c>
      <c r="K260" s="105">
        <v>0</v>
      </c>
      <c r="L260" s="105">
        <v>0</v>
      </c>
      <c r="M260" s="105">
        <v>0</v>
      </c>
      <c r="N260" s="105">
        <v>2810660.9999999902</v>
      </c>
      <c r="O260" s="105">
        <v>2810660.9999999902</v>
      </c>
    </row>
    <row r="261" spans="1:15" x14ac:dyDescent="0.2">
      <c r="A261" s="106" t="s">
        <v>2332</v>
      </c>
      <c r="B261" s="105">
        <v>20490578.75</v>
      </c>
      <c r="C261" s="105">
        <v>28831131.879999999</v>
      </c>
      <c r="D261" s="105">
        <v>25651560.09</v>
      </c>
      <c r="E261" s="105">
        <v>25652380.609999999</v>
      </c>
      <c r="F261" s="105">
        <v>25791625.469999999</v>
      </c>
      <c r="G261" s="105">
        <v>451946.43</v>
      </c>
      <c r="H261" s="105">
        <v>2249083.17</v>
      </c>
      <c r="I261" s="105">
        <v>1771268.86</v>
      </c>
      <c r="J261" s="105">
        <v>95668.44</v>
      </c>
      <c r="K261" s="105">
        <v>1338049.82</v>
      </c>
      <c r="L261" s="105">
        <v>10577241.74</v>
      </c>
      <c r="M261" s="105">
        <v>10585712.539999999</v>
      </c>
      <c r="N261" s="105">
        <v>22377251.719999999</v>
      </c>
      <c r="O261" s="105">
        <v>22377251.719999999</v>
      </c>
    </row>
    <row r="262" spans="1:15" x14ac:dyDescent="0.2">
      <c r="A262" s="106" t="s">
        <v>2333</v>
      </c>
      <c r="B262" s="105">
        <v>0</v>
      </c>
      <c r="C262" s="105">
        <v>52773.55</v>
      </c>
      <c r="D262" s="105">
        <v>105507.46</v>
      </c>
      <c r="E262" s="105">
        <v>135647.97</v>
      </c>
      <c r="F262" s="105">
        <v>96473.97</v>
      </c>
      <c r="G262" s="105">
        <v>100769.89</v>
      </c>
      <c r="H262" s="105">
        <v>67904.06</v>
      </c>
      <c r="I262" s="105">
        <v>67904.06</v>
      </c>
      <c r="J262" s="105">
        <v>67904.06</v>
      </c>
      <c r="K262" s="105">
        <v>68496.820000000007</v>
      </c>
      <c r="L262" s="105">
        <v>68496.820000000007</v>
      </c>
      <c r="M262" s="105">
        <v>102048.28</v>
      </c>
      <c r="N262" s="105">
        <v>168186.72</v>
      </c>
      <c r="O262" s="105">
        <v>168186.72</v>
      </c>
    </row>
    <row r="263" spans="1:15" x14ac:dyDescent="0.2">
      <c r="A263" s="106" t="s">
        <v>2334</v>
      </c>
      <c r="B263" s="105">
        <v>11883449.220000001</v>
      </c>
      <c r="C263" s="105">
        <v>26854821.039999999</v>
      </c>
      <c r="D263" s="105">
        <v>35974326.149999999</v>
      </c>
      <c r="E263" s="105">
        <v>34506987.640000001</v>
      </c>
      <c r="F263" s="105">
        <v>44468219.210000001</v>
      </c>
      <c r="G263" s="105">
        <v>55974867.130000003</v>
      </c>
      <c r="H263" s="105">
        <v>44899048.729999997</v>
      </c>
      <c r="I263" s="105">
        <v>50759052.130000003</v>
      </c>
      <c r="J263" s="105">
        <v>30314751.489999998</v>
      </c>
      <c r="K263" s="105">
        <v>29707771.43</v>
      </c>
      <c r="L263" s="105">
        <v>39977653.590000004</v>
      </c>
      <c r="M263" s="105">
        <v>40514960.569999903</v>
      </c>
      <c r="N263" s="105">
        <v>8251795.9800000004</v>
      </c>
      <c r="O263" s="105">
        <v>8251795.9800000004</v>
      </c>
    </row>
    <row r="264" spans="1:15" x14ac:dyDescent="0.2">
      <c r="A264" s="106" t="s">
        <v>2335</v>
      </c>
      <c r="B264" s="105">
        <v>14549.86</v>
      </c>
      <c r="C264" s="105">
        <v>14594.88</v>
      </c>
      <c r="D264" s="105">
        <v>14567.62</v>
      </c>
      <c r="E264" s="105">
        <v>14567.62</v>
      </c>
      <c r="F264" s="105">
        <v>14612.64</v>
      </c>
      <c r="G264" s="105">
        <v>14567.62</v>
      </c>
      <c r="H264" s="105">
        <v>14567.62</v>
      </c>
      <c r="I264" s="105">
        <v>14567.62</v>
      </c>
      <c r="J264" s="105">
        <v>14567.62</v>
      </c>
      <c r="K264" s="105">
        <v>14472.78</v>
      </c>
      <c r="L264" s="105">
        <v>14472.78</v>
      </c>
      <c r="M264" s="105">
        <v>14760.76</v>
      </c>
      <c r="N264" s="105">
        <v>14891.9</v>
      </c>
      <c r="O264" s="105">
        <v>14891.9</v>
      </c>
    </row>
    <row r="265" spans="1:15" x14ac:dyDescent="0.2">
      <c r="A265" s="106" t="s">
        <v>2336</v>
      </c>
      <c r="B265" s="105">
        <v>0</v>
      </c>
      <c r="C265" s="105">
        <v>0</v>
      </c>
      <c r="D265" s="105">
        <v>0</v>
      </c>
      <c r="E265" s="105">
        <v>0</v>
      </c>
      <c r="F265" s="105">
        <v>0</v>
      </c>
      <c r="G265" s="105">
        <v>0</v>
      </c>
      <c r="H265" s="105">
        <v>0</v>
      </c>
      <c r="I265" s="105">
        <v>0</v>
      </c>
      <c r="J265" s="105">
        <v>0</v>
      </c>
      <c r="K265" s="105">
        <v>0</v>
      </c>
      <c r="L265" s="105">
        <v>0</v>
      </c>
      <c r="M265" s="105">
        <v>0</v>
      </c>
      <c r="N265" s="105">
        <v>0</v>
      </c>
      <c r="O265" s="105">
        <v>0</v>
      </c>
    </row>
    <row r="266" spans="1:15" x14ac:dyDescent="0.2">
      <c r="A266" s="106" t="s">
        <v>2337</v>
      </c>
      <c r="B266" s="105">
        <v>0</v>
      </c>
      <c r="C266" s="105">
        <v>0</v>
      </c>
      <c r="D266" s="105">
        <v>0</v>
      </c>
      <c r="E266" s="105">
        <v>0</v>
      </c>
      <c r="F266" s="105">
        <v>0</v>
      </c>
      <c r="G266" s="105">
        <v>0</v>
      </c>
      <c r="H266" s="105">
        <v>0</v>
      </c>
      <c r="I266" s="105">
        <v>0</v>
      </c>
      <c r="J266" s="105">
        <v>0</v>
      </c>
      <c r="K266" s="105">
        <v>0</v>
      </c>
      <c r="L266" s="105">
        <v>0</v>
      </c>
      <c r="M266" s="105">
        <v>0</v>
      </c>
      <c r="N266" s="105">
        <v>0</v>
      </c>
      <c r="O266" s="105">
        <v>0</v>
      </c>
    </row>
    <row r="267" spans="1:15" x14ac:dyDescent="0.2">
      <c r="A267" s="106" t="s">
        <v>2338</v>
      </c>
      <c r="B267" s="105">
        <v>19800</v>
      </c>
      <c r="C267" s="105">
        <v>19800</v>
      </c>
      <c r="D267" s="105">
        <v>19800</v>
      </c>
      <c r="E267" s="105">
        <v>19800</v>
      </c>
      <c r="F267" s="105">
        <v>19800</v>
      </c>
      <c r="G267" s="105">
        <v>19800</v>
      </c>
      <c r="H267" s="105">
        <v>19800</v>
      </c>
      <c r="I267" s="105">
        <v>19800</v>
      </c>
      <c r="J267" s="105">
        <v>19800</v>
      </c>
      <c r="K267" s="105">
        <v>19800</v>
      </c>
      <c r="L267" s="105">
        <v>19800</v>
      </c>
      <c r="M267" s="105">
        <v>19800</v>
      </c>
      <c r="N267" s="105">
        <v>19800</v>
      </c>
      <c r="O267" s="105">
        <v>19800</v>
      </c>
    </row>
    <row r="268" spans="1:15" x14ac:dyDescent="0.2">
      <c r="A268" s="106" t="s">
        <v>2339</v>
      </c>
      <c r="B268" s="105">
        <v>0</v>
      </c>
      <c r="C268" s="105">
        <v>0</v>
      </c>
      <c r="D268" s="105">
        <v>0</v>
      </c>
      <c r="E268" s="105">
        <v>0</v>
      </c>
      <c r="F268" s="105">
        <v>0</v>
      </c>
      <c r="G268" s="105">
        <v>0</v>
      </c>
      <c r="H268" s="105">
        <v>0</v>
      </c>
      <c r="I268" s="105">
        <v>0</v>
      </c>
      <c r="J268" s="105">
        <v>0</v>
      </c>
      <c r="K268" s="105">
        <v>0</v>
      </c>
      <c r="L268" s="105">
        <v>0</v>
      </c>
      <c r="M268" s="105">
        <v>0</v>
      </c>
      <c r="N268" s="105">
        <v>0</v>
      </c>
      <c r="O268" s="105">
        <v>0</v>
      </c>
    </row>
    <row r="269" spans="1:15" x14ac:dyDescent="0.2">
      <c r="A269" s="106" t="s">
        <v>2340</v>
      </c>
      <c r="B269" s="105">
        <v>0</v>
      </c>
      <c r="C269" s="105">
        <v>0</v>
      </c>
      <c r="D269" s="105">
        <v>0</v>
      </c>
      <c r="E269" s="105">
        <v>0</v>
      </c>
      <c r="F269" s="105">
        <v>0</v>
      </c>
      <c r="G269" s="105">
        <v>0</v>
      </c>
      <c r="H269" s="105">
        <v>0</v>
      </c>
      <c r="I269" s="105">
        <v>0</v>
      </c>
      <c r="J269" s="105">
        <v>0</v>
      </c>
      <c r="K269" s="105">
        <v>0</v>
      </c>
      <c r="L269" s="105">
        <v>0</v>
      </c>
      <c r="M269" s="105">
        <v>0</v>
      </c>
      <c r="N269" s="105">
        <v>0</v>
      </c>
      <c r="O269" s="105">
        <v>0</v>
      </c>
    </row>
    <row r="270" spans="1:15" x14ac:dyDescent="0.2">
      <c r="A270" s="106" t="s">
        <v>2341</v>
      </c>
      <c r="B270" s="105">
        <v>-3343981.05</v>
      </c>
      <c r="C270" s="105">
        <v>-4982486.71</v>
      </c>
      <c r="D270" s="105">
        <v>-4522092.07</v>
      </c>
      <c r="E270" s="105">
        <v>-3836154.6399999899</v>
      </c>
      <c r="F270" s="105">
        <v>-3782809.02</v>
      </c>
      <c r="G270" s="105">
        <v>-4228170.6899999902</v>
      </c>
      <c r="H270" s="105">
        <v>-4292711.4399999902</v>
      </c>
      <c r="I270" s="105">
        <v>-3544750.04</v>
      </c>
      <c r="J270" s="105">
        <v>-3050567.46999999</v>
      </c>
      <c r="K270" s="105">
        <v>-2631259.39</v>
      </c>
      <c r="L270" s="105">
        <v>-4176183.23999999</v>
      </c>
      <c r="M270" s="105">
        <v>-5225548.55</v>
      </c>
      <c r="N270" s="105">
        <v>0.360000000284799</v>
      </c>
      <c r="O270" s="105">
        <v>0.360000000284799</v>
      </c>
    </row>
    <row r="271" spans="1:15" x14ac:dyDescent="0.2">
      <c r="A271" s="106" t="s">
        <v>2342</v>
      </c>
      <c r="B271" s="105">
        <v>0</v>
      </c>
      <c r="C271" s="105">
        <v>0</v>
      </c>
      <c r="D271" s="105">
        <v>0</v>
      </c>
      <c r="E271" s="105">
        <v>0</v>
      </c>
      <c r="F271" s="105">
        <v>0</v>
      </c>
      <c r="G271" s="105">
        <v>0</v>
      </c>
      <c r="H271" s="105">
        <v>0</v>
      </c>
      <c r="I271" s="105">
        <v>0</v>
      </c>
      <c r="J271" s="105">
        <v>0</v>
      </c>
      <c r="K271" s="105">
        <v>0</v>
      </c>
      <c r="L271" s="105">
        <v>0</v>
      </c>
      <c r="M271" s="105">
        <v>0</v>
      </c>
      <c r="N271" s="105">
        <v>0</v>
      </c>
      <c r="O271" s="105">
        <v>0</v>
      </c>
    </row>
    <row r="272" spans="1:15" x14ac:dyDescent="0.2">
      <c r="A272" s="106" t="s">
        <v>2343</v>
      </c>
      <c r="B272" s="105">
        <v>0</v>
      </c>
      <c r="C272" s="105">
        <v>0</v>
      </c>
      <c r="D272" s="105">
        <v>0</v>
      </c>
      <c r="E272" s="105">
        <v>0</v>
      </c>
      <c r="F272" s="105">
        <v>0</v>
      </c>
      <c r="G272" s="105">
        <v>0</v>
      </c>
      <c r="H272" s="105">
        <v>0</v>
      </c>
      <c r="I272" s="105">
        <v>0</v>
      </c>
      <c r="J272" s="105">
        <v>0</v>
      </c>
      <c r="K272" s="105">
        <v>0</v>
      </c>
      <c r="L272" s="105">
        <v>0</v>
      </c>
      <c r="M272" s="105">
        <v>0</v>
      </c>
      <c r="N272" s="105">
        <v>0</v>
      </c>
      <c r="O272" s="105">
        <v>0</v>
      </c>
    </row>
    <row r="273" spans="1:17" x14ac:dyDescent="0.2">
      <c r="A273" s="106" t="s">
        <v>2344</v>
      </c>
      <c r="B273" s="105">
        <v>0</v>
      </c>
      <c r="C273" s="105">
        <v>0</v>
      </c>
      <c r="D273" s="105">
        <v>0</v>
      </c>
      <c r="E273" s="105">
        <v>0</v>
      </c>
      <c r="F273" s="105">
        <v>0</v>
      </c>
      <c r="G273" s="105">
        <v>0</v>
      </c>
      <c r="H273" s="105">
        <v>0</v>
      </c>
      <c r="I273" s="105">
        <v>0</v>
      </c>
      <c r="J273" s="105">
        <v>0</v>
      </c>
      <c r="K273" s="105">
        <v>0</v>
      </c>
      <c r="L273" s="105">
        <v>0</v>
      </c>
      <c r="M273" s="105">
        <v>0</v>
      </c>
      <c r="N273" s="105">
        <v>0</v>
      </c>
      <c r="O273" s="105">
        <v>0</v>
      </c>
    </row>
    <row r="274" spans="1:17" x14ac:dyDescent="0.2">
      <c r="A274" s="106" t="s">
        <v>2345</v>
      </c>
      <c r="B274" s="105">
        <v>0</v>
      </c>
      <c r="C274" s="105">
        <v>0</v>
      </c>
      <c r="D274" s="105">
        <v>0</v>
      </c>
      <c r="E274" s="105">
        <v>0</v>
      </c>
      <c r="F274" s="105">
        <v>0</v>
      </c>
      <c r="G274" s="105">
        <v>0</v>
      </c>
      <c r="H274" s="105">
        <v>0</v>
      </c>
      <c r="I274" s="105">
        <v>0</v>
      </c>
      <c r="J274" s="105">
        <v>0</v>
      </c>
      <c r="K274" s="105">
        <v>0</v>
      </c>
      <c r="L274" s="105">
        <v>0</v>
      </c>
      <c r="M274" s="105">
        <v>0</v>
      </c>
      <c r="N274" s="105">
        <v>0</v>
      </c>
      <c r="O274" s="105">
        <v>0</v>
      </c>
    </row>
    <row r="275" spans="1:17" x14ac:dyDescent="0.2">
      <c r="A275" s="106" t="s">
        <v>2346</v>
      </c>
      <c r="B275" s="105">
        <v>0</v>
      </c>
      <c r="C275" s="105">
        <v>0</v>
      </c>
      <c r="D275" s="105">
        <v>0</v>
      </c>
      <c r="E275" s="105">
        <v>0</v>
      </c>
      <c r="F275" s="105">
        <v>0</v>
      </c>
      <c r="G275" s="105">
        <v>0</v>
      </c>
      <c r="H275" s="105">
        <v>0</v>
      </c>
      <c r="I275" s="105">
        <v>0</v>
      </c>
      <c r="J275" s="105">
        <v>0</v>
      </c>
      <c r="K275" s="105">
        <v>0</v>
      </c>
      <c r="L275" s="105">
        <v>0</v>
      </c>
      <c r="M275" s="105">
        <v>0</v>
      </c>
      <c r="N275" s="105">
        <v>0</v>
      </c>
      <c r="O275" s="105">
        <v>0</v>
      </c>
    </row>
    <row r="276" spans="1:17" x14ac:dyDescent="0.2">
      <c r="A276" s="233" t="s">
        <v>2347</v>
      </c>
      <c r="B276" s="107">
        <v>49668307.490000002</v>
      </c>
      <c r="C276" s="107">
        <v>69203644.739999995</v>
      </c>
      <c r="D276" s="107">
        <v>73394840.079999998</v>
      </c>
      <c r="E276" s="107">
        <v>69284127.849999994</v>
      </c>
      <c r="F276" s="107">
        <v>78092520.900000006</v>
      </c>
      <c r="G276" s="107">
        <v>63867068.649999999</v>
      </c>
      <c r="H276" s="107">
        <v>56196240.369999997</v>
      </c>
      <c r="I276" s="107">
        <v>63708687.289999999</v>
      </c>
      <c r="J276" s="107">
        <v>37028059.630000003</v>
      </c>
      <c r="K276" s="107">
        <v>36063209.289999999</v>
      </c>
      <c r="L276" s="107">
        <v>51586460.289999999</v>
      </c>
      <c r="M276" s="107">
        <v>49076262.420000002</v>
      </c>
      <c r="N276" s="107">
        <v>37184057.549999997</v>
      </c>
      <c r="O276" s="107">
        <v>37184057.549999997</v>
      </c>
      <c r="P276" s="151" t="str">
        <f>MID($A276,10,3)</f>
        <v>143</v>
      </c>
      <c r="Q276" s="149">
        <f>AVERAGE(B276:N276)/1000</f>
        <v>56488.729734615372</v>
      </c>
    </row>
    <row r="277" spans="1:17" x14ac:dyDescent="0.2">
      <c r="A277" s="106" t="s">
        <v>2144</v>
      </c>
    </row>
    <row r="278" spans="1:17" x14ac:dyDescent="0.2">
      <c r="A278" s="158" t="s">
        <v>2348</v>
      </c>
    </row>
    <row r="279" spans="1:17" x14ac:dyDescent="0.2">
      <c r="A279" s="106" t="s">
        <v>2349</v>
      </c>
      <c r="B279" s="105">
        <v>0</v>
      </c>
      <c r="C279" s="105">
        <v>0</v>
      </c>
      <c r="D279" s="105">
        <v>0</v>
      </c>
      <c r="E279" s="105">
        <v>0</v>
      </c>
      <c r="F279" s="105">
        <v>0</v>
      </c>
      <c r="G279" s="105">
        <v>0</v>
      </c>
      <c r="H279" s="105">
        <v>0</v>
      </c>
      <c r="I279" s="105">
        <v>0</v>
      </c>
      <c r="J279" s="105">
        <v>0</v>
      </c>
      <c r="K279" s="105">
        <v>0</v>
      </c>
      <c r="L279" s="105">
        <v>0</v>
      </c>
      <c r="M279" s="105">
        <v>0</v>
      </c>
      <c r="N279" s="105">
        <v>0</v>
      </c>
      <c r="O279" s="105">
        <v>0</v>
      </c>
      <c r="P279" s="105"/>
    </row>
    <row r="280" spans="1:17" x14ac:dyDescent="0.2">
      <c r="A280" s="106" t="s">
        <v>2350</v>
      </c>
      <c r="B280" s="105">
        <v>-26802409</v>
      </c>
      <c r="C280" s="105">
        <v>-26802409</v>
      </c>
      <c r="D280" s="105">
        <v>-26802409</v>
      </c>
      <c r="E280" s="105">
        <v>-19802409</v>
      </c>
      <c r="F280" s="105">
        <v>-19802409</v>
      </c>
      <c r="G280" s="105">
        <v>-19802409</v>
      </c>
      <c r="H280" s="105">
        <v>-19802409</v>
      </c>
      <c r="I280" s="105">
        <v>-19802409</v>
      </c>
      <c r="J280" s="105">
        <v>-19981762.789999999</v>
      </c>
      <c r="K280" s="105">
        <v>-22844812.789999999</v>
      </c>
      <c r="L280" s="105">
        <v>-22844812.789999999</v>
      </c>
      <c r="M280" s="105">
        <v>-22844812.789999999</v>
      </c>
      <c r="N280" s="105">
        <v>-18844812.789999999</v>
      </c>
      <c r="O280" s="105">
        <v>-18844812.789999999</v>
      </c>
      <c r="P280" s="105"/>
    </row>
    <row r="281" spans="1:17" x14ac:dyDescent="0.2">
      <c r="A281" s="106" t="s">
        <v>2351</v>
      </c>
      <c r="B281" s="105">
        <v>-736991</v>
      </c>
      <c r="C281" s="105">
        <v>-736991</v>
      </c>
      <c r="D281" s="105">
        <v>-736991</v>
      </c>
      <c r="E281" s="105">
        <v>-736991</v>
      </c>
      <c r="F281" s="105">
        <v>-736991</v>
      </c>
      <c r="G281" s="105">
        <v>-736991</v>
      </c>
      <c r="H281" s="105">
        <v>-736991</v>
      </c>
      <c r="I281" s="105">
        <v>-736991</v>
      </c>
      <c r="J281" s="105">
        <v>-736991</v>
      </c>
      <c r="K281" s="105">
        <v>-736991</v>
      </c>
      <c r="L281" s="105">
        <v>-736991</v>
      </c>
      <c r="M281" s="105">
        <v>-736991</v>
      </c>
      <c r="N281" s="105">
        <v>-736991</v>
      </c>
      <c r="O281" s="105">
        <v>-736991</v>
      </c>
      <c r="P281" s="105"/>
    </row>
    <row r="282" spans="1:17" x14ac:dyDescent="0.2">
      <c r="A282" s="106" t="s">
        <v>2352</v>
      </c>
      <c r="B282" s="105">
        <v>0</v>
      </c>
      <c r="C282" s="105">
        <v>0</v>
      </c>
      <c r="D282" s="105">
        <v>0</v>
      </c>
      <c r="E282" s="105">
        <v>0</v>
      </c>
      <c r="F282" s="105">
        <v>0</v>
      </c>
      <c r="G282" s="105">
        <v>0</v>
      </c>
      <c r="H282" s="105">
        <v>0</v>
      </c>
      <c r="I282" s="105">
        <v>0</v>
      </c>
      <c r="J282" s="105">
        <v>0</v>
      </c>
      <c r="K282" s="105">
        <v>0</v>
      </c>
      <c r="L282" s="105">
        <v>0</v>
      </c>
      <c r="M282" s="105">
        <v>0</v>
      </c>
      <c r="N282" s="105">
        <v>0</v>
      </c>
      <c r="O282" s="105">
        <v>0</v>
      </c>
      <c r="P282" s="105"/>
    </row>
    <row r="283" spans="1:17" x14ac:dyDescent="0.2">
      <c r="A283" s="106" t="s">
        <v>2353</v>
      </c>
      <c r="B283" s="105">
        <v>0</v>
      </c>
      <c r="C283" s="105">
        <v>0</v>
      </c>
      <c r="D283" s="105">
        <v>0</v>
      </c>
      <c r="E283" s="105">
        <v>0</v>
      </c>
      <c r="F283" s="105">
        <v>0</v>
      </c>
      <c r="G283" s="105">
        <v>0</v>
      </c>
      <c r="H283" s="105">
        <v>0</v>
      </c>
      <c r="I283" s="105">
        <v>0</v>
      </c>
      <c r="J283" s="105">
        <v>0</v>
      </c>
      <c r="K283" s="105">
        <v>0</v>
      </c>
      <c r="L283" s="105">
        <v>0</v>
      </c>
      <c r="M283" s="105">
        <v>0</v>
      </c>
      <c r="N283" s="105">
        <v>0</v>
      </c>
      <c r="O283" s="105">
        <v>0</v>
      </c>
      <c r="P283" s="105"/>
    </row>
    <row r="284" spans="1:17" x14ac:dyDescent="0.2">
      <c r="A284" s="106" t="s">
        <v>2354</v>
      </c>
      <c r="B284" s="105">
        <v>-179278.78999999899</v>
      </c>
      <c r="C284" s="105">
        <v>-179278.78999999899</v>
      </c>
      <c r="D284" s="105">
        <v>-179278.78999999899</v>
      </c>
      <c r="E284" s="105">
        <v>-179278.78999999899</v>
      </c>
      <c r="F284" s="105">
        <v>-179278.78999999899</v>
      </c>
      <c r="G284" s="105">
        <v>-179278.78999999899</v>
      </c>
      <c r="H284" s="105">
        <v>-179278.78999999899</v>
      </c>
      <c r="I284" s="105">
        <v>-179278.78999999899</v>
      </c>
      <c r="J284" s="105">
        <v>75.000000000272806</v>
      </c>
      <c r="K284" s="105">
        <v>75.000000000272806</v>
      </c>
      <c r="L284" s="105">
        <v>75.000000000272806</v>
      </c>
      <c r="M284" s="105">
        <v>75.000000000272806</v>
      </c>
      <c r="N284" s="105">
        <v>75.000000000272806</v>
      </c>
      <c r="O284" s="105">
        <v>75.000000000272806</v>
      </c>
    </row>
    <row r="285" spans="1:17" x14ac:dyDescent="0.2">
      <c r="A285" s="106" t="s">
        <v>2355</v>
      </c>
      <c r="B285" s="105">
        <v>-8401958.1899999995</v>
      </c>
      <c r="C285" s="105">
        <v>-8580139.6899999995</v>
      </c>
      <c r="D285" s="105">
        <v>-8731735.5599999893</v>
      </c>
      <c r="E285" s="105">
        <v>-8795913.3100000005</v>
      </c>
      <c r="F285" s="105">
        <v>-9020752.0199999996</v>
      </c>
      <c r="G285" s="105">
        <v>-9250921.9999999907</v>
      </c>
      <c r="H285" s="105">
        <v>-9359289.2799999993</v>
      </c>
      <c r="I285" s="105">
        <v>-9494058.0099999998</v>
      </c>
      <c r="J285" s="105">
        <v>-9662426.1999999993</v>
      </c>
      <c r="K285" s="105">
        <v>-9697266.5</v>
      </c>
      <c r="L285" s="105">
        <v>-9696580.5499999896</v>
      </c>
      <c r="M285" s="105">
        <v>-9919307.6799999997</v>
      </c>
      <c r="N285" s="105">
        <v>-10662417.5</v>
      </c>
      <c r="O285" s="105">
        <v>-10662417.5</v>
      </c>
    </row>
    <row r="286" spans="1:17" x14ac:dyDescent="0.2">
      <c r="A286" s="233" t="s">
        <v>2356</v>
      </c>
      <c r="B286" s="107">
        <v>-36120636.979999997</v>
      </c>
      <c r="C286" s="107">
        <v>-36298818.479999997</v>
      </c>
      <c r="D286" s="107">
        <v>-36450414.350000001</v>
      </c>
      <c r="E286" s="107">
        <v>-29514592.100000001</v>
      </c>
      <c r="F286" s="107">
        <v>-29739430.809999999</v>
      </c>
      <c r="G286" s="107">
        <v>-29969600.789999999</v>
      </c>
      <c r="H286" s="107">
        <v>-30077968.07</v>
      </c>
      <c r="I286" s="107">
        <v>-30212736.800000001</v>
      </c>
      <c r="J286" s="107">
        <v>-30381104.989999998</v>
      </c>
      <c r="K286" s="107">
        <v>-33278995.289999999</v>
      </c>
      <c r="L286" s="107">
        <v>-33278309.339999899</v>
      </c>
      <c r="M286" s="107">
        <v>-33501036.469999999</v>
      </c>
      <c r="N286" s="107">
        <v>-30244146.289999899</v>
      </c>
      <c r="O286" s="107">
        <v>-30244146.289999899</v>
      </c>
      <c r="P286" s="151" t="str">
        <f>MID($A286,10,3)</f>
        <v>144</v>
      </c>
      <c r="Q286" s="149">
        <f>AVERAGE(B286:N286)/1000</f>
        <v>-32235.983904615368</v>
      </c>
    </row>
    <row r="287" spans="1:17" x14ac:dyDescent="0.2">
      <c r="A287" s="106" t="s">
        <v>2357</v>
      </c>
    </row>
    <row r="288" spans="1:17" x14ac:dyDescent="0.2">
      <c r="A288" s="158" t="s">
        <v>2358</v>
      </c>
      <c r="P288" s="105"/>
    </row>
    <row r="289" spans="1:17" s="152" customFormat="1" x14ac:dyDescent="0.2">
      <c r="A289" s="265" t="s">
        <v>2359</v>
      </c>
      <c r="B289" s="151">
        <v>0</v>
      </c>
      <c r="C289" s="151">
        <v>0</v>
      </c>
      <c r="D289" s="151">
        <v>0</v>
      </c>
      <c r="E289" s="151">
        <v>0</v>
      </c>
      <c r="F289" s="151">
        <v>0</v>
      </c>
      <c r="G289" s="151">
        <v>0</v>
      </c>
      <c r="H289" s="151">
        <v>0</v>
      </c>
      <c r="I289" s="151">
        <v>0</v>
      </c>
      <c r="J289" s="151">
        <v>0</v>
      </c>
      <c r="K289" s="151">
        <v>0</v>
      </c>
      <c r="L289" s="151">
        <v>0</v>
      </c>
      <c r="M289" s="151">
        <v>412856000</v>
      </c>
      <c r="N289" s="151">
        <v>0</v>
      </c>
      <c r="O289" s="151">
        <v>0</v>
      </c>
      <c r="P289" s="153"/>
      <c r="Q289" s="273">
        <f>AVERAGE(B289:N289)/1000</f>
        <v>31758.153846153848</v>
      </c>
    </row>
    <row r="290" spans="1:17" x14ac:dyDescent="0.2">
      <c r="A290" s="233" t="s">
        <v>2360</v>
      </c>
      <c r="B290" s="107">
        <v>0</v>
      </c>
      <c r="C290" s="107">
        <v>0</v>
      </c>
      <c r="D290" s="107">
        <v>0</v>
      </c>
      <c r="E290" s="107">
        <v>0</v>
      </c>
      <c r="F290" s="107">
        <v>0</v>
      </c>
      <c r="G290" s="107">
        <v>0</v>
      </c>
      <c r="H290" s="107">
        <v>0</v>
      </c>
      <c r="I290" s="107">
        <v>0</v>
      </c>
      <c r="J290" s="107">
        <v>0</v>
      </c>
      <c r="K290" s="107">
        <v>0</v>
      </c>
      <c r="L290" s="107">
        <v>0</v>
      </c>
      <c r="M290" s="107">
        <v>412856000</v>
      </c>
      <c r="N290" s="107">
        <v>0</v>
      </c>
      <c r="O290" s="107">
        <v>0</v>
      </c>
      <c r="P290" s="151" t="str">
        <f>MID($A290,10,3)</f>
        <v>145</v>
      </c>
    </row>
    <row r="291" spans="1:17" x14ac:dyDescent="0.2">
      <c r="A291" s="106" t="s">
        <v>2361</v>
      </c>
      <c r="P291" s="105"/>
    </row>
    <row r="292" spans="1:17" x14ac:dyDescent="0.2">
      <c r="A292" s="158" t="s">
        <v>2362</v>
      </c>
      <c r="P292" s="105"/>
    </row>
    <row r="293" spans="1:17" x14ac:dyDescent="0.2">
      <c r="A293" s="106" t="s">
        <v>2363</v>
      </c>
      <c r="B293" s="105">
        <v>-47032078.6199999</v>
      </c>
      <c r="C293" s="105">
        <v>-51964448</v>
      </c>
      <c r="D293" s="105">
        <v>-46640435.069999903</v>
      </c>
      <c r="E293" s="105">
        <v>-47517551.919999897</v>
      </c>
      <c r="F293" s="105">
        <v>26046254.529999901</v>
      </c>
      <c r="G293" s="105">
        <v>24769551.879999999</v>
      </c>
      <c r="H293" s="105">
        <v>23123848.199999999</v>
      </c>
      <c r="I293" s="105">
        <v>113092763.709999</v>
      </c>
      <c r="J293" s="105">
        <v>207981990.06</v>
      </c>
      <c r="K293" s="105">
        <v>23003674.280000001</v>
      </c>
      <c r="L293" s="105">
        <v>16768392.449999999</v>
      </c>
      <c r="M293" s="105">
        <v>10205036.939999999</v>
      </c>
      <c r="N293" s="105">
        <v>9070621.2400000002</v>
      </c>
      <c r="O293" s="105">
        <v>9070621.2400000002</v>
      </c>
    </row>
    <row r="294" spans="1:17" x14ac:dyDescent="0.2">
      <c r="A294" s="106" t="s">
        <v>2364</v>
      </c>
      <c r="B294" s="105">
        <v>0</v>
      </c>
      <c r="C294" s="105">
        <v>0</v>
      </c>
      <c r="D294" s="105">
        <v>0</v>
      </c>
      <c r="E294" s="105">
        <v>0</v>
      </c>
      <c r="F294" s="105">
        <v>0</v>
      </c>
      <c r="G294" s="105">
        <v>0</v>
      </c>
      <c r="H294" s="105">
        <v>0</v>
      </c>
      <c r="I294" s="105">
        <v>0</v>
      </c>
      <c r="J294" s="105">
        <v>0</v>
      </c>
      <c r="K294" s="105">
        <v>0</v>
      </c>
      <c r="L294" s="105">
        <v>0</v>
      </c>
      <c r="M294" s="105">
        <v>61010.95</v>
      </c>
      <c r="N294" s="105">
        <v>0</v>
      </c>
      <c r="O294" s="105">
        <v>0</v>
      </c>
      <c r="Q294" s="273">
        <f>AVERAGE(B294:N294)/1000</f>
        <v>4.6931499999999993</v>
      </c>
    </row>
    <row r="295" spans="1:17" x14ac:dyDescent="0.2">
      <c r="A295" s="106" t="s">
        <v>2365</v>
      </c>
      <c r="B295" s="105">
        <v>-109722743.3</v>
      </c>
      <c r="C295" s="105">
        <v>-41243411.670000002</v>
      </c>
      <c r="D295" s="105">
        <v>-21075584.91</v>
      </c>
      <c r="E295" s="105">
        <v>-42647757.289999999</v>
      </c>
      <c r="F295" s="105">
        <v>-119934768.41</v>
      </c>
      <c r="G295" s="105">
        <v>-159155944.08000001</v>
      </c>
      <c r="H295" s="105">
        <v>-113689020.52</v>
      </c>
      <c r="I295" s="105">
        <v>-192879751.90000001</v>
      </c>
      <c r="J295" s="105">
        <v>-395151601.16000003</v>
      </c>
      <c r="K295" s="105">
        <v>-149313463.58000001</v>
      </c>
      <c r="L295" s="105">
        <v>-135315458.16</v>
      </c>
      <c r="M295" s="105">
        <v>-511594763.14999998</v>
      </c>
      <c r="N295" s="105">
        <v>113620912.58</v>
      </c>
      <c r="O295" s="105">
        <v>113620912.58</v>
      </c>
    </row>
    <row r="296" spans="1:17" x14ac:dyDescent="0.2">
      <c r="A296" s="106" t="s">
        <v>2366</v>
      </c>
      <c r="B296" s="105">
        <v>0</v>
      </c>
      <c r="C296" s="105">
        <v>0</v>
      </c>
      <c r="D296" s="105">
        <v>0</v>
      </c>
      <c r="E296" s="105">
        <v>0</v>
      </c>
      <c r="F296" s="105">
        <v>0</v>
      </c>
      <c r="G296" s="105">
        <v>-2.91038304567337E-8</v>
      </c>
      <c r="H296" s="105">
        <v>0</v>
      </c>
      <c r="I296" s="105">
        <v>0</v>
      </c>
      <c r="J296" s="105">
        <v>0</v>
      </c>
      <c r="K296" s="105">
        <v>0</v>
      </c>
      <c r="L296" s="105">
        <v>0</v>
      </c>
      <c r="M296" s="105">
        <v>0</v>
      </c>
      <c r="N296" s="105">
        <v>0</v>
      </c>
      <c r="O296" s="105">
        <v>0</v>
      </c>
    </row>
    <row r="297" spans="1:17" x14ac:dyDescent="0.2">
      <c r="A297" s="106" t="s">
        <v>2367</v>
      </c>
      <c r="B297" s="105">
        <v>0</v>
      </c>
      <c r="C297" s="105">
        <v>0</v>
      </c>
      <c r="D297" s="105">
        <v>0</v>
      </c>
      <c r="E297" s="105">
        <v>0</v>
      </c>
      <c r="F297" s="105">
        <v>0</v>
      </c>
      <c r="G297" s="105">
        <v>0</v>
      </c>
      <c r="H297" s="105">
        <v>0</v>
      </c>
      <c r="I297" s="105">
        <v>0</v>
      </c>
      <c r="J297" s="105">
        <v>0</v>
      </c>
      <c r="K297" s="105">
        <v>0</v>
      </c>
      <c r="L297" s="105">
        <v>0</v>
      </c>
      <c r="M297" s="105">
        <v>0</v>
      </c>
      <c r="N297" s="105">
        <v>0</v>
      </c>
      <c r="O297" s="105">
        <v>0</v>
      </c>
    </row>
    <row r="298" spans="1:17" x14ac:dyDescent="0.2">
      <c r="A298" s="106" t="s">
        <v>2368</v>
      </c>
      <c r="B298" s="105">
        <v>168140589.03999999</v>
      </c>
      <c r="C298" s="105">
        <v>105944049.59999999</v>
      </c>
      <c r="D298" s="105">
        <v>93093050.310000002</v>
      </c>
      <c r="E298" s="105">
        <v>101078049.40000001</v>
      </c>
      <c r="F298" s="105">
        <v>104144637.25</v>
      </c>
      <c r="G298" s="105">
        <v>144404751.78</v>
      </c>
      <c r="H298" s="105">
        <v>101466482.15000001</v>
      </c>
      <c r="I298" s="105">
        <v>92767211.939999998</v>
      </c>
      <c r="J298" s="105">
        <v>199587052.90000001</v>
      </c>
      <c r="K298" s="105">
        <v>143939863.5</v>
      </c>
      <c r="L298" s="105">
        <v>132070355.359999</v>
      </c>
      <c r="M298" s="105">
        <v>514727659.93000001</v>
      </c>
      <c r="N298" s="105">
        <v>133045408.06999999</v>
      </c>
      <c r="O298" s="105">
        <v>133045408.06999999</v>
      </c>
    </row>
    <row r="299" spans="1:17" x14ac:dyDescent="0.2">
      <c r="A299" s="106" t="s">
        <v>2369</v>
      </c>
      <c r="B299" s="105">
        <v>0</v>
      </c>
      <c r="C299" s="105">
        <v>0</v>
      </c>
      <c r="D299" s="105">
        <v>0</v>
      </c>
      <c r="E299" s="105">
        <v>0</v>
      </c>
      <c r="F299" s="105">
        <v>0</v>
      </c>
      <c r="G299" s="105">
        <v>0</v>
      </c>
      <c r="H299" s="105">
        <v>0</v>
      </c>
      <c r="I299" s="105">
        <v>0</v>
      </c>
      <c r="J299" s="105">
        <v>0</v>
      </c>
      <c r="K299" s="105">
        <v>0</v>
      </c>
      <c r="L299" s="105">
        <v>0</v>
      </c>
      <c r="M299" s="105">
        <v>0</v>
      </c>
      <c r="N299" s="105">
        <v>6121.5</v>
      </c>
      <c r="O299" s="105">
        <v>6121.5</v>
      </c>
    </row>
    <row r="300" spans="1:17" x14ac:dyDescent="0.2">
      <c r="A300" s="106" t="s">
        <v>2370</v>
      </c>
      <c r="B300" s="105">
        <v>299512.38</v>
      </c>
      <c r="C300" s="105">
        <v>374390.47000001301</v>
      </c>
      <c r="D300" s="105">
        <v>449268.55999999598</v>
      </c>
      <c r="E300" s="105">
        <v>2069878.1299999901</v>
      </c>
      <c r="F300" s="105">
        <v>2144756.22000001</v>
      </c>
      <c r="G300" s="105">
        <v>2219634.3099999898</v>
      </c>
      <c r="H300" s="105">
        <v>1699512.4</v>
      </c>
      <c r="I300" s="105">
        <v>1774390.49000001</v>
      </c>
      <c r="J300" s="105">
        <v>1849268.58</v>
      </c>
      <c r="K300" s="105">
        <v>274878.15000000002</v>
      </c>
      <c r="L300" s="105">
        <v>349756.24</v>
      </c>
      <c r="M300" s="105">
        <v>424634.33</v>
      </c>
      <c r="N300" s="105">
        <v>312012.42</v>
      </c>
      <c r="O300" s="105">
        <v>312012.42</v>
      </c>
    </row>
    <row r="301" spans="1:17" x14ac:dyDescent="0.2">
      <c r="A301" s="106" t="s">
        <v>2371</v>
      </c>
      <c r="B301" s="105">
        <v>0</v>
      </c>
      <c r="C301" s="105">
        <v>0</v>
      </c>
      <c r="D301" s="105">
        <v>0</v>
      </c>
      <c r="E301" s="105">
        <v>0</v>
      </c>
      <c r="F301" s="105">
        <v>0</v>
      </c>
      <c r="G301" s="105">
        <v>0</v>
      </c>
      <c r="H301" s="105">
        <v>0</v>
      </c>
      <c r="I301" s="105">
        <v>0</v>
      </c>
      <c r="J301" s="105">
        <v>0</v>
      </c>
      <c r="K301" s="105">
        <v>0</v>
      </c>
      <c r="L301" s="105">
        <v>0</v>
      </c>
      <c r="M301" s="105">
        <v>0</v>
      </c>
      <c r="N301" s="105">
        <v>0</v>
      </c>
      <c r="O301" s="105">
        <v>0</v>
      </c>
    </row>
    <row r="302" spans="1:17" x14ac:dyDescent="0.2">
      <c r="A302" s="106" t="s">
        <v>2372</v>
      </c>
      <c r="B302" s="105">
        <v>31868.85</v>
      </c>
      <c r="C302" s="105">
        <v>31868.85</v>
      </c>
      <c r="D302" s="105">
        <v>-0.87</v>
      </c>
      <c r="E302" s="105">
        <v>-0.87</v>
      </c>
      <c r="F302" s="105">
        <v>-0.87</v>
      </c>
      <c r="G302" s="105">
        <v>-0.87</v>
      </c>
      <c r="H302" s="105">
        <v>896050.3</v>
      </c>
      <c r="I302" s="105">
        <v>896050.3</v>
      </c>
      <c r="J302" s="105">
        <v>-0.87</v>
      </c>
      <c r="K302" s="105">
        <v>-0.87</v>
      </c>
      <c r="L302" s="105">
        <v>-0.87</v>
      </c>
      <c r="M302" s="105">
        <v>482030.73</v>
      </c>
      <c r="N302" s="105">
        <v>482030.73</v>
      </c>
      <c r="O302" s="105">
        <v>482030.73</v>
      </c>
    </row>
    <row r="303" spans="1:17" x14ac:dyDescent="0.2">
      <c r="A303" s="106" t="s">
        <v>2373</v>
      </c>
      <c r="B303" s="105">
        <v>0</v>
      </c>
      <c r="C303" s="105">
        <v>0</v>
      </c>
      <c r="D303" s="105">
        <v>0</v>
      </c>
      <c r="E303" s="105">
        <v>0</v>
      </c>
      <c r="F303" s="105">
        <v>0</v>
      </c>
      <c r="G303" s="105">
        <v>0</v>
      </c>
      <c r="H303" s="105">
        <v>0</v>
      </c>
      <c r="I303" s="105">
        <v>0</v>
      </c>
      <c r="J303" s="105">
        <v>0</v>
      </c>
      <c r="K303" s="105">
        <v>0</v>
      </c>
      <c r="L303" s="105">
        <v>0</v>
      </c>
      <c r="M303" s="105">
        <v>0</v>
      </c>
      <c r="N303" s="105">
        <v>0</v>
      </c>
      <c r="O303" s="105">
        <v>0</v>
      </c>
    </row>
    <row r="304" spans="1:17" x14ac:dyDescent="0.2">
      <c r="A304" s="106" t="s">
        <v>2374</v>
      </c>
      <c r="B304" s="105">
        <v>0</v>
      </c>
      <c r="C304" s="105">
        <v>0</v>
      </c>
      <c r="D304" s="105">
        <v>0</v>
      </c>
      <c r="E304" s="105">
        <v>0</v>
      </c>
      <c r="F304" s="105">
        <v>0</v>
      </c>
      <c r="G304" s="105">
        <v>0</v>
      </c>
      <c r="H304" s="105">
        <v>0</v>
      </c>
      <c r="I304" s="105">
        <v>0</v>
      </c>
      <c r="J304" s="105">
        <v>0</v>
      </c>
      <c r="K304" s="105">
        <v>0</v>
      </c>
      <c r="L304" s="105">
        <v>0</v>
      </c>
      <c r="M304" s="105">
        <v>0</v>
      </c>
      <c r="N304" s="105">
        <v>0</v>
      </c>
      <c r="O304" s="105">
        <v>0</v>
      </c>
    </row>
    <row r="305" spans="1:17" x14ac:dyDescent="0.2">
      <c r="A305" s="106" t="s">
        <v>2375</v>
      </c>
      <c r="B305" s="105">
        <v>0</v>
      </c>
      <c r="C305" s="105">
        <v>0</v>
      </c>
      <c r="D305" s="105">
        <v>0</v>
      </c>
      <c r="E305" s="105">
        <v>0</v>
      </c>
      <c r="F305" s="105">
        <v>0</v>
      </c>
      <c r="G305" s="105">
        <v>0</v>
      </c>
      <c r="H305" s="105">
        <v>0</v>
      </c>
      <c r="I305" s="105">
        <v>-19833.849999999999</v>
      </c>
      <c r="J305" s="105">
        <v>-19833.849999999999</v>
      </c>
      <c r="K305" s="105">
        <v>0</v>
      </c>
      <c r="L305" s="105">
        <v>0</v>
      </c>
      <c r="M305" s="105">
        <v>0</v>
      </c>
      <c r="N305" s="105">
        <v>0</v>
      </c>
      <c r="O305" s="105">
        <v>0</v>
      </c>
    </row>
    <row r="306" spans="1:17" x14ac:dyDescent="0.2">
      <c r="A306" s="233" t="s">
        <v>2376</v>
      </c>
      <c r="B306" s="107">
        <v>11717148.35</v>
      </c>
      <c r="C306" s="107">
        <v>13142449.25</v>
      </c>
      <c r="D306" s="107">
        <v>25826298.02</v>
      </c>
      <c r="E306" s="107">
        <v>12982617.449999999</v>
      </c>
      <c r="F306" s="107">
        <v>12400878.720000001</v>
      </c>
      <c r="G306" s="107">
        <v>12237993.019999901</v>
      </c>
      <c r="H306" s="107">
        <v>13496872.529999999</v>
      </c>
      <c r="I306" s="107">
        <v>15630830.689999901</v>
      </c>
      <c r="J306" s="107">
        <v>14246875.66</v>
      </c>
      <c r="K306" s="107">
        <v>17904951.48</v>
      </c>
      <c r="L306" s="107">
        <v>13873045.019999901</v>
      </c>
      <c r="M306" s="107">
        <v>14305609.73</v>
      </c>
      <c r="N306" s="107">
        <v>256537106.53999999</v>
      </c>
      <c r="O306" s="107">
        <v>256537106.53999999</v>
      </c>
      <c r="P306" s="151" t="str">
        <f t="shared" ref="P306:P318" si="0">MID($A306,10,3)</f>
        <v>146</v>
      </c>
      <c r="Q306" s="149">
        <f>AVERAGE(B306:N306)/1000</f>
        <v>33407.898189230742</v>
      </c>
    </row>
    <row r="307" spans="1:17" x14ac:dyDescent="0.2">
      <c r="A307" s="106" t="s">
        <v>1878</v>
      </c>
    </row>
    <row r="308" spans="1:17" x14ac:dyDescent="0.2">
      <c r="A308" s="158" t="s">
        <v>2377</v>
      </c>
    </row>
    <row r="309" spans="1:17" x14ac:dyDescent="0.2">
      <c r="A309" s="106" t="s">
        <v>2378</v>
      </c>
      <c r="B309" s="105">
        <v>0</v>
      </c>
      <c r="C309" s="105">
        <v>0</v>
      </c>
      <c r="D309" s="105">
        <v>0</v>
      </c>
      <c r="E309" s="105">
        <v>0</v>
      </c>
      <c r="F309" s="105">
        <v>0</v>
      </c>
      <c r="G309" s="105">
        <v>0</v>
      </c>
      <c r="H309" s="105">
        <v>0</v>
      </c>
      <c r="I309" s="105">
        <v>0</v>
      </c>
      <c r="J309" s="105">
        <v>0</v>
      </c>
      <c r="K309" s="105">
        <v>0</v>
      </c>
      <c r="L309" s="105">
        <v>0</v>
      </c>
      <c r="M309" s="105">
        <v>0</v>
      </c>
      <c r="N309" s="105">
        <v>0</v>
      </c>
      <c r="O309" s="105">
        <v>0</v>
      </c>
    </row>
    <row r="310" spans="1:17" x14ac:dyDescent="0.2">
      <c r="A310" s="106" t="s">
        <v>2379</v>
      </c>
      <c r="B310" s="105">
        <v>60410786.609999798</v>
      </c>
      <c r="C310" s="105">
        <v>76275653.629999802</v>
      </c>
      <c r="D310" s="105">
        <v>79997515.589999899</v>
      </c>
      <c r="E310" s="105">
        <v>68481879.780000001</v>
      </c>
      <c r="F310" s="105">
        <v>60157563.439999901</v>
      </c>
      <c r="G310" s="105">
        <v>63600756.069999799</v>
      </c>
      <c r="H310" s="105">
        <v>56276261.889999896</v>
      </c>
      <c r="I310" s="105">
        <v>48378049.550000101</v>
      </c>
      <c r="J310" s="105">
        <v>37838162.879999898</v>
      </c>
      <c r="K310" s="105">
        <v>35027319.859999903</v>
      </c>
      <c r="L310" s="105">
        <v>50021574.829999998</v>
      </c>
      <c r="M310" s="105">
        <v>44924844.129999802</v>
      </c>
      <c r="N310" s="105">
        <v>46253114.189999796</v>
      </c>
      <c r="O310" s="105">
        <v>46253114.189999796</v>
      </c>
      <c r="Q310" s="149">
        <f>AVERAGE(B310:N310)/1000</f>
        <v>55972.575573076814</v>
      </c>
    </row>
    <row r="311" spans="1:17" x14ac:dyDescent="0.2">
      <c r="A311" s="106" t="s">
        <v>2380</v>
      </c>
      <c r="B311" s="105">
        <v>26881687.760000002</v>
      </c>
      <c r="C311" s="105">
        <v>28623175.550000001</v>
      </c>
      <c r="D311" s="105">
        <v>29315907.309999999</v>
      </c>
      <c r="E311" s="105">
        <v>28316664.809999999</v>
      </c>
      <c r="F311" s="105">
        <v>39078277.93</v>
      </c>
      <c r="G311" s="105">
        <v>41428250.75</v>
      </c>
      <c r="H311" s="105">
        <v>43510342.289999902</v>
      </c>
      <c r="I311" s="105">
        <v>37312274.18</v>
      </c>
      <c r="J311" s="105">
        <v>40583228.509999998</v>
      </c>
      <c r="K311" s="105">
        <v>40769785.420000002</v>
      </c>
      <c r="L311" s="105">
        <v>32125081.75</v>
      </c>
      <c r="M311" s="105">
        <v>24537423.4799999</v>
      </c>
      <c r="N311" s="105">
        <v>27835455.149999902</v>
      </c>
      <c r="O311" s="105">
        <v>27835455.149999902</v>
      </c>
      <c r="Q311" s="149">
        <f t="shared" ref="Q311:Q317" si="1">AVERAGE(B311:N311)/1000</f>
        <v>33870.581145384596</v>
      </c>
    </row>
    <row r="312" spans="1:17" x14ac:dyDescent="0.2">
      <c r="A312" s="106" t="s">
        <v>2381</v>
      </c>
      <c r="B312" s="105">
        <v>3196902.45</v>
      </c>
      <c r="C312" s="105">
        <v>0</v>
      </c>
      <c r="D312" s="105">
        <v>0</v>
      </c>
      <c r="E312" s="105">
        <v>8278603.1200000001</v>
      </c>
      <c r="F312" s="105">
        <v>0</v>
      </c>
      <c r="G312" s="105">
        <v>0</v>
      </c>
      <c r="H312" s="105">
        <v>1665982.19</v>
      </c>
      <c r="I312" s="105">
        <v>0</v>
      </c>
      <c r="J312" s="105">
        <v>0</v>
      </c>
      <c r="K312" s="105">
        <v>1490633.98</v>
      </c>
      <c r="L312" s="105">
        <v>0</v>
      </c>
      <c r="M312" s="105">
        <v>0</v>
      </c>
      <c r="N312" s="105">
        <v>2862497.44</v>
      </c>
      <c r="O312" s="105">
        <v>2862497.44</v>
      </c>
      <c r="Q312" s="149">
        <f t="shared" si="1"/>
        <v>1345.7399369230768</v>
      </c>
    </row>
    <row r="313" spans="1:17" x14ac:dyDescent="0.2">
      <c r="A313" s="106" t="s">
        <v>2382</v>
      </c>
      <c r="B313" s="105">
        <v>0</v>
      </c>
      <c r="C313" s="105">
        <v>0</v>
      </c>
      <c r="D313" s="105">
        <v>0</v>
      </c>
      <c r="E313" s="105">
        <v>0</v>
      </c>
      <c r="F313" s="105">
        <v>0</v>
      </c>
      <c r="G313" s="105">
        <v>0</v>
      </c>
      <c r="H313" s="105">
        <v>0</v>
      </c>
      <c r="I313" s="105">
        <v>0</v>
      </c>
      <c r="J313" s="105">
        <v>0</v>
      </c>
      <c r="K313" s="105">
        <v>0</v>
      </c>
      <c r="L313" s="105">
        <v>0</v>
      </c>
      <c r="M313" s="105">
        <v>0</v>
      </c>
      <c r="N313" s="105">
        <v>0</v>
      </c>
      <c r="O313" s="105">
        <v>0</v>
      </c>
      <c r="Q313" s="149">
        <f t="shared" si="1"/>
        <v>0</v>
      </c>
    </row>
    <row r="314" spans="1:17" x14ac:dyDescent="0.2">
      <c r="A314" s="106" t="s">
        <v>2383</v>
      </c>
      <c r="B314" s="105">
        <v>69207956.860000193</v>
      </c>
      <c r="C314" s="105">
        <v>79855413.5999998</v>
      </c>
      <c r="D314" s="105">
        <v>91805114.039999604</v>
      </c>
      <c r="E314" s="105">
        <v>93787818.609999895</v>
      </c>
      <c r="F314" s="105">
        <v>94121720.930000007</v>
      </c>
      <c r="G314" s="105">
        <v>98195198.119999796</v>
      </c>
      <c r="H314" s="105">
        <v>96795928.459999993</v>
      </c>
      <c r="I314" s="105">
        <v>93001563.540000007</v>
      </c>
      <c r="J314" s="105">
        <v>89849060.390000001</v>
      </c>
      <c r="K314" s="105">
        <v>96792331.579999998</v>
      </c>
      <c r="L314" s="105">
        <v>96096386.399999902</v>
      </c>
      <c r="M314" s="105">
        <v>95157350.879999802</v>
      </c>
      <c r="N314" s="105">
        <v>94514824.389999703</v>
      </c>
      <c r="O314" s="105">
        <v>94514824.389999703</v>
      </c>
      <c r="Q314" s="149">
        <f t="shared" si="1"/>
        <v>91475.435984615266</v>
      </c>
    </row>
    <row r="315" spans="1:17" x14ac:dyDescent="0.2">
      <c r="A315" s="106" t="s">
        <v>2384</v>
      </c>
      <c r="B315" s="105">
        <v>0</v>
      </c>
      <c r="C315" s="105">
        <v>0</v>
      </c>
      <c r="D315" s="105">
        <v>0</v>
      </c>
      <c r="E315" s="105">
        <v>0</v>
      </c>
      <c r="F315" s="105">
        <v>0</v>
      </c>
      <c r="G315" s="105">
        <v>0</v>
      </c>
      <c r="H315" s="105">
        <v>0</v>
      </c>
      <c r="I315" s="105">
        <v>0</v>
      </c>
      <c r="J315" s="105">
        <v>0</v>
      </c>
      <c r="K315" s="105">
        <v>0</v>
      </c>
      <c r="L315" s="105">
        <v>0</v>
      </c>
      <c r="M315" s="105">
        <v>0</v>
      </c>
      <c r="N315" s="105">
        <v>0</v>
      </c>
      <c r="O315" s="105">
        <v>0</v>
      </c>
      <c r="Q315" s="149">
        <f t="shared" si="1"/>
        <v>0</v>
      </c>
    </row>
    <row r="316" spans="1:17" x14ac:dyDescent="0.2">
      <c r="A316" s="106" t="s">
        <v>2385</v>
      </c>
      <c r="B316" s="105">
        <v>0</v>
      </c>
      <c r="C316" s="105">
        <v>0</v>
      </c>
      <c r="D316" s="105">
        <v>0</v>
      </c>
      <c r="E316" s="105">
        <v>0</v>
      </c>
      <c r="F316" s="105">
        <v>0</v>
      </c>
      <c r="G316" s="105">
        <v>0</v>
      </c>
      <c r="H316" s="105">
        <v>0</v>
      </c>
      <c r="I316" s="105">
        <v>0</v>
      </c>
      <c r="J316" s="105">
        <v>0</v>
      </c>
      <c r="K316" s="105">
        <v>0</v>
      </c>
      <c r="L316" s="105">
        <v>0</v>
      </c>
      <c r="M316" s="105">
        <v>0</v>
      </c>
      <c r="N316" s="105">
        <v>0</v>
      </c>
      <c r="O316" s="105">
        <v>0</v>
      </c>
      <c r="Q316" s="149">
        <f t="shared" si="1"/>
        <v>0</v>
      </c>
    </row>
    <row r="317" spans="1:17" x14ac:dyDescent="0.2">
      <c r="A317" s="106" t="s">
        <v>2386</v>
      </c>
      <c r="B317" s="105">
        <v>13011993.83</v>
      </c>
      <c r="C317" s="105">
        <v>8624680.2300000004</v>
      </c>
      <c r="D317" s="105">
        <v>3894274.24</v>
      </c>
      <c r="E317" s="105">
        <v>3021020.94</v>
      </c>
      <c r="F317" s="105">
        <v>4977553.17</v>
      </c>
      <c r="G317" s="105">
        <v>3939748.72</v>
      </c>
      <c r="H317" s="105">
        <v>3227417.98999999</v>
      </c>
      <c r="I317" s="105">
        <v>3179994.19</v>
      </c>
      <c r="J317" s="105">
        <v>3429924.97</v>
      </c>
      <c r="K317" s="105">
        <v>3265641.23999999</v>
      </c>
      <c r="L317" s="105">
        <v>4495688.8</v>
      </c>
      <c r="M317" s="105">
        <v>4233126.22</v>
      </c>
      <c r="N317" s="105">
        <v>4478351.57</v>
      </c>
      <c r="O317" s="105">
        <v>4478351.57</v>
      </c>
      <c r="Q317" s="149">
        <f t="shared" si="1"/>
        <v>4906.1089315384588</v>
      </c>
    </row>
    <row r="318" spans="1:17" x14ac:dyDescent="0.2">
      <c r="A318" s="233" t="s">
        <v>2387</v>
      </c>
      <c r="B318" s="107">
        <v>172709327.50999999</v>
      </c>
      <c r="C318" s="107">
        <v>193378923.00999901</v>
      </c>
      <c r="D318" s="107">
        <v>205012811.17999899</v>
      </c>
      <c r="E318" s="107">
        <v>201885987.25999999</v>
      </c>
      <c r="F318" s="107">
        <v>198335115.47</v>
      </c>
      <c r="G318" s="107">
        <v>207163953.65999901</v>
      </c>
      <c r="H318" s="107">
        <v>201475932.81999999</v>
      </c>
      <c r="I318" s="107">
        <v>181871881.46000001</v>
      </c>
      <c r="J318" s="107">
        <v>171700376.74999899</v>
      </c>
      <c r="K318" s="107">
        <v>177345712.079999</v>
      </c>
      <c r="L318" s="107">
        <v>182738731.78</v>
      </c>
      <c r="M318" s="107">
        <v>168852744.709999</v>
      </c>
      <c r="N318" s="107">
        <v>175944242.739999</v>
      </c>
      <c r="O318" s="107">
        <v>175944242.739999</v>
      </c>
      <c r="P318" s="151" t="str">
        <f t="shared" si="0"/>
        <v>151</v>
      </c>
      <c r="Q318" s="149">
        <f>AVERAGE(B318:N318)/1000</f>
        <v>187570.4415715379</v>
      </c>
    </row>
    <row r="319" spans="1:17" x14ac:dyDescent="0.2">
      <c r="A319" s="106" t="s">
        <v>2388</v>
      </c>
      <c r="P319" s="105"/>
      <c r="Q319" s="105"/>
    </row>
    <row r="320" spans="1:17" x14ac:dyDescent="0.2">
      <c r="A320" s="158" t="s">
        <v>2389</v>
      </c>
      <c r="P320" s="105"/>
      <c r="Q320" s="105"/>
    </row>
    <row r="321" spans="1:17" x14ac:dyDescent="0.2">
      <c r="A321" s="106" t="s">
        <v>2390</v>
      </c>
      <c r="B321" s="105">
        <v>0</v>
      </c>
      <c r="C321" s="105">
        <v>0</v>
      </c>
      <c r="D321" s="105">
        <v>0</v>
      </c>
      <c r="E321" s="105">
        <v>0</v>
      </c>
      <c r="F321" s="105">
        <v>0</v>
      </c>
      <c r="G321" s="105">
        <v>0</v>
      </c>
      <c r="H321" s="105">
        <v>0</v>
      </c>
      <c r="I321" s="105">
        <v>0</v>
      </c>
      <c r="J321" s="105">
        <v>0</v>
      </c>
      <c r="K321" s="105">
        <v>0</v>
      </c>
      <c r="L321" s="105">
        <v>0</v>
      </c>
      <c r="M321" s="105">
        <v>0</v>
      </c>
      <c r="N321" s="105">
        <v>0</v>
      </c>
      <c r="O321" s="105">
        <v>0</v>
      </c>
      <c r="P321" s="105"/>
      <c r="Q321" s="105"/>
    </row>
    <row r="322" spans="1:17" x14ac:dyDescent="0.2">
      <c r="A322" s="106" t="s">
        <v>2391</v>
      </c>
      <c r="B322" s="105">
        <v>0</v>
      </c>
      <c r="C322" s="105">
        <v>0</v>
      </c>
      <c r="D322" s="105">
        <v>0</v>
      </c>
      <c r="E322" s="105">
        <v>0</v>
      </c>
      <c r="F322" s="105">
        <v>0</v>
      </c>
      <c r="G322" s="105">
        <v>0</v>
      </c>
      <c r="H322" s="105">
        <v>0</v>
      </c>
      <c r="I322" s="105">
        <v>0</v>
      </c>
      <c r="J322" s="105">
        <v>0</v>
      </c>
      <c r="K322" s="105">
        <v>0</v>
      </c>
      <c r="L322" s="105">
        <v>0</v>
      </c>
      <c r="M322" s="105">
        <v>0</v>
      </c>
      <c r="N322" s="105">
        <v>0</v>
      </c>
      <c r="O322" s="105">
        <v>0</v>
      </c>
      <c r="P322" s="105"/>
      <c r="Q322" s="105"/>
    </row>
    <row r="323" spans="1:17" x14ac:dyDescent="0.2">
      <c r="A323" s="106" t="s">
        <v>2392</v>
      </c>
      <c r="B323" s="105">
        <v>372912415.94</v>
      </c>
      <c r="C323" s="105">
        <v>377732184.29000002</v>
      </c>
      <c r="D323" s="105">
        <v>386690350.54000002</v>
      </c>
      <c r="E323" s="105">
        <v>395625128.92000002</v>
      </c>
      <c r="F323" s="105">
        <v>398784722.74000001</v>
      </c>
      <c r="G323" s="105">
        <v>410785643.94999897</v>
      </c>
      <c r="H323" s="105">
        <v>412443211.24999899</v>
      </c>
      <c r="I323" s="105">
        <v>425823863.76999998</v>
      </c>
      <c r="J323" s="105">
        <v>432582967.27999997</v>
      </c>
      <c r="K323" s="105">
        <v>429430407.16000003</v>
      </c>
      <c r="L323" s="105">
        <v>450236786.10000002</v>
      </c>
      <c r="M323" s="105">
        <v>466426043.19999897</v>
      </c>
      <c r="N323" s="105">
        <v>462583744.62</v>
      </c>
      <c r="O323" s="105">
        <v>462583744.62</v>
      </c>
    </row>
    <row r="324" spans="1:17" x14ac:dyDescent="0.2">
      <c r="A324" s="106" t="s">
        <v>2393</v>
      </c>
      <c r="B324" s="105">
        <v>0</v>
      </c>
      <c r="C324" s="105">
        <v>0</v>
      </c>
      <c r="D324" s="105">
        <v>0</v>
      </c>
      <c r="E324" s="105">
        <v>0</v>
      </c>
      <c r="F324" s="105">
        <v>0</v>
      </c>
      <c r="G324" s="105">
        <v>0</v>
      </c>
      <c r="H324" s="105">
        <v>0</v>
      </c>
      <c r="I324" s="105">
        <v>0</v>
      </c>
      <c r="J324" s="105">
        <v>0</v>
      </c>
      <c r="K324" s="105">
        <v>0</v>
      </c>
      <c r="L324" s="105">
        <v>0</v>
      </c>
      <c r="M324" s="105">
        <v>0</v>
      </c>
      <c r="N324" s="105">
        <v>0</v>
      </c>
      <c r="O324" s="105">
        <v>0</v>
      </c>
    </row>
    <row r="325" spans="1:17" x14ac:dyDescent="0.2">
      <c r="A325" s="106" t="s">
        <v>2394</v>
      </c>
      <c r="B325" s="105">
        <v>3631123.98</v>
      </c>
      <c r="C325" s="105">
        <v>3631123.98</v>
      </c>
      <c r="D325" s="105">
        <v>3631123.98</v>
      </c>
      <c r="E325" s="105">
        <v>3631123.98</v>
      </c>
      <c r="F325" s="105">
        <v>4631123.9800000004</v>
      </c>
      <c r="G325" s="105">
        <v>5550902.6799999997</v>
      </c>
      <c r="H325" s="105">
        <v>5547784.6099999901</v>
      </c>
      <c r="I325" s="105">
        <v>5547784.6099999901</v>
      </c>
      <c r="J325" s="105">
        <v>5547784.6099999901</v>
      </c>
      <c r="K325" s="105">
        <v>5547784.6099999901</v>
      </c>
      <c r="L325" s="105">
        <v>5547784.6099999901</v>
      </c>
      <c r="M325" s="105">
        <v>5547784.6099999901</v>
      </c>
      <c r="N325" s="105">
        <v>5547784.6099999901</v>
      </c>
      <c r="O325" s="105">
        <v>5547784.6099999901</v>
      </c>
    </row>
    <row r="326" spans="1:17" x14ac:dyDescent="0.2">
      <c r="A326" s="106" t="s">
        <v>2395</v>
      </c>
      <c r="B326" s="105">
        <v>0</v>
      </c>
      <c r="C326" s="105">
        <v>0</v>
      </c>
      <c r="D326" s="105">
        <v>0</v>
      </c>
      <c r="E326" s="105">
        <v>0</v>
      </c>
      <c r="F326" s="105">
        <v>0</v>
      </c>
      <c r="G326" s="105">
        <v>0</v>
      </c>
      <c r="H326" s="105">
        <v>0</v>
      </c>
      <c r="I326" s="105">
        <v>0</v>
      </c>
      <c r="J326" s="105">
        <v>0</v>
      </c>
      <c r="K326" s="105">
        <v>0</v>
      </c>
      <c r="L326" s="105">
        <v>0</v>
      </c>
      <c r="M326" s="105">
        <v>0</v>
      </c>
      <c r="N326" s="105">
        <v>0</v>
      </c>
      <c r="O326" s="105">
        <v>0</v>
      </c>
    </row>
    <row r="327" spans="1:17" x14ac:dyDescent="0.2">
      <c r="A327" s="106" t="s">
        <v>2396</v>
      </c>
      <c r="B327" s="105">
        <v>1562606.61</v>
      </c>
      <c r="C327" s="105">
        <v>1632235.84</v>
      </c>
      <c r="D327" s="105">
        <v>1629412.88</v>
      </c>
      <c r="E327" s="105">
        <v>1584548.47</v>
      </c>
      <c r="F327" s="105">
        <v>1440852.41</v>
      </c>
      <c r="G327" s="105">
        <v>1612140.7</v>
      </c>
      <c r="H327" s="105">
        <v>1536281.77</v>
      </c>
      <c r="I327" s="105">
        <v>1619238</v>
      </c>
      <c r="J327" s="105">
        <v>1710880.49</v>
      </c>
      <c r="K327" s="105">
        <v>1714587.84</v>
      </c>
      <c r="L327" s="105">
        <v>1772151.28</v>
      </c>
      <c r="M327" s="105">
        <v>1646068.99</v>
      </c>
      <c r="N327" s="105">
        <v>1729660.96</v>
      </c>
      <c r="O327" s="105">
        <v>1729660.96</v>
      </c>
    </row>
    <row r="328" spans="1:17" x14ac:dyDescent="0.2">
      <c r="A328" s="106" t="s">
        <v>2397</v>
      </c>
      <c r="B328" s="105">
        <v>4025385.02</v>
      </c>
      <c r="C328" s="105">
        <v>3912029.43</v>
      </c>
      <c r="D328" s="105">
        <v>3930966.6</v>
      </c>
      <c r="E328" s="105">
        <v>4005344.85</v>
      </c>
      <c r="F328" s="105">
        <v>3957118.93</v>
      </c>
      <c r="G328" s="105">
        <v>4033902.74</v>
      </c>
      <c r="H328" s="105">
        <v>7175125.6299999999</v>
      </c>
      <c r="I328" s="105">
        <v>4200867.7300000004</v>
      </c>
      <c r="J328" s="105">
        <v>4310381.29</v>
      </c>
      <c r="K328" s="105">
        <v>4471854.8600000003</v>
      </c>
      <c r="L328" s="105">
        <v>4482875.74</v>
      </c>
      <c r="M328" s="105">
        <v>4630261.9400000004</v>
      </c>
      <c r="N328" s="105">
        <v>4710356.62</v>
      </c>
      <c r="O328" s="105">
        <v>4710356.62</v>
      </c>
    </row>
    <row r="329" spans="1:17" x14ac:dyDescent="0.2">
      <c r="A329" s="106" t="s">
        <v>2398</v>
      </c>
      <c r="B329" s="105">
        <v>0</v>
      </c>
      <c r="C329" s="105">
        <v>0</v>
      </c>
      <c r="D329" s="105">
        <v>0</v>
      </c>
      <c r="E329" s="105">
        <v>0</v>
      </c>
      <c r="F329" s="105">
        <v>0</v>
      </c>
      <c r="G329" s="105">
        <v>0</v>
      </c>
      <c r="H329" s="105">
        <v>0</v>
      </c>
      <c r="I329" s="105">
        <v>0</v>
      </c>
      <c r="J329" s="105">
        <v>0</v>
      </c>
      <c r="K329" s="105">
        <v>0</v>
      </c>
      <c r="L329" s="105">
        <v>0</v>
      </c>
      <c r="M329" s="105">
        <v>0</v>
      </c>
      <c r="N329" s="105">
        <v>0</v>
      </c>
      <c r="O329" s="105">
        <v>0</v>
      </c>
    </row>
    <row r="330" spans="1:17" x14ac:dyDescent="0.2">
      <c r="A330" s="106" t="s">
        <v>2399</v>
      </c>
      <c r="B330" s="105">
        <v>-789803.09</v>
      </c>
      <c r="C330" s="105">
        <v>-971782.36</v>
      </c>
      <c r="D330" s="105">
        <v>-791091.48</v>
      </c>
      <c r="E330" s="105">
        <v>-460070.5</v>
      </c>
      <c r="F330" s="105">
        <v>-425753.93</v>
      </c>
      <c r="G330" s="105">
        <v>-425753.93</v>
      </c>
      <c r="H330" s="105">
        <v>-425753.93</v>
      </c>
      <c r="I330" s="105">
        <v>-425753.93</v>
      </c>
      <c r="J330" s="105">
        <v>-425753.93</v>
      </c>
      <c r="K330" s="105">
        <v>-424270.19</v>
      </c>
      <c r="L330" s="105">
        <v>-424270.19</v>
      </c>
      <c r="M330" s="105">
        <v>-434726.1</v>
      </c>
      <c r="N330" s="105">
        <v>-494617.32</v>
      </c>
      <c r="O330" s="105">
        <v>-494617.32</v>
      </c>
    </row>
    <row r="331" spans="1:17" x14ac:dyDescent="0.2">
      <c r="A331" s="106" t="s">
        <v>2400</v>
      </c>
      <c r="B331" s="105">
        <v>0</v>
      </c>
      <c r="C331" s="105">
        <v>0</v>
      </c>
      <c r="D331" s="105">
        <v>0</v>
      </c>
      <c r="E331" s="105">
        <v>0</v>
      </c>
      <c r="F331" s="105">
        <v>0</v>
      </c>
      <c r="G331" s="105">
        <v>0</v>
      </c>
      <c r="H331" s="105">
        <v>0</v>
      </c>
      <c r="I331" s="105">
        <v>0</v>
      </c>
      <c r="J331" s="105">
        <v>0</v>
      </c>
      <c r="K331" s="105">
        <v>0</v>
      </c>
      <c r="L331" s="105">
        <v>0</v>
      </c>
      <c r="M331" s="105">
        <v>0</v>
      </c>
      <c r="N331" s="105">
        <v>0</v>
      </c>
      <c r="O331" s="105">
        <v>0</v>
      </c>
    </row>
    <row r="332" spans="1:17" x14ac:dyDescent="0.2">
      <c r="A332" s="233" t="s">
        <v>2401</v>
      </c>
      <c r="B332" s="107">
        <v>381341728.45999998</v>
      </c>
      <c r="C332" s="107">
        <v>385935791.17999899</v>
      </c>
      <c r="D332" s="107">
        <v>395090762.51999998</v>
      </c>
      <c r="E332" s="107">
        <v>404386075.71999902</v>
      </c>
      <c r="F332" s="107">
        <v>408388064.12999898</v>
      </c>
      <c r="G332" s="107">
        <v>421556836.13999897</v>
      </c>
      <c r="H332" s="107">
        <v>426276649.32999903</v>
      </c>
      <c r="I332" s="107">
        <v>436766000.17999899</v>
      </c>
      <c r="J332" s="107">
        <v>443726259.739999</v>
      </c>
      <c r="K332" s="107">
        <v>440740364.27999997</v>
      </c>
      <c r="L332" s="107">
        <v>461615327.53999901</v>
      </c>
      <c r="M332" s="107">
        <v>477815432.63999897</v>
      </c>
      <c r="N332" s="107">
        <v>474076929.489999</v>
      </c>
      <c r="O332" s="107">
        <v>474076929.489999</v>
      </c>
      <c r="P332" s="151" t="str">
        <f t="shared" ref="P332" si="2">MID($A332,10,3)</f>
        <v>154</v>
      </c>
      <c r="Q332" s="149">
        <f>AVERAGE(B332:N332)/1000</f>
        <v>427516.63241153769</v>
      </c>
    </row>
    <row r="333" spans="1:17" x14ac:dyDescent="0.2">
      <c r="A333" s="106" t="s">
        <v>2402</v>
      </c>
      <c r="P333" s="105"/>
    </row>
    <row r="334" spans="1:17" x14ac:dyDescent="0.2">
      <c r="A334" s="158" t="s">
        <v>2403</v>
      </c>
    </row>
    <row r="335" spans="1:17" x14ac:dyDescent="0.2">
      <c r="A335" s="106" t="s">
        <v>2404</v>
      </c>
      <c r="B335" s="105">
        <v>-71643.820000000007</v>
      </c>
      <c r="C335" s="105">
        <v>-112879.42</v>
      </c>
      <c r="D335" s="105">
        <v>-125017.42</v>
      </c>
      <c r="E335" s="105">
        <v>-116642.62</v>
      </c>
      <c r="F335" s="105">
        <v>-134877.22</v>
      </c>
      <c r="G335" s="105">
        <v>-165111.82</v>
      </c>
      <c r="H335" s="105">
        <v>-355309.9</v>
      </c>
      <c r="I335" s="105">
        <v>-358436.5</v>
      </c>
      <c r="J335" s="105">
        <v>-345164.03</v>
      </c>
      <c r="K335" s="105">
        <v>-252116.83</v>
      </c>
      <c r="L335" s="105">
        <v>-215715.43</v>
      </c>
      <c r="M335" s="105">
        <v>-212195.83</v>
      </c>
      <c r="N335" s="105">
        <v>-225727.63</v>
      </c>
      <c r="O335" s="105">
        <v>-225727.63</v>
      </c>
    </row>
    <row r="336" spans="1:17" x14ac:dyDescent="0.2">
      <c r="A336" s="233" t="s">
        <v>2405</v>
      </c>
      <c r="B336" s="107">
        <v>-71643.820000000007</v>
      </c>
      <c r="C336" s="107">
        <v>-112879.42</v>
      </c>
      <c r="D336" s="107">
        <v>-125017.42</v>
      </c>
      <c r="E336" s="107">
        <v>-116642.62</v>
      </c>
      <c r="F336" s="107">
        <v>-134877.22</v>
      </c>
      <c r="G336" s="107">
        <v>-165111.82</v>
      </c>
      <c r="H336" s="107">
        <v>-355309.9</v>
      </c>
      <c r="I336" s="107">
        <v>-358436.5</v>
      </c>
      <c r="J336" s="107">
        <v>-345164.03</v>
      </c>
      <c r="K336" s="107">
        <v>-252116.83</v>
      </c>
      <c r="L336" s="107">
        <v>-215715.43</v>
      </c>
      <c r="M336" s="107">
        <v>-212195.83</v>
      </c>
      <c r="N336" s="107">
        <v>-225727.63</v>
      </c>
      <c r="O336" s="107">
        <v>-225727.63</v>
      </c>
      <c r="P336" s="151" t="str">
        <f t="shared" ref="P336" si="3">MID($A336,10,3)</f>
        <v>156</v>
      </c>
      <c r="Q336" s="149">
        <f>AVERAGE(B336:N336)/1000</f>
        <v>-206.98757461538463</v>
      </c>
    </row>
    <row r="337" spans="1:17" x14ac:dyDescent="0.2">
      <c r="A337" s="106" t="s">
        <v>2406</v>
      </c>
    </row>
    <row r="338" spans="1:17" x14ac:dyDescent="0.2">
      <c r="A338" s="158" t="s">
        <v>2407</v>
      </c>
    </row>
    <row r="339" spans="1:17" x14ac:dyDescent="0.2">
      <c r="A339" s="106" t="s">
        <v>2408</v>
      </c>
      <c r="B339" s="105">
        <v>0</v>
      </c>
      <c r="C339" s="105">
        <v>0</v>
      </c>
      <c r="D339" s="105">
        <v>0</v>
      </c>
      <c r="E339" s="105">
        <v>0</v>
      </c>
      <c r="F339" s="105">
        <v>0</v>
      </c>
      <c r="G339" s="105">
        <v>0</v>
      </c>
      <c r="H339" s="105">
        <v>0</v>
      </c>
      <c r="I339" s="105">
        <v>0</v>
      </c>
      <c r="J339" s="105">
        <v>0</v>
      </c>
      <c r="K339" s="105">
        <v>0</v>
      </c>
      <c r="L339" s="105">
        <v>0</v>
      </c>
      <c r="M339" s="105">
        <v>0</v>
      </c>
      <c r="N339" s="105">
        <v>0</v>
      </c>
      <c r="O339" s="105">
        <v>0</v>
      </c>
    </row>
    <row r="340" spans="1:17" x14ac:dyDescent="0.2">
      <c r="A340" s="106" t="s">
        <v>2409</v>
      </c>
      <c r="B340" s="105">
        <v>3210153.45</v>
      </c>
      <c r="C340" s="105">
        <v>3210153.45</v>
      </c>
      <c r="D340" s="105">
        <v>3210153.45</v>
      </c>
      <c r="E340" s="105">
        <v>3210153.45</v>
      </c>
      <c r="F340" s="105">
        <v>3210153.45</v>
      </c>
      <c r="G340" s="105">
        <v>3210153.45</v>
      </c>
      <c r="H340" s="105">
        <v>3210153.45</v>
      </c>
      <c r="I340" s="105">
        <v>3210153.45</v>
      </c>
      <c r="J340" s="105">
        <v>3210153.45</v>
      </c>
      <c r="K340" s="105">
        <v>3210153.45</v>
      </c>
      <c r="L340" s="105">
        <v>3210153.45</v>
      </c>
      <c r="M340" s="105">
        <v>3210153.45</v>
      </c>
      <c r="N340" s="105">
        <v>3210153.45</v>
      </c>
      <c r="O340" s="105">
        <v>3210153.45</v>
      </c>
    </row>
    <row r="341" spans="1:17" x14ac:dyDescent="0.2">
      <c r="A341" s="106" t="s">
        <v>2410</v>
      </c>
      <c r="B341" s="105">
        <v>0</v>
      </c>
      <c r="C341" s="105">
        <v>0</v>
      </c>
      <c r="D341" s="105">
        <v>0</v>
      </c>
      <c r="E341" s="105">
        <v>0</v>
      </c>
      <c r="F341" s="105">
        <v>0</v>
      </c>
      <c r="G341" s="105">
        <v>0</v>
      </c>
      <c r="H341" s="105">
        <v>0</v>
      </c>
      <c r="I341" s="105">
        <v>0</v>
      </c>
      <c r="J341" s="105">
        <v>0</v>
      </c>
      <c r="K341" s="105">
        <v>0</v>
      </c>
      <c r="L341" s="105">
        <v>0</v>
      </c>
      <c r="M341" s="105">
        <v>0</v>
      </c>
      <c r="N341" s="105">
        <v>0</v>
      </c>
      <c r="O341" s="105">
        <v>0</v>
      </c>
    </row>
    <row r="342" spans="1:17" x14ac:dyDescent="0.2">
      <c r="A342" s="233" t="s">
        <v>2411</v>
      </c>
      <c r="B342" s="107">
        <v>3210153.45</v>
      </c>
      <c r="C342" s="107">
        <v>3210153.45</v>
      </c>
      <c r="D342" s="107">
        <v>3210153.45</v>
      </c>
      <c r="E342" s="107">
        <v>3210153.45</v>
      </c>
      <c r="F342" s="107">
        <v>3210153.45</v>
      </c>
      <c r="G342" s="107">
        <v>3210153.45</v>
      </c>
      <c r="H342" s="107">
        <v>3210153.45</v>
      </c>
      <c r="I342" s="107">
        <v>3210153.45</v>
      </c>
      <c r="J342" s="107">
        <v>3210153.45</v>
      </c>
      <c r="K342" s="107">
        <v>3210153.45</v>
      </c>
      <c r="L342" s="107">
        <v>3210153.45</v>
      </c>
      <c r="M342" s="107">
        <v>3210153.45</v>
      </c>
      <c r="N342" s="107">
        <v>3210153.45</v>
      </c>
      <c r="O342" s="107">
        <v>3210153.45</v>
      </c>
      <c r="P342" s="151" t="str">
        <f t="shared" ref="P342" si="4">MID($A342,10,3)</f>
        <v>158</v>
      </c>
      <c r="Q342" s="149">
        <f>AVERAGE(B342:N342)/1000</f>
        <v>3210.1534500000002</v>
      </c>
    </row>
    <row r="343" spans="1:17" x14ac:dyDescent="0.2">
      <c r="A343" s="106" t="s">
        <v>2412</v>
      </c>
    </row>
    <row r="344" spans="1:17" x14ac:dyDescent="0.2">
      <c r="A344" s="158" t="s">
        <v>2413</v>
      </c>
    </row>
    <row r="345" spans="1:17" x14ac:dyDescent="0.2">
      <c r="A345" s="106" t="s">
        <v>2414</v>
      </c>
      <c r="B345" s="105">
        <v>0</v>
      </c>
      <c r="C345" s="105">
        <v>0</v>
      </c>
      <c r="D345" s="105">
        <v>0</v>
      </c>
      <c r="E345" s="105">
        <v>0</v>
      </c>
      <c r="F345" s="105">
        <v>0</v>
      </c>
      <c r="G345" s="105">
        <v>0</v>
      </c>
      <c r="H345" s="105">
        <v>0</v>
      </c>
      <c r="I345" s="105">
        <v>0</v>
      </c>
      <c r="J345" s="105">
        <v>0</v>
      </c>
      <c r="K345" s="105">
        <v>0</v>
      </c>
      <c r="L345" s="105">
        <v>0</v>
      </c>
      <c r="M345" s="105">
        <v>0</v>
      </c>
      <c r="N345" s="105">
        <v>0</v>
      </c>
      <c r="O345" s="105">
        <v>0</v>
      </c>
    </row>
    <row r="346" spans="1:17" x14ac:dyDescent="0.2">
      <c r="A346" s="106" t="s">
        <v>2415</v>
      </c>
      <c r="B346" s="105">
        <v>16459554.5599999</v>
      </c>
      <c r="C346" s="105">
        <v>16968685.780000001</v>
      </c>
      <c r="D346" s="105">
        <v>18411363.429999899</v>
      </c>
      <c r="E346" s="105">
        <v>21139132.649999999</v>
      </c>
      <c r="F346" s="105">
        <v>23263511.699999999</v>
      </c>
      <c r="G346" s="105">
        <v>23014224.829999901</v>
      </c>
      <c r="H346" s="105">
        <v>22937345.8899999</v>
      </c>
      <c r="I346" s="105">
        <v>24535735.23</v>
      </c>
      <c r="J346" s="105">
        <v>31805025.029999901</v>
      </c>
      <c r="K346" s="105">
        <v>41339920.289999999</v>
      </c>
      <c r="L346" s="105">
        <v>31588285.609999999</v>
      </c>
      <c r="M346" s="105">
        <v>22604823.239999998</v>
      </c>
      <c r="N346" s="105">
        <v>21548216.18</v>
      </c>
      <c r="O346" s="105">
        <v>21548216.18</v>
      </c>
    </row>
    <row r="347" spans="1:17" x14ac:dyDescent="0.2">
      <c r="A347" s="106" t="s">
        <v>2416</v>
      </c>
      <c r="B347" s="105">
        <v>0</v>
      </c>
      <c r="C347" s="105">
        <v>0</v>
      </c>
      <c r="D347" s="105">
        <v>0</v>
      </c>
      <c r="E347" s="105">
        <v>0</v>
      </c>
      <c r="F347" s="105">
        <v>0</v>
      </c>
      <c r="G347" s="105">
        <v>0</v>
      </c>
      <c r="H347" s="105">
        <v>0</v>
      </c>
      <c r="I347" s="105">
        <v>0</v>
      </c>
      <c r="J347" s="105">
        <v>0</v>
      </c>
      <c r="K347" s="105">
        <v>0</v>
      </c>
      <c r="L347" s="105">
        <v>0</v>
      </c>
      <c r="M347" s="105">
        <v>0</v>
      </c>
      <c r="N347" s="105">
        <v>0</v>
      </c>
      <c r="O347" s="105">
        <v>0</v>
      </c>
    </row>
    <row r="348" spans="1:17" x14ac:dyDescent="0.2">
      <c r="A348" s="106" t="s">
        <v>2417</v>
      </c>
      <c r="B348" s="105">
        <v>-3341.47999999999</v>
      </c>
      <c r="C348" s="105">
        <v>-3341.47999999999</v>
      </c>
      <c r="D348" s="105">
        <v>-3341.47999999999</v>
      </c>
      <c r="E348" s="105">
        <v>-3341.47999999999</v>
      </c>
      <c r="F348" s="105">
        <v>-3341.47999999999</v>
      </c>
      <c r="G348" s="105">
        <v>-3341.47999999999</v>
      </c>
      <c r="H348" s="105">
        <v>-3341.47999999999</v>
      </c>
      <c r="I348" s="105">
        <v>-3341.47999999999</v>
      </c>
      <c r="J348" s="105">
        <v>-3341.47999999999</v>
      </c>
      <c r="K348" s="105">
        <v>-3341.47999999999</v>
      </c>
      <c r="L348" s="105">
        <v>-3341.47999999999</v>
      </c>
      <c r="M348" s="105">
        <v>-3341.47999999999</v>
      </c>
      <c r="N348" s="105">
        <v>-3341.47999999999</v>
      </c>
      <c r="O348" s="105">
        <v>-3341.47999999999</v>
      </c>
    </row>
    <row r="349" spans="1:17" x14ac:dyDescent="0.2">
      <c r="A349" s="106" t="s">
        <v>2418</v>
      </c>
      <c r="B349" s="105">
        <v>2460738.33</v>
      </c>
      <c r="C349" s="105">
        <v>2460738.33</v>
      </c>
      <c r="D349" s="105">
        <v>2460738.33</v>
      </c>
      <c r="E349" s="105">
        <v>2460738.33</v>
      </c>
      <c r="F349" s="105">
        <v>2460738.33</v>
      </c>
      <c r="G349" s="105">
        <v>2460738.33</v>
      </c>
      <c r="H349" s="105">
        <v>2460738.33</v>
      </c>
      <c r="I349" s="105">
        <v>2460738.33</v>
      </c>
      <c r="J349" s="105">
        <v>2460738.33</v>
      </c>
      <c r="K349" s="105">
        <v>2460738.33</v>
      </c>
      <c r="L349" s="105">
        <v>2460738.33</v>
      </c>
      <c r="M349" s="105">
        <v>2460738.33</v>
      </c>
      <c r="N349" s="105">
        <v>2460738.33</v>
      </c>
      <c r="O349" s="105">
        <v>2460738.33</v>
      </c>
    </row>
    <row r="350" spans="1:17" x14ac:dyDescent="0.2">
      <c r="A350" s="106" t="s">
        <v>2419</v>
      </c>
      <c r="B350" s="105">
        <v>2635.44</v>
      </c>
      <c r="C350" s="105">
        <v>2635.44</v>
      </c>
      <c r="D350" s="105">
        <v>2635.44</v>
      </c>
      <c r="E350" s="105">
        <v>2635.44</v>
      </c>
      <c r="F350" s="105">
        <v>2635.44</v>
      </c>
      <c r="G350" s="105">
        <v>2635.44</v>
      </c>
      <c r="H350" s="105">
        <v>2635.44</v>
      </c>
      <c r="I350" s="105">
        <v>2635.44</v>
      </c>
      <c r="J350" s="105">
        <v>2635.44</v>
      </c>
      <c r="K350" s="105">
        <v>2635.44</v>
      </c>
      <c r="L350" s="105">
        <v>2635.44</v>
      </c>
      <c r="M350" s="105">
        <v>2635.44</v>
      </c>
      <c r="N350" s="105">
        <v>2635.44</v>
      </c>
      <c r="O350" s="105">
        <v>2635.44</v>
      </c>
    </row>
    <row r="351" spans="1:17" x14ac:dyDescent="0.2">
      <c r="A351" s="233" t="s">
        <v>2420</v>
      </c>
      <c r="B351" s="107">
        <v>18919586.849999901</v>
      </c>
      <c r="C351" s="107">
        <v>19428718.07</v>
      </c>
      <c r="D351" s="107">
        <v>20871395.719999898</v>
      </c>
      <c r="E351" s="107">
        <v>23599164.939999901</v>
      </c>
      <c r="F351" s="107">
        <v>25723543.989999998</v>
      </c>
      <c r="G351" s="107">
        <v>25474257.1199999</v>
      </c>
      <c r="H351" s="107">
        <v>25397378.179999899</v>
      </c>
      <c r="I351" s="107">
        <v>26995767.52</v>
      </c>
      <c r="J351" s="107">
        <v>34265057.319999903</v>
      </c>
      <c r="K351" s="107">
        <v>43799952.579999998</v>
      </c>
      <c r="L351" s="107">
        <v>34048317.899999999</v>
      </c>
      <c r="M351" s="107">
        <v>25064855.530000001</v>
      </c>
      <c r="N351" s="107">
        <v>24008248.469999999</v>
      </c>
      <c r="O351" s="107">
        <v>24008248.469999999</v>
      </c>
      <c r="P351" s="151" t="str">
        <f t="shared" ref="P351" si="5">MID($A351,10,3)</f>
        <v>163</v>
      </c>
      <c r="Q351" s="149">
        <f>AVERAGE(B351:N351)/1000</f>
        <v>26738.17262999995</v>
      </c>
    </row>
    <row r="352" spans="1:17" x14ac:dyDescent="0.2">
      <c r="A352" s="106" t="s">
        <v>2421</v>
      </c>
    </row>
    <row r="353" spans="1:15" x14ac:dyDescent="0.2">
      <c r="A353" s="158" t="s">
        <v>2422</v>
      </c>
    </row>
    <row r="354" spans="1:15" x14ac:dyDescent="0.2">
      <c r="A354" s="106" t="s">
        <v>2423</v>
      </c>
      <c r="B354" s="105">
        <v>264.41000000000003</v>
      </c>
      <c r="C354" s="105">
        <v>264.41000000000003</v>
      </c>
      <c r="D354" s="105">
        <v>264.41000000000003</v>
      </c>
      <c r="E354" s="105">
        <v>264.41000000000003</v>
      </c>
      <c r="F354" s="105">
        <v>264.41000000000003</v>
      </c>
      <c r="G354" s="105">
        <v>264.41000000000003</v>
      </c>
      <c r="H354" s="105">
        <v>0</v>
      </c>
      <c r="I354" s="105">
        <v>0</v>
      </c>
      <c r="J354" s="105">
        <v>0</v>
      </c>
      <c r="K354" s="105">
        <v>0</v>
      </c>
      <c r="L354" s="105">
        <v>0</v>
      </c>
      <c r="M354" s="105">
        <v>0</v>
      </c>
      <c r="N354" s="105">
        <v>0</v>
      </c>
      <c r="O354" s="105">
        <v>0</v>
      </c>
    </row>
    <row r="355" spans="1:15" x14ac:dyDescent="0.2">
      <c r="A355" s="106" t="s">
        <v>2424</v>
      </c>
      <c r="B355" s="105">
        <v>0</v>
      </c>
      <c r="C355" s="105">
        <v>0</v>
      </c>
      <c r="D355" s="105">
        <v>0</v>
      </c>
      <c r="E355" s="105">
        <v>0</v>
      </c>
      <c r="F355" s="105">
        <v>0</v>
      </c>
      <c r="G355" s="105">
        <v>0</v>
      </c>
      <c r="H355" s="105">
        <v>0</v>
      </c>
      <c r="I355" s="105">
        <v>0</v>
      </c>
      <c r="J355" s="105">
        <v>0</v>
      </c>
      <c r="K355" s="105">
        <v>0</v>
      </c>
      <c r="L355" s="105">
        <v>0</v>
      </c>
      <c r="M355" s="105">
        <v>0</v>
      </c>
      <c r="N355" s="105">
        <v>0</v>
      </c>
      <c r="O355" s="105">
        <v>0</v>
      </c>
    </row>
    <row r="356" spans="1:15" x14ac:dyDescent="0.2">
      <c r="A356" s="106" t="s">
        <v>2425</v>
      </c>
      <c r="B356" s="105">
        <v>37566735.390000001</v>
      </c>
      <c r="C356" s="105">
        <v>37566735.390000001</v>
      </c>
      <c r="D356" s="105">
        <v>37566735.390000001</v>
      </c>
      <c r="E356" s="105">
        <v>39598314.979999997</v>
      </c>
      <c r="F356" s="105">
        <v>39925738.079999998</v>
      </c>
      <c r="G356" s="105">
        <v>39925738.079999998</v>
      </c>
      <c r="H356" s="105">
        <v>42714545.619999997</v>
      </c>
      <c r="I356" s="105">
        <v>42714545.619999997</v>
      </c>
      <c r="J356" s="105">
        <v>42714545.619999997</v>
      </c>
      <c r="K356" s="105">
        <v>45611825.799999997</v>
      </c>
      <c r="L356" s="105">
        <v>45611825.799999997</v>
      </c>
      <c r="M356" s="105">
        <v>45612167.990000002</v>
      </c>
      <c r="N356" s="105">
        <v>31237621.370000001</v>
      </c>
      <c r="O356" s="105">
        <v>31237621.370000001</v>
      </c>
    </row>
    <row r="357" spans="1:15" x14ac:dyDescent="0.2">
      <c r="A357" s="106" t="s">
        <v>2426</v>
      </c>
      <c r="B357" s="105">
        <v>6168018.9900000002</v>
      </c>
      <c r="C357" s="105">
        <v>6168018.9900000002</v>
      </c>
      <c r="D357" s="105">
        <v>6794559.6699999999</v>
      </c>
      <c r="E357" s="105">
        <v>9311200.1500000004</v>
      </c>
      <c r="F357" s="105">
        <v>9324028.6600000001</v>
      </c>
      <c r="G357" s="105">
        <v>9324028.6600000001</v>
      </c>
      <c r="H357" s="105">
        <v>12877619.619999999</v>
      </c>
      <c r="I357" s="105">
        <v>12902256.939999999</v>
      </c>
      <c r="J357" s="105">
        <v>13394318.93</v>
      </c>
      <c r="K357" s="105">
        <v>17411912.719999999</v>
      </c>
      <c r="L357" s="105">
        <v>16919850.73</v>
      </c>
      <c r="M357" s="105">
        <v>17412148.109999999</v>
      </c>
      <c r="N357" s="105">
        <v>19603389.170000002</v>
      </c>
      <c r="O357" s="105">
        <v>19603389.170000002</v>
      </c>
    </row>
    <row r="358" spans="1:15" x14ac:dyDescent="0.2">
      <c r="A358" s="106" t="s">
        <v>2427</v>
      </c>
      <c r="B358" s="105">
        <v>21767190.699999999</v>
      </c>
      <c r="C358" s="105">
        <v>21767190.699999999</v>
      </c>
      <c r="D358" s="105">
        <v>21767190.699999999</v>
      </c>
      <c r="E358" s="105">
        <v>25762356.780000001</v>
      </c>
      <c r="F358" s="105">
        <v>25762356.780000001</v>
      </c>
      <c r="G358" s="105">
        <v>25762356.780000001</v>
      </c>
      <c r="H358" s="105">
        <v>29573591.469999999</v>
      </c>
      <c r="I358" s="105">
        <v>29573591.469999999</v>
      </c>
      <c r="J358" s="105">
        <v>29573591.469999999</v>
      </c>
      <c r="K358" s="105">
        <v>33822152.399999999</v>
      </c>
      <c r="L358" s="105">
        <v>33822152.399999999</v>
      </c>
      <c r="M358" s="105">
        <v>33822152.399999999</v>
      </c>
      <c r="N358" s="105">
        <v>37843734.159999996</v>
      </c>
      <c r="O358" s="105">
        <v>37843734.159999996</v>
      </c>
    </row>
    <row r="359" spans="1:15" x14ac:dyDescent="0.2">
      <c r="A359" s="106" t="s">
        <v>2428</v>
      </c>
      <c r="B359" s="105">
        <v>0</v>
      </c>
      <c r="C359" s="105">
        <v>0</v>
      </c>
      <c r="D359" s="105">
        <v>0</v>
      </c>
      <c r="E359" s="105">
        <v>0</v>
      </c>
      <c r="F359" s="105">
        <v>0</v>
      </c>
      <c r="G359" s="105">
        <v>0</v>
      </c>
      <c r="H359" s="105">
        <v>0</v>
      </c>
      <c r="I359" s="105">
        <v>0</v>
      </c>
      <c r="J359" s="105">
        <v>0</v>
      </c>
      <c r="K359" s="105">
        <v>0</v>
      </c>
      <c r="L359" s="105">
        <v>0</v>
      </c>
      <c r="M359" s="105">
        <v>0</v>
      </c>
      <c r="N359" s="105">
        <v>0</v>
      </c>
      <c r="O359" s="105">
        <v>0</v>
      </c>
    </row>
    <row r="360" spans="1:15" x14ac:dyDescent="0.2">
      <c r="A360" s="106" t="s">
        <v>2429</v>
      </c>
      <c r="B360" s="105">
        <v>1016920.67</v>
      </c>
      <c r="C360" s="105">
        <v>69.7</v>
      </c>
      <c r="D360" s="105">
        <v>69.7</v>
      </c>
      <c r="E360" s="105">
        <v>69.7</v>
      </c>
      <c r="F360" s="105">
        <v>69.7</v>
      </c>
      <c r="G360" s="105">
        <v>69.7</v>
      </c>
      <c r="H360" s="105">
        <v>69.7</v>
      </c>
      <c r="I360" s="105">
        <v>69.7</v>
      </c>
      <c r="J360" s="105">
        <v>69.7</v>
      </c>
      <c r="K360" s="105">
        <v>69.7</v>
      </c>
      <c r="L360" s="105">
        <v>69.7</v>
      </c>
      <c r="M360" s="105">
        <v>115149.7</v>
      </c>
      <c r="N360" s="105">
        <v>1477783.4</v>
      </c>
      <c r="O360" s="105">
        <v>1477783.4</v>
      </c>
    </row>
    <row r="361" spans="1:15" x14ac:dyDescent="0.2">
      <c r="A361" s="106" t="s">
        <v>2430</v>
      </c>
      <c r="B361" s="105">
        <v>0</v>
      </c>
      <c r="C361" s="105">
        <v>0</v>
      </c>
      <c r="D361" s="105">
        <v>21720279.16</v>
      </c>
      <c r="E361" s="105">
        <v>19548251.239999998</v>
      </c>
      <c r="F361" s="105">
        <v>17376223.32</v>
      </c>
      <c r="G361" s="105">
        <v>15204195.4</v>
      </c>
      <c r="H361" s="105">
        <v>13032167.48</v>
      </c>
      <c r="I361" s="105">
        <v>10860139.560000001</v>
      </c>
      <c r="J361" s="105">
        <v>8688111.6400000006</v>
      </c>
      <c r="K361" s="105">
        <v>6516083.7199999997</v>
      </c>
      <c r="L361" s="105">
        <v>4344055.8</v>
      </c>
      <c r="M361" s="105">
        <v>2172027.88</v>
      </c>
      <c r="N361" s="105">
        <v>-0.04</v>
      </c>
      <c r="O361" s="105">
        <v>-0.04</v>
      </c>
    </row>
    <row r="362" spans="1:15" x14ac:dyDescent="0.2">
      <c r="A362" s="106" t="s">
        <v>2431</v>
      </c>
      <c r="B362" s="105">
        <v>0</v>
      </c>
      <c r="C362" s="105">
        <v>0</v>
      </c>
      <c r="D362" s="105">
        <v>0</v>
      </c>
      <c r="E362" s="105">
        <v>0</v>
      </c>
      <c r="F362" s="105">
        <v>0</v>
      </c>
      <c r="G362" s="105">
        <v>0</v>
      </c>
      <c r="H362" s="105">
        <v>0</v>
      </c>
      <c r="I362" s="105">
        <v>0</v>
      </c>
      <c r="J362" s="105">
        <v>0</v>
      </c>
      <c r="K362" s="105">
        <v>0</v>
      </c>
      <c r="L362" s="105">
        <v>0</v>
      </c>
      <c r="M362" s="105">
        <v>0</v>
      </c>
      <c r="N362" s="105">
        <v>0</v>
      </c>
      <c r="O362" s="105">
        <v>0</v>
      </c>
    </row>
    <row r="363" spans="1:15" x14ac:dyDescent="0.2">
      <c r="A363" s="106" t="s">
        <v>2432</v>
      </c>
      <c r="B363" s="105">
        <v>581020.05000000005</v>
      </c>
      <c r="C363" s="105">
        <v>520553.86999999901</v>
      </c>
      <c r="D363" s="105">
        <v>1407323.28999999</v>
      </c>
      <c r="E363" s="105">
        <v>875950.89999999898</v>
      </c>
      <c r="F363" s="105">
        <v>778708.37</v>
      </c>
      <c r="G363" s="105">
        <v>1045982.47999999</v>
      </c>
      <c r="H363" s="105">
        <v>565057.63</v>
      </c>
      <c r="I363" s="105">
        <v>520230.44</v>
      </c>
      <c r="J363" s="105">
        <v>763445.33</v>
      </c>
      <c r="K363" s="105">
        <v>332788.65999999997</v>
      </c>
      <c r="L363" s="105">
        <v>577889.41999999899</v>
      </c>
      <c r="M363" s="105">
        <v>533830.44999999995</v>
      </c>
      <c r="N363" s="105">
        <v>860599.02</v>
      </c>
      <c r="O363" s="105">
        <v>860599.02</v>
      </c>
    </row>
    <row r="364" spans="1:15" x14ac:dyDescent="0.2">
      <c r="A364" s="106" t="s">
        <v>2433</v>
      </c>
      <c r="B364" s="105">
        <v>79905</v>
      </c>
      <c r="C364" s="105">
        <v>79905</v>
      </c>
      <c r="D364" s="105">
        <v>79905</v>
      </c>
      <c r="E364" s="105">
        <v>79905</v>
      </c>
      <c r="F364" s="105">
        <v>79905</v>
      </c>
      <c r="G364" s="105">
        <v>79905</v>
      </c>
      <c r="H364" s="105">
        <v>79905</v>
      </c>
      <c r="I364" s="105">
        <v>79905</v>
      </c>
      <c r="J364" s="105">
        <v>79905</v>
      </c>
      <c r="K364" s="105">
        <v>79905</v>
      </c>
      <c r="L364" s="105">
        <v>79905</v>
      </c>
      <c r="M364" s="105">
        <v>79905</v>
      </c>
      <c r="N364" s="105">
        <v>79905</v>
      </c>
      <c r="O364" s="105">
        <v>79905</v>
      </c>
    </row>
    <row r="365" spans="1:15" x14ac:dyDescent="0.2">
      <c r="A365" s="106" t="s">
        <v>2434</v>
      </c>
      <c r="B365" s="105">
        <v>0</v>
      </c>
      <c r="C365" s="105">
        <v>0</v>
      </c>
      <c r="D365" s="105">
        <v>0</v>
      </c>
      <c r="E365" s="105">
        <v>0</v>
      </c>
      <c r="F365" s="105">
        <v>0</v>
      </c>
      <c r="G365" s="105">
        <v>0</v>
      </c>
      <c r="H365" s="105">
        <v>0</v>
      </c>
      <c r="I365" s="105">
        <v>0</v>
      </c>
      <c r="J365" s="105">
        <v>0</v>
      </c>
      <c r="K365" s="105">
        <v>0</v>
      </c>
      <c r="L365" s="105">
        <v>0</v>
      </c>
      <c r="M365" s="105">
        <v>0</v>
      </c>
      <c r="N365" s="105">
        <v>0</v>
      </c>
      <c r="O365" s="105">
        <v>0</v>
      </c>
    </row>
    <row r="366" spans="1:15" x14ac:dyDescent="0.2">
      <c r="A366" s="106" t="s">
        <v>2435</v>
      </c>
      <c r="B366" s="105">
        <v>-225.27</v>
      </c>
      <c r="C366" s="105">
        <v>-225.27</v>
      </c>
      <c r="D366" s="105">
        <v>-225.27</v>
      </c>
      <c r="E366" s="105">
        <v>-225.27</v>
      </c>
      <c r="F366" s="105">
        <v>-225.27</v>
      </c>
      <c r="G366" s="105">
        <v>-225.27</v>
      </c>
      <c r="H366" s="105">
        <v>-225.27</v>
      </c>
      <c r="I366" s="105">
        <v>-225.27</v>
      </c>
      <c r="J366" s="105">
        <v>-225.27</v>
      </c>
      <c r="K366" s="105">
        <v>0</v>
      </c>
      <c r="L366" s="105">
        <v>0</v>
      </c>
      <c r="M366" s="105">
        <v>0</v>
      </c>
      <c r="N366" s="105">
        <v>0</v>
      </c>
      <c r="O366" s="105">
        <v>0</v>
      </c>
    </row>
    <row r="367" spans="1:15" x14ac:dyDescent="0.2">
      <c r="A367" s="106" t="s">
        <v>2436</v>
      </c>
      <c r="B367" s="105">
        <v>0</v>
      </c>
      <c r="C367" s="105">
        <v>0</v>
      </c>
      <c r="D367" s="105">
        <v>0</v>
      </c>
      <c r="E367" s="105">
        <v>0</v>
      </c>
      <c r="F367" s="105">
        <v>0</v>
      </c>
      <c r="G367" s="105">
        <v>0</v>
      </c>
      <c r="H367" s="105">
        <v>0</v>
      </c>
      <c r="I367" s="105">
        <v>0</v>
      </c>
      <c r="J367" s="105">
        <v>0</v>
      </c>
      <c r="K367" s="105">
        <v>0</v>
      </c>
      <c r="L367" s="105">
        <v>0</v>
      </c>
      <c r="M367" s="105">
        <v>0</v>
      </c>
      <c r="N367" s="105">
        <v>0</v>
      </c>
      <c r="O367" s="105">
        <v>0</v>
      </c>
    </row>
    <row r="368" spans="1:15" x14ac:dyDescent="0.2">
      <c r="A368" s="106" t="s">
        <v>2437</v>
      </c>
      <c r="B368" s="105">
        <v>0</v>
      </c>
      <c r="C368" s="105">
        <v>0</v>
      </c>
      <c r="D368" s="105">
        <v>0</v>
      </c>
      <c r="E368" s="105">
        <v>0</v>
      </c>
      <c r="F368" s="105">
        <v>0</v>
      </c>
      <c r="G368" s="105">
        <v>0</v>
      </c>
      <c r="H368" s="105">
        <v>0</v>
      </c>
      <c r="I368" s="105">
        <v>0</v>
      </c>
      <c r="J368" s="105">
        <v>0</v>
      </c>
      <c r="K368" s="105">
        <v>0</v>
      </c>
      <c r="L368" s="105">
        <v>0</v>
      </c>
      <c r="M368" s="105">
        <v>0</v>
      </c>
      <c r="N368" s="105">
        <v>0</v>
      </c>
      <c r="O368" s="105">
        <v>0</v>
      </c>
    </row>
    <row r="369" spans="1:17" x14ac:dyDescent="0.2">
      <c r="A369" s="106" t="s">
        <v>2438</v>
      </c>
      <c r="B369" s="105">
        <v>0</v>
      </c>
      <c r="C369" s="105">
        <v>0</v>
      </c>
      <c r="D369" s="105">
        <v>0</v>
      </c>
      <c r="E369" s="105">
        <v>0</v>
      </c>
      <c r="F369" s="105">
        <v>0</v>
      </c>
      <c r="G369" s="105">
        <v>0</v>
      </c>
      <c r="H369" s="105">
        <v>0</v>
      </c>
      <c r="I369" s="105">
        <v>0</v>
      </c>
      <c r="J369" s="105">
        <v>0</v>
      </c>
      <c r="K369" s="105">
        <v>0</v>
      </c>
      <c r="L369" s="105">
        <v>0</v>
      </c>
      <c r="M369" s="105">
        <v>0</v>
      </c>
      <c r="N369" s="105">
        <v>-184.76</v>
      </c>
      <c r="O369" s="105">
        <v>-184.76</v>
      </c>
    </row>
    <row r="370" spans="1:17" x14ac:dyDescent="0.2">
      <c r="A370" s="106" t="s">
        <v>2439</v>
      </c>
      <c r="B370" s="105">
        <v>0</v>
      </c>
      <c r="C370" s="105">
        <v>0</v>
      </c>
      <c r="D370" s="105">
        <v>0</v>
      </c>
      <c r="E370" s="105">
        <v>0</v>
      </c>
      <c r="F370" s="105">
        <v>0</v>
      </c>
      <c r="G370" s="105">
        <v>0</v>
      </c>
      <c r="H370" s="105">
        <v>0</v>
      </c>
      <c r="I370" s="105">
        <v>0</v>
      </c>
      <c r="J370" s="105">
        <v>0</v>
      </c>
      <c r="K370" s="105">
        <v>0</v>
      </c>
      <c r="L370" s="105">
        <v>0</v>
      </c>
      <c r="M370" s="105">
        <v>0</v>
      </c>
      <c r="N370" s="105">
        <v>0</v>
      </c>
      <c r="O370" s="105">
        <v>0</v>
      </c>
    </row>
    <row r="371" spans="1:17" x14ac:dyDescent="0.2">
      <c r="A371" s="106" t="s">
        <v>2440</v>
      </c>
      <c r="B371" s="105">
        <v>0</v>
      </c>
      <c r="C371" s="105">
        <v>0</v>
      </c>
      <c r="D371" s="105">
        <v>0</v>
      </c>
      <c r="E371" s="105">
        <v>0</v>
      </c>
      <c r="F371" s="105">
        <v>0</v>
      </c>
      <c r="G371" s="105">
        <v>0</v>
      </c>
      <c r="H371" s="105">
        <v>0</v>
      </c>
      <c r="I371" s="105">
        <v>0</v>
      </c>
      <c r="J371" s="105">
        <v>0</v>
      </c>
      <c r="K371" s="105">
        <v>0</v>
      </c>
      <c r="L371" s="105">
        <v>0</v>
      </c>
      <c r="M371" s="105">
        <v>0</v>
      </c>
      <c r="N371" s="105">
        <v>0</v>
      </c>
      <c r="O371" s="105">
        <v>0</v>
      </c>
    </row>
    <row r="372" spans="1:17" x14ac:dyDescent="0.2">
      <c r="A372" s="233" t="s">
        <v>2441</v>
      </c>
      <c r="B372" s="107">
        <v>67179829.939999998</v>
      </c>
      <c r="C372" s="107">
        <v>66102512.789999999</v>
      </c>
      <c r="D372" s="107">
        <v>89336102.049999997</v>
      </c>
      <c r="E372" s="107">
        <v>95176087.890000001</v>
      </c>
      <c r="F372" s="107">
        <v>93247069.049999997</v>
      </c>
      <c r="G372" s="107">
        <v>91342315.239999995</v>
      </c>
      <c r="H372" s="107">
        <v>98842731.249999896</v>
      </c>
      <c r="I372" s="107">
        <v>96650513.459999993</v>
      </c>
      <c r="J372" s="107">
        <v>95213762.420000002</v>
      </c>
      <c r="K372" s="107">
        <v>103774738</v>
      </c>
      <c r="L372" s="107">
        <v>101355748.84999999</v>
      </c>
      <c r="M372" s="107">
        <v>99747381.529999897</v>
      </c>
      <c r="N372" s="107">
        <v>91102847.319999993</v>
      </c>
      <c r="O372" s="107">
        <v>91102847.319999993</v>
      </c>
      <c r="P372" s="151" t="str">
        <f t="shared" ref="P372" si="6">MID($A372,10,3)</f>
        <v>165</v>
      </c>
      <c r="Q372" s="149">
        <f>AVERAGE(B372:N372)/1000</f>
        <v>91467.049214615356</v>
      </c>
    </row>
    <row r="373" spans="1:17" x14ac:dyDescent="0.2">
      <c r="A373" s="106" t="s">
        <v>2442</v>
      </c>
    </row>
    <row r="374" spans="1:17" x14ac:dyDescent="0.2">
      <c r="A374" s="158" t="s">
        <v>2443</v>
      </c>
    </row>
    <row r="375" spans="1:17" x14ac:dyDescent="0.2">
      <c r="A375" s="106" t="s">
        <v>2444</v>
      </c>
      <c r="B375" s="105">
        <v>0</v>
      </c>
      <c r="C375" s="105">
        <v>0</v>
      </c>
      <c r="D375" s="105">
        <v>0</v>
      </c>
      <c r="E375" s="105">
        <v>0</v>
      </c>
      <c r="F375" s="105">
        <v>0</v>
      </c>
      <c r="G375" s="105">
        <v>0</v>
      </c>
      <c r="H375" s="105">
        <v>0</v>
      </c>
      <c r="I375" s="105">
        <v>0</v>
      </c>
      <c r="J375" s="105">
        <v>0</v>
      </c>
      <c r="K375" s="105">
        <v>0</v>
      </c>
      <c r="L375" s="105">
        <v>0</v>
      </c>
      <c r="M375" s="105">
        <v>0</v>
      </c>
      <c r="N375" s="105">
        <v>0</v>
      </c>
      <c r="O375" s="105">
        <v>0</v>
      </c>
    </row>
    <row r="376" spans="1:17" x14ac:dyDescent="0.2">
      <c r="A376" s="106" t="s">
        <v>2445</v>
      </c>
      <c r="B376" s="105">
        <v>0</v>
      </c>
      <c r="C376" s="105">
        <v>0</v>
      </c>
      <c r="D376" s="105">
        <v>0</v>
      </c>
      <c r="E376" s="105">
        <v>0</v>
      </c>
      <c r="F376" s="105">
        <v>0</v>
      </c>
      <c r="G376" s="105">
        <v>0</v>
      </c>
      <c r="H376" s="105">
        <v>0</v>
      </c>
      <c r="I376" s="105">
        <v>0</v>
      </c>
      <c r="J376" s="105">
        <v>0</v>
      </c>
      <c r="K376" s="105">
        <v>0</v>
      </c>
      <c r="L376" s="105">
        <v>0</v>
      </c>
      <c r="M376" s="105">
        <v>0</v>
      </c>
      <c r="N376" s="105">
        <v>0</v>
      </c>
      <c r="O376" s="105">
        <v>0</v>
      </c>
    </row>
    <row r="377" spans="1:17" x14ac:dyDescent="0.2">
      <c r="A377" s="233" t="s">
        <v>2446</v>
      </c>
      <c r="B377" s="107">
        <v>0</v>
      </c>
      <c r="C377" s="107">
        <v>0</v>
      </c>
      <c r="D377" s="107">
        <v>0</v>
      </c>
      <c r="E377" s="107">
        <v>0</v>
      </c>
      <c r="F377" s="107">
        <v>0</v>
      </c>
      <c r="G377" s="107">
        <v>0</v>
      </c>
      <c r="H377" s="107">
        <v>0</v>
      </c>
      <c r="I377" s="107">
        <v>0</v>
      </c>
      <c r="J377" s="107">
        <v>0</v>
      </c>
      <c r="K377" s="107">
        <v>0</v>
      </c>
      <c r="L377" s="107">
        <v>0</v>
      </c>
      <c r="M377" s="107">
        <v>0</v>
      </c>
      <c r="N377" s="107">
        <v>0</v>
      </c>
      <c r="O377" s="107">
        <v>0</v>
      </c>
    </row>
    <row r="378" spans="1:17" x14ac:dyDescent="0.2">
      <c r="A378" s="106" t="s">
        <v>2447</v>
      </c>
    </row>
    <row r="379" spans="1:17" x14ac:dyDescent="0.2">
      <c r="A379" s="158" t="s">
        <v>2448</v>
      </c>
    </row>
    <row r="380" spans="1:17" x14ac:dyDescent="0.2">
      <c r="A380" s="106" t="s">
        <v>2449</v>
      </c>
      <c r="B380" s="105">
        <v>0</v>
      </c>
      <c r="C380" s="105">
        <v>0</v>
      </c>
      <c r="D380" s="105">
        <v>0</v>
      </c>
      <c r="E380" s="105">
        <v>0</v>
      </c>
      <c r="F380" s="105">
        <v>0</v>
      </c>
      <c r="G380" s="105">
        <v>0</v>
      </c>
      <c r="H380" s="105">
        <v>0</v>
      </c>
      <c r="I380" s="105">
        <v>0</v>
      </c>
      <c r="J380" s="105">
        <v>0</v>
      </c>
      <c r="K380" s="105">
        <v>0</v>
      </c>
      <c r="L380" s="105">
        <v>0</v>
      </c>
      <c r="M380" s="105">
        <v>0</v>
      </c>
      <c r="N380" s="105">
        <v>0</v>
      </c>
      <c r="O380" s="105">
        <v>0</v>
      </c>
    </row>
    <row r="381" spans="1:17" x14ac:dyDescent="0.2">
      <c r="A381" s="106" t="s">
        <v>2450</v>
      </c>
      <c r="B381" s="105">
        <v>73536.759999999995</v>
      </c>
      <c r="C381" s="105">
        <v>105135.16</v>
      </c>
      <c r="D381" s="105">
        <v>116251.36</v>
      </c>
      <c r="E381" s="105">
        <v>53137.53</v>
      </c>
      <c r="F381" s="105">
        <v>61792.729999999901</v>
      </c>
      <c r="G381" s="105">
        <v>88281.02</v>
      </c>
      <c r="H381" s="105">
        <v>116138.61</v>
      </c>
      <c r="I381" s="105">
        <v>112058.79</v>
      </c>
      <c r="J381" s="105">
        <v>74505.289999999994</v>
      </c>
      <c r="K381" s="105">
        <v>174193.74</v>
      </c>
      <c r="L381" s="105">
        <v>171323.83</v>
      </c>
      <c r="M381" s="105">
        <v>215042.46</v>
      </c>
      <c r="N381" s="105">
        <v>187865.429999999</v>
      </c>
      <c r="O381" s="105">
        <v>187865.429999999</v>
      </c>
    </row>
    <row r="382" spans="1:17" x14ac:dyDescent="0.2">
      <c r="A382" s="233" t="s">
        <v>2451</v>
      </c>
      <c r="B382" s="107">
        <v>73536.759999999995</v>
      </c>
      <c r="C382" s="107">
        <v>105135.16</v>
      </c>
      <c r="D382" s="107">
        <v>116251.36</v>
      </c>
      <c r="E382" s="107">
        <v>53137.53</v>
      </c>
      <c r="F382" s="107">
        <v>61792.729999999901</v>
      </c>
      <c r="G382" s="107">
        <v>88281.02</v>
      </c>
      <c r="H382" s="107">
        <v>116138.61</v>
      </c>
      <c r="I382" s="107">
        <v>112058.79</v>
      </c>
      <c r="J382" s="107">
        <v>74505.289999999994</v>
      </c>
      <c r="K382" s="107">
        <v>174193.74</v>
      </c>
      <c r="L382" s="107">
        <v>171323.83</v>
      </c>
      <c r="M382" s="107">
        <v>215042.46</v>
      </c>
      <c r="N382" s="107">
        <v>187865.429999999</v>
      </c>
      <c r="O382" s="107">
        <v>187865.429999999</v>
      </c>
      <c r="P382" s="151" t="str">
        <f t="shared" ref="P382" si="7">MID($A382,10,3)</f>
        <v>172</v>
      </c>
      <c r="Q382" s="149">
        <f>AVERAGE(B382:N382)/1000</f>
        <v>119.17405461538453</v>
      </c>
    </row>
    <row r="383" spans="1:17" x14ac:dyDescent="0.2">
      <c r="A383" s="106" t="s">
        <v>2452</v>
      </c>
    </row>
    <row r="384" spans="1:17" x14ac:dyDescent="0.2">
      <c r="A384" s="158" t="s">
        <v>2453</v>
      </c>
    </row>
    <row r="385" spans="1:17" x14ac:dyDescent="0.2">
      <c r="A385" s="106" t="s">
        <v>2454</v>
      </c>
      <c r="B385" s="105">
        <v>122821339.26000001</v>
      </c>
      <c r="C385" s="105">
        <v>109744925.54000001</v>
      </c>
      <c r="D385" s="105">
        <v>107777022</v>
      </c>
      <c r="E385" s="105">
        <v>106256891</v>
      </c>
      <c r="F385" s="105">
        <v>113410913.999999</v>
      </c>
      <c r="G385" s="105">
        <v>132240904</v>
      </c>
      <c r="H385" s="105">
        <v>139053529</v>
      </c>
      <c r="I385" s="105">
        <v>152011944</v>
      </c>
      <c r="J385" s="105">
        <v>167190610</v>
      </c>
      <c r="K385" s="105">
        <v>126682316</v>
      </c>
      <c r="L385" s="105">
        <v>107059277</v>
      </c>
      <c r="M385" s="105">
        <v>102862161</v>
      </c>
      <c r="N385" s="105">
        <v>120553322</v>
      </c>
      <c r="O385" s="105">
        <v>120553322</v>
      </c>
    </row>
    <row r="386" spans="1:17" x14ac:dyDescent="0.2">
      <c r="A386" s="106" t="s">
        <v>2455</v>
      </c>
      <c r="B386" s="105">
        <v>0</v>
      </c>
      <c r="C386" s="105">
        <v>0</v>
      </c>
      <c r="D386" s="105">
        <v>0</v>
      </c>
      <c r="E386" s="105">
        <v>0</v>
      </c>
      <c r="F386" s="105">
        <v>0</v>
      </c>
      <c r="G386" s="105">
        <v>0</v>
      </c>
      <c r="H386" s="105">
        <v>0</v>
      </c>
      <c r="I386" s="105">
        <v>0</v>
      </c>
      <c r="J386" s="105">
        <v>0</v>
      </c>
      <c r="K386" s="105">
        <v>0</v>
      </c>
      <c r="L386" s="105">
        <v>0</v>
      </c>
      <c r="M386" s="105">
        <v>0</v>
      </c>
      <c r="N386" s="105">
        <v>0</v>
      </c>
      <c r="O386" s="105">
        <v>0</v>
      </c>
    </row>
    <row r="387" spans="1:17" x14ac:dyDescent="0.2">
      <c r="A387" s="233" t="s">
        <v>2456</v>
      </c>
      <c r="B387" s="107">
        <v>122821339.26000001</v>
      </c>
      <c r="C387" s="107">
        <v>109744925.54000001</v>
      </c>
      <c r="D387" s="107">
        <v>107777022</v>
      </c>
      <c r="E387" s="107">
        <v>106256891</v>
      </c>
      <c r="F387" s="107">
        <v>113410913.999999</v>
      </c>
      <c r="G387" s="107">
        <v>132240904</v>
      </c>
      <c r="H387" s="107">
        <v>139053529</v>
      </c>
      <c r="I387" s="107">
        <v>152011944</v>
      </c>
      <c r="J387" s="107">
        <v>167190610</v>
      </c>
      <c r="K387" s="107">
        <v>126682316</v>
      </c>
      <c r="L387" s="107">
        <v>107059277</v>
      </c>
      <c r="M387" s="107">
        <v>102862161</v>
      </c>
      <c r="N387" s="107">
        <v>120553322</v>
      </c>
      <c r="O387" s="107">
        <v>120553322</v>
      </c>
      <c r="P387" s="151" t="str">
        <f t="shared" ref="P387" si="8">MID($A387,10,3)</f>
        <v>173</v>
      </c>
      <c r="Q387" s="149">
        <f>AVERAGE(B387:N387)/1000</f>
        <v>123666.55036923068</v>
      </c>
    </row>
    <row r="388" spans="1:17" x14ac:dyDescent="0.2">
      <c r="A388" s="106" t="s">
        <v>2457</v>
      </c>
    </row>
    <row r="389" spans="1:17" x14ac:dyDescent="0.2">
      <c r="A389" s="158" t="s">
        <v>2458</v>
      </c>
    </row>
    <row r="390" spans="1:17" x14ac:dyDescent="0.2">
      <c r="A390" s="106" t="s">
        <v>2459</v>
      </c>
      <c r="B390" s="105">
        <v>0</v>
      </c>
      <c r="C390" s="105">
        <v>0</v>
      </c>
      <c r="D390" s="105">
        <v>0</v>
      </c>
      <c r="E390" s="105">
        <v>0</v>
      </c>
      <c r="F390" s="105">
        <v>0</v>
      </c>
      <c r="G390" s="105">
        <v>0</v>
      </c>
      <c r="H390" s="105">
        <v>0</v>
      </c>
      <c r="I390" s="105">
        <v>0</v>
      </c>
      <c r="J390" s="105">
        <v>6400000</v>
      </c>
      <c r="K390" s="105">
        <v>0</v>
      </c>
      <c r="L390" s="105">
        <v>0</v>
      </c>
      <c r="M390" s="105">
        <v>0</v>
      </c>
      <c r="N390" s="105">
        <v>0</v>
      </c>
      <c r="O390" s="105">
        <v>0</v>
      </c>
    </row>
    <row r="391" spans="1:17" x14ac:dyDescent="0.2">
      <c r="A391" s="106" t="s">
        <v>2460</v>
      </c>
      <c r="B391" s="105">
        <v>0</v>
      </c>
      <c r="C391" s="105">
        <v>0</v>
      </c>
      <c r="D391" s="105">
        <v>0</v>
      </c>
      <c r="E391" s="105">
        <v>0</v>
      </c>
      <c r="F391" s="105">
        <v>0</v>
      </c>
      <c r="G391" s="105">
        <v>0</v>
      </c>
      <c r="H391" s="105">
        <v>0</v>
      </c>
      <c r="I391" s="105">
        <v>0</v>
      </c>
      <c r="J391" s="105">
        <v>0</v>
      </c>
      <c r="K391" s="105">
        <v>0</v>
      </c>
      <c r="L391" s="105">
        <v>0</v>
      </c>
      <c r="M391" s="105">
        <v>0</v>
      </c>
      <c r="N391" s="105">
        <v>0</v>
      </c>
      <c r="O391" s="105">
        <v>0</v>
      </c>
    </row>
    <row r="392" spans="1:17" x14ac:dyDescent="0.2">
      <c r="A392" s="106" t="s">
        <v>2461</v>
      </c>
      <c r="B392" s="105">
        <v>0</v>
      </c>
      <c r="C392" s="105">
        <v>0</v>
      </c>
      <c r="D392" s="105">
        <v>0</v>
      </c>
      <c r="E392" s="105">
        <v>0</v>
      </c>
      <c r="F392" s="105">
        <v>0</v>
      </c>
      <c r="G392" s="105">
        <v>0</v>
      </c>
      <c r="H392" s="105">
        <v>0</v>
      </c>
      <c r="I392" s="105">
        <v>0</v>
      </c>
      <c r="J392" s="105">
        <v>0</v>
      </c>
      <c r="K392" s="105">
        <v>0</v>
      </c>
      <c r="L392" s="105">
        <v>0</v>
      </c>
      <c r="M392" s="105">
        <v>0</v>
      </c>
      <c r="N392" s="105">
        <v>-865984.97</v>
      </c>
      <c r="O392" s="105">
        <v>-865984.97</v>
      </c>
    </row>
    <row r="393" spans="1:17" x14ac:dyDescent="0.2">
      <c r="A393" s="106" t="s">
        <v>2462</v>
      </c>
      <c r="B393" s="105">
        <v>0</v>
      </c>
      <c r="C393" s="105">
        <v>0</v>
      </c>
      <c r="D393" s="105">
        <v>0</v>
      </c>
      <c r="E393" s="105">
        <v>0</v>
      </c>
      <c r="F393" s="105">
        <v>0</v>
      </c>
      <c r="G393" s="105">
        <v>0</v>
      </c>
      <c r="H393" s="105">
        <v>0</v>
      </c>
      <c r="I393" s="105">
        <v>0</v>
      </c>
      <c r="J393" s="105">
        <v>0</v>
      </c>
      <c r="K393" s="105">
        <v>0</v>
      </c>
      <c r="L393" s="105">
        <v>0</v>
      </c>
      <c r="M393" s="105">
        <v>0</v>
      </c>
      <c r="N393" s="105">
        <v>0</v>
      </c>
      <c r="O393" s="105">
        <v>0</v>
      </c>
    </row>
    <row r="394" spans="1:17" x14ac:dyDescent="0.2">
      <c r="A394" s="233" t="s">
        <v>2463</v>
      </c>
      <c r="B394" s="107">
        <v>0</v>
      </c>
      <c r="C394" s="107">
        <v>0</v>
      </c>
      <c r="D394" s="107">
        <v>0</v>
      </c>
      <c r="E394" s="107">
        <v>0</v>
      </c>
      <c r="F394" s="107">
        <v>0</v>
      </c>
      <c r="G394" s="107">
        <v>0</v>
      </c>
      <c r="H394" s="107">
        <v>0</v>
      </c>
      <c r="I394" s="107">
        <v>0</v>
      </c>
      <c r="J394" s="107">
        <v>6400000</v>
      </c>
      <c r="K394" s="107">
        <v>0</v>
      </c>
      <c r="L394" s="107">
        <v>0</v>
      </c>
      <c r="M394" s="107">
        <v>0</v>
      </c>
      <c r="N394" s="107">
        <v>-865984.97</v>
      </c>
      <c r="O394" s="107">
        <v>-865984.97</v>
      </c>
      <c r="P394" s="151" t="str">
        <f t="shared" ref="P394" si="9">MID($A394,10,3)</f>
        <v>174</v>
      </c>
      <c r="Q394" s="149">
        <f>AVERAGE(B394:N394)/1000</f>
        <v>425.69346384615386</v>
      </c>
    </row>
    <row r="395" spans="1:17" x14ac:dyDescent="0.2">
      <c r="A395" s="106" t="s">
        <v>2464</v>
      </c>
    </row>
    <row r="396" spans="1:17" x14ac:dyDescent="0.2">
      <c r="A396" s="158" t="s">
        <v>2465</v>
      </c>
    </row>
    <row r="397" spans="1:17" x14ac:dyDescent="0.2">
      <c r="A397" s="106" t="s">
        <v>2466</v>
      </c>
      <c r="B397" s="105">
        <v>17162290.379999999</v>
      </c>
      <c r="C397" s="105">
        <v>17162290.379999999</v>
      </c>
      <c r="D397" s="105">
        <v>17162290.379999999</v>
      </c>
      <c r="E397" s="105">
        <v>5857656.4699999997</v>
      </c>
      <c r="F397" s="105">
        <v>5857656.4699999997</v>
      </c>
      <c r="G397" s="105">
        <v>5857656.4699999997</v>
      </c>
      <c r="H397" s="105">
        <v>22501413</v>
      </c>
      <c r="I397" s="105">
        <v>22501413</v>
      </c>
      <c r="J397" s="105">
        <v>22501413</v>
      </c>
      <c r="K397" s="105">
        <v>77734432</v>
      </c>
      <c r="L397" s="105">
        <v>77734432</v>
      </c>
      <c r="M397" s="105">
        <v>77734432</v>
      </c>
      <c r="N397" s="105">
        <v>0</v>
      </c>
      <c r="O397" s="105">
        <v>0</v>
      </c>
      <c r="P397" s="151" t="str">
        <f>MID($A397,6,3)</f>
        <v>175</v>
      </c>
      <c r="Q397" s="149">
        <f>AVERAGE(B397:N397)/1000</f>
        <v>28443.644273076927</v>
      </c>
    </row>
    <row r="398" spans="1:17" x14ac:dyDescent="0.2">
      <c r="A398" s="106" t="s">
        <v>2467</v>
      </c>
      <c r="B398" s="105">
        <v>0</v>
      </c>
      <c r="C398" s="105">
        <v>0</v>
      </c>
      <c r="D398" s="105">
        <v>0</v>
      </c>
      <c r="E398" s="105">
        <v>0</v>
      </c>
      <c r="F398" s="105">
        <v>0</v>
      </c>
      <c r="G398" s="105">
        <v>0</v>
      </c>
      <c r="H398" s="105">
        <v>1295642.5</v>
      </c>
      <c r="I398" s="105">
        <v>1295642.5</v>
      </c>
      <c r="J398" s="105">
        <v>1295642.5</v>
      </c>
      <c r="K398" s="105">
        <v>34297634.450000003</v>
      </c>
      <c r="L398" s="105">
        <v>34297634.450000003</v>
      </c>
      <c r="M398" s="105">
        <v>34297634.450000003</v>
      </c>
      <c r="N398" s="105">
        <v>0</v>
      </c>
      <c r="O398" s="105">
        <v>0</v>
      </c>
      <c r="P398" s="151" t="str">
        <f t="shared" ref="P398" si="10">MID($A398,6,3)</f>
        <v>175</v>
      </c>
      <c r="Q398" s="149">
        <f>AVERAGE(B398:N398)/1000</f>
        <v>8213.8331423076925</v>
      </c>
    </row>
    <row r="399" spans="1:17" x14ac:dyDescent="0.2">
      <c r="A399" s="106" t="s">
        <v>2468</v>
      </c>
      <c r="P399" s="105"/>
      <c r="Q399" s="105">
        <f>SUM(Q397:Q398)</f>
        <v>36657.477415384623</v>
      </c>
    </row>
    <row r="400" spans="1:17" x14ac:dyDescent="0.2">
      <c r="A400" s="158" t="s">
        <v>2469</v>
      </c>
    </row>
    <row r="401" spans="1:17" x14ac:dyDescent="0.2">
      <c r="A401" s="106" t="s">
        <v>2470</v>
      </c>
      <c r="B401" s="105">
        <v>0</v>
      </c>
      <c r="C401" s="105">
        <v>0</v>
      </c>
      <c r="D401" s="105">
        <v>0</v>
      </c>
      <c r="E401" s="105">
        <v>0</v>
      </c>
      <c r="F401" s="105">
        <v>0</v>
      </c>
      <c r="G401" s="105">
        <v>0</v>
      </c>
      <c r="H401" s="105">
        <v>5829019.6200000001</v>
      </c>
      <c r="I401" s="105">
        <v>5829019.6200000001</v>
      </c>
      <c r="J401" s="105">
        <v>5829019.6200000001</v>
      </c>
      <c r="K401" s="105">
        <v>5036813.91</v>
      </c>
      <c r="L401" s="105">
        <v>5036813.91</v>
      </c>
      <c r="M401" s="105">
        <v>5036813.91</v>
      </c>
      <c r="N401" s="105">
        <v>1777918.26</v>
      </c>
      <c r="O401" s="105">
        <v>1777918.26</v>
      </c>
    </row>
    <row r="402" spans="1:17" x14ac:dyDescent="0.2">
      <c r="A402" s="106" t="s">
        <v>2471</v>
      </c>
      <c r="B402" s="105">
        <v>0</v>
      </c>
      <c r="C402" s="105">
        <v>0</v>
      </c>
      <c r="D402" s="105">
        <v>0</v>
      </c>
      <c r="E402" s="105">
        <v>0</v>
      </c>
      <c r="F402" s="105">
        <v>0</v>
      </c>
      <c r="G402" s="105">
        <v>0</v>
      </c>
      <c r="H402" s="105">
        <v>0</v>
      </c>
      <c r="I402" s="105">
        <v>0</v>
      </c>
      <c r="J402" s="105">
        <v>0</v>
      </c>
      <c r="K402" s="105">
        <v>0</v>
      </c>
      <c r="L402" s="105">
        <v>0</v>
      </c>
      <c r="M402" s="105">
        <v>0</v>
      </c>
      <c r="N402" s="105">
        <v>0</v>
      </c>
      <c r="O402" s="105">
        <v>0</v>
      </c>
    </row>
    <row r="403" spans="1:17" x14ac:dyDescent="0.2">
      <c r="A403" s="106" t="s">
        <v>2472</v>
      </c>
      <c r="B403" s="105">
        <v>0</v>
      </c>
      <c r="C403" s="105">
        <v>0</v>
      </c>
      <c r="D403" s="105">
        <v>0</v>
      </c>
      <c r="E403" s="105">
        <v>0</v>
      </c>
      <c r="F403" s="105">
        <v>0</v>
      </c>
      <c r="G403" s="105">
        <v>0</v>
      </c>
      <c r="H403" s="105">
        <v>0</v>
      </c>
      <c r="I403" s="105">
        <v>0</v>
      </c>
      <c r="J403" s="105">
        <v>0</v>
      </c>
      <c r="K403" s="105">
        <v>0</v>
      </c>
      <c r="L403" s="105">
        <v>0</v>
      </c>
      <c r="M403" s="105">
        <v>0</v>
      </c>
      <c r="N403" s="105">
        <v>0</v>
      </c>
      <c r="O403" s="105">
        <v>0</v>
      </c>
    </row>
    <row r="404" spans="1:17" x14ac:dyDescent="0.2">
      <c r="A404" s="233" t="s">
        <v>2473</v>
      </c>
      <c r="B404" s="107">
        <v>0</v>
      </c>
      <c r="C404" s="107">
        <v>0</v>
      </c>
      <c r="D404" s="107">
        <v>0</v>
      </c>
      <c r="E404" s="107">
        <v>0</v>
      </c>
      <c r="F404" s="107">
        <v>0</v>
      </c>
      <c r="G404" s="107">
        <v>0</v>
      </c>
      <c r="H404" s="107">
        <v>5829019.6200000001</v>
      </c>
      <c r="I404" s="107">
        <v>5829019.6200000001</v>
      </c>
      <c r="J404" s="107">
        <v>5829019.6200000001</v>
      </c>
      <c r="K404" s="107">
        <v>5036813.91</v>
      </c>
      <c r="L404" s="107">
        <v>5036813.91</v>
      </c>
      <c r="M404" s="107">
        <v>5036813.91</v>
      </c>
      <c r="N404" s="107">
        <v>1777918.26</v>
      </c>
      <c r="O404" s="107">
        <v>1777918.26</v>
      </c>
      <c r="P404" s="151" t="str">
        <f t="shared" ref="P404" si="11">MID($A404,10,3)</f>
        <v>176</v>
      </c>
      <c r="Q404" s="149">
        <f>AVERAGE(B404:N404)/1000</f>
        <v>2644.2629884615385</v>
      </c>
    </row>
    <row r="405" spans="1:17" x14ac:dyDescent="0.2">
      <c r="A405" s="106" t="s">
        <v>767</v>
      </c>
    </row>
    <row r="406" spans="1:17" x14ac:dyDescent="0.2">
      <c r="A406" s="158" t="s">
        <v>2474</v>
      </c>
    </row>
    <row r="407" spans="1:17" x14ac:dyDescent="0.2">
      <c r="A407" s="106" t="s">
        <v>2475</v>
      </c>
      <c r="B407" s="105">
        <v>5247257</v>
      </c>
      <c r="C407" s="105">
        <v>5198430.17</v>
      </c>
      <c r="D407" s="105">
        <v>5149603.34</v>
      </c>
      <c r="E407" s="105">
        <v>5100776.5</v>
      </c>
      <c r="F407" s="105">
        <v>5051949.67</v>
      </c>
      <c r="G407" s="105">
        <v>5003122.84</v>
      </c>
      <c r="H407" s="105">
        <v>4954296</v>
      </c>
      <c r="I407" s="105">
        <v>4905469.17</v>
      </c>
      <c r="J407" s="105">
        <v>4856642.34</v>
      </c>
      <c r="K407" s="105">
        <v>4807815.5</v>
      </c>
      <c r="L407" s="105">
        <v>4758988.67</v>
      </c>
      <c r="M407" s="105">
        <v>4710161.84</v>
      </c>
      <c r="N407" s="105">
        <v>4661335</v>
      </c>
      <c r="O407" s="105">
        <v>4661335</v>
      </c>
    </row>
    <row r="408" spans="1:17" x14ac:dyDescent="0.2">
      <c r="A408" s="106" t="s">
        <v>2476</v>
      </c>
      <c r="B408" s="105">
        <v>5787196.2000000002</v>
      </c>
      <c r="C408" s="105">
        <v>5770540.7999999998</v>
      </c>
      <c r="D408" s="105">
        <v>5753885.4000000004</v>
      </c>
      <c r="E408" s="105">
        <v>5737230.0099999998</v>
      </c>
      <c r="F408" s="105">
        <v>5720574.6100000003</v>
      </c>
      <c r="G408" s="105">
        <v>5703919.21</v>
      </c>
      <c r="H408" s="105">
        <v>5687263.8099999996</v>
      </c>
      <c r="I408" s="105">
        <v>5670608.4100000001</v>
      </c>
      <c r="J408" s="105">
        <v>5653953.0099999998</v>
      </c>
      <c r="K408" s="105">
        <v>5637297.6100000003</v>
      </c>
      <c r="L408" s="105">
        <v>5620642.21</v>
      </c>
      <c r="M408" s="105">
        <v>5603986.8099999996</v>
      </c>
      <c r="N408" s="105">
        <v>5587331.4100000001</v>
      </c>
      <c r="O408" s="105">
        <v>5587331.4100000001</v>
      </c>
    </row>
    <row r="409" spans="1:17" x14ac:dyDescent="0.2">
      <c r="A409" s="106" t="s">
        <v>2477</v>
      </c>
      <c r="B409" s="105">
        <v>61098.38</v>
      </c>
      <c r="C409" s="105">
        <v>61098.38</v>
      </c>
      <c r="D409" s="105">
        <v>73689.179999999993</v>
      </c>
      <c r="E409" s="105">
        <v>77233.84</v>
      </c>
      <c r="F409" s="105">
        <v>77233.84</v>
      </c>
      <c r="G409" s="105">
        <v>77233.84</v>
      </c>
      <c r="H409" s="105">
        <v>77233.84</v>
      </c>
      <c r="I409" s="105">
        <v>77233.84</v>
      </c>
      <c r="J409" s="105">
        <v>77233.84</v>
      </c>
      <c r="K409" s="105">
        <v>77233.84</v>
      </c>
      <c r="L409" s="105">
        <v>77233.84</v>
      </c>
      <c r="M409" s="105">
        <v>125610.75</v>
      </c>
      <c r="N409" s="105">
        <v>1128612.33</v>
      </c>
      <c r="O409" s="105">
        <v>1128612.33</v>
      </c>
    </row>
    <row r="410" spans="1:17" x14ac:dyDescent="0.2">
      <c r="A410" s="106" t="s">
        <v>2478</v>
      </c>
      <c r="B410" s="105">
        <v>45370.39</v>
      </c>
      <c r="C410" s="105">
        <v>34174.03</v>
      </c>
      <c r="D410" s="105">
        <v>22977.67</v>
      </c>
      <c r="E410" s="105">
        <v>11781.32</v>
      </c>
      <c r="F410" s="105">
        <v>162096.44</v>
      </c>
      <c r="G410" s="105">
        <v>168153.79</v>
      </c>
      <c r="H410" s="105">
        <v>164498.54999999999</v>
      </c>
      <c r="I410" s="105">
        <v>147964.76</v>
      </c>
      <c r="J410" s="105">
        <v>132927.81</v>
      </c>
      <c r="K410" s="105">
        <v>116394.03</v>
      </c>
      <c r="L410" s="105">
        <v>99860.25</v>
      </c>
      <c r="M410" s="105">
        <v>106260.51</v>
      </c>
      <c r="N410" s="105">
        <v>89726.73</v>
      </c>
      <c r="O410" s="105">
        <v>89726.73</v>
      </c>
    </row>
    <row r="411" spans="1:17" x14ac:dyDescent="0.2">
      <c r="A411" s="106" t="s">
        <v>2479</v>
      </c>
      <c r="B411" s="105">
        <v>2991561.23</v>
      </c>
      <c r="C411" s="105">
        <v>2946552.78</v>
      </c>
      <c r="D411" s="105">
        <v>2901544.34</v>
      </c>
      <c r="E411" s="105">
        <v>2856535.89</v>
      </c>
      <c r="F411" s="105">
        <v>2811527.45</v>
      </c>
      <c r="G411" s="105">
        <v>2766519.01</v>
      </c>
      <c r="H411" s="105">
        <v>2721510.56</v>
      </c>
      <c r="I411" s="105">
        <v>2676502.12</v>
      </c>
      <c r="J411" s="105">
        <v>2631493.6800000002</v>
      </c>
      <c r="K411" s="105">
        <v>2586485.23</v>
      </c>
      <c r="L411" s="105">
        <v>2541476.79</v>
      </c>
      <c r="M411" s="105">
        <v>2496468.34</v>
      </c>
      <c r="N411" s="105">
        <v>2451459.9</v>
      </c>
      <c r="O411" s="105">
        <v>2451459.9</v>
      </c>
    </row>
    <row r="412" spans="1:17" x14ac:dyDescent="0.2">
      <c r="A412" s="106" t="s">
        <v>2480</v>
      </c>
      <c r="B412" s="105">
        <v>4098125.27</v>
      </c>
      <c r="C412" s="105">
        <v>4084753.1</v>
      </c>
      <c r="D412" s="105">
        <v>4071380.93</v>
      </c>
      <c r="E412" s="105">
        <v>4058008.76</v>
      </c>
      <c r="F412" s="105">
        <v>4044636.58</v>
      </c>
      <c r="G412" s="105">
        <v>4031264.41</v>
      </c>
      <c r="H412" s="105">
        <v>4017892.24</v>
      </c>
      <c r="I412" s="105">
        <v>4004520.06</v>
      </c>
      <c r="J412" s="105">
        <v>3991147.89</v>
      </c>
      <c r="K412" s="105">
        <v>3977775.72</v>
      </c>
      <c r="L412" s="105">
        <v>3964403.54</v>
      </c>
      <c r="M412" s="105">
        <v>3951031.37</v>
      </c>
      <c r="N412" s="105">
        <v>3937659.2</v>
      </c>
      <c r="O412" s="105">
        <v>3937659.2</v>
      </c>
    </row>
    <row r="413" spans="1:17" x14ac:dyDescent="0.2">
      <c r="A413" s="106" t="s">
        <v>2481</v>
      </c>
      <c r="B413" s="105">
        <v>0</v>
      </c>
      <c r="C413" s="105">
        <v>0</v>
      </c>
      <c r="D413" s="105">
        <v>0</v>
      </c>
      <c r="E413" s="105">
        <v>0</v>
      </c>
      <c r="F413" s="105">
        <v>51386.13</v>
      </c>
      <c r="G413" s="105">
        <v>46911.5</v>
      </c>
      <c r="H413" s="105">
        <v>42581.2</v>
      </c>
      <c r="I413" s="105">
        <v>38106.57</v>
      </c>
      <c r="J413" s="105">
        <v>33631.93</v>
      </c>
      <c r="K413" s="105">
        <v>29301.64</v>
      </c>
      <c r="L413" s="105">
        <v>24827.01</v>
      </c>
      <c r="M413" s="105">
        <v>22977.919999999998</v>
      </c>
      <c r="N413" s="105">
        <v>2894709.33</v>
      </c>
      <c r="O413" s="105">
        <v>2894709.33</v>
      </c>
    </row>
    <row r="414" spans="1:17" x14ac:dyDescent="0.2">
      <c r="A414" s="106" t="s">
        <v>2482</v>
      </c>
      <c r="B414" s="105">
        <v>6020686.2999999998</v>
      </c>
      <c r="C414" s="105">
        <v>6008988.25</v>
      </c>
      <c r="D414" s="105">
        <v>5992178.3300000001</v>
      </c>
      <c r="E414" s="105">
        <v>5975368.4000000004</v>
      </c>
      <c r="F414" s="105">
        <v>5958558.4800000004</v>
      </c>
      <c r="G414" s="105">
        <v>5941748.5499999998</v>
      </c>
      <c r="H414" s="105">
        <v>5924938.6200000001</v>
      </c>
      <c r="I414" s="105">
        <v>5908128.7000000002</v>
      </c>
      <c r="J414" s="105">
        <v>5891318.7699999996</v>
      </c>
      <c r="K414" s="105">
        <v>5874508.8399999999</v>
      </c>
      <c r="L414" s="105">
        <v>5857698.9199999999</v>
      </c>
      <c r="M414" s="105">
        <v>5840889</v>
      </c>
      <c r="N414" s="105">
        <v>5824079.0599999996</v>
      </c>
      <c r="O414" s="105">
        <v>5824079.0599999996</v>
      </c>
    </row>
    <row r="415" spans="1:17" x14ac:dyDescent="0.2">
      <c r="A415" s="106" t="s">
        <v>2483</v>
      </c>
      <c r="B415" s="105">
        <v>3489871.74</v>
      </c>
      <c r="C415" s="105">
        <v>3450864.23</v>
      </c>
      <c r="D415" s="105">
        <v>3411856.72</v>
      </c>
      <c r="E415" s="105">
        <v>3372849.22</v>
      </c>
      <c r="F415" s="105">
        <v>3333841.71</v>
      </c>
      <c r="G415" s="105">
        <v>3294834.2</v>
      </c>
      <c r="H415" s="105">
        <v>3255826.69</v>
      </c>
      <c r="I415" s="105">
        <v>3216819.18</v>
      </c>
      <c r="J415" s="105">
        <v>3177811.67</v>
      </c>
      <c r="K415" s="105">
        <v>3138804.17</v>
      </c>
      <c r="L415" s="105">
        <v>3099796.66</v>
      </c>
      <c r="M415" s="105">
        <v>3060789.15</v>
      </c>
      <c r="N415" s="105">
        <v>3021781.64</v>
      </c>
      <c r="O415" s="105">
        <v>3021781.64</v>
      </c>
    </row>
    <row r="416" spans="1:17" x14ac:dyDescent="0.2">
      <c r="A416" s="106" t="s">
        <v>2484</v>
      </c>
      <c r="B416" s="105">
        <v>5742459.6900000004</v>
      </c>
      <c r="C416" s="105">
        <v>5722310.71</v>
      </c>
      <c r="D416" s="105">
        <v>5702161.7300000004</v>
      </c>
      <c r="E416" s="105">
        <v>5682012.75</v>
      </c>
      <c r="F416" s="105">
        <v>5661863.7699999996</v>
      </c>
      <c r="G416" s="105">
        <v>5641714.79</v>
      </c>
      <c r="H416" s="105">
        <v>5621565.8099999996</v>
      </c>
      <c r="I416" s="105">
        <v>5601416.8200000003</v>
      </c>
      <c r="J416" s="105">
        <v>5581267.8399999999</v>
      </c>
      <c r="K416" s="105">
        <v>5561118.8600000003</v>
      </c>
      <c r="L416" s="105">
        <v>5540969.8799999999</v>
      </c>
      <c r="M416" s="105">
        <v>5520820.9000000004</v>
      </c>
      <c r="N416" s="105">
        <v>5500671.9199999999</v>
      </c>
      <c r="O416" s="105">
        <v>5500671.9199999999</v>
      </c>
    </row>
    <row r="417" spans="1:16" x14ac:dyDescent="0.2">
      <c r="A417" s="106" t="s">
        <v>2485</v>
      </c>
      <c r="B417" s="105">
        <v>0</v>
      </c>
      <c r="C417" s="105">
        <v>0</v>
      </c>
      <c r="D417" s="105">
        <v>0</v>
      </c>
      <c r="E417" s="105">
        <v>0</v>
      </c>
      <c r="F417" s="105">
        <v>0</v>
      </c>
      <c r="G417" s="105">
        <v>0</v>
      </c>
      <c r="H417" s="105">
        <v>0</v>
      </c>
      <c r="I417" s="105">
        <v>0</v>
      </c>
      <c r="J417" s="105">
        <v>0</v>
      </c>
      <c r="K417" s="105">
        <v>0</v>
      </c>
      <c r="L417" s="105">
        <v>0</v>
      </c>
      <c r="M417" s="105">
        <v>0</v>
      </c>
      <c r="N417" s="105">
        <v>0</v>
      </c>
      <c r="O417" s="105">
        <v>0</v>
      </c>
    </row>
    <row r="418" spans="1:16" x14ac:dyDescent="0.2">
      <c r="A418" s="106" t="s">
        <v>2486</v>
      </c>
      <c r="B418" s="105">
        <v>2395323.8199999998</v>
      </c>
      <c r="C418" s="105">
        <v>2345901.7400000002</v>
      </c>
      <c r="D418" s="105">
        <v>2296479.65</v>
      </c>
      <c r="E418" s="105">
        <v>2247057.56</v>
      </c>
      <c r="F418" s="105">
        <v>2197635.48</v>
      </c>
      <c r="G418" s="105">
        <v>2148213.39</v>
      </c>
      <c r="H418" s="105">
        <v>2098791.2999999998</v>
      </c>
      <c r="I418" s="105">
        <v>2049369.20999999</v>
      </c>
      <c r="J418" s="105">
        <v>1999947.13</v>
      </c>
      <c r="K418" s="105">
        <v>1950525.04</v>
      </c>
      <c r="L418" s="105">
        <v>1901102.95</v>
      </c>
      <c r="M418" s="105">
        <v>1851680.87</v>
      </c>
      <c r="N418" s="105">
        <v>1802258.78</v>
      </c>
      <c r="O418" s="105">
        <v>1802258.78</v>
      </c>
    </row>
    <row r="419" spans="1:16" x14ac:dyDescent="0.2">
      <c r="A419" s="106" t="s">
        <v>2487</v>
      </c>
      <c r="B419" s="105">
        <v>0</v>
      </c>
      <c r="C419" s="105">
        <v>0</v>
      </c>
      <c r="D419" s="105">
        <v>0</v>
      </c>
      <c r="E419" s="105">
        <v>0</v>
      </c>
      <c r="F419" s="105">
        <v>0</v>
      </c>
      <c r="G419" s="105">
        <v>0</v>
      </c>
      <c r="H419" s="105">
        <v>0</v>
      </c>
      <c r="I419" s="105">
        <v>0</v>
      </c>
      <c r="J419" s="105">
        <v>0</v>
      </c>
      <c r="K419" s="105">
        <v>0</v>
      </c>
      <c r="L419" s="105">
        <v>0</v>
      </c>
      <c r="M419" s="105">
        <v>0</v>
      </c>
      <c r="N419" s="105">
        <v>0</v>
      </c>
      <c r="O419" s="105">
        <v>0</v>
      </c>
    </row>
    <row r="420" spans="1:16" x14ac:dyDescent="0.2">
      <c r="A420" s="106" t="s">
        <v>2488</v>
      </c>
      <c r="B420" s="105">
        <v>4329051.1500000004</v>
      </c>
      <c r="C420" s="105">
        <v>4276893.9000000004</v>
      </c>
      <c r="D420" s="105">
        <v>4224736.66</v>
      </c>
      <c r="E420" s="105">
        <v>4172579.42</v>
      </c>
      <c r="F420" s="105">
        <v>4120422.18</v>
      </c>
      <c r="G420" s="105">
        <v>4068264.93</v>
      </c>
      <c r="H420" s="105">
        <v>4016107.69</v>
      </c>
      <c r="I420" s="105">
        <v>3963950.45</v>
      </c>
      <c r="J420" s="105">
        <v>3911793.21</v>
      </c>
      <c r="K420" s="105">
        <v>3859635.96</v>
      </c>
      <c r="L420" s="105">
        <v>3807478.72</v>
      </c>
      <c r="M420" s="105">
        <v>3755321.48</v>
      </c>
      <c r="N420" s="105">
        <v>3703164.23</v>
      </c>
      <c r="O420" s="105">
        <v>3703164.23</v>
      </c>
    </row>
    <row r="421" spans="1:16" x14ac:dyDescent="0.2">
      <c r="A421" s="106" t="s">
        <v>2489</v>
      </c>
      <c r="B421" s="105">
        <v>0</v>
      </c>
      <c r="C421" s="105">
        <v>0</v>
      </c>
      <c r="D421" s="105">
        <v>0</v>
      </c>
      <c r="E421" s="105">
        <v>0</v>
      </c>
      <c r="F421" s="105">
        <v>0</v>
      </c>
      <c r="G421" s="105">
        <v>0</v>
      </c>
      <c r="H421" s="105">
        <v>0</v>
      </c>
      <c r="I421" s="105">
        <v>0</v>
      </c>
      <c r="J421" s="105">
        <v>0</v>
      </c>
      <c r="K421" s="105">
        <v>0</v>
      </c>
      <c r="L421" s="105">
        <v>0</v>
      </c>
      <c r="M421" s="105">
        <v>0</v>
      </c>
      <c r="N421" s="105">
        <v>0</v>
      </c>
      <c r="O421" s="105">
        <v>0</v>
      </c>
    </row>
    <row r="422" spans="1:16" x14ac:dyDescent="0.2">
      <c r="A422" s="106" t="s">
        <v>2490</v>
      </c>
      <c r="B422" s="105">
        <v>0</v>
      </c>
      <c r="C422" s="105">
        <v>0</v>
      </c>
      <c r="D422" s="105">
        <v>0</v>
      </c>
      <c r="E422" s="105">
        <v>0</v>
      </c>
      <c r="F422" s="105">
        <v>0</v>
      </c>
      <c r="G422" s="105">
        <v>0</v>
      </c>
      <c r="H422" s="105">
        <v>0</v>
      </c>
      <c r="I422" s="105">
        <v>0</v>
      </c>
      <c r="J422" s="105">
        <v>0</v>
      </c>
      <c r="K422" s="105">
        <v>0</v>
      </c>
      <c r="L422" s="105">
        <v>0</v>
      </c>
      <c r="M422" s="105">
        <v>0</v>
      </c>
      <c r="N422" s="105">
        <v>0</v>
      </c>
      <c r="O422" s="105">
        <v>0</v>
      </c>
    </row>
    <row r="423" spans="1:16" x14ac:dyDescent="0.2">
      <c r="A423" s="106" t="s">
        <v>2491</v>
      </c>
      <c r="B423" s="105">
        <v>68707.3</v>
      </c>
      <c r="C423" s="105">
        <v>64232.66</v>
      </c>
      <c r="D423" s="105">
        <v>60191.06</v>
      </c>
      <c r="E423" s="105">
        <v>55716.42</v>
      </c>
      <c r="F423" s="105">
        <v>0</v>
      </c>
      <c r="G423" s="105">
        <v>0</v>
      </c>
      <c r="H423" s="105">
        <v>0</v>
      </c>
      <c r="I423" s="105">
        <v>0</v>
      </c>
      <c r="J423" s="105">
        <v>0</v>
      </c>
      <c r="K423" s="105">
        <v>0</v>
      </c>
      <c r="L423" s="105">
        <v>0</v>
      </c>
      <c r="M423" s="105">
        <v>0</v>
      </c>
      <c r="N423" s="105">
        <v>0</v>
      </c>
      <c r="O423" s="105">
        <v>0</v>
      </c>
    </row>
    <row r="424" spans="1:16" x14ac:dyDescent="0.2">
      <c r="A424" s="106" t="s">
        <v>2492</v>
      </c>
      <c r="B424" s="105">
        <v>0</v>
      </c>
      <c r="C424" s="105">
        <v>0</v>
      </c>
      <c r="D424" s="105">
        <v>0</v>
      </c>
      <c r="E424" s="105">
        <v>0</v>
      </c>
      <c r="F424" s="105">
        <v>0</v>
      </c>
      <c r="G424" s="105">
        <v>0</v>
      </c>
      <c r="H424" s="105">
        <v>0</v>
      </c>
      <c r="I424" s="105">
        <v>0</v>
      </c>
      <c r="J424" s="105">
        <v>0</v>
      </c>
      <c r="K424" s="105">
        <v>2021818.76</v>
      </c>
      <c r="L424" s="105">
        <v>2751066.51</v>
      </c>
      <c r="M424" s="105">
        <v>2763121.42</v>
      </c>
      <c r="N424" s="105">
        <v>0</v>
      </c>
      <c r="O424" s="105">
        <v>0</v>
      </c>
    </row>
    <row r="425" spans="1:16" x14ac:dyDescent="0.2">
      <c r="A425" s="106" t="s">
        <v>2493</v>
      </c>
      <c r="B425" s="105">
        <v>0</v>
      </c>
      <c r="C425" s="105">
        <v>0</v>
      </c>
      <c r="D425" s="105">
        <v>0</v>
      </c>
      <c r="E425" s="105">
        <v>0</v>
      </c>
      <c r="F425" s="105">
        <v>0</v>
      </c>
      <c r="G425" s="105">
        <v>0</v>
      </c>
      <c r="H425" s="105">
        <v>0</v>
      </c>
      <c r="I425" s="105">
        <v>0</v>
      </c>
      <c r="J425" s="105">
        <v>0</v>
      </c>
      <c r="K425" s="105">
        <v>0</v>
      </c>
      <c r="L425" s="105">
        <v>0</v>
      </c>
      <c r="M425" s="105">
        <v>5342291.4000000004</v>
      </c>
      <c r="N425" s="105">
        <v>7885161.71</v>
      </c>
      <c r="O425" s="105">
        <v>7885161.71</v>
      </c>
    </row>
    <row r="426" spans="1:16" x14ac:dyDescent="0.2">
      <c r="A426" s="106" t="s">
        <v>2494</v>
      </c>
      <c r="B426" s="105">
        <v>0</v>
      </c>
      <c r="C426" s="105">
        <v>0</v>
      </c>
      <c r="D426" s="105">
        <v>0</v>
      </c>
      <c r="E426" s="105">
        <v>0</v>
      </c>
      <c r="F426" s="105">
        <v>0</v>
      </c>
      <c r="G426" s="105">
        <v>0</v>
      </c>
      <c r="H426" s="105">
        <v>0</v>
      </c>
      <c r="I426" s="105">
        <v>0</v>
      </c>
      <c r="J426" s="105">
        <v>0</v>
      </c>
      <c r="K426" s="105">
        <v>0</v>
      </c>
      <c r="L426" s="105">
        <v>0</v>
      </c>
      <c r="M426" s="105">
        <v>2770893.16</v>
      </c>
      <c r="N426" s="105">
        <v>4929036.93</v>
      </c>
      <c r="O426" s="105">
        <v>4929036.93</v>
      </c>
    </row>
    <row r="427" spans="1:16" x14ac:dyDescent="0.2">
      <c r="A427" s="106" t="s">
        <v>2495</v>
      </c>
      <c r="B427" s="105">
        <v>2392250.88</v>
      </c>
      <c r="C427" s="105">
        <v>2344942.0499999998</v>
      </c>
      <c r="D427" s="105">
        <v>2297633.23</v>
      </c>
      <c r="E427" s="105">
        <v>3083587.27</v>
      </c>
      <c r="F427" s="105">
        <v>3031791.31</v>
      </c>
      <c r="G427" s="105">
        <v>2979995.35</v>
      </c>
      <c r="H427" s="105">
        <v>2928199.39</v>
      </c>
      <c r="I427" s="105">
        <v>2876403.43</v>
      </c>
      <c r="J427" s="105">
        <v>2824607.47</v>
      </c>
      <c r="K427" s="105">
        <v>2772811.51</v>
      </c>
      <c r="L427" s="105">
        <v>2721015.56</v>
      </c>
      <c r="M427" s="105">
        <v>2669219.6</v>
      </c>
      <c r="N427" s="105">
        <v>2617423.64</v>
      </c>
      <c r="O427" s="105">
        <v>2617423.64</v>
      </c>
    </row>
    <row r="428" spans="1:16" x14ac:dyDescent="0.2">
      <c r="A428" s="106" t="s">
        <v>2496</v>
      </c>
      <c r="B428" s="105">
        <v>936442.5</v>
      </c>
      <c r="C428" s="105">
        <v>921090.99</v>
      </c>
      <c r="D428" s="105">
        <v>905739.47</v>
      </c>
      <c r="E428" s="105">
        <v>890387.96</v>
      </c>
      <c r="F428" s="105">
        <v>875036.44</v>
      </c>
      <c r="G428" s="105">
        <v>859684.92</v>
      </c>
      <c r="H428" s="105">
        <v>844333.41</v>
      </c>
      <c r="I428" s="105">
        <v>828981.89</v>
      </c>
      <c r="J428" s="105">
        <v>813630.37</v>
      </c>
      <c r="K428" s="105">
        <v>798278.86</v>
      </c>
      <c r="L428" s="105">
        <v>782927.34</v>
      </c>
      <c r="M428" s="105">
        <v>767575.83</v>
      </c>
      <c r="N428" s="105">
        <v>752224.31</v>
      </c>
      <c r="O428" s="105">
        <v>752224.31</v>
      </c>
    </row>
    <row r="429" spans="1:16" x14ac:dyDescent="0.2">
      <c r="A429" s="106" t="s">
        <v>2497</v>
      </c>
      <c r="B429" s="105">
        <v>1013832.78</v>
      </c>
      <c r="C429" s="105">
        <v>1005522.68</v>
      </c>
      <c r="D429" s="105">
        <v>997212.57</v>
      </c>
      <c r="E429" s="105">
        <v>988902.47</v>
      </c>
      <c r="F429" s="105">
        <v>980592.36</v>
      </c>
      <c r="G429" s="105">
        <v>972282.26</v>
      </c>
      <c r="H429" s="105">
        <v>963972.15</v>
      </c>
      <c r="I429" s="105">
        <v>955662.05</v>
      </c>
      <c r="J429" s="105">
        <v>947351.94</v>
      </c>
      <c r="K429" s="105">
        <v>939041.84</v>
      </c>
      <c r="L429" s="105">
        <v>930731.73</v>
      </c>
      <c r="M429" s="105">
        <v>922421.63</v>
      </c>
      <c r="N429" s="105">
        <v>914111.53</v>
      </c>
      <c r="O429" s="105">
        <v>914111.53</v>
      </c>
    </row>
    <row r="430" spans="1:16" x14ac:dyDescent="0.2">
      <c r="A430" s="106" t="s">
        <v>2498</v>
      </c>
      <c r="B430" s="105">
        <v>0</v>
      </c>
      <c r="C430" s="105">
        <v>0</v>
      </c>
      <c r="D430" s="105">
        <v>0</v>
      </c>
      <c r="E430" s="105">
        <v>0</v>
      </c>
      <c r="F430" s="105">
        <v>0</v>
      </c>
      <c r="G430" s="105">
        <v>0</v>
      </c>
      <c r="H430" s="105">
        <v>0</v>
      </c>
      <c r="I430" s="105">
        <v>0</v>
      </c>
      <c r="J430" s="105">
        <v>0</v>
      </c>
      <c r="K430" s="105">
        <v>0</v>
      </c>
      <c r="L430" s="105">
        <v>0</v>
      </c>
      <c r="M430" s="105">
        <v>0</v>
      </c>
      <c r="N430" s="105">
        <v>0</v>
      </c>
      <c r="O430" s="105">
        <v>0</v>
      </c>
    </row>
    <row r="431" spans="1:16" x14ac:dyDescent="0.2">
      <c r="A431" s="106" t="s">
        <v>2499</v>
      </c>
      <c r="B431" s="105">
        <v>3288599.25</v>
      </c>
      <c r="C431" s="105">
        <v>3269963.44</v>
      </c>
      <c r="D431" s="105">
        <v>3251327.63</v>
      </c>
      <c r="E431" s="105">
        <v>3232691.82</v>
      </c>
      <c r="F431" s="105">
        <v>3214056.01</v>
      </c>
      <c r="G431" s="105">
        <v>3195420.2</v>
      </c>
      <c r="H431" s="105">
        <v>3176784.39</v>
      </c>
      <c r="I431" s="105">
        <v>3158148.58</v>
      </c>
      <c r="J431" s="105">
        <v>3139512.77</v>
      </c>
      <c r="K431" s="105">
        <v>3120876.96</v>
      </c>
      <c r="L431" s="105">
        <v>3102241.15</v>
      </c>
      <c r="M431" s="105">
        <v>3083605.34</v>
      </c>
      <c r="N431" s="105">
        <v>3064969.53</v>
      </c>
      <c r="O431" s="105">
        <v>3064969.53</v>
      </c>
    </row>
    <row r="432" spans="1:16" x14ac:dyDescent="0.2">
      <c r="A432" s="106" t="s">
        <v>2500</v>
      </c>
      <c r="B432" s="105">
        <v>0</v>
      </c>
      <c r="C432" s="105">
        <v>0</v>
      </c>
      <c r="D432" s="105">
        <v>0</v>
      </c>
      <c r="E432" s="105">
        <v>0</v>
      </c>
      <c r="F432" s="105">
        <v>0</v>
      </c>
      <c r="G432" s="105">
        <v>0</v>
      </c>
      <c r="H432" s="105">
        <v>0</v>
      </c>
      <c r="I432" s="105">
        <v>0</v>
      </c>
      <c r="J432" s="105">
        <v>0</v>
      </c>
      <c r="K432" s="105">
        <v>0</v>
      </c>
      <c r="L432" s="105">
        <v>0</v>
      </c>
      <c r="M432" s="105">
        <v>0</v>
      </c>
      <c r="N432" s="105">
        <v>0</v>
      </c>
      <c r="O432" s="105">
        <v>0</v>
      </c>
      <c r="P432" s="105"/>
    </row>
    <row r="433" spans="1:17" x14ac:dyDescent="0.2">
      <c r="A433" s="106" t="s">
        <v>2501</v>
      </c>
      <c r="B433" s="105">
        <v>2694963.09</v>
      </c>
      <c r="C433" s="105">
        <v>2681943.94</v>
      </c>
      <c r="D433" s="105">
        <v>2668924.7999999998</v>
      </c>
      <c r="E433" s="105">
        <v>2655905.65</v>
      </c>
      <c r="F433" s="105">
        <v>2642886.5</v>
      </c>
      <c r="G433" s="105">
        <v>2629867.36</v>
      </c>
      <c r="H433" s="105">
        <v>2616848.21</v>
      </c>
      <c r="I433" s="105">
        <v>2603829.0699999998</v>
      </c>
      <c r="J433" s="105">
        <v>2590809.92</v>
      </c>
      <c r="K433" s="105">
        <v>2577790.7799999998</v>
      </c>
      <c r="L433" s="105">
        <v>2564771.63</v>
      </c>
      <c r="M433" s="105">
        <v>2551752.4900000002</v>
      </c>
      <c r="N433" s="105">
        <v>2538733.34</v>
      </c>
      <c r="O433" s="105">
        <v>2538733.34</v>
      </c>
    </row>
    <row r="434" spans="1:17" x14ac:dyDescent="0.2">
      <c r="A434" s="106" t="s">
        <v>2502</v>
      </c>
      <c r="B434" s="105">
        <v>6768446.3200000003</v>
      </c>
      <c r="C434" s="105">
        <v>6731952.1799999997</v>
      </c>
      <c r="D434" s="105">
        <v>6695458.04</v>
      </c>
      <c r="E434" s="105">
        <v>6658963.9100000001</v>
      </c>
      <c r="F434" s="105">
        <v>6622469.7699999996</v>
      </c>
      <c r="G434" s="105">
        <v>6585975.6299999999</v>
      </c>
      <c r="H434" s="105">
        <v>6549481.4900000002</v>
      </c>
      <c r="I434" s="105">
        <v>6512987.3499999996</v>
      </c>
      <c r="J434" s="105">
        <v>6476493.21</v>
      </c>
      <c r="K434" s="105">
        <v>6439999.0700000003</v>
      </c>
      <c r="L434" s="105">
        <v>6403504.9299999997</v>
      </c>
      <c r="M434" s="105">
        <v>6367010.79</v>
      </c>
      <c r="N434" s="105">
        <v>6330516.6500000004</v>
      </c>
      <c r="O434" s="105">
        <v>6330516.6500000004</v>
      </c>
    </row>
    <row r="435" spans="1:17" x14ac:dyDescent="0.2">
      <c r="A435" s="106" t="s">
        <v>2503</v>
      </c>
      <c r="B435" s="105">
        <v>3226311.26</v>
      </c>
      <c r="C435" s="105">
        <v>3212781.86</v>
      </c>
      <c r="D435" s="105">
        <v>3199252.45</v>
      </c>
      <c r="E435" s="105">
        <v>3185723.05</v>
      </c>
      <c r="F435" s="105">
        <v>3172193.65</v>
      </c>
      <c r="G435" s="105">
        <v>3158664.25</v>
      </c>
      <c r="H435" s="105">
        <v>3145134.84</v>
      </c>
      <c r="I435" s="105">
        <v>3131605.44</v>
      </c>
      <c r="J435" s="105">
        <v>3118076.04</v>
      </c>
      <c r="K435" s="105">
        <v>3104546.64</v>
      </c>
      <c r="L435" s="105">
        <v>3091017.23</v>
      </c>
      <c r="M435" s="105">
        <v>3077487.83</v>
      </c>
      <c r="N435" s="105">
        <v>3063958.43</v>
      </c>
      <c r="O435" s="105">
        <v>3063958.43</v>
      </c>
    </row>
    <row r="436" spans="1:17" x14ac:dyDescent="0.2">
      <c r="A436" s="233" t="s">
        <v>2504</v>
      </c>
      <c r="B436" s="107">
        <v>60597554.549999997</v>
      </c>
      <c r="C436" s="107">
        <v>60132937.890000001</v>
      </c>
      <c r="D436" s="107">
        <v>59676233.200000003</v>
      </c>
      <c r="E436" s="107">
        <v>60043312.219999999</v>
      </c>
      <c r="F436" s="107">
        <v>59730752.380000003</v>
      </c>
      <c r="G436" s="107">
        <v>59273790.429999903</v>
      </c>
      <c r="H436" s="107">
        <v>58807260.189999901</v>
      </c>
      <c r="I436" s="107">
        <v>58327707.100000001</v>
      </c>
      <c r="J436" s="107">
        <v>57849650.839999899</v>
      </c>
      <c r="K436" s="107">
        <v>59392060.859999999</v>
      </c>
      <c r="L436" s="107">
        <v>59641755.520000003</v>
      </c>
      <c r="M436" s="107">
        <v>67361378.430000007</v>
      </c>
      <c r="N436" s="107">
        <v>72698925.599999994</v>
      </c>
      <c r="O436" s="107">
        <v>72698925.599999994</v>
      </c>
      <c r="P436" s="151" t="str">
        <f>MID($A436,10,3)</f>
        <v>181</v>
      </c>
      <c r="Q436" s="149">
        <f>AVERAGE(B436:N436)/1000</f>
        <v>61041.02455461536</v>
      </c>
    </row>
    <row r="437" spans="1:17" x14ac:dyDescent="0.2">
      <c r="A437" s="106" t="s">
        <v>2505</v>
      </c>
    </row>
    <row r="438" spans="1:17" x14ac:dyDescent="0.2">
      <c r="A438" s="158" t="s">
        <v>2506</v>
      </c>
    </row>
    <row r="439" spans="1:17" x14ac:dyDescent="0.2">
      <c r="A439" s="106" t="s">
        <v>2507</v>
      </c>
      <c r="B439" s="105">
        <v>0</v>
      </c>
      <c r="C439" s="105">
        <v>0</v>
      </c>
      <c r="D439" s="105">
        <v>0</v>
      </c>
      <c r="E439" s="105">
        <v>0</v>
      </c>
      <c r="F439" s="105">
        <v>0</v>
      </c>
      <c r="G439" s="105">
        <v>0</v>
      </c>
      <c r="H439" s="105">
        <v>0</v>
      </c>
      <c r="I439" s="105">
        <v>0</v>
      </c>
      <c r="J439" s="105">
        <v>0</v>
      </c>
      <c r="K439" s="105">
        <v>0</v>
      </c>
      <c r="L439" s="105">
        <v>0</v>
      </c>
      <c r="M439" s="105">
        <v>0</v>
      </c>
      <c r="N439" s="105">
        <v>0</v>
      </c>
      <c r="O439" s="105">
        <v>0</v>
      </c>
    </row>
    <row r="440" spans="1:17" x14ac:dyDescent="0.2">
      <c r="A440" s="106" t="s">
        <v>2508</v>
      </c>
      <c r="B440" s="105">
        <v>0</v>
      </c>
      <c r="C440" s="105">
        <v>0</v>
      </c>
      <c r="D440" s="105">
        <v>0</v>
      </c>
      <c r="E440" s="105">
        <v>0</v>
      </c>
      <c r="F440" s="105">
        <v>0</v>
      </c>
      <c r="G440" s="105">
        <v>0</v>
      </c>
      <c r="H440" s="105">
        <v>0</v>
      </c>
      <c r="I440" s="105">
        <v>0</v>
      </c>
      <c r="J440" s="105">
        <v>0</v>
      </c>
      <c r="K440" s="105">
        <v>0</v>
      </c>
      <c r="L440" s="105">
        <v>0</v>
      </c>
      <c r="M440" s="105">
        <v>0</v>
      </c>
      <c r="N440" s="105">
        <v>0</v>
      </c>
      <c r="O440" s="105">
        <v>0</v>
      </c>
    </row>
    <row r="441" spans="1:17" x14ac:dyDescent="0.2">
      <c r="A441" s="106" t="s">
        <v>2509</v>
      </c>
      <c r="B441" s="105">
        <v>0</v>
      </c>
      <c r="C441" s="105">
        <v>0</v>
      </c>
      <c r="D441" s="105">
        <v>0</v>
      </c>
      <c r="E441" s="105">
        <v>0</v>
      </c>
      <c r="F441" s="105">
        <v>0</v>
      </c>
      <c r="G441" s="105">
        <v>0</v>
      </c>
      <c r="H441" s="105">
        <v>0</v>
      </c>
      <c r="I441" s="105">
        <v>0</v>
      </c>
      <c r="J441" s="105">
        <v>0</v>
      </c>
      <c r="K441" s="105">
        <v>0</v>
      </c>
      <c r="L441" s="105">
        <v>0</v>
      </c>
      <c r="M441" s="105">
        <v>0</v>
      </c>
      <c r="N441" s="105">
        <v>0</v>
      </c>
      <c r="O441" s="105">
        <v>0</v>
      </c>
    </row>
    <row r="442" spans="1:17" x14ac:dyDescent="0.2">
      <c r="A442" s="106" t="s">
        <v>2510</v>
      </c>
      <c r="B442" s="105">
        <v>0</v>
      </c>
      <c r="C442" s="105">
        <v>0</v>
      </c>
      <c r="D442" s="105">
        <v>0</v>
      </c>
      <c r="E442" s="105">
        <v>0</v>
      </c>
      <c r="F442" s="105">
        <v>0</v>
      </c>
      <c r="G442" s="105">
        <v>91946</v>
      </c>
      <c r="H442" s="105">
        <v>91946</v>
      </c>
      <c r="I442" s="105">
        <v>91946</v>
      </c>
      <c r="J442" s="105">
        <v>509726</v>
      </c>
      <c r="K442" s="105">
        <v>325834</v>
      </c>
      <c r="L442" s="105">
        <v>325834</v>
      </c>
      <c r="M442" s="105">
        <v>325834</v>
      </c>
      <c r="N442" s="105">
        <v>509726</v>
      </c>
      <c r="O442" s="105">
        <v>509726</v>
      </c>
    </row>
    <row r="443" spans="1:17" x14ac:dyDescent="0.2">
      <c r="A443" s="106" t="s">
        <v>2511</v>
      </c>
      <c r="B443" s="105">
        <v>14691389.039999999</v>
      </c>
      <c r="C443" s="105">
        <v>15975499.039999999</v>
      </c>
      <c r="D443" s="105">
        <v>17259609.039999999</v>
      </c>
      <c r="E443" s="105">
        <v>18543719.039999999</v>
      </c>
      <c r="F443" s="105">
        <v>19827829.039999999</v>
      </c>
      <c r="G443" s="105">
        <v>21111939.039999999</v>
      </c>
      <c r="H443" s="105">
        <v>22396049.039999999</v>
      </c>
      <c r="I443" s="105">
        <v>23680159.039999999</v>
      </c>
      <c r="J443" s="105">
        <v>24964269.039999999</v>
      </c>
      <c r="K443" s="105">
        <v>26248379.039999999</v>
      </c>
      <c r="L443" s="105">
        <v>27532489.039999999</v>
      </c>
      <c r="M443" s="105">
        <v>28816599.039999999</v>
      </c>
      <c r="N443" s="105">
        <v>30100709.039999999</v>
      </c>
      <c r="O443" s="105">
        <v>30100709.039999999</v>
      </c>
    </row>
    <row r="444" spans="1:17" x14ac:dyDescent="0.2">
      <c r="A444" s="106" t="s">
        <v>2512</v>
      </c>
      <c r="B444" s="105">
        <v>0</v>
      </c>
      <c r="C444" s="105">
        <v>0</v>
      </c>
      <c r="D444" s="105">
        <v>0</v>
      </c>
      <c r="E444" s="105">
        <v>0</v>
      </c>
      <c r="F444" s="105">
        <v>0</v>
      </c>
      <c r="G444" s="105">
        <v>0</v>
      </c>
      <c r="H444" s="105">
        <v>0</v>
      </c>
      <c r="I444" s="105">
        <v>0</v>
      </c>
      <c r="J444" s="105">
        <v>0</v>
      </c>
      <c r="K444" s="105">
        <v>0</v>
      </c>
      <c r="L444" s="105">
        <v>0</v>
      </c>
      <c r="M444" s="105">
        <v>0</v>
      </c>
      <c r="N444" s="105">
        <v>0</v>
      </c>
      <c r="O444" s="105">
        <v>0</v>
      </c>
    </row>
    <row r="445" spans="1:17" x14ac:dyDescent="0.2">
      <c r="A445" s="106" t="s">
        <v>2513</v>
      </c>
      <c r="B445" s="105">
        <v>10218601.07</v>
      </c>
      <c r="C445" s="105">
        <v>10110864.07</v>
      </c>
      <c r="D445" s="105">
        <v>10003127.07</v>
      </c>
      <c r="E445" s="105">
        <v>9895390.0700000003</v>
      </c>
      <c r="F445" s="105">
        <v>9787653.0700000003</v>
      </c>
      <c r="G445" s="105">
        <v>9679916.0700000003</v>
      </c>
      <c r="H445" s="105">
        <v>9572179.0700000003</v>
      </c>
      <c r="I445" s="105">
        <v>9464442.0700000003</v>
      </c>
      <c r="J445" s="105">
        <v>9356705.0700000003</v>
      </c>
      <c r="K445" s="105">
        <v>9248968.0700000003</v>
      </c>
      <c r="L445" s="105">
        <v>9141231.0700000003</v>
      </c>
      <c r="M445" s="105">
        <v>9033494.0700000003</v>
      </c>
      <c r="N445" s="105">
        <v>8925757.0700000003</v>
      </c>
      <c r="O445" s="105">
        <v>8925757.0700000003</v>
      </c>
    </row>
    <row r="446" spans="1:17" x14ac:dyDescent="0.2">
      <c r="A446" s="106" t="s">
        <v>2514</v>
      </c>
      <c r="B446" s="105">
        <v>27925928</v>
      </c>
      <c r="C446" s="105">
        <v>27836422</v>
      </c>
      <c r="D446" s="105">
        <v>27746916</v>
      </c>
      <c r="E446" s="105">
        <v>27657410</v>
      </c>
      <c r="F446" s="105">
        <v>27567904</v>
      </c>
      <c r="G446" s="105">
        <v>27478398</v>
      </c>
      <c r="H446" s="105">
        <v>27388892</v>
      </c>
      <c r="I446" s="105">
        <v>27299386</v>
      </c>
      <c r="J446" s="105">
        <v>27209880</v>
      </c>
      <c r="K446" s="105">
        <v>27120374</v>
      </c>
      <c r="L446" s="105">
        <v>27030868</v>
      </c>
      <c r="M446" s="105">
        <v>26941362</v>
      </c>
      <c r="N446" s="105">
        <v>26851856</v>
      </c>
      <c r="O446" s="105">
        <v>26851856</v>
      </c>
    </row>
    <row r="447" spans="1:17" x14ac:dyDescent="0.2">
      <c r="A447" s="106" t="s">
        <v>2515</v>
      </c>
      <c r="B447" s="105">
        <v>525070.4</v>
      </c>
      <c r="C447" s="105">
        <v>525070.4</v>
      </c>
      <c r="D447" s="105">
        <v>546389.28</v>
      </c>
      <c r="E447" s="105">
        <v>28078.37</v>
      </c>
      <c r="F447" s="105">
        <v>43809.62</v>
      </c>
      <c r="G447" s="105">
        <v>61366.71</v>
      </c>
      <c r="H447" s="105">
        <v>34653.5</v>
      </c>
      <c r="I447" s="105">
        <v>230959</v>
      </c>
      <c r="J447" s="105">
        <v>683737.15</v>
      </c>
      <c r="K447" s="105">
        <v>28348.73</v>
      </c>
      <c r="L447" s="105">
        <v>28348.73</v>
      </c>
      <c r="M447" s="105">
        <v>28348.73</v>
      </c>
      <c r="N447" s="105">
        <v>28648.52</v>
      </c>
      <c r="O447" s="105">
        <v>28648.52</v>
      </c>
    </row>
    <row r="448" spans="1:17" x14ac:dyDescent="0.2">
      <c r="A448" s="106" t="s">
        <v>2516</v>
      </c>
      <c r="B448" s="105">
        <v>0</v>
      </c>
      <c r="C448" s="105">
        <v>0</v>
      </c>
      <c r="D448" s="105">
        <v>0</v>
      </c>
      <c r="E448" s="105">
        <v>0</v>
      </c>
      <c r="F448" s="105">
        <v>0</v>
      </c>
      <c r="G448" s="105">
        <v>0</v>
      </c>
      <c r="H448" s="105">
        <v>0</v>
      </c>
      <c r="I448" s="105">
        <v>0</v>
      </c>
      <c r="J448" s="105">
        <v>0</v>
      </c>
      <c r="K448" s="105">
        <v>0</v>
      </c>
      <c r="L448" s="105">
        <v>0</v>
      </c>
      <c r="M448" s="105">
        <v>0</v>
      </c>
      <c r="N448" s="105">
        <v>0</v>
      </c>
      <c r="O448" s="105">
        <v>0</v>
      </c>
    </row>
    <row r="449" spans="1:17" x14ac:dyDescent="0.2">
      <c r="A449" s="106" t="s">
        <v>2517</v>
      </c>
      <c r="B449" s="105">
        <v>0</v>
      </c>
      <c r="C449" s="105">
        <v>0</v>
      </c>
      <c r="D449" s="105">
        <v>0</v>
      </c>
      <c r="E449" s="105">
        <v>0</v>
      </c>
      <c r="F449" s="105">
        <v>0</v>
      </c>
      <c r="G449" s="105">
        <v>0</v>
      </c>
      <c r="H449" s="105">
        <v>0</v>
      </c>
      <c r="I449" s="105">
        <v>0</v>
      </c>
      <c r="J449" s="105">
        <v>0</v>
      </c>
      <c r="K449" s="105">
        <v>0</v>
      </c>
      <c r="L449" s="105">
        <v>0</v>
      </c>
      <c r="M449" s="105">
        <v>0</v>
      </c>
      <c r="N449" s="105">
        <v>0</v>
      </c>
      <c r="O449" s="105">
        <v>0</v>
      </c>
    </row>
    <row r="450" spans="1:17" x14ac:dyDescent="0.2">
      <c r="A450" s="106" t="s">
        <v>2518</v>
      </c>
      <c r="B450" s="105">
        <v>336026.87</v>
      </c>
      <c r="C450" s="105">
        <v>336026.87</v>
      </c>
      <c r="D450" s="105">
        <v>336026.87</v>
      </c>
      <c r="E450" s="105">
        <v>336026.87</v>
      </c>
      <c r="F450" s="105">
        <v>336026.87</v>
      </c>
      <c r="G450" s="105">
        <v>336026.87</v>
      </c>
      <c r="H450" s="105">
        <v>336026.87</v>
      </c>
      <c r="I450" s="105">
        <v>336026.87</v>
      </c>
      <c r="J450" s="105">
        <v>336026.87</v>
      </c>
      <c r="K450" s="105">
        <v>336026.87</v>
      </c>
      <c r="L450" s="105">
        <v>336026.87</v>
      </c>
      <c r="M450" s="105">
        <v>336026.87</v>
      </c>
      <c r="N450" s="105">
        <v>336026.87</v>
      </c>
      <c r="O450" s="105">
        <v>336026.87</v>
      </c>
    </row>
    <row r="451" spans="1:17" x14ac:dyDescent="0.2">
      <c r="A451" s="106" t="s">
        <v>2519</v>
      </c>
      <c r="B451" s="105">
        <v>29127465.09</v>
      </c>
      <c r="C451" s="105">
        <v>29127465.09</v>
      </c>
      <c r="D451" s="105">
        <v>29127465.09</v>
      </c>
      <c r="E451" s="105">
        <v>27496011.02</v>
      </c>
      <c r="F451" s="105">
        <v>27496011.02</v>
      </c>
      <c r="G451" s="105">
        <v>27496011.02</v>
      </c>
      <c r="H451" s="105">
        <v>25872576.469999999</v>
      </c>
      <c r="I451" s="105">
        <v>25872576.469999999</v>
      </c>
      <c r="J451" s="105">
        <v>25872576.469999999</v>
      </c>
      <c r="K451" s="105">
        <v>24820663.649999999</v>
      </c>
      <c r="L451" s="105">
        <v>24820663.649999999</v>
      </c>
      <c r="M451" s="105">
        <v>24820663.649999999</v>
      </c>
      <c r="N451" s="105">
        <v>23134274.969999999</v>
      </c>
      <c r="O451" s="105">
        <v>23134274.969999999</v>
      </c>
    </row>
    <row r="452" spans="1:17" x14ac:dyDescent="0.2">
      <c r="A452" s="106" t="s">
        <v>2520</v>
      </c>
      <c r="B452" s="105">
        <v>230.28</v>
      </c>
      <c r="C452" s="105">
        <v>0</v>
      </c>
      <c r="D452" s="105">
        <v>0</v>
      </c>
      <c r="E452" s="105">
        <v>0</v>
      </c>
      <c r="F452" s="105">
        <v>0</v>
      </c>
      <c r="G452" s="105">
        <v>0</v>
      </c>
      <c r="H452" s="105">
        <v>0</v>
      </c>
      <c r="I452" s="105">
        <v>0</v>
      </c>
      <c r="J452" s="105">
        <v>0</v>
      </c>
      <c r="K452" s="105">
        <v>0</v>
      </c>
      <c r="L452" s="105">
        <v>0</v>
      </c>
      <c r="M452" s="105">
        <v>0</v>
      </c>
      <c r="N452" s="105">
        <v>0</v>
      </c>
      <c r="O452" s="105">
        <v>0</v>
      </c>
    </row>
    <row r="453" spans="1:17" x14ac:dyDescent="0.2">
      <c r="A453" s="106" t="s">
        <v>2521</v>
      </c>
      <c r="B453" s="105">
        <v>0</v>
      </c>
      <c r="C453" s="105">
        <v>0</v>
      </c>
      <c r="D453" s="105">
        <v>0</v>
      </c>
      <c r="E453" s="105">
        <v>0</v>
      </c>
      <c r="F453" s="105">
        <v>0</v>
      </c>
      <c r="G453" s="105">
        <v>0</v>
      </c>
      <c r="H453" s="105">
        <v>0</v>
      </c>
      <c r="I453" s="105">
        <v>0</v>
      </c>
      <c r="J453" s="105">
        <v>0</v>
      </c>
      <c r="K453" s="105">
        <v>0</v>
      </c>
      <c r="L453" s="105">
        <v>0</v>
      </c>
      <c r="M453" s="105">
        <v>0</v>
      </c>
      <c r="N453" s="105">
        <v>0</v>
      </c>
      <c r="O453" s="105">
        <v>0</v>
      </c>
    </row>
    <row r="454" spans="1:17" x14ac:dyDescent="0.2">
      <c r="A454" s="106" t="s">
        <v>2522</v>
      </c>
      <c r="B454" s="105">
        <v>3731862.3</v>
      </c>
      <c r="C454" s="105">
        <v>3731862.3</v>
      </c>
      <c r="D454" s="105">
        <v>3697108.3</v>
      </c>
      <c r="E454" s="105">
        <v>3679731.3</v>
      </c>
      <c r="F454" s="105">
        <v>3662354.3</v>
      </c>
      <c r="G454" s="105">
        <v>3644977.3</v>
      </c>
      <c r="H454" s="105">
        <v>3627600.3</v>
      </c>
      <c r="I454" s="105">
        <v>3610223.3</v>
      </c>
      <c r="J454" s="105">
        <v>3592846.3</v>
      </c>
      <c r="K454" s="105">
        <v>3575469.3</v>
      </c>
      <c r="L454" s="105">
        <v>3558092.3</v>
      </c>
      <c r="M454" s="105">
        <v>3540715.3</v>
      </c>
      <c r="N454" s="105">
        <v>4188361.13</v>
      </c>
      <c r="O454" s="105">
        <v>4188361.13</v>
      </c>
    </row>
    <row r="455" spans="1:17" x14ac:dyDescent="0.2">
      <c r="A455" s="106" t="s">
        <v>2523</v>
      </c>
      <c r="B455" s="105">
        <v>0</v>
      </c>
      <c r="C455" s="105">
        <v>0</v>
      </c>
      <c r="D455" s="105">
        <v>0</v>
      </c>
      <c r="E455" s="105">
        <v>0</v>
      </c>
      <c r="F455" s="105">
        <v>0</v>
      </c>
      <c r="G455" s="105">
        <v>0</v>
      </c>
      <c r="H455" s="105">
        <v>0</v>
      </c>
      <c r="I455" s="105">
        <v>0</v>
      </c>
      <c r="J455" s="105">
        <v>0</v>
      </c>
      <c r="K455" s="105">
        <v>0</v>
      </c>
      <c r="L455" s="105">
        <v>0</v>
      </c>
      <c r="M455" s="105">
        <v>0</v>
      </c>
      <c r="N455" s="105">
        <v>0</v>
      </c>
      <c r="O455" s="105">
        <v>0</v>
      </c>
    </row>
    <row r="456" spans="1:17" x14ac:dyDescent="0.2">
      <c r="A456" s="233" t="s">
        <v>2524</v>
      </c>
      <c r="B456" s="105">
        <v>86556573.049999997</v>
      </c>
      <c r="C456" s="105">
        <v>87643209.769999906</v>
      </c>
      <c r="D456" s="105">
        <v>88716641.650000006</v>
      </c>
      <c r="E456" s="105">
        <v>87636366.670000002</v>
      </c>
      <c r="F456" s="105">
        <v>88721587.920000002</v>
      </c>
      <c r="G456" s="105">
        <v>89900581.009999901</v>
      </c>
      <c r="H456" s="105">
        <v>89319923.25</v>
      </c>
      <c r="I456" s="105">
        <v>90585718.75</v>
      </c>
      <c r="J456" s="105">
        <v>92525766.900000006</v>
      </c>
      <c r="K456" s="105">
        <v>91704063.659999996</v>
      </c>
      <c r="L456" s="105">
        <v>92773553.659999996</v>
      </c>
      <c r="M456" s="105">
        <v>93843043.659999996</v>
      </c>
      <c r="N456" s="105">
        <v>94075359.599999994</v>
      </c>
      <c r="O456" s="105">
        <v>94075359.599999994</v>
      </c>
      <c r="P456" s="151" t="str">
        <f>MID($A456,10,3)</f>
        <v>182</v>
      </c>
      <c r="Q456" s="149">
        <f>AVERAGE(B456:N456)/1000</f>
        <v>90307.876119230743</v>
      </c>
    </row>
    <row r="457" spans="1:17" x14ac:dyDescent="0.2">
      <c r="A457" s="106" t="s">
        <v>2525</v>
      </c>
    </row>
    <row r="458" spans="1:17" x14ac:dyDescent="0.2">
      <c r="A458" s="106" t="s">
        <v>2526</v>
      </c>
      <c r="B458" s="105">
        <v>1373470.46</v>
      </c>
      <c r="C458" s="105">
        <v>1368040.88</v>
      </c>
      <c r="D458" s="105">
        <v>1362611.3</v>
      </c>
      <c r="E458" s="105">
        <v>1357181.72</v>
      </c>
      <c r="F458" s="105">
        <v>1351752.14</v>
      </c>
      <c r="G458" s="105">
        <v>1346322.56</v>
      </c>
      <c r="H458" s="105">
        <v>1346322.56</v>
      </c>
      <c r="I458" s="105">
        <v>1346322.56</v>
      </c>
      <c r="J458" s="105">
        <v>1330033.81</v>
      </c>
      <c r="K458" s="105">
        <v>1324604.23</v>
      </c>
      <c r="L458" s="105">
        <v>1319174.6499999999</v>
      </c>
      <c r="M458" s="105">
        <v>1313745.07</v>
      </c>
      <c r="N458" s="105">
        <v>1308315.49</v>
      </c>
      <c r="O458" s="105">
        <v>1308315.49</v>
      </c>
    </row>
    <row r="459" spans="1:17" x14ac:dyDescent="0.2">
      <c r="A459" s="233" t="s">
        <v>2527</v>
      </c>
      <c r="B459" s="105">
        <v>1373470.46</v>
      </c>
      <c r="C459" s="105">
        <v>1368040.88</v>
      </c>
      <c r="D459" s="105">
        <v>1362611.3</v>
      </c>
      <c r="E459" s="105">
        <v>1357181.72</v>
      </c>
      <c r="F459" s="105">
        <v>1351752.14</v>
      </c>
      <c r="G459" s="105">
        <v>1346322.56</v>
      </c>
      <c r="H459" s="105">
        <v>1346322.56</v>
      </c>
      <c r="I459" s="105">
        <v>1346322.56</v>
      </c>
      <c r="J459" s="105">
        <v>1330033.81</v>
      </c>
      <c r="K459" s="105">
        <v>1324604.23</v>
      </c>
      <c r="L459" s="105">
        <v>1319174.6499999999</v>
      </c>
      <c r="M459" s="105">
        <v>1313745.07</v>
      </c>
      <c r="N459" s="105">
        <v>1308315.49</v>
      </c>
      <c r="O459" s="105">
        <v>1308315.49</v>
      </c>
      <c r="P459" s="151" t="str">
        <f>MID($A459,10,3)</f>
        <v>182</v>
      </c>
      <c r="Q459" s="149">
        <f>AVERAGE(B459:N459)/1000</f>
        <v>1342.1459561538461</v>
      </c>
    </row>
    <row r="460" spans="1:17" x14ac:dyDescent="0.2">
      <c r="A460" s="106" t="s">
        <v>2528</v>
      </c>
    </row>
    <row r="461" spans="1:17" x14ac:dyDescent="0.2">
      <c r="A461" s="106" t="s">
        <v>2529</v>
      </c>
      <c r="B461" s="105">
        <v>0</v>
      </c>
      <c r="C461" s="105">
        <v>0</v>
      </c>
      <c r="D461" s="105">
        <v>0</v>
      </c>
      <c r="E461" s="105">
        <v>0</v>
      </c>
      <c r="F461" s="105">
        <v>0</v>
      </c>
      <c r="G461" s="105">
        <v>0</v>
      </c>
      <c r="H461" s="105">
        <v>0</v>
      </c>
      <c r="I461" s="105">
        <v>0</v>
      </c>
      <c r="J461" s="105">
        <v>0</v>
      </c>
      <c r="K461" s="105">
        <v>0</v>
      </c>
      <c r="L461" s="105">
        <v>0</v>
      </c>
      <c r="M461" s="105">
        <v>0</v>
      </c>
      <c r="N461" s="105">
        <v>0</v>
      </c>
      <c r="O461" s="105">
        <v>0</v>
      </c>
    </row>
    <row r="462" spans="1:17" x14ac:dyDescent="0.2">
      <c r="A462" s="106" t="s">
        <v>2530</v>
      </c>
      <c r="B462" s="105">
        <v>0</v>
      </c>
      <c r="C462" s="105">
        <v>0</v>
      </c>
      <c r="D462" s="105">
        <v>0</v>
      </c>
      <c r="E462" s="105">
        <v>0</v>
      </c>
      <c r="F462" s="105">
        <v>0</v>
      </c>
      <c r="G462" s="105">
        <v>0</v>
      </c>
      <c r="H462" s="105">
        <v>0</v>
      </c>
      <c r="I462" s="105">
        <v>0</v>
      </c>
      <c r="J462" s="105">
        <v>0</v>
      </c>
      <c r="K462" s="105">
        <v>0</v>
      </c>
      <c r="L462" s="105">
        <v>0</v>
      </c>
      <c r="M462" s="105">
        <v>0</v>
      </c>
      <c r="N462" s="105">
        <v>0</v>
      </c>
      <c r="O462" s="105">
        <v>0</v>
      </c>
    </row>
    <row r="463" spans="1:17" x14ac:dyDescent="0.2">
      <c r="A463" s="106" t="s">
        <v>2531</v>
      </c>
      <c r="B463" s="105">
        <v>-16028862.6299999</v>
      </c>
      <c r="C463" s="105">
        <v>-15634953.74</v>
      </c>
      <c r="D463" s="105">
        <v>-15411378.6</v>
      </c>
      <c r="E463" s="105">
        <v>-14887211.5</v>
      </c>
      <c r="F463" s="105">
        <v>-14274601.82</v>
      </c>
      <c r="G463" s="105">
        <v>-14022221.35</v>
      </c>
      <c r="H463" s="105">
        <v>-13306418.84</v>
      </c>
      <c r="I463" s="105">
        <v>-13332636.6299999</v>
      </c>
      <c r="J463" s="105">
        <v>-12772795.23</v>
      </c>
      <c r="K463" s="105">
        <v>-12240100.210000001</v>
      </c>
      <c r="L463" s="105">
        <v>-11489647.33</v>
      </c>
      <c r="M463" s="105">
        <v>-11395745.32</v>
      </c>
      <c r="N463" s="105">
        <v>-11035881.23</v>
      </c>
      <c r="O463" s="105">
        <v>-11035881.23</v>
      </c>
    </row>
    <row r="464" spans="1:17" x14ac:dyDescent="0.2">
      <c r="A464" s="106" t="s">
        <v>2532</v>
      </c>
      <c r="B464" s="105">
        <v>-13530.7900000025</v>
      </c>
      <c r="C464" s="105">
        <v>-13530.7900000025</v>
      </c>
      <c r="D464" s="105">
        <v>-13530.7900000025</v>
      </c>
      <c r="E464" s="105">
        <v>-13530.7900000025</v>
      </c>
      <c r="F464" s="105">
        <v>-13530.7900000025</v>
      </c>
      <c r="G464" s="105">
        <v>-13530.7900000025</v>
      </c>
      <c r="H464" s="105">
        <v>-13530.7900000025</v>
      </c>
      <c r="I464" s="105">
        <v>-13530.7900000025</v>
      </c>
      <c r="J464" s="105">
        <v>0.14999999984866</v>
      </c>
      <c r="K464" s="105">
        <v>0.14999999984866</v>
      </c>
      <c r="L464" s="105">
        <v>0.14999999984866</v>
      </c>
      <c r="M464" s="105">
        <v>0.14999999984866</v>
      </c>
      <c r="N464" s="105">
        <v>0.14999999984866</v>
      </c>
      <c r="O464" s="105">
        <v>0.14999999984866</v>
      </c>
    </row>
    <row r="465" spans="1:17" x14ac:dyDescent="0.2">
      <c r="A465" s="106" t="s">
        <v>2533</v>
      </c>
      <c r="B465" s="105">
        <v>11660365.800000001</v>
      </c>
      <c r="C465" s="105">
        <v>11660365.800000001</v>
      </c>
      <c r="D465" s="105">
        <v>12177129.800000001</v>
      </c>
      <c r="E465" s="105">
        <v>12435511.800000001</v>
      </c>
      <c r="F465" s="105">
        <v>12693893.800000001</v>
      </c>
      <c r="G465" s="105">
        <v>12952275.800000001</v>
      </c>
      <c r="H465" s="105">
        <v>13210657.800000001</v>
      </c>
      <c r="I465" s="105">
        <v>13469039.800000001</v>
      </c>
      <c r="J465" s="105">
        <v>13727421.800000001</v>
      </c>
      <c r="K465" s="105">
        <v>10906953.32</v>
      </c>
      <c r="L465" s="105">
        <v>11165335.32</v>
      </c>
      <c r="M465" s="105">
        <v>11423717.32</v>
      </c>
      <c r="N465" s="105">
        <v>10566435.32</v>
      </c>
      <c r="O465" s="105">
        <v>10566435.32</v>
      </c>
    </row>
    <row r="466" spans="1:17" x14ac:dyDescent="0.2">
      <c r="A466" s="106" t="s">
        <v>2534</v>
      </c>
      <c r="B466" s="105">
        <v>-0.15</v>
      </c>
      <c r="C466" s="105">
        <v>-0.15</v>
      </c>
      <c r="D466" s="105">
        <v>-0.15</v>
      </c>
      <c r="E466" s="105">
        <v>-0.15</v>
      </c>
      <c r="F466" s="105">
        <v>-0.15</v>
      </c>
      <c r="G466" s="105">
        <v>-0.15</v>
      </c>
      <c r="H466" s="105">
        <v>-0.15</v>
      </c>
      <c r="I466" s="105">
        <v>-0.15</v>
      </c>
      <c r="J466" s="105">
        <v>-0.15</v>
      </c>
      <c r="K466" s="105">
        <v>-0.15</v>
      </c>
      <c r="L466" s="105">
        <v>-0.15</v>
      </c>
      <c r="M466" s="105">
        <v>-0.15</v>
      </c>
      <c r="N466" s="105">
        <v>-0.15</v>
      </c>
      <c r="O466" s="105">
        <v>-0.15</v>
      </c>
    </row>
    <row r="467" spans="1:17" x14ac:dyDescent="0.2">
      <c r="A467" s="106" t="s">
        <v>2535</v>
      </c>
      <c r="B467" s="105">
        <v>11075799.24</v>
      </c>
      <c r="C467" s="105">
        <v>11127461.43</v>
      </c>
      <c r="D467" s="105">
        <v>11223729.789999999</v>
      </c>
      <c r="E467" s="105">
        <v>11278926.279999999</v>
      </c>
      <c r="F467" s="105">
        <v>11387863.26</v>
      </c>
      <c r="G467" s="105">
        <v>11488998.68</v>
      </c>
      <c r="H467" s="105">
        <v>11544806.189999999</v>
      </c>
      <c r="I467" s="105">
        <v>11645297.560000001</v>
      </c>
      <c r="J467" s="105">
        <v>11737790.550000001</v>
      </c>
      <c r="K467" s="105">
        <v>11769230.83</v>
      </c>
      <c r="L467" s="105">
        <v>11863589.5</v>
      </c>
      <c r="M467" s="105">
        <v>11920344.140000001</v>
      </c>
      <c r="N467" s="105">
        <v>11973935.58</v>
      </c>
      <c r="O467" s="105">
        <v>11973935.58</v>
      </c>
    </row>
    <row r="468" spans="1:17" x14ac:dyDescent="0.2">
      <c r="A468" s="106" t="s">
        <v>2536</v>
      </c>
      <c r="B468" s="105">
        <v>0</v>
      </c>
      <c r="C468" s="105">
        <v>0</v>
      </c>
      <c r="D468" s="105">
        <v>0</v>
      </c>
      <c r="E468" s="105">
        <v>0</v>
      </c>
      <c r="F468" s="105">
        <v>0</v>
      </c>
      <c r="G468" s="105">
        <v>0</v>
      </c>
      <c r="H468" s="105">
        <v>0</v>
      </c>
      <c r="I468" s="105">
        <v>0</v>
      </c>
      <c r="J468" s="105">
        <v>0</v>
      </c>
      <c r="K468" s="105">
        <v>0</v>
      </c>
      <c r="L468" s="105">
        <v>0</v>
      </c>
      <c r="M468" s="105">
        <v>0</v>
      </c>
      <c r="N468" s="105">
        <v>0</v>
      </c>
      <c r="O468" s="105">
        <v>0</v>
      </c>
    </row>
    <row r="469" spans="1:17" x14ac:dyDescent="0.2">
      <c r="A469" s="106" t="s">
        <v>2537</v>
      </c>
      <c r="B469" s="105">
        <v>17521839</v>
      </c>
      <c r="C469" s="105">
        <v>17521839</v>
      </c>
      <c r="D469" s="105">
        <v>17521839</v>
      </c>
      <c r="E469" s="105">
        <v>17521839</v>
      </c>
      <c r="F469" s="105">
        <v>17521839</v>
      </c>
      <c r="G469" s="105">
        <v>17521839</v>
      </c>
      <c r="H469" s="105">
        <v>17521839</v>
      </c>
      <c r="I469" s="105">
        <v>17521839</v>
      </c>
      <c r="J469" s="105">
        <v>17521839</v>
      </c>
      <c r="K469" s="105">
        <v>17521839</v>
      </c>
      <c r="L469" s="105">
        <v>17521839</v>
      </c>
      <c r="M469" s="105">
        <v>17521839</v>
      </c>
      <c r="N469" s="105">
        <v>17521839</v>
      </c>
      <c r="O469" s="105">
        <v>17521839</v>
      </c>
    </row>
    <row r="470" spans="1:17" x14ac:dyDescent="0.2">
      <c r="A470" s="106" t="s">
        <v>2538</v>
      </c>
      <c r="B470" s="105">
        <v>316375757.38</v>
      </c>
      <c r="C470" s="105">
        <v>316375757.38</v>
      </c>
      <c r="D470" s="105">
        <v>316046947.38</v>
      </c>
      <c r="E470" s="105">
        <v>315882542.38</v>
      </c>
      <c r="F470" s="105">
        <v>315718137.38</v>
      </c>
      <c r="G470" s="105">
        <v>315553732.38</v>
      </c>
      <c r="H470" s="105">
        <v>315389327.38</v>
      </c>
      <c r="I470" s="105">
        <v>315224922.38</v>
      </c>
      <c r="J470" s="105">
        <v>315060517.38</v>
      </c>
      <c r="K470" s="105">
        <v>314896112.38</v>
      </c>
      <c r="L470" s="105">
        <v>314731707.38</v>
      </c>
      <c r="M470" s="105">
        <v>314567302.38</v>
      </c>
      <c r="N470" s="105">
        <v>324863941.81999999</v>
      </c>
      <c r="O470" s="105">
        <v>324863941.81999999</v>
      </c>
    </row>
    <row r="471" spans="1:17" x14ac:dyDescent="0.2">
      <c r="A471" s="106" t="s">
        <v>2539</v>
      </c>
      <c r="B471" s="105">
        <v>47586291.049999997</v>
      </c>
      <c r="C471" s="105">
        <v>46978045.960000001</v>
      </c>
      <c r="D471" s="105">
        <v>46369800.859999999</v>
      </c>
      <c r="E471" s="105">
        <v>45761555.780000001</v>
      </c>
      <c r="F471" s="105">
        <v>45153310.68</v>
      </c>
      <c r="G471" s="105">
        <v>44545065.600000001</v>
      </c>
      <c r="H471" s="105">
        <v>43936820.490000002</v>
      </c>
      <c r="I471" s="105">
        <v>43328575.399999999</v>
      </c>
      <c r="J471" s="105">
        <v>42720330.299999997</v>
      </c>
      <c r="K471" s="105">
        <v>42112085.219999999</v>
      </c>
      <c r="L471" s="105">
        <v>41503840.109999999</v>
      </c>
      <c r="M471" s="105">
        <v>40895595.039999999</v>
      </c>
      <c r="N471" s="105">
        <v>40287349.950000003</v>
      </c>
      <c r="O471" s="105">
        <v>40287349.950000003</v>
      </c>
    </row>
    <row r="472" spans="1:17" s="273" customFormat="1" x14ac:dyDescent="0.2">
      <c r="A472" s="270" t="s">
        <v>2540</v>
      </c>
      <c r="B472" s="271">
        <v>169069374.71000001</v>
      </c>
      <c r="C472" s="271">
        <v>169069374.71000001</v>
      </c>
      <c r="D472" s="271">
        <v>169069374.71000001</v>
      </c>
      <c r="E472" s="271">
        <v>167033271.40000001</v>
      </c>
      <c r="F472" s="271">
        <v>167033271.40000001</v>
      </c>
      <c r="G472" s="271">
        <v>167033271.40000001</v>
      </c>
      <c r="H472" s="271">
        <v>166104590.21000001</v>
      </c>
      <c r="I472" s="271">
        <v>166104590.21000001</v>
      </c>
      <c r="J472" s="271">
        <v>166104590.21000001</v>
      </c>
      <c r="K472" s="271">
        <v>160990496.46000001</v>
      </c>
      <c r="L472" s="271">
        <v>160990496.46000001</v>
      </c>
      <c r="M472" s="271">
        <v>163805757.33000001</v>
      </c>
      <c r="N472" s="271">
        <v>171660880.47999999</v>
      </c>
      <c r="O472" s="271">
        <v>171660880.47999999</v>
      </c>
      <c r="P472" s="272"/>
      <c r="Q472" s="149">
        <f>AVERAGE(B472:N472)/1000</f>
        <v>166466.87228384617</v>
      </c>
    </row>
    <row r="473" spans="1:17" x14ac:dyDescent="0.2">
      <c r="A473" s="106" t="s">
        <v>2541</v>
      </c>
      <c r="B473" s="105">
        <v>18570146.829999998</v>
      </c>
      <c r="C473" s="105">
        <v>18570146.829999998</v>
      </c>
      <c r="D473" s="105">
        <v>18570146.829999998</v>
      </c>
      <c r="E473" s="105">
        <v>0</v>
      </c>
      <c r="F473" s="105">
        <v>0</v>
      </c>
      <c r="G473" s="105">
        <v>0</v>
      </c>
      <c r="H473" s="105">
        <v>0</v>
      </c>
      <c r="I473" s="105">
        <v>0</v>
      </c>
      <c r="J473" s="105">
        <v>0</v>
      </c>
      <c r="K473" s="105">
        <v>0</v>
      </c>
      <c r="L473" s="105">
        <v>0</v>
      </c>
      <c r="M473" s="105">
        <v>0</v>
      </c>
      <c r="N473" s="105">
        <v>0</v>
      </c>
      <c r="O473" s="105">
        <v>0</v>
      </c>
      <c r="Q473" s="150"/>
    </row>
    <row r="474" spans="1:17" x14ac:dyDescent="0.2">
      <c r="A474" s="106" t="s">
        <v>2542</v>
      </c>
      <c r="B474" s="105">
        <v>7292915.3499999996</v>
      </c>
      <c r="C474" s="105">
        <v>7292915.3499999996</v>
      </c>
      <c r="D474" s="105">
        <v>7292915.3499999996</v>
      </c>
      <c r="E474" s="105">
        <v>7292915.3499999996</v>
      </c>
      <c r="F474" s="105">
        <v>7292915.3499999996</v>
      </c>
      <c r="G474" s="105">
        <v>7292915.3499999996</v>
      </c>
      <c r="H474" s="105">
        <v>7292915.3499999996</v>
      </c>
      <c r="I474" s="105">
        <v>7292915.3499999996</v>
      </c>
      <c r="J474" s="105">
        <v>7292915.3499999996</v>
      </c>
      <c r="K474" s="105">
        <v>7292915.3499999996</v>
      </c>
      <c r="L474" s="105">
        <v>7292915.3499999996</v>
      </c>
      <c r="M474" s="105">
        <v>7292915.3499999996</v>
      </c>
      <c r="N474" s="105">
        <v>7292915.3499999996</v>
      </c>
      <c r="O474" s="105">
        <v>7292915.3499999996</v>
      </c>
      <c r="Q474" s="150"/>
    </row>
    <row r="475" spans="1:17" x14ac:dyDescent="0.2">
      <c r="A475" s="106" t="s">
        <v>2543</v>
      </c>
      <c r="B475" s="105">
        <v>0</v>
      </c>
      <c r="C475" s="105">
        <v>0</v>
      </c>
      <c r="D475" s="105">
        <v>0</v>
      </c>
      <c r="E475" s="105">
        <v>986550</v>
      </c>
      <c r="F475" s="105">
        <v>986550</v>
      </c>
      <c r="G475" s="105">
        <v>986550</v>
      </c>
      <c r="H475" s="105">
        <v>986550</v>
      </c>
      <c r="I475" s="105">
        <v>986550</v>
      </c>
      <c r="J475" s="105">
        <v>986550</v>
      </c>
      <c r="K475" s="105">
        <v>986550</v>
      </c>
      <c r="L475" s="105">
        <v>986550</v>
      </c>
      <c r="M475" s="105">
        <v>986550</v>
      </c>
      <c r="N475" s="105">
        <v>986550</v>
      </c>
      <c r="O475" s="105">
        <v>986550</v>
      </c>
    </row>
    <row r="476" spans="1:17" x14ac:dyDescent="0.2">
      <c r="A476" s="106" t="s">
        <v>2544</v>
      </c>
      <c r="B476" s="105">
        <v>0</v>
      </c>
      <c r="C476" s="105">
        <v>0</v>
      </c>
      <c r="D476" s="105">
        <v>0</v>
      </c>
      <c r="E476" s="105">
        <v>0</v>
      </c>
      <c r="F476" s="105">
        <v>0</v>
      </c>
      <c r="G476" s="105">
        <v>0</v>
      </c>
      <c r="H476" s="105">
        <v>0</v>
      </c>
      <c r="I476" s="105">
        <v>0</v>
      </c>
      <c r="J476" s="105">
        <v>0</v>
      </c>
      <c r="K476" s="105">
        <v>0</v>
      </c>
      <c r="L476" s="105">
        <v>0</v>
      </c>
      <c r="M476" s="105">
        <v>0</v>
      </c>
      <c r="N476" s="105">
        <v>0</v>
      </c>
      <c r="O476" s="105">
        <v>0</v>
      </c>
    </row>
    <row r="477" spans="1:17" x14ac:dyDescent="0.2">
      <c r="A477" s="106" t="s">
        <v>2545</v>
      </c>
      <c r="B477" s="105">
        <v>0</v>
      </c>
      <c r="C477" s="105">
        <v>0</v>
      </c>
      <c r="D477" s="105">
        <v>0</v>
      </c>
      <c r="E477" s="105">
        <v>0</v>
      </c>
      <c r="F477" s="105">
        <v>0</v>
      </c>
      <c r="G477" s="105">
        <v>0</v>
      </c>
      <c r="H477" s="105">
        <v>0</v>
      </c>
      <c r="I477" s="105">
        <v>0</v>
      </c>
      <c r="J477" s="105">
        <v>0</v>
      </c>
      <c r="K477" s="105">
        <v>0</v>
      </c>
      <c r="L477" s="105">
        <v>0</v>
      </c>
      <c r="M477" s="105">
        <v>0</v>
      </c>
      <c r="N477" s="105">
        <v>0</v>
      </c>
      <c r="O477" s="105">
        <v>0</v>
      </c>
    </row>
    <row r="478" spans="1:17" x14ac:dyDescent="0.2">
      <c r="A478" s="106" t="s">
        <v>2546</v>
      </c>
      <c r="B478" s="105">
        <v>0</v>
      </c>
      <c r="C478" s="105">
        <v>0</v>
      </c>
      <c r="D478" s="105">
        <v>0</v>
      </c>
      <c r="E478" s="105">
        <v>0</v>
      </c>
      <c r="F478" s="105">
        <v>0</v>
      </c>
      <c r="G478" s="105">
        <v>0</v>
      </c>
      <c r="H478" s="105">
        <v>0</v>
      </c>
      <c r="I478" s="105">
        <v>0</v>
      </c>
      <c r="J478" s="105">
        <v>0</v>
      </c>
      <c r="K478" s="105">
        <v>0</v>
      </c>
      <c r="L478" s="105">
        <v>0</v>
      </c>
      <c r="M478" s="105">
        <v>0</v>
      </c>
      <c r="N478" s="105">
        <v>0</v>
      </c>
      <c r="O478" s="105">
        <v>0</v>
      </c>
    </row>
    <row r="479" spans="1:17" x14ac:dyDescent="0.2">
      <c r="A479" s="106" t="s">
        <v>2547</v>
      </c>
      <c r="B479" s="105">
        <v>-35127248.619999997</v>
      </c>
      <c r="C479" s="105">
        <v>-34910413.75</v>
      </c>
      <c r="D479" s="105">
        <v>-34693578.880000003</v>
      </c>
      <c r="E479" s="105">
        <v>-34476744.009999998</v>
      </c>
      <c r="F479" s="105">
        <v>-34259909.140000001</v>
      </c>
      <c r="G479" s="105">
        <v>-34043074.270000003</v>
      </c>
      <c r="H479" s="105">
        <v>-33826239.399999999</v>
      </c>
      <c r="I479" s="105">
        <v>-33609404.530000001</v>
      </c>
      <c r="J479" s="105">
        <v>-33392569.66</v>
      </c>
      <c r="K479" s="105">
        <v>-30573716.370000001</v>
      </c>
      <c r="L479" s="105">
        <v>-30356881.5</v>
      </c>
      <c r="M479" s="105">
        <v>-30140046.629999999</v>
      </c>
      <c r="N479" s="105">
        <v>-29923211.760000002</v>
      </c>
      <c r="O479" s="105">
        <v>-29923211.760000002</v>
      </c>
    </row>
    <row r="480" spans="1:17" x14ac:dyDescent="0.2">
      <c r="A480" s="106" t="s">
        <v>2548</v>
      </c>
      <c r="B480" s="105">
        <v>0</v>
      </c>
      <c r="C480" s="105">
        <v>0</v>
      </c>
      <c r="D480" s="105">
        <v>0</v>
      </c>
      <c r="E480" s="105">
        <v>0</v>
      </c>
      <c r="F480" s="105">
        <v>0</v>
      </c>
      <c r="G480" s="105">
        <v>0</v>
      </c>
      <c r="H480" s="105">
        <v>0</v>
      </c>
      <c r="I480" s="105">
        <v>0</v>
      </c>
      <c r="J480" s="105">
        <v>0</v>
      </c>
      <c r="K480" s="105">
        <v>0</v>
      </c>
      <c r="L480" s="105">
        <v>0</v>
      </c>
      <c r="M480" s="105">
        <v>0</v>
      </c>
      <c r="N480" s="105">
        <v>0</v>
      </c>
      <c r="O480" s="105">
        <v>0</v>
      </c>
    </row>
    <row r="481" spans="1:17" x14ac:dyDescent="0.2">
      <c r="A481" s="106" t="s">
        <v>2549</v>
      </c>
      <c r="B481" s="105">
        <v>0</v>
      </c>
      <c r="C481" s="105">
        <v>0</v>
      </c>
      <c r="D481" s="105">
        <v>0</v>
      </c>
      <c r="E481" s="105">
        <v>0</v>
      </c>
      <c r="F481" s="105">
        <v>0</v>
      </c>
      <c r="G481" s="105">
        <v>0</v>
      </c>
      <c r="H481" s="105">
        <v>0</v>
      </c>
      <c r="I481" s="105">
        <v>0</v>
      </c>
      <c r="J481" s="105">
        <v>0</v>
      </c>
      <c r="K481" s="105">
        <v>0</v>
      </c>
      <c r="L481" s="105">
        <v>0</v>
      </c>
      <c r="M481" s="105">
        <v>0</v>
      </c>
      <c r="N481" s="105">
        <v>0</v>
      </c>
      <c r="O481" s="105">
        <v>0</v>
      </c>
    </row>
    <row r="482" spans="1:17" x14ac:dyDescent="0.2">
      <c r="A482" s="106" t="s">
        <v>2550</v>
      </c>
      <c r="B482" s="105">
        <v>0</v>
      </c>
      <c r="C482" s="105">
        <v>0</v>
      </c>
      <c r="D482" s="105">
        <v>0</v>
      </c>
      <c r="E482" s="105">
        <v>0</v>
      </c>
      <c r="F482" s="105">
        <v>0</v>
      </c>
      <c r="G482" s="105">
        <v>0</v>
      </c>
      <c r="H482" s="105">
        <v>0</v>
      </c>
      <c r="I482" s="105">
        <v>0</v>
      </c>
      <c r="J482" s="105">
        <v>0</v>
      </c>
      <c r="K482" s="105">
        <v>-2602018.42</v>
      </c>
      <c r="L482" s="105">
        <v>-2602018.42</v>
      </c>
      <c r="M482" s="105">
        <v>-2602018.42</v>
      </c>
      <c r="N482" s="105">
        <v>-2602018.42</v>
      </c>
      <c r="O482" s="105">
        <v>-2602018.42</v>
      </c>
    </row>
    <row r="483" spans="1:17" x14ac:dyDescent="0.2">
      <c r="A483" s="106" t="s">
        <v>2551</v>
      </c>
      <c r="B483" s="105">
        <v>0</v>
      </c>
      <c r="C483" s="105">
        <v>0</v>
      </c>
      <c r="D483" s="105">
        <v>0</v>
      </c>
      <c r="E483" s="105">
        <v>0</v>
      </c>
      <c r="F483" s="105">
        <v>-2172559</v>
      </c>
      <c r="G483" s="105">
        <v>-2715700</v>
      </c>
      <c r="H483" s="105">
        <v>-3258841</v>
      </c>
      <c r="I483" s="105">
        <v>-3801982</v>
      </c>
      <c r="J483" s="105">
        <v>-4345123</v>
      </c>
      <c r="K483" s="105">
        <v>-4888264</v>
      </c>
      <c r="L483" s="105">
        <v>-5431405</v>
      </c>
      <c r="M483" s="105">
        <v>-5974546</v>
      </c>
      <c r="N483" s="105">
        <v>-6517687</v>
      </c>
      <c r="O483" s="105">
        <v>-6517687</v>
      </c>
    </row>
    <row r="484" spans="1:17" x14ac:dyDescent="0.2">
      <c r="A484" s="106" t="s">
        <v>2552</v>
      </c>
      <c r="B484" s="105">
        <v>0</v>
      </c>
      <c r="C484" s="105">
        <v>0</v>
      </c>
      <c r="D484" s="105">
        <v>0</v>
      </c>
      <c r="E484" s="105">
        <v>0</v>
      </c>
      <c r="F484" s="105">
        <v>0</v>
      </c>
      <c r="G484" s="105">
        <v>0</v>
      </c>
      <c r="H484" s="105">
        <v>0</v>
      </c>
      <c r="I484" s="105">
        <v>0</v>
      </c>
      <c r="J484" s="105">
        <v>0</v>
      </c>
      <c r="K484" s="105">
        <v>0</v>
      </c>
      <c r="L484" s="105">
        <v>0</v>
      </c>
      <c r="M484" s="105">
        <v>0</v>
      </c>
      <c r="N484" s="105">
        <v>0</v>
      </c>
      <c r="O484" s="105">
        <v>0</v>
      </c>
    </row>
    <row r="485" spans="1:17" x14ac:dyDescent="0.2">
      <c r="A485" s="106" t="s">
        <v>2553</v>
      </c>
      <c r="B485" s="105">
        <v>0</v>
      </c>
      <c r="C485" s="105">
        <v>0</v>
      </c>
      <c r="D485" s="105">
        <v>0</v>
      </c>
      <c r="E485" s="105">
        <v>0</v>
      </c>
      <c r="F485" s="105">
        <v>0</v>
      </c>
      <c r="G485" s="105">
        <v>0</v>
      </c>
      <c r="H485" s="105">
        <v>0</v>
      </c>
      <c r="I485" s="105">
        <v>0</v>
      </c>
      <c r="J485" s="105">
        <v>0</v>
      </c>
      <c r="K485" s="105">
        <v>0</v>
      </c>
      <c r="L485" s="105">
        <v>0</v>
      </c>
      <c r="M485" s="105">
        <v>0</v>
      </c>
      <c r="N485" s="105">
        <v>0</v>
      </c>
      <c r="O485" s="105">
        <v>0</v>
      </c>
    </row>
    <row r="486" spans="1:17" x14ac:dyDescent="0.2">
      <c r="A486" s="106" t="s">
        <v>2554</v>
      </c>
      <c r="B486" s="105">
        <v>24241726.679999899</v>
      </c>
      <c r="C486" s="105">
        <v>23587483.629999999</v>
      </c>
      <c r="D486" s="105">
        <v>23219400.27</v>
      </c>
      <c r="E486" s="105">
        <v>22739900.100000001</v>
      </c>
      <c r="F486" s="105">
        <v>21874884.539999899</v>
      </c>
      <c r="G486" s="105">
        <v>21632781.350000001</v>
      </c>
      <c r="H486" s="105">
        <v>20721289.989999998</v>
      </c>
      <c r="I486" s="105">
        <v>20815540.719999898</v>
      </c>
      <c r="J486" s="105">
        <v>20298639.300000001</v>
      </c>
      <c r="K486" s="105">
        <v>19762152.439999901</v>
      </c>
      <c r="L486" s="105">
        <v>19515202.91</v>
      </c>
      <c r="M486" s="105">
        <v>19463496.0499999</v>
      </c>
      <c r="N486" s="105">
        <v>20011748.089999899</v>
      </c>
      <c r="O486" s="105">
        <v>20011748.089999899</v>
      </c>
    </row>
    <row r="487" spans="1:17" x14ac:dyDescent="0.2">
      <c r="A487" s="106" t="s">
        <v>2555</v>
      </c>
      <c r="B487" s="105">
        <v>14626957.5</v>
      </c>
      <c r="C487" s="105">
        <v>15694833.079999899</v>
      </c>
      <c r="D487" s="105">
        <v>16404185.470000001</v>
      </c>
      <c r="E487" s="105">
        <v>15508868.429999899</v>
      </c>
      <c r="F487" s="105">
        <v>16494025.609999999</v>
      </c>
      <c r="G487" s="105">
        <v>17830253.760000002</v>
      </c>
      <c r="H487" s="105">
        <v>17901484.019999899</v>
      </c>
      <c r="I487" s="105">
        <v>18880204.4099999</v>
      </c>
      <c r="J487" s="105">
        <v>19467389.02</v>
      </c>
      <c r="K487" s="105">
        <v>16855326.5</v>
      </c>
      <c r="L487" s="105">
        <v>17821089.32</v>
      </c>
      <c r="M487" s="105">
        <v>18955794.609999999</v>
      </c>
      <c r="N487" s="105">
        <v>17232278.1199999</v>
      </c>
      <c r="O487" s="105">
        <v>17232278.1199999</v>
      </c>
    </row>
    <row r="488" spans="1:17" x14ac:dyDescent="0.2">
      <c r="A488" s="233" t="s">
        <v>2556</v>
      </c>
      <c r="B488" s="105">
        <v>586851531.35000002</v>
      </c>
      <c r="C488" s="105">
        <v>587319324.74000001</v>
      </c>
      <c r="D488" s="105">
        <v>587776981.03999996</v>
      </c>
      <c r="E488" s="105">
        <v>567064394.07000005</v>
      </c>
      <c r="F488" s="105">
        <v>565436090.12</v>
      </c>
      <c r="G488" s="105">
        <v>566043156.75999999</v>
      </c>
      <c r="H488" s="105">
        <v>564205250.24999905</v>
      </c>
      <c r="I488" s="105">
        <v>564511920.73000002</v>
      </c>
      <c r="J488" s="105">
        <v>564407495.01999998</v>
      </c>
      <c r="K488" s="105">
        <v>552789562.5</v>
      </c>
      <c r="L488" s="105">
        <v>553512613.10000002</v>
      </c>
      <c r="M488" s="105">
        <v>556720954.85000002</v>
      </c>
      <c r="N488" s="105">
        <v>572319075.29999995</v>
      </c>
      <c r="O488" s="105">
        <v>572319075.29999995</v>
      </c>
      <c r="P488" s="151" t="str">
        <f>MID($A488,10,3)</f>
        <v>182</v>
      </c>
      <c r="Q488" s="149">
        <f>AVERAGE(B488:N488)/1000</f>
        <v>568381.41152538464</v>
      </c>
    </row>
    <row r="489" spans="1:17" x14ac:dyDescent="0.2">
      <c r="A489" s="106" t="s">
        <v>2557</v>
      </c>
    </row>
    <row r="490" spans="1:17" x14ac:dyDescent="0.2">
      <c r="A490" s="106" t="s">
        <v>2558</v>
      </c>
      <c r="B490" s="105">
        <v>-2850425.83</v>
      </c>
      <c r="C490" s="105">
        <v>0</v>
      </c>
      <c r="D490" s="105">
        <v>0</v>
      </c>
      <c r="E490" s="105">
        <v>0</v>
      </c>
      <c r="F490" s="105">
        <v>0</v>
      </c>
      <c r="G490" s="105">
        <v>0</v>
      </c>
      <c r="H490" s="105">
        <v>0</v>
      </c>
      <c r="I490" s="105">
        <v>0</v>
      </c>
      <c r="J490" s="105">
        <v>0</v>
      </c>
      <c r="K490" s="105">
        <v>0</v>
      </c>
      <c r="L490" s="105">
        <v>0</v>
      </c>
      <c r="M490" s="105">
        <v>0</v>
      </c>
      <c r="N490" s="105">
        <v>0</v>
      </c>
      <c r="O490" s="105">
        <v>0</v>
      </c>
    </row>
    <row r="491" spans="1:17" x14ac:dyDescent="0.2">
      <c r="A491" s="106" t="s">
        <v>2559</v>
      </c>
      <c r="B491" s="105">
        <v>0</v>
      </c>
      <c r="C491" s="105">
        <v>0</v>
      </c>
      <c r="D491" s="105">
        <v>0</v>
      </c>
      <c r="E491" s="105">
        <v>3325964.47</v>
      </c>
      <c r="F491" s="105">
        <v>3325964.47</v>
      </c>
      <c r="G491" s="105">
        <v>3325964.47</v>
      </c>
      <c r="H491" s="105">
        <v>0</v>
      </c>
      <c r="I491" s="105">
        <v>0</v>
      </c>
      <c r="J491" s="105">
        <v>0</v>
      </c>
      <c r="K491" s="105">
        <v>0</v>
      </c>
      <c r="L491" s="105">
        <v>0</v>
      </c>
      <c r="M491" s="105">
        <v>0</v>
      </c>
      <c r="N491" s="105">
        <v>14973655.199999999</v>
      </c>
      <c r="O491" s="105">
        <v>14973655.199999999</v>
      </c>
    </row>
    <row r="492" spans="1:17" x14ac:dyDescent="0.2">
      <c r="A492" s="106" t="s">
        <v>2560</v>
      </c>
      <c r="B492" s="105">
        <v>1327723250.02</v>
      </c>
      <c r="C492" s="105">
        <v>-26374904.91</v>
      </c>
      <c r="D492" s="105">
        <v>-66561800.609999999</v>
      </c>
      <c r="E492" s="105">
        <v>-118062694.06</v>
      </c>
      <c r="F492" s="105">
        <v>-187483126.13</v>
      </c>
      <c r="G492" s="105">
        <v>-256311829.83000001</v>
      </c>
      <c r="H492" s="105">
        <v>-351996105.68000001</v>
      </c>
      <c r="I492" s="105">
        <v>-434187695.26999998</v>
      </c>
      <c r="J492" s="105">
        <v>-514597174.29000002</v>
      </c>
      <c r="K492" s="105">
        <v>-626159050.87</v>
      </c>
      <c r="L492" s="105">
        <v>-712197831.53999996</v>
      </c>
      <c r="M492" s="105">
        <v>-755794828.79999995</v>
      </c>
      <c r="N492" s="105">
        <v>-810097892.87</v>
      </c>
      <c r="O492" s="105">
        <v>-810097892.87</v>
      </c>
    </row>
    <row r="493" spans="1:17" x14ac:dyDescent="0.2">
      <c r="A493" s="106" t="s">
        <v>2561</v>
      </c>
      <c r="B493" s="105">
        <v>27252500.77</v>
      </c>
      <c r="C493" s="105">
        <v>1340326637.3699999</v>
      </c>
      <c r="D493" s="105">
        <v>1325787430.1400001</v>
      </c>
      <c r="E493" s="105">
        <v>1311138316.72</v>
      </c>
      <c r="F493" s="105">
        <v>1319251335.3</v>
      </c>
      <c r="G493" s="105">
        <v>1327364353.8800001</v>
      </c>
      <c r="H493" s="105">
        <v>1335477372.46</v>
      </c>
      <c r="I493" s="105">
        <v>1343590391.04</v>
      </c>
      <c r="J493" s="105">
        <v>1351703409.6199999</v>
      </c>
      <c r="K493" s="105">
        <v>1359816428.2</v>
      </c>
      <c r="L493" s="105">
        <v>1367929446.78</v>
      </c>
      <c r="M493" s="105">
        <v>1376042465.3599999</v>
      </c>
      <c r="N493" s="105">
        <v>1384155483.9400001</v>
      </c>
      <c r="O493" s="105">
        <v>1384155483.9400001</v>
      </c>
    </row>
    <row r="494" spans="1:17" x14ac:dyDescent="0.2">
      <c r="A494" s="106" t="s">
        <v>2562</v>
      </c>
      <c r="B494" s="105">
        <v>3076948.58</v>
      </c>
      <c r="C494" s="105">
        <v>0</v>
      </c>
      <c r="D494" s="105">
        <v>6698121.6100000003</v>
      </c>
      <c r="E494" s="105">
        <v>13163766.029999999</v>
      </c>
      <c r="F494" s="105">
        <v>15711439.199999999</v>
      </c>
      <c r="G494" s="105">
        <v>18692825.010000002</v>
      </c>
      <c r="H494" s="105">
        <v>20529492.210000001</v>
      </c>
      <c r="I494" s="105">
        <v>18467071.48</v>
      </c>
      <c r="J494" s="105">
        <v>13017746.630000001</v>
      </c>
      <c r="K494" s="105">
        <v>4179581</v>
      </c>
      <c r="L494" s="105">
        <v>2248128.15</v>
      </c>
      <c r="M494" s="105">
        <v>7753093.0700000003</v>
      </c>
      <c r="N494" s="105">
        <v>18982048.829999998</v>
      </c>
      <c r="O494" s="105">
        <v>18982048.829999998</v>
      </c>
    </row>
    <row r="495" spans="1:17" x14ac:dyDescent="0.2">
      <c r="A495" s="106" t="s">
        <v>2563</v>
      </c>
      <c r="B495" s="105">
        <v>0</v>
      </c>
      <c r="C495" s="105">
        <v>0</v>
      </c>
      <c r="D495" s="105">
        <v>0</v>
      </c>
      <c r="E495" s="105">
        <v>0</v>
      </c>
      <c r="F495" s="105">
        <v>0</v>
      </c>
      <c r="G495" s="105">
        <v>0</v>
      </c>
      <c r="H495" s="105">
        <v>0</v>
      </c>
      <c r="I495" s="105">
        <v>0</v>
      </c>
      <c r="J495" s="105">
        <v>0</v>
      </c>
      <c r="K495" s="105">
        <v>0</v>
      </c>
      <c r="L495" s="105">
        <v>0</v>
      </c>
      <c r="M495" s="105">
        <v>0</v>
      </c>
      <c r="N495" s="105">
        <v>0</v>
      </c>
      <c r="O495" s="105">
        <v>0</v>
      </c>
    </row>
    <row r="496" spans="1:17" x14ac:dyDescent="0.2">
      <c r="A496" s="106" t="s">
        <v>2564</v>
      </c>
      <c r="B496" s="105">
        <v>460648795.64999998</v>
      </c>
      <c r="C496" s="105">
        <v>460648795.64999998</v>
      </c>
      <c r="D496" s="105">
        <v>460648795.64999998</v>
      </c>
      <c r="E496" s="105">
        <v>460648795.64999998</v>
      </c>
      <c r="F496" s="105">
        <v>460648795.64999998</v>
      </c>
      <c r="G496" s="105">
        <v>460648795.64999998</v>
      </c>
      <c r="H496" s="105">
        <v>460648795.64999998</v>
      </c>
      <c r="I496" s="105">
        <v>460648795.64999998</v>
      </c>
      <c r="J496" s="105">
        <v>460648795.64999998</v>
      </c>
      <c r="K496" s="105">
        <v>460648795.64999998</v>
      </c>
      <c r="L496" s="105">
        <v>460648795.64999998</v>
      </c>
      <c r="M496" s="105">
        <v>460648795.64999998</v>
      </c>
      <c r="N496" s="105">
        <v>460648795.64999998</v>
      </c>
      <c r="O496" s="105">
        <v>460648795.64999998</v>
      </c>
    </row>
    <row r="497" spans="1:17" x14ac:dyDescent="0.2">
      <c r="A497" s="106" t="s">
        <v>2565</v>
      </c>
      <c r="B497" s="105">
        <v>0</v>
      </c>
      <c r="C497" s="105">
        <v>0</v>
      </c>
      <c r="D497" s="105">
        <v>0</v>
      </c>
      <c r="E497" s="105">
        <v>0</v>
      </c>
      <c r="F497" s="105">
        <v>0</v>
      </c>
      <c r="G497" s="105">
        <v>0</v>
      </c>
      <c r="H497" s="105">
        <v>0</v>
      </c>
      <c r="I497" s="105">
        <v>0</v>
      </c>
      <c r="J497" s="105">
        <v>0</v>
      </c>
      <c r="K497" s="105">
        <v>0</v>
      </c>
      <c r="L497" s="105">
        <v>0</v>
      </c>
      <c r="M497" s="105">
        <v>0</v>
      </c>
      <c r="N497" s="105">
        <v>0</v>
      </c>
      <c r="O497" s="105">
        <v>0</v>
      </c>
    </row>
    <row r="498" spans="1:17" x14ac:dyDescent="0.2">
      <c r="A498" s="106" t="s">
        <v>2566</v>
      </c>
      <c r="B498" s="105">
        <v>0</v>
      </c>
      <c r="C498" s="105">
        <v>0</v>
      </c>
      <c r="D498" s="105">
        <v>0</v>
      </c>
      <c r="E498" s="105">
        <v>0</v>
      </c>
      <c r="F498" s="105">
        <v>0</v>
      </c>
      <c r="G498" s="105">
        <v>0</v>
      </c>
      <c r="H498" s="105">
        <v>0</v>
      </c>
      <c r="I498" s="105">
        <v>0</v>
      </c>
      <c r="J498" s="105">
        <v>0</v>
      </c>
      <c r="K498" s="105">
        <v>0</v>
      </c>
      <c r="L498" s="105">
        <v>0</v>
      </c>
      <c r="M498" s="105">
        <v>0</v>
      </c>
      <c r="N498" s="105">
        <v>0</v>
      </c>
      <c r="O498" s="105">
        <v>0</v>
      </c>
    </row>
    <row r="499" spans="1:17" x14ac:dyDescent="0.2">
      <c r="A499" s="106" t="s">
        <v>2567</v>
      </c>
      <c r="B499" s="105">
        <v>0</v>
      </c>
      <c r="C499" s="105">
        <v>0</v>
      </c>
      <c r="D499" s="105">
        <v>0</v>
      </c>
      <c r="E499" s="105">
        <v>0</v>
      </c>
      <c r="F499" s="105">
        <v>0</v>
      </c>
      <c r="G499" s="105">
        <v>0</v>
      </c>
      <c r="H499" s="105">
        <v>0</v>
      </c>
      <c r="I499" s="105">
        <v>0</v>
      </c>
      <c r="J499" s="105">
        <v>0</v>
      </c>
      <c r="K499" s="105">
        <v>0</v>
      </c>
      <c r="L499" s="105">
        <v>0</v>
      </c>
      <c r="M499" s="105">
        <v>0</v>
      </c>
      <c r="N499" s="105">
        <v>0</v>
      </c>
      <c r="O499" s="105">
        <v>0</v>
      </c>
    </row>
    <row r="500" spans="1:17" x14ac:dyDescent="0.2">
      <c r="A500" s="233" t="s">
        <v>2568</v>
      </c>
      <c r="B500" s="105">
        <v>1815851069.1900001</v>
      </c>
      <c r="C500" s="105">
        <v>1774600528.1099999</v>
      </c>
      <c r="D500" s="105">
        <v>1726572546.79</v>
      </c>
      <c r="E500" s="105">
        <v>1670214148.8099999</v>
      </c>
      <c r="F500" s="105">
        <v>1611454408.48999</v>
      </c>
      <c r="G500" s="105">
        <v>1553720109.1800001</v>
      </c>
      <c r="H500" s="105">
        <v>1464659554.6400001</v>
      </c>
      <c r="I500" s="105">
        <v>1388518562.8999901</v>
      </c>
      <c r="J500" s="105">
        <v>1310772777.6099899</v>
      </c>
      <c r="K500" s="105">
        <v>1198485753.98</v>
      </c>
      <c r="L500" s="105">
        <v>1118628539.04</v>
      </c>
      <c r="M500" s="105">
        <v>1088649525.27999</v>
      </c>
      <c r="N500" s="105">
        <v>1068662090.75</v>
      </c>
      <c r="O500" s="105">
        <v>1068662090.75</v>
      </c>
      <c r="P500" s="151" t="str">
        <f t="shared" ref="P500:P507" si="12">MID($A500,10,3)</f>
        <v>182</v>
      </c>
      <c r="Q500" s="149">
        <f>AVERAGE(B500:N500)/1000</f>
        <v>1445445.3549823046</v>
      </c>
    </row>
    <row r="501" spans="1:17" x14ac:dyDescent="0.2">
      <c r="A501" s="106" t="s">
        <v>2569</v>
      </c>
      <c r="B501" s="105">
        <v>6517698</v>
      </c>
      <c r="C501" s="105">
        <v>5974557</v>
      </c>
      <c r="D501" s="105">
        <v>5431416</v>
      </c>
      <c r="E501" s="105">
        <v>4888275</v>
      </c>
      <c r="F501" s="105">
        <v>6517693</v>
      </c>
      <c r="G501" s="105">
        <v>6517693</v>
      </c>
      <c r="H501" s="105">
        <v>6517693</v>
      </c>
      <c r="I501" s="105">
        <v>6517693</v>
      </c>
      <c r="J501" s="105">
        <v>6517693</v>
      </c>
      <c r="K501" s="105">
        <v>6517693</v>
      </c>
      <c r="L501" s="105">
        <v>6517693</v>
      </c>
      <c r="M501" s="105">
        <v>6517693</v>
      </c>
      <c r="N501" s="105">
        <v>6517693</v>
      </c>
      <c r="O501" s="105">
        <v>6517693</v>
      </c>
    </row>
    <row r="502" spans="1:17" x14ac:dyDescent="0.2">
      <c r="A502" s="106" t="s">
        <v>2570</v>
      </c>
      <c r="B502" s="105">
        <v>74794470</v>
      </c>
      <c r="C502" s="105">
        <v>74248525</v>
      </c>
      <c r="D502" s="105">
        <v>73702580</v>
      </c>
      <c r="E502" s="105">
        <v>73156635</v>
      </c>
      <c r="F502" s="105">
        <v>72610690</v>
      </c>
      <c r="G502" s="105">
        <v>72064745</v>
      </c>
      <c r="H502" s="105">
        <v>71518800</v>
      </c>
      <c r="I502" s="105">
        <v>70972855</v>
      </c>
      <c r="J502" s="105">
        <v>70426910</v>
      </c>
      <c r="K502" s="105">
        <v>69880965</v>
      </c>
      <c r="L502" s="105">
        <v>69335020</v>
      </c>
      <c r="M502" s="105">
        <v>68789075</v>
      </c>
      <c r="N502" s="105">
        <v>68243130</v>
      </c>
      <c r="O502" s="105">
        <v>68243130</v>
      </c>
    </row>
    <row r="503" spans="1:17" x14ac:dyDescent="0.2">
      <c r="A503" s="106" t="s">
        <v>2571</v>
      </c>
      <c r="B503" s="105">
        <v>0</v>
      </c>
      <c r="C503" s="105">
        <v>0</v>
      </c>
      <c r="D503" s="105">
        <v>0</v>
      </c>
      <c r="E503" s="105">
        <v>0</v>
      </c>
      <c r="F503" s="105">
        <v>0</v>
      </c>
      <c r="G503" s="105">
        <v>0</v>
      </c>
      <c r="H503" s="105">
        <v>0</v>
      </c>
      <c r="I503" s="105">
        <v>0</v>
      </c>
      <c r="J503" s="105">
        <v>0</v>
      </c>
      <c r="K503" s="105">
        <v>0</v>
      </c>
      <c r="L503" s="105">
        <v>0</v>
      </c>
      <c r="M503" s="105">
        <v>0</v>
      </c>
      <c r="N503" s="105">
        <v>0</v>
      </c>
      <c r="O503" s="105">
        <v>0</v>
      </c>
    </row>
    <row r="504" spans="1:17" x14ac:dyDescent="0.2">
      <c r="A504" s="106" t="s">
        <v>2572</v>
      </c>
      <c r="B504" s="105">
        <v>1743061.89</v>
      </c>
      <c r="C504" s="105">
        <v>1694643.51</v>
      </c>
      <c r="D504" s="105">
        <v>1646225.13</v>
      </c>
      <c r="E504" s="105">
        <v>1597806.75</v>
      </c>
      <c r="F504" s="105">
        <v>1549388.37</v>
      </c>
      <c r="G504" s="105">
        <v>1500969.99</v>
      </c>
      <c r="H504" s="105">
        <v>1452551.61</v>
      </c>
      <c r="I504" s="105">
        <v>1404133.23</v>
      </c>
      <c r="J504" s="105">
        <v>1355714.85</v>
      </c>
      <c r="K504" s="105">
        <v>1307296.47</v>
      </c>
      <c r="L504" s="105">
        <v>1258878.0900000001</v>
      </c>
      <c r="M504" s="105">
        <v>1210459.71</v>
      </c>
      <c r="N504" s="105">
        <v>1162041.33</v>
      </c>
      <c r="O504" s="105">
        <v>1162041.33</v>
      </c>
    </row>
    <row r="505" spans="1:17" x14ac:dyDescent="0.2">
      <c r="A505" s="106" t="s">
        <v>2573</v>
      </c>
      <c r="B505" s="105">
        <v>0</v>
      </c>
      <c r="C505" s="105">
        <v>0</v>
      </c>
      <c r="D505" s="105">
        <v>0</v>
      </c>
      <c r="E505" s="105">
        <v>0</v>
      </c>
      <c r="F505" s="105">
        <v>0</v>
      </c>
      <c r="G505" s="105">
        <v>0</v>
      </c>
      <c r="H505" s="105">
        <v>0</v>
      </c>
      <c r="I505" s="105">
        <v>0</v>
      </c>
      <c r="J505" s="105">
        <v>0</v>
      </c>
      <c r="K505" s="105">
        <v>0</v>
      </c>
      <c r="L505" s="105">
        <v>0</v>
      </c>
      <c r="M505" s="105">
        <v>0</v>
      </c>
      <c r="N505" s="105">
        <v>0</v>
      </c>
      <c r="O505" s="105">
        <v>0</v>
      </c>
    </row>
    <row r="506" spans="1:17" x14ac:dyDescent="0.2">
      <c r="A506" s="106" t="s">
        <v>2574</v>
      </c>
      <c r="B506" s="105">
        <v>0</v>
      </c>
      <c r="C506" s="105">
        <v>0</v>
      </c>
      <c r="D506" s="105">
        <v>0</v>
      </c>
      <c r="E506" s="105">
        <v>0</v>
      </c>
      <c r="F506" s="105">
        <v>0</v>
      </c>
      <c r="G506" s="105">
        <v>0</v>
      </c>
      <c r="H506" s="105">
        <v>0</v>
      </c>
      <c r="I506" s="105">
        <v>0</v>
      </c>
      <c r="J506" s="105">
        <v>0</v>
      </c>
      <c r="K506" s="105">
        <v>77765715.579999998</v>
      </c>
      <c r="L506" s="105">
        <v>77310945.310000002</v>
      </c>
      <c r="M506" s="105">
        <v>76856175.040000007</v>
      </c>
      <c r="N506" s="105">
        <v>76401404.769999996</v>
      </c>
      <c r="O506" s="105">
        <v>76401404.769999996</v>
      </c>
    </row>
    <row r="507" spans="1:17" x14ac:dyDescent="0.2">
      <c r="A507" s="233" t="s">
        <v>2575</v>
      </c>
      <c r="B507" s="107">
        <v>2573687873.9400001</v>
      </c>
      <c r="C507" s="107">
        <v>2532848829.0099902</v>
      </c>
      <c r="D507" s="107">
        <v>2485209001.9099998</v>
      </c>
      <c r="E507" s="107">
        <v>2405914808.01999</v>
      </c>
      <c r="F507" s="107">
        <v>2347641610.0399899</v>
      </c>
      <c r="G507" s="107">
        <v>2291093577.5</v>
      </c>
      <c r="H507" s="107">
        <v>2199020095.3099999</v>
      </c>
      <c r="I507" s="107">
        <v>2123857206.1699901</v>
      </c>
      <c r="J507" s="107">
        <v>2047336391.18999</v>
      </c>
      <c r="K507" s="107">
        <v>1999775654.4200001</v>
      </c>
      <c r="L507" s="107">
        <v>1920656416.8499999</v>
      </c>
      <c r="M507" s="107">
        <v>1893900671.6099999</v>
      </c>
      <c r="N507" s="107">
        <v>1888689110.23999</v>
      </c>
      <c r="O507" s="107">
        <v>1888689110.23999</v>
      </c>
      <c r="P507" s="151" t="str">
        <f t="shared" si="12"/>
        <v>182</v>
      </c>
      <c r="Q507" s="149">
        <f>AVERAGE(B507:N507)/1000</f>
        <v>2208433.1727853799</v>
      </c>
    </row>
    <row r="508" spans="1:17" x14ac:dyDescent="0.2">
      <c r="A508" s="106" t="s">
        <v>2576</v>
      </c>
      <c r="P508" s="105"/>
    </row>
    <row r="509" spans="1:17" x14ac:dyDescent="0.2">
      <c r="A509" s="158" t="s">
        <v>2577</v>
      </c>
      <c r="P509" s="105"/>
    </row>
    <row r="510" spans="1:17" x14ac:dyDescent="0.2">
      <c r="A510" s="106" t="s">
        <v>2578</v>
      </c>
      <c r="B510" s="105">
        <v>5261412.97</v>
      </c>
      <c r="C510" s="105">
        <v>3702148.82</v>
      </c>
      <c r="D510" s="105">
        <v>3540316.34</v>
      </c>
      <c r="E510" s="105">
        <v>3964648.8499999898</v>
      </c>
      <c r="F510" s="105">
        <v>4325047.67</v>
      </c>
      <c r="G510" s="105">
        <v>5842140.6699999999</v>
      </c>
      <c r="H510" s="105">
        <v>6182080.9499999899</v>
      </c>
      <c r="I510" s="105">
        <v>4956843.3499999996</v>
      </c>
      <c r="J510" s="105">
        <v>6045026.3399999999</v>
      </c>
      <c r="K510" s="105">
        <v>4827256.6099999901</v>
      </c>
      <c r="L510" s="105">
        <v>5072113.45</v>
      </c>
      <c r="M510" s="105">
        <v>3850388.73999999</v>
      </c>
      <c r="N510" s="105">
        <v>1877559.34</v>
      </c>
      <c r="O510" s="105">
        <v>1877559.34</v>
      </c>
    </row>
    <row r="511" spans="1:17" x14ac:dyDescent="0.2">
      <c r="A511" s="106" t="s">
        <v>2579</v>
      </c>
      <c r="B511" s="105">
        <v>0</v>
      </c>
      <c r="C511" s="105">
        <v>0</v>
      </c>
      <c r="D511" s="105">
        <v>0</v>
      </c>
      <c r="E511" s="105">
        <v>0</v>
      </c>
      <c r="F511" s="105">
        <v>0</v>
      </c>
      <c r="G511" s="105">
        <v>0</v>
      </c>
      <c r="H511" s="105">
        <v>0</v>
      </c>
      <c r="I511" s="105">
        <v>0</v>
      </c>
      <c r="J511" s="105">
        <v>0</v>
      </c>
      <c r="K511" s="105">
        <v>0</v>
      </c>
      <c r="L511" s="105">
        <v>0</v>
      </c>
      <c r="M511" s="105">
        <v>0</v>
      </c>
      <c r="N511" s="105">
        <v>0</v>
      </c>
      <c r="O511" s="105">
        <v>0</v>
      </c>
    </row>
    <row r="512" spans="1:17" x14ac:dyDescent="0.2">
      <c r="A512" s="233" t="s">
        <v>2580</v>
      </c>
      <c r="B512" s="107">
        <v>5261412.97</v>
      </c>
      <c r="C512" s="107">
        <v>3702148.82</v>
      </c>
      <c r="D512" s="107">
        <v>3540316.34</v>
      </c>
      <c r="E512" s="107">
        <v>3964648.8499999898</v>
      </c>
      <c r="F512" s="107">
        <v>4325047.67</v>
      </c>
      <c r="G512" s="107">
        <v>5842140.6699999999</v>
      </c>
      <c r="H512" s="107">
        <v>6182080.9499999899</v>
      </c>
      <c r="I512" s="107">
        <v>4956843.3499999996</v>
      </c>
      <c r="J512" s="107">
        <v>6045026.3399999999</v>
      </c>
      <c r="K512" s="107">
        <v>4827256.6099999901</v>
      </c>
      <c r="L512" s="107">
        <v>5072113.45</v>
      </c>
      <c r="M512" s="107">
        <v>3850388.73999999</v>
      </c>
      <c r="N512" s="107">
        <v>1877559.34</v>
      </c>
      <c r="O512" s="107">
        <v>1877559.34</v>
      </c>
      <c r="P512" s="151" t="str">
        <f t="shared" ref="P512" si="13">MID($A512,10,3)</f>
        <v>183</v>
      </c>
      <c r="Q512" s="149">
        <f>AVERAGE(B512:N512)/1000</f>
        <v>4572.8449307692281</v>
      </c>
    </row>
    <row r="513" spans="1:16" x14ac:dyDescent="0.2">
      <c r="A513" s="106" t="s">
        <v>2581</v>
      </c>
    </row>
    <row r="514" spans="1:16" x14ac:dyDescent="0.2">
      <c r="A514" s="158" t="s">
        <v>2582</v>
      </c>
    </row>
    <row r="515" spans="1:16" x14ac:dyDescent="0.2">
      <c r="A515" s="106" t="s">
        <v>2583</v>
      </c>
      <c r="B515" s="105">
        <v>8474.92</v>
      </c>
      <c r="C515" s="105">
        <v>12485.19</v>
      </c>
      <c r="D515" s="105">
        <v>9308.91</v>
      </c>
      <c r="E515" s="105">
        <v>5814.22</v>
      </c>
      <c r="F515" s="105">
        <v>8833.7000000000007</v>
      </c>
      <c r="G515" s="105">
        <v>1415.39</v>
      </c>
      <c r="H515" s="105">
        <v>-1986.56</v>
      </c>
      <c r="I515" s="105">
        <v>-1594.1</v>
      </c>
      <c r="J515" s="105">
        <v>-10363.030000000001</v>
      </c>
      <c r="K515" s="105">
        <v>7860.36</v>
      </c>
      <c r="L515" s="105">
        <v>13466.93</v>
      </c>
      <c r="M515" s="105">
        <v>8044.6799999999903</v>
      </c>
      <c r="N515" s="105">
        <v>-5914.12</v>
      </c>
      <c r="O515" s="105">
        <v>-5914.12</v>
      </c>
    </row>
    <row r="516" spans="1:16" x14ac:dyDescent="0.2">
      <c r="A516" s="106" t="s">
        <v>2584</v>
      </c>
      <c r="B516" s="105">
        <v>0</v>
      </c>
      <c r="C516" s="105">
        <v>0</v>
      </c>
      <c r="D516" s="105">
        <v>0</v>
      </c>
      <c r="E516" s="105">
        <v>0</v>
      </c>
      <c r="F516" s="105">
        <v>0</v>
      </c>
      <c r="G516" s="105">
        <v>0</v>
      </c>
      <c r="H516" s="105">
        <v>0</v>
      </c>
      <c r="I516" s="105">
        <v>0</v>
      </c>
      <c r="J516" s="105">
        <v>0</v>
      </c>
      <c r="K516" s="105">
        <v>0</v>
      </c>
      <c r="L516" s="105">
        <v>0</v>
      </c>
      <c r="M516" s="105">
        <v>0</v>
      </c>
      <c r="N516" s="105">
        <v>0</v>
      </c>
      <c r="O516" s="105">
        <v>0</v>
      </c>
    </row>
    <row r="517" spans="1:16" x14ac:dyDescent="0.2">
      <c r="A517" s="106" t="s">
        <v>2585</v>
      </c>
      <c r="B517" s="105">
        <v>0</v>
      </c>
      <c r="C517" s="105">
        <v>0</v>
      </c>
      <c r="D517" s="105">
        <v>0</v>
      </c>
      <c r="E517" s="105">
        <v>0</v>
      </c>
      <c r="F517" s="105">
        <v>0</v>
      </c>
      <c r="G517" s="105">
        <v>0</v>
      </c>
      <c r="H517" s="105">
        <v>0</v>
      </c>
      <c r="I517" s="105">
        <v>0</v>
      </c>
      <c r="J517" s="105">
        <v>0</v>
      </c>
      <c r="K517" s="105">
        <v>0</v>
      </c>
      <c r="L517" s="105">
        <v>0</v>
      </c>
      <c r="M517" s="105">
        <v>0</v>
      </c>
      <c r="N517" s="105">
        <v>0</v>
      </c>
      <c r="O517" s="105">
        <v>0</v>
      </c>
    </row>
    <row r="518" spans="1:16" x14ac:dyDescent="0.2">
      <c r="A518" s="106" t="s">
        <v>2586</v>
      </c>
      <c r="B518" s="105">
        <v>0</v>
      </c>
      <c r="C518" s="105">
        <v>0</v>
      </c>
      <c r="D518" s="105">
        <v>0</v>
      </c>
      <c r="E518" s="105">
        <v>0</v>
      </c>
      <c r="F518" s="105">
        <v>0</v>
      </c>
      <c r="G518" s="105">
        <v>0</v>
      </c>
      <c r="H518" s="105">
        <v>0</v>
      </c>
      <c r="I518" s="105">
        <v>0</v>
      </c>
      <c r="J518" s="105">
        <v>0</v>
      </c>
      <c r="K518" s="105">
        <v>0</v>
      </c>
      <c r="L518" s="105">
        <v>0</v>
      </c>
      <c r="M518" s="105">
        <v>0</v>
      </c>
      <c r="N518" s="105">
        <v>0</v>
      </c>
      <c r="O518" s="105">
        <v>0</v>
      </c>
    </row>
    <row r="519" spans="1:16" x14ac:dyDescent="0.2">
      <c r="A519" s="106" t="s">
        <v>2587</v>
      </c>
      <c r="B519" s="105">
        <v>0</v>
      </c>
      <c r="C519" s="105">
        <v>0</v>
      </c>
      <c r="D519" s="105">
        <v>0</v>
      </c>
      <c r="E519" s="105">
        <v>0</v>
      </c>
      <c r="F519" s="105">
        <v>0</v>
      </c>
      <c r="G519" s="105">
        <v>0</v>
      </c>
      <c r="H519" s="105">
        <v>0</v>
      </c>
      <c r="I519" s="105">
        <v>0</v>
      </c>
      <c r="J519" s="105">
        <v>0</v>
      </c>
      <c r="K519" s="105">
        <v>0</v>
      </c>
      <c r="L519" s="105">
        <v>0</v>
      </c>
      <c r="M519" s="105">
        <v>0</v>
      </c>
      <c r="N519" s="105">
        <v>0</v>
      </c>
      <c r="O519" s="105">
        <v>0</v>
      </c>
    </row>
    <row r="520" spans="1:16" x14ac:dyDescent="0.2">
      <c r="A520" s="106" t="s">
        <v>2588</v>
      </c>
      <c r="B520" s="105">
        <v>0</v>
      </c>
      <c r="C520" s="105">
        <v>0</v>
      </c>
      <c r="D520" s="105">
        <v>0</v>
      </c>
      <c r="E520" s="105">
        <v>0</v>
      </c>
      <c r="F520" s="105">
        <v>0</v>
      </c>
      <c r="G520" s="105">
        <v>0</v>
      </c>
      <c r="H520" s="105">
        <v>0</v>
      </c>
      <c r="I520" s="105">
        <v>0</v>
      </c>
      <c r="J520" s="105">
        <v>0</v>
      </c>
      <c r="K520" s="105">
        <v>0</v>
      </c>
      <c r="L520" s="105">
        <v>0</v>
      </c>
      <c r="M520" s="105">
        <v>0</v>
      </c>
      <c r="N520" s="105">
        <v>0</v>
      </c>
      <c r="O520" s="105">
        <v>0</v>
      </c>
    </row>
    <row r="521" spans="1:16" x14ac:dyDescent="0.2">
      <c r="A521" s="106" t="s">
        <v>2589</v>
      </c>
      <c r="B521" s="105">
        <v>0</v>
      </c>
      <c r="C521" s="105">
        <v>0</v>
      </c>
      <c r="D521" s="105">
        <v>0</v>
      </c>
      <c r="E521" s="105">
        <v>0</v>
      </c>
      <c r="F521" s="105">
        <v>0</v>
      </c>
      <c r="G521" s="105">
        <v>0</v>
      </c>
      <c r="H521" s="105">
        <v>0</v>
      </c>
      <c r="I521" s="105">
        <v>0</v>
      </c>
      <c r="J521" s="105">
        <v>0</v>
      </c>
      <c r="K521" s="105">
        <v>0</v>
      </c>
      <c r="L521" s="105">
        <v>0</v>
      </c>
      <c r="M521" s="105">
        <v>0</v>
      </c>
      <c r="N521" s="105">
        <v>0</v>
      </c>
      <c r="O521" s="105">
        <v>0</v>
      </c>
    </row>
    <row r="522" spans="1:16" x14ac:dyDescent="0.2">
      <c r="A522" s="106" t="s">
        <v>2590</v>
      </c>
      <c r="B522" s="105">
        <v>0</v>
      </c>
      <c r="C522" s="105">
        <v>0</v>
      </c>
      <c r="D522" s="105">
        <v>19233.78</v>
      </c>
      <c r="E522" s="105">
        <v>0</v>
      </c>
      <c r="F522" s="105">
        <v>0</v>
      </c>
      <c r="G522" s="105">
        <v>0</v>
      </c>
      <c r="H522" s="105">
        <v>0</v>
      </c>
      <c r="I522" s="105">
        <v>0</v>
      </c>
      <c r="J522" s="105">
        <v>0</v>
      </c>
      <c r="K522" s="105">
        <v>0</v>
      </c>
      <c r="L522" s="105">
        <v>0</v>
      </c>
      <c r="M522" s="105">
        <v>0</v>
      </c>
      <c r="N522" s="105">
        <v>0</v>
      </c>
      <c r="O522" s="105">
        <v>0</v>
      </c>
      <c r="P522" s="105"/>
    </row>
    <row r="523" spans="1:16" x14ac:dyDescent="0.2">
      <c r="A523" s="106" t="s">
        <v>2591</v>
      </c>
      <c r="B523" s="105">
        <v>0</v>
      </c>
      <c r="C523" s="105">
        <v>0</v>
      </c>
      <c r="D523" s="105">
        <v>0</v>
      </c>
      <c r="E523" s="105">
        <v>0</v>
      </c>
      <c r="F523" s="105">
        <v>0</v>
      </c>
      <c r="G523" s="105">
        <v>0</v>
      </c>
      <c r="H523" s="105">
        <v>0</v>
      </c>
      <c r="I523" s="105">
        <v>0</v>
      </c>
      <c r="J523" s="105">
        <v>0</v>
      </c>
      <c r="K523" s="105">
        <v>0</v>
      </c>
      <c r="L523" s="105">
        <v>0</v>
      </c>
      <c r="M523" s="105">
        <v>0</v>
      </c>
      <c r="N523" s="105">
        <v>0</v>
      </c>
      <c r="O523" s="105">
        <v>0</v>
      </c>
    </row>
    <row r="524" spans="1:16" x14ac:dyDescent="0.2">
      <c r="A524" s="106" t="s">
        <v>2592</v>
      </c>
      <c r="B524" s="105">
        <v>0</v>
      </c>
      <c r="C524" s="105">
        <v>0</v>
      </c>
      <c r="D524" s="105">
        <v>0</v>
      </c>
      <c r="E524" s="105">
        <v>0</v>
      </c>
      <c r="F524" s="105">
        <v>0</v>
      </c>
      <c r="G524" s="105">
        <v>0</v>
      </c>
      <c r="H524" s="105">
        <v>0</v>
      </c>
      <c r="I524" s="105">
        <v>0</v>
      </c>
      <c r="J524" s="105">
        <v>0</v>
      </c>
      <c r="K524" s="105">
        <v>0</v>
      </c>
      <c r="L524" s="105">
        <v>0</v>
      </c>
      <c r="M524" s="105">
        <v>0</v>
      </c>
      <c r="N524" s="105">
        <v>0</v>
      </c>
      <c r="O524" s="105">
        <v>0</v>
      </c>
    </row>
    <row r="525" spans="1:16" x14ac:dyDescent="0.2">
      <c r="A525" s="106" t="s">
        <v>2593</v>
      </c>
      <c r="B525" s="105">
        <v>0</v>
      </c>
      <c r="C525" s="105">
        <v>0</v>
      </c>
      <c r="D525" s="105">
        <v>0</v>
      </c>
      <c r="E525" s="105">
        <v>0</v>
      </c>
      <c r="F525" s="105">
        <v>0</v>
      </c>
      <c r="G525" s="105">
        <v>0</v>
      </c>
      <c r="H525" s="105">
        <v>0</v>
      </c>
      <c r="I525" s="105">
        <v>0</v>
      </c>
      <c r="J525" s="105">
        <v>0</v>
      </c>
      <c r="K525" s="105">
        <v>0</v>
      </c>
      <c r="L525" s="105">
        <v>0</v>
      </c>
      <c r="M525" s="105">
        <v>0</v>
      </c>
      <c r="N525" s="105">
        <v>0</v>
      </c>
      <c r="O525" s="105">
        <v>0</v>
      </c>
    </row>
    <row r="526" spans="1:16" x14ac:dyDescent="0.2">
      <c r="A526" s="106" t="s">
        <v>2594</v>
      </c>
      <c r="B526" s="105">
        <v>0</v>
      </c>
      <c r="C526" s="105">
        <v>0</v>
      </c>
      <c r="D526" s="105">
        <v>0</v>
      </c>
      <c r="E526" s="105">
        <v>0</v>
      </c>
      <c r="F526" s="105">
        <v>0</v>
      </c>
      <c r="G526" s="105">
        <v>0</v>
      </c>
      <c r="H526" s="105">
        <v>0</v>
      </c>
      <c r="I526" s="105">
        <v>0</v>
      </c>
      <c r="J526" s="105">
        <v>0</v>
      </c>
      <c r="K526" s="105">
        <v>0</v>
      </c>
      <c r="L526" s="105">
        <v>0</v>
      </c>
      <c r="M526" s="105">
        <v>0</v>
      </c>
      <c r="N526" s="105">
        <v>0</v>
      </c>
      <c r="O526" s="105">
        <v>0</v>
      </c>
      <c r="P526" s="105"/>
    </row>
    <row r="527" spans="1:16" x14ac:dyDescent="0.2">
      <c r="A527" s="106" t="s">
        <v>2595</v>
      </c>
      <c r="B527" s="105">
        <v>0</v>
      </c>
      <c r="C527" s="105">
        <v>0</v>
      </c>
      <c r="D527" s="105">
        <v>0</v>
      </c>
      <c r="E527" s="105">
        <v>0</v>
      </c>
      <c r="F527" s="105">
        <v>0</v>
      </c>
      <c r="G527" s="105">
        <v>0</v>
      </c>
      <c r="H527" s="105">
        <v>0</v>
      </c>
      <c r="I527" s="105">
        <v>0</v>
      </c>
      <c r="J527" s="105">
        <v>0</v>
      </c>
      <c r="K527" s="105">
        <v>0</v>
      </c>
      <c r="L527" s="105">
        <v>0</v>
      </c>
      <c r="M527" s="105">
        <v>0</v>
      </c>
      <c r="N527" s="105">
        <v>0</v>
      </c>
      <c r="O527" s="105">
        <v>0</v>
      </c>
    </row>
    <row r="528" spans="1:16" x14ac:dyDescent="0.2">
      <c r="A528" s="106" t="s">
        <v>2596</v>
      </c>
      <c r="B528" s="105">
        <v>0</v>
      </c>
      <c r="C528" s="105">
        <v>270447.12</v>
      </c>
      <c r="D528" s="105">
        <v>552479.19999999902</v>
      </c>
      <c r="E528" s="105">
        <v>834091.17</v>
      </c>
      <c r="F528" s="105">
        <v>1115487.51</v>
      </c>
      <c r="G528" s="105">
        <v>1396701.9</v>
      </c>
      <c r="H528" s="105">
        <v>1677916.28999999</v>
      </c>
      <c r="I528" s="105">
        <v>1921687.78</v>
      </c>
      <c r="J528" s="105">
        <v>2203183.0699999998</v>
      </c>
      <c r="K528" s="105">
        <v>2486449.67</v>
      </c>
      <c r="L528" s="105">
        <v>2767671</v>
      </c>
      <c r="M528" s="105">
        <v>3050647.5799999898</v>
      </c>
      <c r="N528" s="105">
        <v>0</v>
      </c>
      <c r="O528" s="105">
        <v>0</v>
      </c>
    </row>
    <row r="529" spans="1:17" x14ac:dyDescent="0.2">
      <c r="A529" s="106" t="s">
        <v>2597</v>
      </c>
      <c r="B529" s="105">
        <v>0</v>
      </c>
      <c r="C529" s="105">
        <v>-4354128.8499999996</v>
      </c>
      <c r="D529" s="105">
        <v>-8302233.1699999999</v>
      </c>
      <c r="E529" s="105">
        <v>-12327974.109999999</v>
      </c>
      <c r="F529" s="105">
        <v>-16504574.32</v>
      </c>
      <c r="G529" s="105">
        <v>-20574421.129999999</v>
      </c>
      <c r="H529" s="105">
        <v>-25912820.079999998</v>
      </c>
      <c r="I529" s="105">
        <v>-30066952.98</v>
      </c>
      <c r="J529" s="105">
        <v>-33911247.600000001</v>
      </c>
      <c r="K529" s="105">
        <v>-37625451.439999998</v>
      </c>
      <c r="L529" s="105">
        <v>-41496455.409999996</v>
      </c>
      <c r="M529" s="105">
        <v>-57722398.68</v>
      </c>
      <c r="N529" s="105">
        <v>-0.14000000000000001</v>
      </c>
      <c r="O529" s="105">
        <v>-0.14000000000000001</v>
      </c>
    </row>
    <row r="530" spans="1:17" x14ac:dyDescent="0.2">
      <c r="A530" s="106" t="s">
        <v>2598</v>
      </c>
      <c r="B530" s="105">
        <v>0</v>
      </c>
      <c r="C530" s="105">
        <v>1252280.3400000001</v>
      </c>
      <c r="D530" s="105">
        <v>1956987.43</v>
      </c>
      <c r="E530" s="105">
        <v>3143720.18</v>
      </c>
      <c r="F530" s="105">
        <v>4115379.68</v>
      </c>
      <c r="G530" s="105">
        <v>5293063.8600000003</v>
      </c>
      <c r="H530" s="105">
        <v>7287016.4800000004</v>
      </c>
      <c r="I530" s="105">
        <v>9392629.9800000004</v>
      </c>
      <c r="J530" s="105">
        <v>10671949.550000001</v>
      </c>
      <c r="K530" s="105">
        <v>11721237.25</v>
      </c>
      <c r="L530" s="105">
        <v>12940243.210000001</v>
      </c>
      <c r="M530" s="105">
        <v>15034939.57</v>
      </c>
      <c r="N530" s="105">
        <v>0</v>
      </c>
      <c r="O530" s="105">
        <v>0</v>
      </c>
    </row>
    <row r="531" spans="1:17" x14ac:dyDescent="0.2">
      <c r="A531" s="106" t="s">
        <v>2599</v>
      </c>
      <c r="B531" s="105">
        <v>0</v>
      </c>
      <c r="C531" s="105">
        <v>2761380.42</v>
      </c>
      <c r="D531" s="105">
        <v>3251082.23</v>
      </c>
      <c r="E531" s="105">
        <v>3814719.36</v>
      </c>
      <c r="F531" s="105">
        <v>5111160.1900000004</v>
      </c>
      <c r="G531" s="105">
        <v>5907826.2400000002</v>
      </c>
      <c r="H531" s="105">
        <v>6730285.3700000001</v>
      </c>
      <c r="I531" s="105">
        <v>8235251.5800000001</v>
      </c>
      <c r="J531" s="105">
        <v>8459178.1799999997</v>
      </c>
      <c r="K531" s="105">
        <v>9587979.9499999993</v>
      </c>
      <c r="L531" s="105">
        <v>9855928.0299999993</v>
      </c>
      <c r="M531" s="105">
        <v>11529154.619999999</v>
      </c>
      <c r="N531" s="105">
        <v>0</v>
      </c>
      <c r="O531" s="105">
        <v>0</v>
      </c>
    </row>
    <row r="532" spans="1:17" x14ac:dyDescent="0.2">
      <c r="A532" s="106" t="s">
        <v>2600</v>
      </c>
      <c r="B532" s="105">
        <v>0</v>
      </c>
      <c r="C532" s="105">
        <v>261476.48000000001</v>
      </c>
      <c r="D532" s="105">
        <v>576047.93999999994</v>
      </c>
      <c r="E532" s="105">
        <v>931172.66</v>
      </c>
      <c r="F532" s="105">
        <v>1320162.78</v>
      </c>
      <c r="G532" s="105">
        <v>1766563.41</v>
      </c>
      <c r="H532" s="105">
        <v>2590872.5</v>
      </c>
      <c r="I532" s="105">
        <v>3182744.95</v>
      </c>
      <c r="J532" s="105">
        <v>3805866.37</v>
      </c>
      <c r="K532" s="105">
        <v>4313123.72</v>
      </c>
      <c r="L532" s="105">
        <v>4803651.1100000003</v>
      </c>
      <c r="M532" s="105">
        <v>5268696.58</v>
      </c>
      <c r="N532" s="105">
        <v>0</v>
      </c>
      <c r="O532" s="105">
        <v>0</v>
      </c>
    </row>
    <row r="533" spans="1:17" x14ac:dyDescent="0.2">
      <c r="A533" s="106" t="s">
        <v>2601</v>
      </c>
      <c r="B533" s="105">
        <v>0</v>
      </c>
      <c r="C533" s="105">
        <v>805090.77</v>
      </c>
      <c r="D533" s="105">
        <v>1722792.62</v>
      </c>
      <c r="E533" s="105">
        <v>2639390.96</v>
      </c>
      <c r="F533" s="105">
        <v>3463297.89</v>
      </c>
      <c r="G533" s="105">
        <v>4248781.88</v>
      </c>
      <c r="H533" s="105">
        <v>5356770.1900000004</v>
      </c>
      <c r="I533" s="105">
        <v>6189004.8799999999</v>
      </c>
      <c r="J533" s="105">
        <v>7011273.9800000004</v>
      </c>
      <c r="K533" s="105">
        <v>7877903.29</v>
      </c>
      <c r="L533" s="105">
        <v>8835369.6999999993</v>
      </c>
      <c r="M533" s="105">
        <v>9690386.3100000005</v>
      </c>
      <c r="N533" s="105">
        <v>0</v>
      </c>
      <c r="O533" s="105">
        <v>0</v>
      </c>
    </row>
    <row r="534" spans="1:17" x14ac:dyDescent="0.2">
      <c r="A534" s="106" t="s">
        <v>2602</v>
      </c>
      <c r="B534" s="105">
        <v>0</v>
      </c>
      <c r="C534" s="105">
        <v>0</v>
      </c>
      <c r="D534" s="105">
        <v>0</v>
      </c>
      <c r="E534" s="105">
        <v>0</v>
      </c>
      <c r="F534" s="105">
        <v>0</v>
      </c>
      <c r="G534" s="105">
        <v>0</v>
      </c>
      <c r="H534" s="105">
        <v>0</v>
      </c>
      <c r="I534" s="105">
        <v>0</v>
      </c>
      <c r="J534" s="105">
        <v>0</v>
      </c>
      <c r="K534" s="105">
        <v>0</v>
      </c>
      <c r="L534" s="105">
        <v>0</v>
      </c>
      <c r="M534" s="105">
        <v>0</v>
      </c>
      <c r="N534" s="105">
        <v>0</v>
      </c>
      <c r="O534" s="105">
        <v>0</v>
      </c>
    </row>
    <row r="535" spans="1:17" x14ac:dyDescent="0.2">
      <c r="A535" s="233" t="s">
        <v>2603</v>
      </c>
      <c r="B535" s="107">
        <v>8474.92</v>
      </c>
      <c r="C535" s="107">
        <v>1009031.47</v>
      </c>
      <c r="D535" s="107">
        <v>-214301.05999999901</v>
      </c>
      <c r="E535" s="107">
        <v>-959065.55999999796</v>
      </c>
      <c r="F535" s="107">
        <v>-1370252.5699999901</v>
      </c>
      <c r="G535" s="107">
        <v>-1960068.45</v>
      </c>
      <c r="H535" s="107">
        <v>-2271945.8099999898</v>
      </c>
      <c r="I535" s="107">
        <v>-1147227.9099999899</v>
      </c>
      <c r="J535" s="107">
        <v>-1770159.48</v>
      </c>
      <c r="K535" s="107">
        <v>-1630897.1999999899</v>
      </c>
      <c r="L535" s="107">
        <v>-2280125.4299999899</v>
      </c>
      <c r="M535" s="107">
        <v>-13140529.34</v>
      </c>
      <c r="N535" s="107">
        <v>-5914.2599999999902</v>
      </c>
      <c r="O535" s="107">
        <v>-5914.2599999999902</v>
      </c>
      <c r="P535" s="151" t="str">
        <f t="shared" ref="P535" si="14">MID($A535,10,3)</f>
        <v>184</v>
      </c>
      <c r="Q535" s="149">
        <f>AVERAGE(B535:N535)/1000</f>
        <v>-1979.4600523076881</v>
      </c>
    </row>
    <row r="536" spans="1:17" x14ac:dyDescent="0.2">
      <c r="A536" s="106" t="s">
        <v>2604</v>
      </c>
    </row>
    <row r="537" spans="1:17" x14ac:dyDescent="0.2">
      <c r="A537" s="158" t="s">
        <v>2605</v>
      </c>
    </row>
    <row r="538" spans="1:17" x14ac:dyDescent="0.2">
      <c r="A538" s="106" t="s">
        <v>2606</v>
      </c>
      <c r="B538" s="105">
        <v>0</v>
      </c>
      <c r="C538" s="105">
        <v>130081.819999999</v>
      </c>
      <c r="D538" s="105">
        <v>256525.23</v>
      </c>
      <c r="E538" s="105">
        <v>0</v>
      </c>
      <c r="F538" s="105">
        <v>91040.05</v>
      </c>
      <c r="G538" s="105">
        <v>232853.82</v>
      </c>
      <c r="H538" s="105">
        <v>0</v>
      </c>
      <c r="I538" s="105">
        <v>88079.74</v>
      </c>
      <c r="J538" s="105">
        <v>195503.53</v>
      </c>
      <c r="K538" s="105">
        <v>0.3</v>
      </c>
      <c r="L538" s="105">
        <v>100675.69</v>
      </c>
      <c r="M538" s="105">
        <v>200859.09</v>
      </c>
      <c r="N538" s="105">
        <v>112672.2</v>
      </c>
      <c r="O538" s="105">
        <v>112672.2</v>
      </c>
    </row>
    <row r="539" spans="1:17" x14ac:dyDescent="0.2">
      <c r="A539" s="233" t="s">
        <v>2607</v>
      </c>
      <c r="B539" s="105">
        <v>0</v>
      </c>
      <c r="C539" s="105">
        <v>130081.819999999</v>
      </c>
      <c r="D539" s="105">
        <v>256525.23</v>
      </c>
      <c r="E539" s="105">
        <v>0</v>
      </c>
      <c r="F539" s="105">
        <v>91040.05</v>
      </c>
      <c r="G539" s="105">
        <v>232853.82</v>
      </c>
      <c r="H539" s="105">
        <v>0</v>
      </c>
      <c r="I539" s="105">
        <v>88079.74</v>
      </c>
      <c r="J539" s="105">
        <v>195503.53</v>
      </c>
      <c r="K539" s="105">
        <v>0.3</v>
      </c>
      <c r="L539" s="105">
        <v>100675.69</v>
      </c>
      <c r="M539" s="105">
        <v>200859.09</v>
      </c>
      <c r="N539" s="105">
        <v>112672.2</v>
      </c>
      <c r="O539" s="105">
        <v>112672.2</v>
      </c>
      <c r="P539" s="151" t="str">
        <f t="shared" ref="P539" si="15">MID($A539,10,3)</f>
        <v>185</v>
      </c>
      <c r="Q539" s="149">
        <f>AVERAGE(B539:N539)/1000</f>
        <v>108.33011307692301</v>
      </c>
    </row>
    <row r="540" spans="1:17" x14ac:dyDescent="0.2">
      <c r="A540" s="106" t="s">
        <v>2608</v>
      </c>
    </row>
    <row r="541" spans="1:17" x14ac:dyDescent="0.2">
      <c r="A541" s="158" t="s">
        <v>2609</v>
      </c>
    </row>
    <row r="542" spans="1:17" x14ac:dyDescent="0.2">
      <c r="A542" s="106" t="s">
        <v>2610</v>
      </c>
      <c r="B542" s="105">
        <v>0</v>
      </c>
      <c r="C542" s="105">
        <v>0</v>
      </c>
      <c r="D542" s="105">
        <v>0</v>
      </c>
      <c r="E542" s="105">
        <v>0</v>
      </c>
      <c r="F542" s="105">
        <v>0</v>
      </c>
      <c r="G542" s="105">
        <v>0</v>
      </c>
      <c r="H542" s="105">
        <v>0</v>
      </c>
      <c r="I542" s="105">
        <v>0</v>
      </c>
      <c r="J542" s="105">
        <v>0</v>
      </c>
      <c r="K542" s="105">
        <v>0</v>
      </c>
      <c r="L542" s="105">
        <v>0</v>
      </c>
      <c r="M542" s="105">
        <v>0</v>
      </c>
      <c r="N542" s="105">
        <v>0</v>
      </c>
      <c r="O542" s="105">
        <v>0</v>
      </c>
    </row>
    <row r="543" spans="1:17" x14ac:dyDescent="0.2">
      <c r="A543" s="106" t="s">
        <v>2611</v>
      </c>
      <c r="B543" s="105">
        <v>0</v>
      </c>
      <c r="C543" s="105">
        <v>0</v>
      </c>
      <c r="D543" s="105">
        <v>0</v>
      </c>
      <c r="E543" s="105">
        <v>0</v>
      </c>
      <c r="F543" s="105">
        <v>0</v>
      </c>
      <c r="G543" s="105">
        <v>0</v>
      </c>
      <c r="H543" s="105">
        <v>0</v>
      </c>
      <c r="I543" s="105">
        <v>0</v>
      </c>
      <c r="J543" s="105">
        <v>0</v>
      </c>
      <c r="K543" s="105">
        <v>0</v>
      </c>
      <c r="L543" s="105">
        <v>0</v>
      </c>
      <c r="M543" s="105">
        <v>0</v>
      </c>
      <c r="N543" s="105">
        <v>0</v>
      </c>
      <c r="O543" s="105">
        <v>0</v>
      </c>
    </row>
    <row r="544" spans="1:17" x14ac:dyDescent="0.2">
      <c r="A544" s="106" t="s">
        <v>2612</v>
      </c>
      <c r="B544" s="105">
        <v>814469.08</v>
      </c>
      <c r="C544" s="105">
        <v>836139.7</v>
      </c>
      <c r="D544" s="105">
        <v>857405.7</v>
      </c>
      <c r="E544" s="105">
        <v>877375.26</v>
      </c>
      <c r="F544" s="105">
        <v>898233.55</v>
      </c>
      <c r="G544" s="105">
        <v>919275.76</v>
      </c>
      <c r="H544" s="105">
        <v>941395.03</v>
      </c>
      <c r="I544" s="105">
        <v>963759.59</v>
      </c>
      <c r="J544" s="105">
        <v>988148.88</v>
      </c>
      <c r="K544" s="105">
        <v>1011504.99</v>
      </c>
      <c r="L544" s="105">
        <v>1029839.16</v>
      </c>
      <c r="M544" s="105">
        <v>1563760.05</v>
      </c>
      <c r="N544" s="105">
        <v>1577119.0799999901</v>
      </c>
      <c r="O544" s="105">
        <v>1577119.0799999901</v>
      </c>
    </row>
    <row r="545" spans="1:15" x14ac:dyDescent="0.2">
      <c r="A545" s="106" t="s">
        <v>2613</v>
      </c>
      <c r="B545" s="105">
        <v>0</v>
      </c>
      <c r="C545" s="105">
        <v>0</v>
      </c>
      <c r="D545" s="105">
        <v>0</v>
      </c>
      <c r="E545" s="105">
        <v>0</v>
      </c>
      <c r="F545" s="105">
        <v>0</v>
      </c>
      <c r="G545" s="105">
        <v>0</v>
      </c>
      <c r="H545" s="105">
        <v>0</v>
      </c>
      <c r="I545" s="105">
        <v>0</v>
      </c>
      <c r="J545" s="105">
        <v>0</v>
      </c>
      <c r="K545" s="105">
        <v>0</v>
      </c>
      <c r="L545" s="105">
        <v>0</v>
      </c>
      <c r="M545" s="105">
        <v>0</v>
      </c>
      <c r="N545" s="105">
        <v>0</v>
      </c>
      <c r="O545" s="105">
        <v>0</v>
      </c>
    </row>
    <row r="546" spans="1:15" x14ac:dyDescent="0.2">
      <c r="A546" s="106" t="s">
        <v>2614</v>
      </c>
      <c r="B546" s="105">
        <v>0</v>
      </c>
      <c r="C546" s="105">
        <v>0</v>
      </c>
      <c r="D546" s="105">
        <v>0</v>
      </c>
      <c r="E546" s="105">
        <v>0</v>
      </c>
      <c r="F546" s="105">
        <v>0</v>
      </c>
      <c r="G546" s="105">
        <v>0</v>
      </c>
      <c r="H546" s="105">
        <v>0</v>
      </c>
      <c r="I546" s="105">
        <v>0</v>
      </c>
      <c r="J546" s="105">
        <v>0</v>
      </c>
      <c r="K546" s="105">
        <v>0</v>
      </c>
      <c r="L546" s="105">
        <v>0</v>
      </c>
      <c r="M546" s="105">
        <v>0</v>
      </c>
      <c r="N546" s="105">
        <v>0</v>
      </c>
      <c r="O546" s="105">
        <v>0</v>
      </c>
    </row>
    <row r="547" spans="1:15" x14ac:dyDescent="0.2">
      <c r="A547" s="106" t="s">
        <v>2615</v>
      </c>
      <c r="B547" s="105">
        <v>6969500.4400000004</v>
      </c>
      <c r="C547" s="105">
        <v>6775903.2000000002</v>
      </c>
      <c r="D547" s="105">
        <v>7452302.8499999996</v>
      </c>
      <c r="E547" s="105">
        <v>7233117.4699999997</v>
      </c>
      <c r="F547" s="105">
        <v>6778351.9199999999</v>
      </c>
      <c r="G547" s="105">
        <v>6566528.4199999999</v>
      </c>
      <c r="H547" s="105">
        <v>6354704.9199999999</v>
      </c>
      <c r="I547" s="105">
        <v>6142881.4199999999</v>
      </c>
      <c r="J547" s="105">
        <v>5931057.9199999999</v>
      </c>
      <c r="K547" s="105">
        <v>5719234.4199999999</v>
      </c>
      <c r="L547" s="105">
        <v>5507410.9199999999</v>
      </c>
      <c r="M547" s="105">
        <v>5295587.42</v>
      </c>
      <c r="N547" s="105">
        <v>5083763.92</v>
      </c>
      <c r="O547" s="105">
        <v>5083763.92</v>
      </c>
    </row>
    <row r="548" spans="1:15" x14ac:dyDescent="0.2">
      <c r="A548" s="106" t="s">
        <v>2616</v>
      </c>
      <c r="B548" s="105">
        <v>0</v>
      </c>
      <c r="C548" s="105">
        <v>0</v>
      </c>
      <c r="D548" s="105">
        <v>0</v>
      </c>
      <c r="E548" s="105">
        <v>0</v>
      </c>
      <c r="F548" s="105">
        <v>0</v>
      </c>
      <c r="G548" s="105">
        <v>0</v>
      </c>
      <c r="H548" s="105">
        <v>0</v>
      </c>
      <c r="I548" s="105">
        <v>0</v>
      </c>
      <c r="J548" s="105">
        <v>0</v>
      </c>
      <c r="K548" s="105">
        <v>0</v>
      </c>
      <c r="L548" s="105">
        <v>0</v>
      </c>
      <c r="M548" s="105">
        <v>0</v>
      </c>
      <c r="N548" s="105">
        <v>0</v>
      </c>
      <c r="O548" s="105">
        <v>0</v>
      </c>
    </row>
    <row r="549" spans="1:15" x14ac:dyDescent="0.2">
      <c r="A549" s="106" t="s">
        <v>2617</v>
      </c>
      <c r="B549" s="105">
        <v>0</v>
      </c>
      <c r="C549" s="105">
        <v>0</v>
      </c>
      <c r="D549" s="105">
        <v>0</v>
      </c>
      <c r="E549" s="105">
        <v>0</v>
      </c>
      <c r="F549" s="105">
        <v>0</v>
      </c>
      <c r="G549" s="105">
        <v>0</v>
      </c>
      <c r="H549" s="105">
        <v>0</v>
      </c>
      <c r="I549" s="105">
        <v>0</v>
      </c>
      <c r="J549" s="105">
        <v>0</v>
      </c>
      <c r="K549" s="105">
        <v>0</v>
      </c>
      <c r="L549" s="105">
        <v>0</v>
      </c>
      <c r="M549" s="105">
        <v>0</v>
      </c>
      <c r="N549" s="105">
        <v>0</v>
      </c>
      <c r="O549" s="105">
        <v>0</v>
      </c>
    </row>
    <row r="550" spans="1:15" x14ac:dyDescent="0.2">
      <c r="A550" s="106" t="s">
        <v>2618</v>
      </c>
      <c r="B550" s="105">
        <v>0</v>
      </c>
      <c r="C550" s="105">
        <v>0</v>
      </c>
      <c r="D550" s="105">
        <v>0</v>
      </c>
      <c r="E550" s="105">
        <v>0</v>
      </c>
      <c r="F550" s="105">
        <v>0</v>
      </c>
      <c r="G550" s="105">
        <v>0</v>
      </c>
      <c r="H550" s="105">
        <v>0</v>
      </c>
      <c r="I550" s="105">
        <v>0</v>
      </c>
      <c r="J550" s="105">
        <v>0</v>
      </c>
      <c r="K550" s="105">
        <v>0</v>
      </c>
      <c r="L550" s="105">
        <v>0</v>
      </c>
      <c r="M550" s="105">
        <v>0</v>
      </c>
      <c r="N550" s="105">
        <v>0</v>
      </c>
      <c r="O550" s="105">
        <v>0</v>
      </c>
    </row>
    <row r="551" spans="1:15" x14ac:dyDescent="0.2">
      <c r="A551" s="106" t="s">
        <v>2619</v>
      </c>
      <c r="B551" s="105">
        <v>1.0277290130034E-7</v>
      </c>
      <c r="C551" s="105">
        <v>1.0277290130034E-7</v>
      </c>
      <c r="D551" s="105">
        <v>1.0277290130034E-7</v>
      </c>
      <c r="E551" s="105">
        <v>1.0277290130034E-7</v>
      </c>
      <c r="F551" s="105">
        <v>1.0277290130034E-7</v>
      </c>
      <c r="G551" s="105">
        <v>1.0277290130034E-7</v>
      </c>
      <c r="H551" s="105">
        <v>1.0277290130034E-7</v>
      </c>
      <c r="I551" s="105">
        <v>1.0277290130034E-7</v>
      </c>
      <c r="J551" s="105">
        <v>1.0277290130034E-7</v>
      </c>
      <c r="K551" s="105">
        <v>1.0277290130034E-7</v>
      </c>
      <c r="L551" s="105">
        <v>1.0277290130034E-7</v>
      </c>
      <c r="M551" s="105">
        <v>1.0277290130034E-7</v>
      </c>
      <c r="N551" s="105">
        <v>1.0277290130034E-7</v>
      </c>
      <c r="O551" s="105">
        <v>1.0277290130034E-7</v>
      </c>
    </row>
    <row r="552" spans="1:15" x14ac:dyDescent="0.2">
      <c r="A552" s="106" t="s">
        <v>2620</v>
      </c>
      <c r="B552" s="105">
        <v>96346403.200000003</v>
      </c>
      <c r="C552" s="105">
        <v>96346403.200000003</v>
      </c>
      <c r="D552" s="105">
        <v>96346403.200000003</v>
      </c>
      <c r="E552" s="105">
        <v>96346403.200000003</v>
      </c>
      <c r="F552" s="105">
        <v>96346403.200000003</v>
      </c>
      <c r="G552" s="105">
        <v>96346403.200000003</v>
      </c>
      <c r="H552" s="105">
        <v>96346403.200000003</v>
      </c>
      <c r="I552" s="105">
        <v>96346403.200000003</v>
      </c>
      <c r="J552" s="105">
        <v>96346403.200000003</v>
      </c>
      <c r="K552" s="105">
        <v>96346403.200000003</v>
      </c>
      <c r="L552" s="105">
        <v>96346403.200000003</v>
      </c>
      <c r="M552" s="105">
        <v>96346403.200000003</v>
      </c>
      <c r="N552" s="105">
        <v>96346403.200000003</v>
      </c>
      <c r="O552" s="105">
        <v>96346403.200000003</v>
      </c>
    </row>
    <row r="553" spans="1:15" x14ac:dyDescent="0.2">
      <c r="A553" s="106" t="s">
        <v>2621</v>
      </c>
      <c r="B553" s="105">
        <v>-2448981.7000000002</v>
      </c>
      <c r="C553" s="105">
        <v>-2448981.7000000002</v>
      </c>
      <c r="D553" s="105">
        <v>-2448981.7000000002</v>
      </c>
      <c r="E553" s="105">
        <v>-2448981.7000000002</v>
      </c>
      <c r="F553" s="105">
        <v>-2448981.7000000002</v>
      </c>
      <c r="G553" s="105">
        <v>-2448981.7000000002</v>
      </c>
      <c r="H553" s="105">
        <v>-2448981.7000000002</v>
      </c>
      <c r="I553" s="105">
        <v>-2448981.7000000002</v>
      </c>
      <c r="J553" s="105">
        <v>-2448981.7000000002</v>
      </c>
      <c r="K553" s="105">
        <v>-2448981.7000000002</v>
      </c>
      <c r="L553" s="105">
        <v>-2448981.7000000002</v>
      </c>
      <c r="M553" s="105">
        <v>-2448981.7000000002</v>
      </c>
      <c r="N553" s="105">
        <v>-2448981.7000000002</v>
      </c>
      <c r="O553" s="105">
        <v>-2448981.7000000002</v>
      </c>
    </row>
    <row r="554" spans="1:15" x14ac:dyDescent="0.2">
      <c r="A554" s="106" t="s">
        <v>2622</v>
      </c>
      <c r="B554" s="105">
        <v>0</v>
      </c>
      <c r="C554" s="105">
        <v>0</v>
      </c>
      <c r="D554" s="105">
        <v>0</v>
      </c>
      <c r="E554" s="105">
        <v>0</v>
      </c>
      <c r="F554" s="105">
        <v>0</v>
      </c>
      <c r="G554" s="105">
        <v>0</v>
      </c>
      <c r="H554" s="105">
        <v>0</v>
      </c>
      <c r="I554" s="105">
        <v>0</v>
      </c>
      <c r="J554" s="105">
        <v>0</v>
      </c>
      <c r="K554" s="105">
        <v>0</v>
      </c>
      <c r="L554" s="105">
        <v>0</v>
      </c>
      <c r="M554" s="105">
        <v>0</v>
      </c>
      <c r="N554" s="105">
        <v>0</v>
      </c>
      <c r="O554" s="105">
        <v>0</v>
      </c>
    </row>
    <row r="555" spans="1:15" x14ac:dyDescent="0.2">
      <c r="A555" s="106" t="s">
        <v>2623</v>
      </c>
      <c r="B555" s="105">
        <v>81858648</v>
      </c>
      <c r="C555" s="105">
        <v>81858648</v>
      </c>
      <c r="D555" s="105">
        <v>81858648</v>
      </c>
      <c r="E555" s="105">
        <v>80494337.200000003</v>
      </c>
      <c r="F555" s="105">
        <v>80494337.200000003</v>
      </c>
      <c r="G555" s="105">
        <v>80494337.200000003</v>
      </c>
      <c r="H555" s="105">
        <v>79130026.390000001</v>
      </c>
      <c r="I555" s="105">
        <v>79130026.390000001</v>
      </c>
      <c r="J555" s="105">
        <v>78220485.849999994</v>
      </c>
      <c r="K555" s="105">
        <v>0</v>
      </c>
      <c r="L555" s="105">
        <v>0</v>
      </c>
      <c r="M555" s="105">
        <v>0</v>
      </c>
      <c r="N555" s="105">
        <v>0</v>
      </c>
      <c r="O555" s="105">
        <v>0</v>
      </c>
    </row>
    <row r="556" spans="1:15" x14ac:dyDescent="0.2">
      <c r="A556" s="106" t="s">
        <v>2624</v>
      </c>
      <c r="B556" s="105">
        <v>844498.21</v>
      </c>
      <c r="C556" s="105">
        <v>686141.799999999</v>
      </c>
      <c r="D556" s="105">
        <v>299843.859999999</v>
      </c>
      <c r="E556" s="105">
        <v>671252.58</v>
      </c>
      <c r="F556" s="105">
        <v>1240388.53</v>
      </c>
      <c r="G556" s="105">
        <v>497925.99999999901</v>
      </c>
      <c r="H556" s="105">
        <v>627001.91999999899</v>
      </c>
      <c r="I556" s="105">
        <v>610204.46</v>
      </c>
      <c r="J556" s="105">
        <v>578586.36999999895</v>
      </c>
      <c r="K556" s="105">
        <v>630846.87999999896</v>
      </c>
      <c r="L556" s="105">
        <v>612833.76999999897</v>
      </c>
      <c r="M556" s="105">
        <v>980350.36</v>
      </c>
      <c r="N556" s="105">
        <v>912307.69</v>
      </c>
      <c r="O556" s="105">
        <v>912307.69</v>
      </c>
    </row>
    <row r="557" spans="1:15" x14ac:dyDescent="0.2">
      <c r="A557" s="106" t="s">
        <v>2625</v>
      </c>
      <c r="B557" s="105">
        <v>1014894.58</v>
      </c>
      <c r="C557" s="105">
        <v>1005906.79</v>
      </c>
      <c r="D557" s="105">
        <v>987996.64</v>
      </c>
      <c r="E557" s="105">
        <v>988942.6</v>
      </c>
      <c r="F557" s="105">
        <v>983497.14</v>
      </c>
      <c r="G557" s="105">
        <v>994718.7</v>
      </c>
      <c r="H557" s="105">
        <v>1024858.17999999</v>
      </c>
      <c r="I557" s="105">
        <v>1041594.06</v>
      </c>
      <c r="J557" s="105">
        <v>1202297.54</v>
      </c>
      <c r="K557" s="105">
        <v>1264988.82</v>
      </c>
      <c r="L557" s="105">
        <v>1313929.1499999999</v>
      </c>
      <c r="M557" s="105">
        <v>1382596.88</v>
      </c>
      <c r="N557" s="105">
        <v>1557732.4</v>
      </c>
      <c r="O557" s="105">
        <v>1557732.4</v>
      </c>
    </row>
    <row r="558" spans="1:15" x14ac:dyDescent="0.2">
      <c r="A558" s="106" t="s">
        <v>2626</v>
      </c>
      <c r="B558" s="105">
        <v>913.54</v>
      </c>
      <c r="C558" s="105">
        <v>913.54</v>
      </c>
      <c r="D558" s="105">
        <v>913.54</v>
      </c>
      <c r="E558" s="105">
        <v>913.54</v>
      </c>
      <c r="F558" s="105">
        <v>913.54</v>
      </c>
      <c r="G558" s="105">
        <v>913.54</v>
      </c>
      <c r="H558" s="105">
        <v>0</v>
      </c>
      <c r="I558" s="105">
        <v>0</v>
      </c>
      <c r="J558" s="105">
        <v>0</v>
      </c>
      <c r="K558" s="105">
        <v>0</v>
      </c>
      <c r="L558" s="105">
        <v>0</v>
      </c>
      <c r="M558" s="105">
        <v>0</v>
      </c>
      <c r="N558" s="105">
        <v>0</v>
      </c>
      <c r="O558" s="105">
        <v>0</v>
      </c>
    </row>
    <row r="559" spans="1:15" x14ac:dyDescent="0.2">
      <c r="A559" s="106" t="s">
        <v>2627</v>
      </c>
      <c r="B559" s="105">
        <v>1869179.71</v>
      </c>
      <c r="C559" s="105">
        <v>1825980.34</v>
      </c>
      <c r="D559" s="105">
        <v>1782780.97</v>
      </c>
      <c r="E559" s="105">
        <v>1739581.6</v>
      </c>
      <c r="F559" s="105">
        <v>1696382.23</v>
      </c>
      <c r="G559" s="105">
        <v>1653182.86</v>
      </c>
      <c r="H559" s="105">
        <v>1609983.49</v>
      </c>
      <c r="I559" s="105">
        <v>1566784.12</v>
      </c>
      <c r="J559" s="105">
        <v>1523584.75</v>
      </c>
      <c r="K559" s="105">
        <v>1480385.38</v>
      </c>
      <c r="L559" s="105">
        <v>1437186.01</v>
      </c>
      <c r="M559" s="105">
        <v>1393986.64</v>
      </c>
      <c r="N559" s="105">
        <v>1350787.27</v>
      </c>
      <c r="O559" s="105">
        <v>1350787.27</v>
      </c>
    </row>
    <row r="560" spans="1:15" x14ac:dyDescent="0.2">
      <c r="A560" s="106" t="s">
        <v>2628</v>
      </c>
      <c r="B560" s="105">
        <v>0</v>
      </c>
      <c r="C560" s="105">
        <v>0</v>
      </c>
      <c r="D560" s="105">
        <v>0</v>
      </c>
      <c r="E560" s="105">
        <v>0</v>
      </c>
      <c r="F560" s="105">
        <v>0</v>
      </c>
      <c r="G560" s="105">
        <v>0</v>
      </c>
      <c r="H560" s="105">
        <v>0</v>
      </c>
      <c r="I560" s="105">
        <v>0</v>
      </c>
      <c r="J560" s="105">
        <v>0</v>
      </c>
      <c r="K560" s="105">
        <v>0</v>
      </c>
      <c r="L560" s="105">
        <v>0</v>
      </c>
      <c r="M560" s="105">
        <v>0</v>
      </c>
      <c r="N560" s="105">
        <v>0</v>
      </c>
      <c r="O560" s="105">
        <v>0</v>
      </c>
    </row>
    <row r="561" spans="1:16" x14ac:dyDescent="0.2">
      <c r="A561" s="106" t="s">
        <v>2629</v>
      </c>
      <c r="B561" s="105">
        <v>0</v>
      </c>
      <c r="C561" s="105">
        <v>0</v>
      </c>
      <c r="D561" s="105">
        <v>0</v>
      </c>
      <c r="E561" s="105">
        <v>0</v>
      </c>
      <c r="F561" s="105">
        <v>0</v>
      </c>
      <c r="G561" s="105">
        <v>0</v>
      </c>
      <c r="H561" s="105">
        <v>0</v>
      </c>
      <c r="I561" s="105">
        <v>0</v>
      </c>
      <c r="J561" s="105">
        <v>0</v>
      </c>
      <c r="K561" s="105">
        <v>0</v>
      </c>
      <c r="L561" s="105">
        <v>0</v>
      </c>
      <c r="M561" s="105">
        <v>0</v>
      </c>
      <c r="N561" s="105">
        <v>0</v>
      </c>
      <c r="O561" s="105">
        <v>0</v>
      </c>
    </row>
    <row r="562" spans="1:16" x14ac:dyDescent="0.2">
      <c r="A562" s="106" t="s">
        <v>2630</v>
      </c>
      <c r="B562" s="105">
        <v>0</v>
      </c>
      <c r="C562" s="105">
        <v>0</v>
      </c>
      <c r="D562" s="105">
        <v>0</v>
      </c>
      <c r="E562" s="105">
        <v>0</v>
      </c>
      <c r="F562" s="105">
        <v>0</v>
      </c>
      <c r="G562" s="105">
        <v>0</v>
      </c>
      <c r="H562" s="105">
        <v>0</v>
      </c>
      <c r="I562" s="105">
        <v>0</v>
      </c>
      <c r="J562" s="105">
        <v>0</v>
      </c>
      <c r="K562" s="105">
        <v>0</v>
      </c>
      <c r="L562" s="105">
        <v>0</v>
      </c>
      <c r="M562" s="105">
        <v>0</v>
      </c>
      <c r="N562" s="105">
        <v>0</v>
      </c>
      <c r="O562" s="105">
        <v>0</v>
      </c>
      <c r="P562" s="105"/>
    </row>
    <row r="563" spans="1:16" x14ac:dyDescent="0.2">
      <c r="A563" s="106" t="s">
        <v>2631</v>
      </c>
      <c r="B563" s="105">
        <v>0</v>
      </c>
      <c r="C563" s="105">
        <v>0</v>
      </c>
      <c r="D563" s="105">
        <v>0</v>
      </c>
      <c r="E563" s="105">
        <v>0</v>
      </c>
      <c r="F563" s="105">
        <v>0</v>
      </c>
      <c r="G563" s="105">
        <v>0</v>
      </c>
      <c r="H563" s="105">
        <v>0</v>
      </c>
      <c r="I563" s="105">
        <v>0</v>
      </c>
      <c r="J563" s="105">
        <v>0</v>
      </c>
      <c r="K563" s="105">
        <v>0</v>
      </c>
      <c r="L563" s="105">
        <v>0</v>
      </c>
      <c r="M563" s="105">
        <v>0</v>
      </c>
      <c r="N563" s="105">
        <v>0</v>
      </c>
      <c r="O563" s="105">
        <v>0</v>
      </c>
    </row>
    <row r="564" spans="1:16" x14ac:dyDescent="0.2">
      <c r="A564" s="106" t="s">
        <v>2632</v>
      </c>
      <c r="B564" s="105">
        <v>174703.32999998899</v>
      </c>
      <c r="C564" s="105">
        <v>174703.32999998899</v>
      </c>
      <c r="D564" s="105">
        <v>174703.32999998899</v>
      </c>
      <c r="E564" s="105">
        <v>174703.32999998899</v>
      </c>
      <c r="F564" s="105">
        <v>174703.32999998899</v>
      </c>
      <c r="G564" s="105">
        <v>-2.999999514941E-2</v>
      </c>
      <c r="H564" s="105">
        <v>-2.999999514941E-2</v>
      </c>
      <c r="I564" s="105">
        <v>-2.999999514941E-2</v>
      </c>
      <c r="J564" s="105">
        <v>-2.999999514941E-2</v>
      </c>
      <c r="K564" s="105">
        <v>4.5474735088646402E-10</v>
      </c>
      <c r="L564" s="105">
        <v>4.5474735088646402E-10</v>
      </c>
      <c r="M564" s="105">
        <v>4.5474735088646402E-10</v>
      </c>
      <c r="N564" s="105">
        <v>4.5474735088646402E-10</v>
      </c>
      <c r="O564" s="105">
        <v>4.5474735088646402E-10</v>
      </c>
    </row>
    <row r="565" spans="1:16" x14ac:dyDescent="0.2">
      <c r="A565" s="106" t="s">
        <v>2633</v>
      </c>
      <c r="B565" s="105">
        <v>408101242.88999999</v>
      </c>
      <c r="C565" s="105">
        <v>409660933.94999999</v>
      </c>
      <c r="D565" s="105">
        <v>411362316.05000001</v>
      </c>
      <c r="E565" s="105">
        <v>400514836.14999998</v>
      </c>
      <c r="F565" s="105">
        <v>363956556.77999902</v>
      </c>
      <c r="G565" s="105">
        <v>330726777.859999</v>
      </c>
      <c r="H565" s="105">
        <v>290941175.01999998</v>
      </c>
      <c r="I565" s="105">
        <v>243633698.37999901</v>
      </c>
      <c r="J565" s="105">
        <v>236487392.329999</v>
      </c>
      <c r="K565" s="105">
        <v>241751593.40000001</v>
      </c>
      <c r="L565" s="105">
        <v>209885800.67999899</v>
      </c>
      <c r="M565" s="105">
        <v>179370356.84</v>
      </c>
      <c r="N565" s="105">
        <v>41742306.820000097</v>
      </c>
      <c r="O565" s="105">
        <v>41742306.820000097</v>
      </c>
    </row>
    <row r="566" spans="1:16" x14ac:dyDescent="0.2">
      <c r="A566" s="106" t="s">
        <v>2634</v>
      </c>
      <c r="B566" s="105">
        <v>0</v>
      </c>
      <c r="C566" s="105">
        <v>0</v>
      </c>
      <c r="D566" s="105">
        <v>0</v>
      </c>
      <c r="E566" s="105">
        <v>0</v>
      </c>
      <c r="F566" s="105">
        <v>0</v>
      </c>
      <c r="G566" s="105">
        <v>0</v>
      </c>
      <c r="H566" s="105">
        <v>0</v>
      </c>
      <c r="I566" s="105">
        <v>0</v>
      </c>
      <c r="J566" s="105">
        <v>0</v>
      </c>
      <c r="K566" s="105">
        <v>0</v>
      </c>
      <c r="L566" s="105">
        <v>0</v>
      </c>
      <c r="M566" s="105">
        <v>0</v>
      </c>
      <c r="N566" s="105">
        <v>0</v>
      </c>
      <c r="O566" s="105">
        <v>0</v>
      </c>
      <c r="P566" s="105"/>
    </row>
    <row r="567" spans="1:16" x14ac:dyDescent="0.2">
      <c r="A567" s="106" t="s">
        <v>2635</v>
      </c>
      <c r="B567" s="105">
        <v>3128787.04</v>
      </c>
      <c r="C567" s="105">
        <v>3026893.23999999</v>
      </c>
      <c r="D567" s="105">
        <v>2977884.46</v>
      </c>
      <c r="E567" s="105">
        <v>2941626.78</v>
      </c>
      <c r="F567" s="105">
        <v>2904563.1199999899</v>
      </c>
      <c r="G567" s="105">
        <v>2852626.62</v>
      </c>
      <c r="H567" s="105">
        <v>2800965.67</v>
      </c>
      <c r="I567" s="105">
        <v>2749022.28</v>
      </c>
      <c r="J567" s="105">
        <v>2711648.62</v>
      </c>
      <c r="K567" s="105">
        <v>2674681.4</v>
      </c>
      <c r="L567" s="105">
        <v>2624439.54</v>
      </c>
      <c r="M567" s="105">
        <v>2521429.7599999998</v>
      </c>
      <c r="N567" s="105">
        <v>2418723.0799999898</v>
      </c>
      <c r="O567" s="105">
        <v>2418723.0799999898</v>
      </c>
    </row>
    <row r="568" spans="1:16" x14ac:dyDescent="0.2">
      <c r="A568" s="106" t="s">
        <v>2636</v>
      </c>
      <c r="B568" s="105">
        <v>0</v>
      </c>
      <c r="C568" s="105">
        <v>0</v>
      </c>
      <c r="D568" s="105">
        <v>0</v>
      </c>
      <c r="E568" s="105">
        <v>0</v>
      </c>
      <c r="F568" s="105">
        <v>0</v>
      </c>
      <c r="G568" s="105">
        <v>0</v>
      </c>
      <c r="H568" s="105">
        <v>0</v>
      </c>
      <c r="I568" s="105">
        <v>0</v>
      </c>
      <c r="J568" s="105">
        <v>0</v>
      </c>
      <c r="K568" s="105">
        <v>0</v>
      </c>
      <c r="L568" s="105">
        <v>0</v>
      </c>
      <c r="M568" s="105">
        <v>0</v>
      </c>
      <c r="N568" s="105">
        <v>0</v>
      </c>
      <c r="O568" s="105">
        <v>0</v>
      </c>
    </row>
    <row r="569" spans="1:16" x14ac:dyDescent="0.2">
      <c r="A569" s="106" t="s">
        <v>2637</v>
      </c>
      <c r="B569" s="105">
        <v>0</v>
      </c>
      <c r="C569" s="105">
        <v>32315.43</v>
      </c>
      <c r="D569" s="105">
        <v>22982.23</v>
      </c>
      <c r="E569" s="105">
        <v>9940.75</v>
      </c>
      <c r="F569" s="105">
        <v>17817.95</v>
      </c>
      <c r="G569" s="105">
        <v>104744.89</v>
      </c>
      <c r="H569" s="105">
        <v>43000.47</v>
      </c>
      <c r="I569" s="105">
        <v>29436.09</v>
      </c>
      <c r="J569" s="105">
        <v>15456.62</v>
      </c>
      <c r="K569" s="105">
        <v>13572.26</v>
      </c>
      <c r="L569" s="105">
        <v>11596.39</v>
      </c>
      <c r="M569" s="105">
        <v>24064.5</v>
      </c>
      <c r="N569" s="105">
        <v>0</v>
      </c>
      <c r="O569" s="105">
        <v>0</v>
      </c>
    </row>
    <row r="570" spans="1:16" x14ac:dyDescent="0.2">
      <c r="A570" s="106" t="s">
        <v>2638</v>
      </c>
      <c r="B570" s="105">
        <v>36</v>
      </c>
      <c r="C570" s="105">
        <v>36</v>
      </c>
      <c r="D570" s="105">
        <v>36</v>
      </c>
      <c r="E570" s="105">
        <v>36</v>
      </c>
      <c r="F570" s="105">
        <v>36</v>
      </c>
      <c r="G570" s="105">
        <v>36</v>
      </c>
      <c r="H570" s="105">
        <v>0</v>
      </c>
      <c r="I570" s="105">
        <v>0</v>
      </c>
      <c r="J570" s="105">
        <v>0</v>
      </c>
      <c r="K570" s="105">
        <v>0</v>
      </c>
      <c r="L570" s="105">
        <v>0</v>
      </c>
      <c r="M570" s="105">
        <v>0</v>
      </c>
      <c r="N570" s="105">
        <v>0</v>
      </c>
      <c r="O570" s="105">
        <v>0</v>
      </c>
    </row>
    <row r="571" spans="1:16" x14ac:dyDescent="0.2">
      <c r="A571" s="106" t="s">
        <v>2639</v>
      </c>
      <c r="B571" s="105">
        <v>0</v>
      </c>
      <c r="C571" s="105">
        <v>0</v>
      </c>
      <c r="D571" s="105">
        <v>0</v>
      </c>
      <c r="E571" s="105">
        <v>0</v>
      </c>
      <c r="F571" s="105">
        <v>0</v>
      </c>
      <c r="G571" s="105">
        <v>0</v>
      </c>
      <c r="H571" s="105">
        <v>0</v>
      </c>
      <c r="I571" s="105">
        <v>0</v>
      </c>
      <c r="J571" s="105">
        <v>0</v>
      </c>
      <c r="K571" s="105">
        <v>0</v>
      </c>
      <c r="L571" s="105">
        <v>0</v>
      </c>
      <c r="M571" s="105">
        <v>0</v>
      </c>
      <c r="N571" s="105">
        <v>0</v>
      </c>
      <c r="O571" s="105">
        <v>0</v>
      </c>
    </row>
    <row r="572" spans="1:16" x14ac:dyDescent="0.2">
      <c r="A572" s="106" t="s">
        <v>2640</v>
      </c>
      <c r="B572" s="105">
        <v>0</v>
      </c>
      <c r="C572" s="105">
        <v>0</v>
      </c>
      <c r="D572" s="105">
        <v>0</v>
      </c>
      <c r="E572" s="105">
        <v>0</v>
      </c>
      <c r="F572" s="105">
        <v>0</v>
      </c>
      <c r="G572" s="105">
        <v>0</v>
      </c>
      <c r="H572" s="105">
        <v>0</v>
      </c>
      <c r="I572" s="105">
        <v>0</v>
      </c>
      <c r="J572" s="105">
        <v>0</v>
      </c>
      <c r="K572" s="105">
        <v>0</v>
      </c>
      <c r="L572" s="105">
        <v>0</v>
      </c>
      <c r="M572" s="105">
        <v>0</v>
      </c>
      <c r="N572" s="105">
        <v>0</v>
      </c>
      <c r="O572" s="105">
        <v>0</v>
      </c>
    </row>
    <row r="573" spans="1:16" x14ac:dyDescent="0.2">
      <c r="A573" s="106" t="s">
        <v>2641</v>
      </c>
      <c r="B573" s="105">
        <v>8928751.5299999993</v>
      </c>
      <c r="C573" s="105">
        <v>8928751.5299999993</v>
      </c>
      <c r="D573" s="105">
        <v>8928751.5299999993</v>
      </c>
      <c r="E573" s="105">
        <v>8928751.5299999993</v>
      </c>
      <c r="F573" s="105">
        <v>8928751.5299999993</v>
      </c>
      <c r="G573" s="105">
        <v>8928751.5299999993</v>
      </c>
      <c r="H573" s="105">
        <v>8928751.5299999993</v>
      </c>
      <c r="I573" s="105">
        <v>8928751.5299999993</v>
      </c>
      <c r="J573" s="105">
        <v>8928751.5299999993</v>
      </c>
      <c r="K573" s="105">
        <v>8928751.5299999993</v>
      </c>
      <c r="L573" s="105">
        <v>8928751.5299999993</v>
      </c>
      <c r="M573" s="105">
        <v>8928751.5299999993</v>
      </c>
      <c r="N573" s="105">
        <v>7248799.5300000003</v>
      </c>
      <c r="O573" s="105">
        <v>7248799.5300000003</v>
      </c>
    </row>
    <row r="574" spans="1:16" x14ac:dyDescent="0.2">
      <c r="A574" s="106" t="s">
        <v>2642</v>
      </c>
      <c r="B574" s="105">
        <v>0</v>
      </c>
      <c r="C574" s="105">
        <v>0</v>
      </c>
      <c r="D574" s="105">
        <v>0</v>
      </c>
      <c r="E574" s="105">
        <v>0</v>
      </c>
      <c r="F574" s="105">
        <v>0</v>
      </c>
      <c r="G574" s="105">
        <v>0</v>
      </c>
      <c r="H574" s="105">
        <v>0</v>
      </c>
      <c r="I574" s="105">
        <v>0</v>
      </c>
      <c r="J574" s="105">
        <v>0</v>
      </c>
      <c r="K574" s="105">
        <v>0</v>
      </c>
      <c r="L574" s="105">
        <v>0</v>
      </c>
      <c r="M574" s="105">
        <v>0</v>
      </c>
      <c r="N574" s="105">
        <v>0</v>
      </c>
      <c r="O574" s="105">
        <v>0</v>
      </c>
    </row>
    <row r="575" spans="1:16" x14ac:dyDescent="0.2">
      <c r="A575" s="106" t="s">
        <v>2643</v>
      </c>
      <c r="B575" s="105">
        <v>0</v>
      </c>
      <c r="C575" s="105">
        <v>0</v>
      </c>
      <c r="D575" s="105">
        <v>0</v>
      </c>
      <c r="E575" s="105">
        <v>0</v>
      </c>
      <c r="F575" s="105">
        <v>0</v>
      </c>
      <c r="G575" s="105">
        <v>0</v>
      </c>
      <c r="H575" s="105">
        <v>0</v>
      </c>
      <c r="I575" s="105">
        <v>0</v>
      </c>
      <c r="J575" s="105">
        <v>0</v>
      </c>
      <c r="K575" s="105">
        <v>0</v>
      </c>
      <c r="L575" s="105">
        <v>0</v>
      </c>
      <c r="M575" s="105">
        <v>0</v>
      </c>
      <c r="N575" s="105">
        <v>0</v>
      </c>
      <c r="O575" s="105">
        <v>0</v>
      </c>
    </row>
    <row r="576" spans="1:16" x14ac:dyDescent="0.2">
      <c r="A576" s="106" t="s">
        <v>2644</v>
      </c>
      <c r="B576" s="105">
        <v>0</v>
      </c>
      <c r="C576" s="105">
        <v>0</v>
      </c>
      <c r="D576" s="105">
        <v>0</v>
      </c>
      <c r="E576" s="105">
        <v>0</v>
      </c>
      <c r="F576" s="105">
        <v>0</v>
      </c>
      <c r="G576" s="105">
        <v>0</v>
      </c>
      <c r="H576" s="105">
        <v>0</v>
      </c>
      <c r="I576" s="105">
        <v>0</v>
      </c>
      <c r="J576" s="105">
        <v>0</v>
      </c>
      <c r="K576" s="105">
        <v>0</v>
      </c>
      <c r="L576" s="105">
        <v>0</v>
      </c>
      <c r="M576" s="105">
        <v>0</v>
      </c>
      <c r="N576" s="105">
        <v>0</v>
      </c>
      <c r="O576" s="105">
        <v>0</v>
      </c>
    </row>
    <row r="577" spans="1:17" x14ac:dyDescent="0.2">
      <c r="A577" s="106" t="s">
        <v>2645</v>
      </c>
      <c r="B577" s="105">
        <v>0</v>
      </c>
      <c r="C577" s="105">
        <v>0</v>
      </c>
      <c r="D577" s="105">
        <v>0</v>
      </c>
      <c r="E577" s="105">
        <v>0</v>
      </c>
      <c r="F577" s="105">
        <v>0</v>
      </c>
      <c r="G577" s="105">
        <v>0</v>
      </c>
      <c r="H577" s="105">
        <v>0</v>
      </c>
      <c r="I577" s="105">
        <v>0</v>
      </c>
      <c r="J577" s="105">
        <v>0</v>
      </c>
      <c r="K577" s="105">
        <v>0</v>
      </c>
      <c r="L577" s="105">
        <v>0</v>
      </c>
      <c r="M577" s="105">
        <v>0</v>
      </c>
      <c r="N577" s="105">
        <v>0</v>
      </c>
      <c r="O577" s="105">
        <v>0</v>
      </c>
    </row>
    <row r="578" spans="1:17" x14ac:dyDescent="0.2">
      <c r="A578" s="106" t="s">
        <v>2646</v>
      </c>
      <c r="B578" s="105">
        <v>-5182935.2</v>
      </c>
      <c r="C578" s="105">
        <v>-4494354.83</v>
      </c>
      <c r="D578" s="105">
        <v>-3822027.36</v>
      </c>
      <c r="E578" s="105">
        <v>-1677041.36</v>
      </c>
      <c r="F578" s="105">
        <v>532042.93000000005</v>
      </c>
      <c r="G578" s="105">
        <v>1360681.61</v>
      </c>
      <c r="H578" s="105">
        <v>-2767153.25</v>
      </c>
      <c r="I578" s="105">
        <v>-6877574.2800000003</v>
      </c>
      <c r="J578" s="105">
        <v>-10941552.48</v>
      </c>
      <c r="K578" s="105">
        <v>-9947470.6300000008</v>
      </c>
      <c r="L578" s="105">
        <v>-7699344.46</v>
      </c>
      <c r="M578" s="105">
        <v>-5495661.1900000004</v>
      </c>
      <c r="N578" s="105">
        <v>-4823180.25</v>
      </c>
      <c r="O578" s="105">
        <v>-4823180.25</v>
      </c>
    </row>
    <row r="579" spans="1:17" x14ac:dyDescent="0.2">
      <c r="A579" s="106" t="s">
        <v>2647</v>
      </c>
      <c r="B579" s="105">
        <v>0</v>
      </c>
      <c r="C579" s="105">
        <v>0</v>
      </c>
      <c r="D579" s="105">
        <v>0</v>
      </c>
      <c r="E579" s="105">
        <v>0</v>
      </c>
      <c r="F579" s="105">
        <v>0</v>
      </c>
      <c r="G579" s="105">
        <v>0</v>
      </c>
      <c r="H579" s="105">
        <v>0</v>
      </c>
      <c r="I579" s="105">
        <v>0</v>
      </c>
      <c r="J579" s="105">
        <v>0</v>
      </c>
      <c r="K579" s="105">
        <v>0</v>
      </c>
      <c r="L579" s="105">
        <v>0</v>
      </c>
      <c r="M579" s="105">
        <v>0</v>
      </c>
      <c r="N579" s="105">
        <v>0</v>
      </c>
      <c r="O579" s="105">
        <v>0</v>
      </c>
    </row>
    <row r="580" spans="1:17" x14ac:dyDescent="0.2">
      <c r="A580" s="106" t="s">
        <v>2648</v>
      </c>
      <c r="B580" s="105">
        <v>0</v>
      </c>
      <c r="C580" s="105">
        <v>0</v>
      </c>
      <c r="D580" s="105">
        <v>0</v>
      </c>
      <c r="E580" s="105">
        <v>0</v>
      </c>
      <c r="F580" s="105">
        <v>0</v>
      </c>
      <c r="G580" s="105">
        <v>0</v>
      </c>
      <c r="H580" s="105">
        <v>0</v>
      </c>
      <c r="I580" s="105">
        <v>0</v>
      </c>
      <c r="J580" s="105">
        <v>0</v>
      </c>
      <c r="K580" s="105">
        <v>0</v>
      </c>
      <c r="L580" s="105">
        <v>0</v>
      </c>
      <c r="M580" s="105">
        <v>0</v>
      </c>
      <c r="N580" s="105">
        <v>0</v>
      </c>
      <c r="O580" s="105">
        <v>0</v>
      </c>
    </row>
    <row r="581" spans="1:17" x14ac:dyDescent="0.2">
      <c r="A581" s="106" t="s">
        <v>2649</v>
      </c>
      <c r="B581" s="105">
        <v>0</v>
      </c>
      <c r="C581" s="105">
        <v>0</v>
      </c>
      <c r="D581" s="105">
        <v>0</v>
      </c>
      <c r="E581" s="105">
        <v>0</v>
      </c>
      <c r="F581" s="105">
        <v>0</v>
      </c>
      <c r="G581" s="105">
        <v>0</v>
      </c>
      <c r="H581" s="105">
        <v>0</v>
      </c>
      <c r="I581" s="105">
        <v>0</v>
      </c>
      <c r="J581" s="105">
        <v>0</v>
      </c>
      <c r="K581" s="105">
        <v>0</v>
      </c>
      <c r="L581" s="105">
        <v>95.11</v>
      </c>
      <c r="M581" s="105">
        <v>280.92</v>
      </c>
      <c r="N581" s="105">
        <v>450.27</v>
      </c>
      <c r="O581" s="105">
        <v>450.27</v>
      </c>
      <c r="P581" s="105"/>
    </row>
    <row r="582" spans="1:17" x14ac:dyDescent="0.2">
      <c r="A582" s="233" t="s">
        <v>2650</v>
      </c>
      <c r="B582" s="107">
        <v>602420110.64999998</v>
      </c>
      <c r="C582" s="107">
        <v>604216333.51999998</v>
      </c>
      <c r="D582" s="107">
        <v>606781959.29999995</v>
      </c>
      <c r="E582" s="107">
        <v>596795794.92999995</v>
      </c>
      <c r="F582" s="107">
        <v>562503997.25</v>
      </c>
      <c r="G582" s="107">
        <v>528997922.45999902</v>
      </c>
      <c r="H582" s="107">
        <v>483532130.83999997</v>
      </c>
      <c r="I582" s="107">
        <v>431816005.50999999</v>
      </c>
      <c r="J582" s="107">
        <v>419543279.39999998</v>
      </c>
      <c r="K582" s="107">
        <v>347425509.94999999</v>
      </c>
      <c r="L582" s="107">
        <v>317549959.30000001</v>
      </c>
      <c r="M582" s="107">
        <v>289862925.20999998</v>
      </c>
      <c r="N582" s="107">
        <v>150966231.31</v>
      </c>
      <c r="O582" s="107">
        <v>150966231.31</v>
      </c>
      <c r="P582" s="151" t="str">
        <f t="shared" ref="P582" si="16">MID($A582,10,3)</f>
        <v>186</v>
      </c>
      <c r="Q582" s="149">
        <f>AVERAGE(B582:N582)/1000</f>
        <v>457108.62766384607</v>
      </c>
    </row>
    <row r="583" spans="1:17" x14ac:dyDescent="0.2">
      <c r="A583" s="106" t="s">
        <v>2651</v>
      </c>
    </row>
    <row r="584" spans="1:17" x14ac:dyDescent="0.2">
      <c r="A584" s="158" t="s">
        <v>2652</v>
      </c>
    </row>
    <row r="585" spans="1:17" x14ac:dyDescent="0.2">
      <c r="A585" s="106" t="s">
        <v>2653</v>
      </c>
      <c r="B585" s="105">
        <v>5095797.34</v>
      </c>
      <c r="C585" s="105">
        <v>5025842.3499999996</v>
      </c>
      <c r="D585" s="105">
        <v>4955887.3600000003</v>
      </c>
      <c r="E585" s="105">
        <v>4885932.37</v>
      </c>
      <c r="F585" s="105">
        <v>4815977.38</v>
      </c>
      <c r="G585" s="105">
        <v>4746022.3899999997</v>
      </c>
      <c r="H585" s="105">
        <v>4738883.09</v>
      </c>
      <c r="I585" s="105">
        <v>4669316.29</v>
      </c>
      <c r="J585" s="105">
        <v>4599749.5199999996</v>
      </c>
      <c r="K585" s="105">
        <v>4530182.7300000004</v>
      </c>
      <c r="L585" s="105">
        <v>4460615.95</v>
      </c>
      <c r="M585" s="105">
        <v>4391049.17</v>
      </c>
      <c r="N585" s="105">
        <v>3486681.01</v>
      </c>
      <c r="O585" s="105">
        <v>3486681.01</v>
      </c>
    </row>
    <row r="586" spans="1:17" x14ac:dyDescent="0.2">
      <c r="A586" s="106" t="s">
        <v>2654</v>
      </c>
      <c r="B586" s="105">
        <v>0</v>
      </c>
      <c r="C586" s="105">
        <v>0</v>
      </c>
      <c r="D586" s="105">
        <v>0</v>
      </c>
      <c r="E586" s="105">
        <v>0</v>
      </c>
      <c r="F586" s="105">
        <v>0</v>
      </c>
      <c r="G586" s="105">
        <v>0</v>
      </c>
      <c r="H586" s="105">
        <v>0</v>
      </c>
      <c r="I586" s="105">
        <v>0</v>
      </c>
      <c r="J586" s="105">
        <v>0</v>
      </c>
      <c r="K586" s="105">
        <v>0</v>
      </c>
      <c r="L586" s="105">
        <v>0</v>
      </c>
      <c r="M586" s="105">
        <v>0</v>
      </c>
      <c r="N586" s="105">
        <v>834801.38</v>
      </c>
      <c r="O586" s="105">
        <v>834801.38</v>
      </c>
    </row>
    <row r="587" spans="1:17" x14ac:dyDescent="0.2">
      <c r="A587" s="233" t="s">
        <v>2655</v>
      </c>
      <c r="B587" s="107">
        <v>5095797.34</v>
      </c>
      <c r="C587" s="107">
        <v>5025842.3499999996</v>
      </c>
      <c r="D587" s="107">
        <v>4955887.3600000003</v>
      </c>
      <c r="E587" s="107">
        <v>4885932.37</v>
      </c>
      <c r="F587" s="107">
        <v>4815977.38</v>
      </c>
      <c r="G587" s="107">
        <v>4746022.3899999997</v>
      </c>
      <c r="H587" s="107">
        <v>4738883.09</v>
      </c>
      <c r="I587" s="107">
        <v>4669316.29</v>
      </c>
      <c r="J587" s="107">
        <v>4599749.5199999996</v>
      </c>
      <c r="K587" s="107">
        <v>4530182.7300000004</v>
      </c>
      <c r="L587" s="107">
        <v>4460615.95</v>
      </c>
      <c r="M587" s="107">
        <v>4391049.17</v>
      </c>
      <c r="N587" s="107">
        <v>4321482.3899999997</v>
      </c>
      <c r="O587" s="107">
        <v>4321482.3899999997</v>
      </c>
      <c r="P587" s="151" t="str">
        <f t="shared" ref="P587" si="17">MID($A587,10,3)</f>
        <v>189</v>
      </c>
      <c r="Q587" s="149">
        <f>AVERAGE(B587:N587)/1000</f>
        <v>4710.5183330769241</v>
      </c>
    </row>
    <row r="588" spans="1:17" x14ac:dyDescent="0.2">
      <c r="A588" s="106" t="s">
        <v>2656</v>
      </c>
    </row>
    <row r="589" spans="1:17" x14ac:dyDescent="0.2">
      <c r="A589" s="106" t="s">
        <v>2657</v>
      </c>
    </row>
    <row r="590" spans="1:17" x14ac:dyDescent="0.2">
      <c r="A590" s="158" t="s">
        <v>2658</v>
      </c>
    </row>
    <row r="591" spans="1:17" x14ac:dyDescent="0.2">
      <c r="A591" s="106" t="s">
        <v>2659</v>
      </c>
      <c r="B591" s="105">
        <v>709668716.83000004</v>
      </c>
      <c r="C591" s="105">
        <v>709668716.83000004</v>
      </c>
      <c r="D591" s="105">
        <v>709668716.83000004</v>
      </c>
      <c r="E591" s="105">
        <v>691347434.42999995</v>
      </c>
      <c r="F591" s="105">
        <v>691347434.42999995</v>
      </c>
      <c r="G591" s="105">
        <v>691347434.42999995</v>
      </c>
      <c r="H591" s="105">
        <v>703945118.06999898</v>
      </c>
      <c r="I591" s="105">
        <v>703945118.06999898</v>
      </c>
      <c r="J591" s="105">
        <v>703945118.06999898</v>
      </c>
      <c r="K591" s="105">
        <v>706459029.08999896</v>
      </c>
      <c r="L591" s="105">
        <v>706459029.08999896</v>
      </c>
      <c r="M591" s="105">
        <v>742040041.27999997</v>
      </c>
      <c r="N591" s="105">
        <v>735283869.37</v>
      </c>
      <c r="O591" s="105">
        <v>735283869.37</v>
      </c>
    </row>
    <row r="592" spans="1:17" x14ac:dyDescent="0.2">
      <c r="A592" s="106" t="s">
        <v>2660</v>
      </c>
      <c r="B592" s="105">
        <v>123847441.809999</v>
      </c>
      <c r="C592" s="105">
        <v>123847441.809999</v>
      </c>
      <c r="D592" s="105">
        <v>123847441.809999</v>
      </c>
      <c r="E592" s="105">
        <v>117744803.92</v>
      </c>
      <c r="F592" s="105">
        <v>117744803.92</v>
      </c>
      <c r="G592" s="105">
        <v>117744803.92</v>
      </c>
      <c r="H592" s="105">
        <v>118927528.03</v>
      </c>
      <c r="I592" s="105">
        <v>118927528.03</v>
      </c>
      <c r="J592" s="105">
        <v>118927528.03</v>
      </c>
      <c r="K592" s="105">
        <v>116778324.17999899</v>
      </c>
      <c r="L592" s="105">
        <v>116778324.17999899</v>
      </c>
      <c r="M592" s="105">
        <v>113718813.45999999</v>
      </c>
      <c r="N592" s="105">
        <v>112753285.41</v>
      </c>
      <c r="O592" s="105">
        <v>112753285.41</v>
      </c>
    </row>
    <row r="593" spans="1:17" x14ac:dyDescent="0.2">
      <c r="A593" s="106" t="s">
        <v>2661</v>
      </c>
      <c r="B593" s="105">
        <v>0</v>
      </c>
      <c r="C593" s="105">
        <v>0</v>
      </c>
      <c r="D593" s="105">
        <v>0</v>
      </c>
      <c r="E593" s="105">
        <v>0</v>
      </c>
      <c r="F593" s="105">
        <v>0</v>
      </c>
      <c r="G593" s="105">
        <v>0</v>
      </c>
      <c r="H593" s="105">
        <v>0</v>
      </c>
      <c r="I593" s="105">
        <v>0</v>
      </c>
      <c r="J593" s="105">
        <v>0</v>
      </c>
      <c r="K593" s="105">
        <v>0</v>
      </c>
      <c r="L593" s="105">
        <v>0</v>
      </c>
      <c r="M593" s="105">
        <v>0</v>
      </c>
      <c r="N593" s="105">
        <v>0</v>
      </c>
      <c r="O593" s="105">
        <v>0</v>
      </c>
    </row>
    <row r="594" spans="1:17" x14ac:dyDescent="0.2">
      <c r="A594" s="106" t="s">
        <v>2662</v>
      </c>
      <c r="B594" s="105">
        <v>0</v>
      </c>
      <c r="C594" s="105">
        <v>0</v>
      </c>
      <c r="D594" s="105">
        <v>0</v>
      </c>
      <c r="E594" s="105">
        <v>0</v>
      </c>
      <c r="F594" s="105">
        <v>0</v>
      </c>
      <c r="G594" s="105">
        <v>0</v>
      </c>
      <c r="H594" s="105">
        <v>0</v>
      </c>
      <c r="I594" s="105">
        <v>0</v>
      </c>
      <c r="J594" s="105">
        <v>0</v>
      </c>
      <c r="K594" s="105">
        <v>0</v>
      </c>
      <c r="L594" s="105">
        <v>0</v>
      </c>
      <c r="M594" s="105">
        <v>0</v>
      </c>
      <c r="N594" s="105">
        <v>0</v>
      </c>
      <c r="O594" s="105">
        <v>0</v>
      </c>
    </row>
    <row r="595" spans="1:17" x14ac:dyDescent="0.2">
      <c r="A595" s="106" t="s">
        <v>2663</v>
      </c>
      <c r="B595" s="105">
        <v>0</v>
      </c>
      <c r="C595" s="105">
        <v>0</v>
      </c>
      <c r="D595" s="105">
        <v>0</v>
      </c>
      <c r="E595" s="105">
        <v>0</v>
      </c>
      <c r="F595" s="105">
        <v>0</v>
      </c>
      <c r="G595" s="105">
        <v>0</v>
      </c>
      <c r="H595" s="105">
        <v>0</v>
      </c>
      <c r="I595" s="105">
        <v>0</v>
      </c>
      <c r="J595" s="105">
        <v>0</v>
      </c>
      <c r="K595" s="105">
        <v>0</v>
      </c>
      <c r="L595" s="105">
        <v>0</v>
      </c>
      <c r="M595" s="105">
        <v>0</v>
      </c>
      <c r="N595" s="105">
        <v>0</v>
      </c>
      <c r="O595" s="105">
        <v>0</v>
      </c>
    </row>
    <row r="596" spans="1:17" x14ac:dyDescent="0.2">
      <c r="A596" s="106" t="s">
        <v>2664</v>
      </c>
      <c r="B596" s="105">
        <v>-5348295.32</v>
      </c>
      <c r="C596" s="105">
        <v>-5348295.32</v>
      </c>
      <c r="D596" s="105">
        <v>-5348295.32</v>
      </c>
      <c r="E596" s="105">
        <v>-5348295.32</v>
      </c>
      <c r="F596" s="105">
        <v>-5348295.32</v>
      </c>
      <c r="G596" s="105">
        <v>-5348295.32</v>
      </c>
      <c r="H596" s="105">
        <v>-5348295.32</v>
      </c>
      <c r="I596" s="105">
        <v>-5348295.32</v>
      </c>
      <c r="J596" s="105">
        <v>-5348295.32</v>
      </c>
      <c r="K596" s="105">
        <v>-6393019.1900000004</v>
      </c>
      <c r="L596" s="105">
        <v>-6393019.1900000004</v>
      </c>
      <c r="M596" s="105">
        <v>-6393019.1900000004</v>
      </c>
      <c r="N596" s="105">
        <v>-6393019.1900000004</v>
      </c>
      <c r="O596" s="105">
        <v>-6393019.1900000004</v>
      </c>
    </row>
    <row r="597" spans="1:17" x14ac:dyDescent="0.2">
      <c r="A597" s="106" t="s">
        <v>2665</v>
      </c>
      <c r="B597" s="105">
        <v>-1844745.18</v>
      </c>
      <c r="C597" s="105">
        <v>-1844745.18</v>
      </c>
      <c r="D597" s="105">
        <v>-1844745.18</v>
      </c>
      <c r="E597" s="105">
        <v>-105444.84</v>
      </c>
      <c r="F597" s="105">
        <v>-105444.84</v>
      </c>
      <c r="G597" s="105">
        <v>-105444.84</v>
      </c>
      <c r="H597" s="105">
        <v>-95565.21</v>
      </c>
      <c r="I597" s="105">
        <v>-95565.21</v>
      </c>
      <c r="J597" s="105">
        <v>-95565.21</v>
      </c>
      <c r="K597" s="105">
        <v>-65600.45</v>
      </c>
      <c r="L597" s="105">
        <v>-65600.45</v>
      </c>
      <c r="M597" s="105">
        <v>-72008.990000000005</v>
      </c>
      <c r="N597" s="105">
        <v>-245159.6</v>
      </c>
      <c r="O597" s="105">
        <v>-245159.6</v>
      </c>
    </row>
    <row r="598" spans="1:17" x14ac:dyDescent="0.2">
      <c r="A598" s="106" t="s">
        <v>2666</v>
      </c>
      <c r="B598" s="105">
        <v>-511267.24</v>
      </c>
      <c r="C598" s="105">
        <v>-511267.24</v>
      </c>
      <c r="D598" s="105">
        <v>-511267.24</v>
      </c>
      <c r="E598" s="105">
        <v>-29223.81</v>
      </c>
      <c r="F598" s="105">
        <v>-29223.81</v>
      </c>
      <c r="G598" s="105">
        <v>-29223.81</v>
      </c>
      <c r="H598" s="105">
        <v>-26485.69</v>
      </c>
      <c r="I598" s="105">
        <v>-26485.69</v>
      </c>
      <c r="J598" s="105">
        <v>-26485.69</v>
      </c>
      <c r="K598" s="105">
        <v>-18181.02</v>
      </c>
      <c r="L598" s="105">
        <v>-18181.02</v>
      </c>
      <c r="M598" s="105">
        <v>-19957.14</v>
      </c>
      <c r="N598" s="105">
        <v>-67945.460000000006</v>
      </c>
      <c r="O598" s="105">
        <v>-67945.460000000006</v>
      </c>
    </row>
    <row r="599" spans="1:17" x14ac:dyDescent="0.2">
      <c r="A599" s="106" t="s">
        <v>2667</v>
      </c>
      <c r="B599" s="105">
        <v>73994043.010000005</v>
      </c>
      <c r="C599" s="105">
        <v>73994043.010000005</v>
      </c>
      <c r="D599" s="105">
        <v>73994043.010000005</v>
      </c>
      <c r="E599" s="105">
        <v>73994043.010000005</v>
      </c>
      <c r="F599" s="105">
        <v>73994043.010000005</v>
      </c>
      <c r="G599" s="105">
        <v>73994043.010000005</v>
      </c>
      <c r="H599" s="105">
        <v>51355394.009999998</v>
      </c>
      <c r="I599" s="105">
        <v>51355394.009999998</v>
      </c>
      <c r="J599" s="105">
        <v>51355394.009999998</v>
      </c>
      <c r="K599" s="105">
        <v>23442884.010000002</v>
      </c>
      <c r="L599" s="105">
        <v>23442884.010000002</v>
      </c>
      <c r="M599" s="105">
        <v>23442884.010000002</v>
      </c>
      <c r="N599" s="105">
        <v>22611141.010000002</v>
      </c>
      <c r="O599" s="105">
        <v>22611141.010000002</v>
      </c>
      <c r="P599" s="105"/>
    </row>
    <row r="600" spans="1:17" x14ac:dyDescent="0.2">
      <c r="A600" s="106" t="s">
        <v>2668</v>
      </c>
      <c r="B600" s="105">
        <v>77140922.719999999</v>
      </c>
      <c r="C600" s="105">
        <v>77140922.719999999</v>
      </c>
      <c r="D600" s="105">
        <v>77140922.719999999</v>
      </c>
      <c r="E600" s="105">
        <v>77140922.719999999</v>
      </c>
      <c r="F600" s="105">
        <v>77140922.719999999</v>
      </c>
      <c r="G600" s="105">
        <v>77140922.719999999</v>
      </c>
      <c r="H600" s="105">
        <v>75995025.560000002</v>
      </c>
      <c r="I600" s="105">
        <v>75995025.560000002</v>
      </c>
      <c r="J600" s="105">
        <v>75995025.560000002</v>
      </c>
      <c r="K600" s="105">
        <v>77140922.719999999</v>
      </c>
      <c r="L600" s="105">
        <v>77140922.719999999</v>
      </c>
      <c r="M600" s="105">
        <v>84655165.5</v>
      </c>
      <c r="N600" s="105">
        <v>75969031.489999995</v>
      </c>
      <c r="O600" s="105">
        <v>75969031.489999995</v>
      </c>
    </row>
    <row r="601" spans="1:17" x14ac:dyDescent="0.2">
      <c r="A601" s="106" t="s">
        <v>2669</v>
      </c>
      <c r="B601" s="105">
        <v>0</v>
      </c>
      <c r="C601" s="105">
        <v>0</v>
      </c>
      <c r="D601" s="105">
        <v>0</v>
      </c>
      <c r="E601" s="105">
        <v>0</v>
      </c>
      <c r="F601" s="105">
        <v>0</v>
      </c>
      <c r="G601" s="105">
        <v>0</v>
      </c>
      <c r="H601" s="105">
        <v>0</v>
      </c>
      <c r="I601" s="105">
        <v>0</v>
      </c>
      <c r="J601" s="105">
        <v>0</v>
      </c>
      <c r="K601" s="105">
        <v>0</v>
      </c>
      <c r="L601" s="105">
        <v>0</v>
      </c>
      <c r="M601" s="105">
        <v>0</v>
      </c>
      <c r="N601" s="105">
        <v>0</v>
      </c>
      <c r="O601" s="105">
        <v>0</v>
      </c>
    </row>
    <row r="602" spans="1:17" x14ac:dyDescent="0.2">
      <c r="A602" s="106" t="s">
        <v>2670</v>
      </c>
      <c r="B602" s="105">
        <v>0</v>
      </c>
      <c r="C602" s="105">
        <v>0</v>
      </c>
      <c r="D602" s="105">
        <v>0</v>
      </c>
      <c r="E602" s="105">
        <v>0</v>
      </c>
      <c r="F602" s="105">
        <v>0</v>
      </c>
      <c r="G602" s="105">
        <v>0</v>
      </c>
      <c r="H602" s="105">
        <v>0</v>
      </c>
      <c r="I602" s="105">
        <v>0</v>
      </c>
      <c r="J602" s="105">
        <v>0</v>
      </c>
      <c r="K602" s="105">
        <v>0</v>
      </c>
      <c r="L602" s="105">
        <v>0</v>
      </c>
      <c r="M602" s="105">
        <v>0</v>
      </c>
      <c r="N602" s="105">
        <v>0</v>
      </c>
      <c r="O602" s="105">
        <v>0</v>
      </c>
    </row>
    <row r="603" spans="1:17" x14ac:dyDescent="0.2">
      <c r="A603" s="233" t="s">
        <v>2671</v>
      </c>
      <c r="B603" s="107">
        <v>976946816.63</v>
      </c>
      <c r="C603" s="107">
        <v>976946816.63</v>
      </c>
      <c r="D603" s="107">
        <v>976946816.63</v>
      </c>
      <c r="E603" s="107">
        <v>954744240.11000001</v>
      </c>
      <c r="F603" s="107">
        <v>954744240.11000001</v>
      </c>
      <c r="G603" s="107">
        <v>954744240.11000001</v>
      </c>
      <c r="H603" s="107">
        <v>944752719.44999897</v>
      </c>
      <c r="I603" s="107">
        <v>944752719.44999897</v>
      </c>
      <c r="J603" s="107">
        <v>944752719.44999897</v>
      </c>
      <c r="K603" s="107">
        <v>917344359.33999896</v>
      </c>
      <c r="L603" s="107">
        <v>917344359.33999896</v>
      </c>
      <c r="M603" s="107">
        <v>957371918.92999995</v>
      </c>
      <c r="N603" s="107">
        <v>939911203.02999997</v>
      </c>
      <c r="O603" s="107">
        <v>939911203.02999997</v>
      </c>
      <c r="P603" s="151" t="str">
        <f t="shared" ref="P603" si="18">MID($A603,10,3)</f>
        <v>190</v>
      </c>
      <c r="Q603" s="149">
        <f>AVERAGE(B603:N603)/1000</f>
        <v>950869.47455461486</v>
      </c>
    </row>
    <row r="604" spans="1:17" x14ac:dyDescent="0.2">
      <c r="A604" s="106" t="s">
        <v>2672</v>
      </c>
    </row>
    <row r="605" spans="1:17" x14ac:dyDescent="0.2">
      <c r="A605" s="85" t="s">
        <v>2673</v>
      </c>
      <c r="B605" s="108">
        <v>26165936762</v>
      </c>
      <c r="C605" s="108">
        <v>26351719553.589901</v>
      </c>
      <c r="D605" s="108">
        <v>26319944844.179901</v>
      </c>
      <c r="E605" s="108">
        <v>26312048035.349998</v>
      </c>
      <c r="F605" s="108">
        <v>26442365029.5</v>
      </c>
      <c r="G605" s="108">
        <v>26512506732.099998</v>
      </c>
      <c r="H605" s="108">
        <v>26599628018.059898</v>
      </c>
      <c r="I605" s="108">
        <v>26658317689.59</v>
      </c>
      <c r="J605" s="108">
        <v>26715877391.739899</v>
      </c>
      <c r="K605" s="108">
        <v>26919285392.069901</v>
      </c>
      <c r="L605" s="108">
        <v>26845260372.919899</v>
      </c>
      <c r="M605" s="108">
        <v>27365832126.419899</v>
      </c>
      <c r="N605" s="108">
        <v>27163962778.810001</v>
      </c>
      <c r="O605" s="108">
        <v>27163962778.810001</v>
      </c>
      <c r="Q605" s="149">
        <f>AVERAGE(B605:N605)/1000</f>
        <v>26644052.671256103</v>
      </c>
    </row>
    <row r="606" spans="1:17" x14ac:dyDescent="0.2">
      <c r="A606" s="106" t="s">
        <v>2674</v>
      </c>
    </row>
    <row r="607" spans="1:17" x14ac:dyDescent="0.2">
      <c r="A607" s="106" t="s">
        <v>2675</v>
      </c>
    </row>
    <row r="608" spans="1:17" x14ac:dyDescent="0.2">
      <c r="A608" s="158" t="s">
        <v>2676</v>
      </c>
    </row>
    <row r="609" spans="1:15" x14ac:dyDescent="0.2">
      <c r="A609" s="106" t="s">
        <v>2677</v>
      </c>
    </row>
    <row r="610" spans="1:15" x14ac:dyDescent="0.2">
      <c r="A610" s="158" t="s">
        <v>2678</v>
      </c>
    </row>
    <row r="611" spans="1:15" x14ac:dyDescent="0.2">
      <c r="A611" s="106" t="s">
        <v>2679</v>
      </c>
      <c r="B611" s="105">
        <v>0</v>
      </c>
      <c r="C611" s="105">
        <v>0</v>
      </c>
      <c r="D611" s="105">
        <v>0</v>
      </c>
      <c r="E611" s="105">
        <v>0</v>
      </c>
      <c r="F611" s="105">
        <v>0</v>
      </c>
      <c r="G611" s="105">
        <v>0</v>
      </c>
      <c r="H611" s="105">
        <v>0</v>
      </c>
      <c r="I611" s="105">
        <v>0</v>
      </c>
      <c r="J611" s="105">
        <v>0</v>
      </c>
      <c r="K611" s="105">
        <v>0</v>
      </c>
      <c r="L611" s="105">
        <v>0</v>
      </c>
      <c r="M611" s="105">
        <v>0</v>
      </c>
      <c r="N611" s="105">
        <v>0</v>
      </c>
      <c r="O611" s="105">
        <v>0</v>
      </c>
    </row>
    <row r="612" spans="1:15" x14ac:dyDescent="0.2">
      <c r="A612" s="233" t="s">
        <v>2680</v>
      </c>
      <c r="B612" s="107">
        <v>0</v>
      </c>
      <c r="C612" s="107">
        <v>0</v>
      </c>
      <c r="D612" s="107">
        <v>0</v>
      </c>
      <c r="E612" s="107">
        <v>0</v>
      </c>
      <c r="F612" s="107">
        <v>0</v>
      </c>
      <c r="G612" s="107">
        <v>0</v>
      </c>
      <c r="H612" s="107">
        <v>0</v>
      </c>
      <c r="I612" s="107">
        <v>0</v>
      </c>
      <c r="J612" s="107">
        <v>0</v>
      </c>
      <c r="K612" s="107">
        <v>0</v>
      </c>
      <c r="L612" s="107">
        <v>0</v>
      </c>
      <c r="M612" s="107">
        <v>0</v>
      </c>
      <c r="N612" s="107">
        <v>0</v>
      </c>
      <c r="O612" s="107">
        <v>0</v>
      </c>
    </row>
    <row r="613" spans="1:15" x14ac:dyDescent="0.2">
      <c r="A613" s="106" t="s">
        <v>974</v>
      </c>
    </row>
    <row r="614" spans="1:15" x14ac:dyDescent="0.2">
      <c r="A614" s="158" t="s">
        <v>2681</v>
      </c>
    </row>
    <row r="615" spans="1:15" x14ac:dyDescent="0.2">
      <c r="A615" s="106" t="s">
        <v>2682</v>
      </c>
      <c r="B615" s="105">
        <v>0</v>
      </c>
      <c r="C615" s="105">
        <v>0</v>
      </c>
      <c r="D615" s="105">
        <v>0</v>
      </c>
      <c r="E615" s="105">
        <v>0</v>
      </c>
      <c r="F615" s="105">
        <v>0</v>
      </c>
      <c r="G615" s="105">
        <v>0</v>
      </c>
      <c r="H615" s="105">
        <v>0</v>
      </c>
      <c r="I615" s="105">
        <v>0</v>
      </c>
      <c r="J615" s="105">
        <v>0</v>
      </c>
      <c r="K615" s="105">
        <v>0</v>
      </c>
      <c r="L615" s="105">
        <v>0</v>
      </c>
      <c r="M615" s="105">
        <v>0</v>
      </c>
      <c r="N615" s="105">
        <v>0</v>
      </c>
      <c r="O615" s="105">
        <v>0</v>
      </c>
    </row>
    <row r="616" spans="1:15" x14ac:dyDescent="0.2">
      <c r="A616" s="233" t="s">
        <v>2683</v>
      </c>
      <c r="B616" s="107">
        <v>0</v>
      </c>
      <c r="C616" s="107">
        <v>0</v>
      </c>
      <c r="D616" s="107">
        <v>0</v>
      </c>
      <c r="E616" s="107">
        <v>0</v>
      </c>
      <c r="F616" s="107">
        <v>0</v>
      </c>
      <c r="G616" s="107">
        <v>0</v>
      </c>
      <c r="H616" s="107">
        <v>0</v>
      </c>
      <c r="I616" s="107">
        <v>0</v>
      </c>
      <c r="J616" s="107">
        <v>0</v>
      </c>
      <c r="K616" s="107">
        <v>0</v>
      </c>
      <c r="L616" s="107">
        <v>0</v>
      </c>
      <c r="M616" s="107">
        <v>0</v>
      </c>
      <c r="N616" s="107">
        <v>0</v>
      </c>
      <c r="O616" s="107">
        <v>0</v>
      </c>
    </row>
    <row r="617" spans="1:15" x14ac:dyDescent="0.2">
      <c r="A617" s="158" t="s">
        <v>2684</v>
      </c>
    </row>
    <row r="618" spans="1:15" x14ac:dyDescent="0.2">
      <c r="A618" s="158" t="s">
        <v>2685</v>
      </c>
    </row>
    <row r="619" spans="1:15" x14ac:dyDescent="0.2">
      <c r="A619" s="106" t="s">
        <v>2686</v>
      </c>
      <c r="B619" s="105">
        <v>0</v>
      </c>
      <c r="C619" s="105">
        <v>0</v>
      </c>
      <c r="D619" s="105">
        <v>0</v>
      </c>
      <c r="E619" s="105">
        <v>0</v>
      </c>
      <c r="F619" s="105">
        <v>0</v>
      </c>
      <c r="G619" s="105">
        <v>0</v>
      </c>
      <c r="H619" s="105">
        <v>0</v>
      </c>
      <c r="I619" s="105">
        <v>0</v>
      </c>
      <c r="J619" s="105">
        <v>0</v>
      </c>
      <c r="K619" s="105">
        <v>0</v>
      </c>
      <c r="L619" s="105">
        <v>0</v>
      </c>
      <c r="M619" s="105">
        <v>0</v>
      </c>
      <c r="N619" s="105">
        <v>0</v>
      </c>
      <c r="O619" s="105">
        <v>0</v>
      </c>
    </row>
    <row r="620" spans="1:15" x14ac:dyDescent="0.2">
      <c r="A620" s="106" t="s">
        <v>2687</v>
      </c>
      <c r="B620" s="105">
        <v>0</v>
      </c>
      <c r="C620" s="105">
        <v>0</v>
      </c>
      <c r="D620" s="105">
        <v>0</v>
      </c>
      <c r="E620" s="105">
        <v>0</v>
      </c>
      <c r="F620" s="105">
        <v>0</v>
      </c>
      <c r="G620" s="105">
        <v>0</v>
      </c>
      <c r="H620" s="105">
        <v>0</v>
      </c>
      <c r="I620" s="105">
        <v>0</v>
      </c>
      <c r="J620" s="105">
        <v>0</v>
      </c>
      <c r="K620" s="105">
        <v>0</v>
      </c>
      <c r="L620" s="105">
        <v>0</v>
      </c>
      <c r="M620" s="105">
        <v>0</v>
      </c>
      <c r="N620" s="105">
        <v>0</v>
      </c>
      <c r="O620" s="105">
        <v>0</v>
      </c>
    </row>
    <row r="621" spans="1:15" x14ac:dyDescent="0.2">
      <c r="A621" s="233" t="s">
        <v>2688</v>
      </c>
      <c r="B621" s="107">
        <v>0</v>
      </c>
      <c r="C621" s="107">
        <v>0</v>
      </c>
      <c r="D621" s="107">
        <v>0</v>
      </c>
      <c r="E621" s="107">
        <v>0</v>
      </c>
      <c r="F621" s="107">
        <v>0</v>
      </c>
      <c r="G621" s="107">
        <v>0</v>
      </c>
      <c r="H621" s="107">
        <v>0</v>
      </c>
      <c r="I621" s="107">
        <v>0</v>
      </c>
      <c r="J621" s="107">
        <v>0</v>
      </c>
      <c r="K621" s="107">
        <v>0</v>
      </c>
      <c r="L621" s="107">
        <v>0</v>
      </c>
      <c r="M621" s="107">
        <v>0</v>
      </c>
      <c r="N621" s="107">
        <v>0</v>
      </c>
      <c r="O621" s="107">
        <v>0</v>
      </c>
    </row>
    <row r="622" spans="1:15" x14ac:dyDescent="0.2">
      <c r="A622" s="106" t="s">
        <v>2689</v>
      </c>
    </row>
    <row r="623" spans="1:15" x14ac:dyDescent="0.2">
      <c r="A623" s="158" t="s">
        <v>2690</v>
      </c>
    </row>
    <row r="624" spans="1:15" x14ac:dyDescent="0.2">
      <c r="A624" s="106" t="s">
        <v>2691</v>
      </c>
      <c r="B624" s="105">
        <v>-1590290115.8900001</v>
      </c>
      <c r="C624" s="105">
        <v>-1590290115.8900001</v>
      </c>
      <c r="D624" s="105">
        <v>-1590290115.8900001</v>
      </c>
      <c r="E624" s="105">
        <v>-1590290115.8900001</v>
      </c>
      <c r="F624" s="105">
        <v>-1590290115.8900001</v>
      </c>
      <c r="G624" s="105">
        <v>-1590290115.8900001</v>
      </c>
      <c r="H624" s="105">
        <v>-1590290115.8900001</v>
      </c>
      <c r="I624" s="105">
        <v>-1590290115.8900001</v>
      </c>
      <c r="J624" s="105">
        <v>-1590653285.3099999</v>
      </c>
      <c r="K624" s="105">
        <v>-1590610676.5699999</v>
      </c>
      <c r="L624" s="105">
        <v>-1590610667.4100001</v>
      </c>
      <c r="M624" s="105">
        <v>-1590610667.4100001</v>
      </c>
      <c r="N624" s="105">
        <v>-1590610667.4100001</v>
      </c>
      <c r="O624" s="105">
        <v>-1590610667.4100001</v>
      </c>
    </row>
    <row r="625" spans="1:16" x14ac:dyDescent="0.2">
      <c r="A625" s="106" t="s">
        <v>2692</v>
      </c>
      <c r="B625" s="105">
        <v>0</v>
      </c>
      <c r="C625" s="105">
        <v>0</v>
      </c>
      <c r="D625" s="105">
        <v>0</v>
      </c>
      <c r="E625" s="105">
        <v>0</v>
      </c>
      <c r="F625" s="105">
        <v>0</v>
      </c>
      <c r="G625" s="105">
        <v>0</v>
      </c>
      <c r="H625" s="105">
        <v>0</v>
      </c>
      <c r="I625" s="105">
        <v>0</v>
      </c>
      <c r="J625" s="105">
        <v>0</v>
      </c>
      <c r="K625" s="105">
        <v>0</v>
      </c>
      <c r="L625" s="105">
        <v>0</v>
      </c>
      <c r="M625" s="105">
        <v>0</v>
      </c>
      <c r="N625" s="105">
        <v>0</v>
      </c>
      <c r="O625" s="105">
        <v>0</v>
      </c>
    </row>
    <row r="626" spans="1:16" x14ac:dyDescent="0.2">
      <c r="A626" s="106" t="s">
        <v>2693</v>
      </c>
      <c r="B626" s="105">
        <v>0</v>
      </c>
      <c r="C626" s="105">
        <v>0</v>
      </c>
      <c r="D626" s="105">
        <v>0</v>
      </c>
      <c r="E626" s="105">
        <v>0</v>
      </c>
      <c r="F626" s="105">
        <v>0</v>
      </c>
      <c r="G626" s="105">
        <v>0</v>
      </c>
      <c r="H626" s="105">
        <v>0</v>
      </c>
      <c r="I626" s="105">
        <v>0</v>
      </c>
      <c r="J626" s="105">
        <v>0</v>
      </c>
      <c r="K626" s="105">
        <v>0</v>
      </c>
      <c r="L626" s="105">
        <v>0</v>
      </c>
      <c r="M626" s="105">
        <v>0</v>
      </c>
      <c r="N626" s="105">
        <v>0</v>
      </c>
      <c r="O626" s="105">
        <v>0</v>
      </c>
    </row>
    <row r="627" spans="1:16" x14ac:dyDescent="0.2">
      <c r="A627" s="106" t="s">
        <v>2694</v>
      </c>
      <c r="B627" s="105">
        <v>0</v>
      </c>
      <c r="C627" s="105">
        <v>0</v>
      </c>
      <c r="D627" s="105">
        <v>0</v>
      </c>
      <c r="E627" s="105">
        <v>0</v>
      </c>
      <c r="F627" s="105">
        <v>0</v>
      </c>
      <c r="G627" s="105">
        <v>0</v>
      </c>
      <c r="H627" s="105">
        <v>0</v>
      </c>
      <c r="I627" s="105">
        <v>0</v>
      </c>
      <c r="J627" s="105">
        <v>0</v>
      </c>
      <c r="K627" s="105">
        <v>0</v>
      </c>
      <c r="L627" s="105">
        <v>0</v>
      </c>
      <c r="M627" s="105">
        <v>0</v>
      </c>
      <c r="N627" s="105">
        <v>0</v>
      </c>
      <c r="O627" s="105">
        <v>0</v>
      </c>
    </row>
    <row r="628" spans="1:16" x14ac:dyDescent="0.2">
      <c r="A628" s="106" t="s">
        <v>2695</v>
      </c>
      <c r="B628" s="105">
        <v>0</v>
      </c>
      <c r="C628" s="105">
        <v>0</v>
      </c>
      <c r="D628" s="105">
        <v>0</v>
      </c>
      <c r="E628" s="105">
        <v>0</v>
      </c>
      <c r="F628" s="105">
        <v>0</v>
      </c>
      <c r="G628" s="105">
        <v>0</v>
      </c>
      <c r="H628" s="105">
        <v>0</v>
      </c>
      <c r="I628" s="105">
        <v>0</v>
      </c>
      <c r="J628" s="105">
        <v>0</v>
      </c>
      <c r="K628" s="105">
        <v>0</v>
      </c>
      <c r="L628" s="105">
        <v>0</v>
      </c>
      <c r="M628" s="105">
        <v>0</v>
      </c>
      <c r="N628" s="105">
        <v>0</v>
      </c>
      <c r="O628" s="105">
        <v>0</v>
      </c>
    </row>
    <row r="629" spans="1:16" x14ac:dyDescent="0.2">
      <c r="A629" s="106" t="s">
        <v>2696</v>
      </c>
      <c r="B629" s="105">
        <v>-419213.02</v>
      </c>
      <c r="C629" s="105">
        <v>-419213.02</v>
      </c>
      <c r="D629" s="105">
        <v>-419213.02</v>
      </c>
      <c r="E629" s="105">
        <v>-419213.02</v>
      </c>
      <c r="F629" s="105">
        <v>-419213.02</v>
      </c>
      <c r="G629" s="105">
        <v>-419213.02</v>
      </c>
      <c r="H629" s="105">
        <v>-419213.02</v>
      </c>
      <c r="I629" s="105">
        <v>-419213.02</v>
      </c>
      <c r="J629" s="105">
        <v>-419213.02</v>
      </c>
      <c r="K629" s="105">
        <v>-419213.02</v>
      </c>
      <c r="L629" s="105">
        <v>-419213.02</v>
      </c>
      <c r="M629" s="105">
        <v>-419213.02</v>
      </c>
      <c r="N629" s="105">
        <v>-419213.02</v>
      </c>
      <c r="O629" s="105">
        <v>-419213.02</v>
      </c>
    </row>
    <row r="630" spans="1:16" x14ac:dyDescent="0.2">
      <c r="A630" s="106" t="s">
        <v>2697</v>
      </c>
      <c r="B630" s="105">
        <v>-326031.84000000003</v>
      </c>
      <c r="C630" s="105">
        <v>-326031.84000000003</v>
      </c>
      <c r="D630" s="105">
        <v>-326031.84000000003</v>
      </c>
      <c r="E630" s="105">
        <v>-326031.84000000003</v>
      </c>
      <c r="F630" s="105">
        <v>-326031.84000000003</v>
      </c>
      <c r="G630" s="105">
        <v>-326031.84000000003</v>
      </c>
      <c r="H630" s="105">
        <v>-326031.84000000003</v>
      </c>
      <c r="I630" s="105">
        <v>-326031.84000000003</v>
      </c>
      <c r="J630" s="105">
        <v>-326031.84000000003</v>
      </c>
      <c r="K630" s="105">
        <v>-326031.84000000003</v>
      </c>
      <c r="L630" s="105">
        <v>-326031.84000000003</v>
      </c>
      <c r="M630" s="105">
        <v>-326031.84000000003</v>
      </c>
      <c r="N630" s="105">
        <v>-326031.84000000003</v>
      </c>
      <c r="O630" s="105">
        <v>-326031.84000000003</v>
      </c>
    </row>
    <row r="631" spans="1:16" x14ac:dyDescent="0.2">
      <c r="A631" s="233" t="s">
        <v>2698</v>
      </c>
      <c r="B631" s="107">
        <v>-1591035360.75</v>
      </c>
      <c r="C631" s="107">
        <v>-1591035360.75</v>
      </c>
      <c r="D631" s="107">
        <v>-1591035360.75</v>
      </c>
      <c r="E631" s="107">
        <v>-1591035360.75</v>
      </c>
      <c r="F631" s="107">
        <v>-1591035360.75</v>
      </c>
      <c r="G631" s="107">
        <v>-1591035360.75</v>
      </c>
      <c r="H631" s="107">
        <v>-1591035360.75</v>
      </c>
      <c r="I631" s="107">
        <v>-1591035360.75</v>
      </c>
      <c r="J631" s="107">
        <v>-1591398530.1699901</v>
      </c>
      <c r="K631" s="107">
        <v>-1591355921.4299901</v>
      </c>
      <c r="L631" s="107">
        <v>-1591355912.27</v>
      </c>
      <c r="M631" s="107">
        <v>-1591355912.27</v>
      </c>
      <c r="N631" s="107">
        <v>-1591355912.27</v>
      </c>
      <c r="O631" s="107">
        <v>-1591355912.27</v>
      </c>
      <c r="P631" s="151" t="str">
        <f t="shared" ref="P631" si="19">MID($A631,10,3)</f>
        <v>211</v>
      </c>
    </row>
    <row r="632" spans="1:16" x14ac:dyDescent="0.2">
      <c r="A632" s="106" t="s">
        <v>2699</v>
      </c>
      <c r="P632" s="105"/>
    </row>
    <row r="633" spans="1:16" x14ac:dyDescent="0.2">
      <c r="A633" s="158" t="s">
        <v>2700</v>
      </c>
    </row>
    <row r="634" spans="1:16" x14ac:dyDescent="0.2">
      <c r="A634" s="233" t="s">
        <v>2701</v>
      </c>
      <c r="B634" s="105">
        <v>-186790</v>
      </c>
      <c r="C634" s="105">
        <v>-186790</v>
      </c>
      <c r="D634" s="105">
        <v>-186790</v>
      </c>
      <c r="E634" s="105">
        <v>-186790</v>
      </c>
      <c r="F634" s="105">
        <v>-186790</v>
      </c>
      <c r="G634" s="105">
        <v>-186790</v>
      </c>
      <c r="H634" s="105">
        <v>-186790</v>
      </c>
      <c r="I634" s="105">
        <v>-186790</v>
      </c>
      <c r="J634" s="105">
        <v>-186790</v>
      </c>
      <c r="K634" s="105">
        <v>-186790</v>
      </c>
      <c r="L634" s="105">
        <v>-186790</v>
      </c>
      <c r="M634" s="105">
        <v>-186790</v>
      </c>
      <c r="N634" s="105">
        <v>-186790</v>
      </c>
      <c r="O634" s="105">
        <v>-186790</v>
      </c>
    </row>
    <row r="635" spans="1:16" x14ac:dyDescent="0.2">
      <c r="A635" s="233" t="s">
        <v>2702</v>
      </c>
      <c r="B635" s="105">
        <v>0</v>
      </c>
      <c r="C635" s="105">
        <v>0</v>
      </c>
      <c r="D635" s="105">
        <v>0</v>
      </c>
      <c r="E635" s="105">
        <v>0</v>
      </c>
      <c r="F635" s="105">
        <v>0</v>
      </c>
      <c r="G635" s="105">
        <v>0</v>
      </c>
      <c r="H635" s="105">
        <v>0</v>
      </c>
      <c r="I635" s="105">
        <v>0</v>
      </c>
      <c r="J635" s="105">
        <v>0</v>
      </c>
      <c r="K635" s="105">
        <v>0</v>
      </c>
      <c r="L635" s="105">
        <v>0</v>
      </c>
      <c r="M635" s="105">
        <v>0</v>
      </c>
      <c r="N635" s="105">
        <v>0</v>
      </c>
      <c r="O635" s="105">
        <v>0</v>
      </c>
    </row>
    <row r="636" spans="1:16" x14ac:dyDescent="0.2">
      <c r="A636" s="233" t="s">
        <v>2703</v>
      </c>
      <c r="B636" s="105">
        <v>0</v>
      </c>
      <c r="C636" s="105">
        <v>0</v>
      </c>
      <c r="D636" s="105">
        <v>0</v>
      </c>
      <c r="E636" s="105">
        <v>0</v>
      </c>
      <c r="F636" s="105">
        <v>0</v>
      </c>
      <c r="G636" s="105">
        <v>0</v>
      </c>
      <c r="H636" s="105">
        <v>0</v>
      </c>
      <c r="I636" s="105">
        <v>0</v>
      </c>
      <c r="J636" s="105">
        <v>0</v>
      </c>
      <c r="K636" s="105">
        <v>0</v>
      </c>
      <c r="L636" s="105">
        <v>0</v>
      </c>
      <c r="M636" s="105">
        <v>0</v>
      </c>
      <c r="N636" s="105">
        <v>0</v>
      </c>
      <c r="O636" s="105">
        <v>0</v>
      </c>
    </row>
    <row r="637" spans="1:16" x14ac:dyDescent="0.2">
      <c r="A637" s="106" t="s">
        <v>2704</v>
      </c>
      <c r="B637" s="105">
        <v>-7434293834.0600004</v>
      </c>
      <c r="C637" s="105">
        <v>-7510011752.0900002</v>
      </c>
      <c r="D637" s="105">
        <v>-7548940647.4499998</v>
      </c>
      <c r="E637" s="105">
        <v>-7633854202.0500002</v>
      </c>
      <c r="F637" s="105">
        <v>-7697761168.8400002</v>
      </c>
      <c r="G637" s="105">
        <v>-7769213654.01999</v>
      </c>
      <c r="H637" s="105">
        <v>-7890057268.5100002</v>
      </c>
      <c r="I637" s="105">
        <v>-8016168875.5699997</v>
      </c>
      <c r="J637" s="105">
        <v>-8146403615.54</v>
      </c>
      <c r="K637" s="105">
        <v>-8239195152.9399996</v>
      </c>
      <c r="L637" s="105">
        <v>-8299425941.6999903</v>
      </c>
      <c r="M637" s="105">
        <v>-8327684603.9099903</v>
      </c>
      <c r="N637" s="105">
        <v>-8450871862.1700001</v>
      </c>
      <c r="O637" s="105">
        <v>-8450871862.1700001</v>
      </c>
    </row>
    <row r="638" spans="1:16" x14ac:dyDescent="0.2">
      <c r="A638" s="106" t="s">
        <v>2705</v>
      </c>
      <c r="B638" s="105">
        <v>0</v>
      </c>
      <c r="C638" s="105">
        <v>0</v>
      </c>
      <c r="D638" s="105">
        <v>0</v>
      </c>
      <c r="E638" s="105">
        <v>0</v>
      </c>
      <c r="F638" s="105">
        <v>0</v>
      </c>
      <c r="G638" s="105">
        <v>0</v>
      </c>
      <c r="H638" s="105">
        <v>0</v>
      </c>
      <c r="I638" s="105">
        <v>0</v>
      </c>
      <c r="J638" s="105">
        <v>0</v>
      </c>
      <c r="K638" s="105">
        <v>0</v>
      </c>
      <c r="L638" s="105">
        <v>0</v>
      </c>
      <c r="M638" s="105">
        <v>0</v>
      </c>
      <c r="N638" s="105">
        <v>0</v>
      </c>
      <c r="O638" s="105">
        <v>0</v>
      </c>
    </row>
    <row r="639" spans="1:16" s="154" customFormat="1" x14ac:dyDescent="0.2">
      <c r="A639" s="106" t="s">
        <v>2706</v>
      </c>
      <c r="B639" s="105">
        <v>736991</v>
      </c>
      <c r="C639" s="105">
        <v>736991</v>
      </c>
      <c r="D639" s="105">
        <v>736991</v>
      </c>
      <c r="E639" s="105">
        <v>736991</v>
      </c>
      <c r="F639" s="105">
        <v>736991</v>
      </c>
      <c r="G639" s="105">
        <v>736991</v>
      </c>
      <c r="H639" s="105">
        <v>736991</v>
      </c>
      <c r="I639" s="105">
        <v>736991</v>
      </c>
      <c r="J639" s="105">
        <v>736991</v>
      </c>
      <c r="K639" s="105">
        <v>736991</v>
      </c>
      <c r="L639" s="105">
        <v>736991</v>
      </c>
      <c r="M639" s="105">
        <v>736991</v>
      </c>
      <c r="N639" s="105">
        <v>736991</v>
      </c>
      <c r="O639" s="105">
        <v>736991</v>
      </c>
      <c r="P639" s="150"/>
    </row>
    <row r="640" spans="1:16" x14ac:dyDescent="0.2">
      <c r="A640" s="106" t="s">
        <v>2707</v>
      </c>
      <c r="B640" s="105">
        <v>-226299.899998935</v>
      </c>
      <c r="C640" s="105">
        <v>-81851.899998146095</v>
      </c>
      <c r="D640" s="105">
        <v>-81851.899998146095</v>
      </c>
      <c r="E640" s="105">
        <v>-81851.899998146095</v>
      </c>
      <c r="F640" s="105">
        <v>-81851.899998146095</v>
      </c>
      <c r="G640" s="105">
        <v>-81851.899998146095</v>
      </c>
      <c r="H640" s="105">
        <v>-81851.899998146095</v>
      </c>
      <c r="I640" s="105">
        <v>-81851.899998146095</v>
      </c>
      <c r="J640" s="105">
        <v>-81851.899998146095</v>
      </c>
      <c r="K640" s="105">
        <v>-81851.899998146095</v>
      </c>
      <c r="L640" s="105">
        <v>-81851.899998146095</v>
      </c>
      <c r="M640" s="105">
        <v>-81851.899998146095</v>
      </c>
      <c r="N640" s="105">
        <v>-81851.899998146095</v>
      </c>
      <c r="O640" s="105">
        <v>-81851.899998146095</v>
      </c>
    </row>
    <row r="641" spans="1:16" x14ac:dyDescent="0.2">
      <c r="A641" s="106" t="s">
        <v>2708</v>
      </c>
      <c r="B641" s="105">
        <v>215889267.34</v>
      </c>
      <c r="C641" s="105">
        <v>286868756.18000001</v>
      </c>
      <c r="D641" s="105">
        <v>309741597.54000002</v>
      </c>
      <c r="E641" s="105">
        <v>292643454.58999997</v>
      </c>
      <c r="F641" s="105">
        <v>218668903.93000001</v>
      </c>
      <c r="G641" s="105">
        <v>183098035.28999999</v>
      </c>
      <c r="H641" s="105">
        <v>231524506.41999999</v>
      </c>
      <c r="I641" s="105">
        <v>155548346.38</v>
      </c>
      <c r="J641" s="105">
        <v>-43297542.460000001</v>
      </c>
      <c r="K641" s="105">
        <v>204850267.06</v>
      </c>
      <c r="L641" s="105">
        <v>222211758.84999999</v>
      </c>
      <c r="M641" s="105">
        <v>-150906940.09999999</v>
      </c>
      <c r="N641" s="105">
        <v>476933369.85000002</v>
      </c>
      <c r="O641" s="105">
        <v>476933369.85000002</v>
      </c>
    </row>
    <row r="642" spans="1:16" x14ac:dyDescent="0.2">
      <c r="A642" s="106" t="s">
        <v>2709</v>
      </c>
      <c r="B642" s="105">
        <v>-215889267.33000299</v>
      </c>
      <c r="C642" s="105">
        <v>-286868756.17000198</v>
      </c>
      <c r="D642" s="105">
        <v>-309741597.529993</v>
      </c>
      <c r="E642" s="105">
        <v>-292643454.57999903</v>
      </c>
      <c r="F642" s="105">
        <v>-218668903.92000201</v>
      </c>
      <c r="G642" s="105">
        <v>-183098035.27999499</v>
      </c>
      <c r="H642" s="105">
        <v>-231524506.41000101</v>
      </c>
      <c r="I642" s="105">
        <v>-155548346.370002</v>
      </c>
      <c r="J642" s="105">
        <v>43297542.470000602</v>
      </c>
      <c r="K642" s="105">
        <v>-204850267.04999799</v>
      </c>
      <c r="L642" s="105">
        <v>-222211758.84000301</v>
      </c>
      <c r="M642" s="105">
        <v>150906940.110001</v>
      </c>
      <c r="N642" s="105">
        <v>-476933369.84000099</v>
      </c>
      <c r="O642" s="105">
        <v>-476933369.84000099</v>
      </c>
    </row>
    <row r="643" spans="1:16" x14ac:dyDescent="0.2">
      <c r="A643" s="233" t="s">
        <v>2710</v>
      </c>
      <c r="B643" s="107">
        <v>-7433969932.9499998</v>
      </c>
      <c r="C643" s="107">
        <v>-7509543402.9799995</v>
      </c>
      <c r="D643" s="107">
        <v>-7548472298.3399897</v>
      </c>
      <c r="E643" s="107">
        <v>-7633385852.9399996</v>
      </c>
      <c r="F643" s="107">
        <v>-7697292819.7299995</v>
      </c>
      <c r="G643" s="107">
        <v>-7768745304.9099903</v>
      </c>
      <c r="H643" s="107">
        <v>-7889588919.3999996</v>
      </c>
      <c r="I643" s="107">
        <v>-8015700526.46</v>
      </c>
      <c r="J643" s="107">
        <v>-8145935266.4299898</v>
      </c>
      <c r="K643" s="107">
        <v>-8238726803.8299904</v>
      </c>
      <c r="L643" s="107">
        <v>-8298957592.5900002</v>
      </c>
      <c r="M643" s="107">
        <v>-8327216254.7999897</v>
      </c>
      <c r="N643" s="107">
        <v>-8450403513.0600004</v>
      </c>
      <c r="O643" s="107">
        <v>-8450403513.0600004</v>
      </c>
      <c r="P643" s="151" t="str">
        <f t="shared" ref="P643" si="20">MID($A643,10,3)</f>
        <v>216</v>
      </c>
    </row>
    <row r="644" spans="1:16" x14ac:dyDescent="0.2">
      <c r="A644" s="106" t="s">
        <v>2711</v>
      </c>
    </row>
    <row r="645" spans="1:16" x14ac:dyDescent="0.2">
      <c r="A645" s="158" t="s">
        <v>2712</v>
      </c>
    </row>
    <row r="646" spans="1:16" x14ac:dyDescent="0.2">
      <c r="A646" s="106" t="s">
        <v>2713</v>
      </c>
      <c r="B646" s="105">
        <v>0</v>
      </c>
      <c r="C646" s="105">
        <v>0</v>
      </c>
      <c r="D646" s="105">
        <v>0</v>
      </c>
      <c r="E646" s="105">
        <v>0</v>
      </c>
      <c r="F646" s="105">
        <v>0</v>
      </c>
      <c r="G646" s="105">
        <v>0</v>
      </c>
      <c r="H646" s="105">
        <v>0</v>
      </c>
      <c r="I646" s="105">
        <v>0</v>
      </c>
      <c r="J646" s="105">
        <v>0</v>
      </c>
      <c r="K646" s="105">
        <v>0</v>
      </c>
      <c r="L646" s="105">
        <v>0</v>
      </c>
      <c r="M646" s="105">
        <v>0</v>
      </c>
      <c r="N646" s="105">
        <v>0</v>
      </c>
      <c r="O646" s="105">
        <v>0</v>
      </c>
    </row>
    <row r="647" spans="1:16" x14ac:dyDescent="0.2">
      <c r="A647" s="106" t="s">
        <v>2714</v>
      </c>
      <c r="B647" s="105">
        <v>0</v>
      </c>
      <c r="C647" s="105">
        <v>0</v>
      </c>
      <c r="D647" s="105">
        <v>0</v>
      </c>
      <c r="E647" s="105">
        <v>0</v>
      </c>
      <c r="F647" s="105">
        <v>0</v>
      </c>
      <c r="G647" s="105">
        <v>0</v>
      </c>
      <c r="H647" s="105">
        <v>0</v>
      </c>
      <c r="I647" s="105">
        <v>0</v>
      </c>
      <c r="J647" s="105">
        <v>0</v>
      </c>
      <c r="K647" s="105">
        <v>0</v>
      </c>
      <c r="L647" s="105">
        <v>0</v>
      </c>
      <c r="M647" s="105">
        <v>0</v>
      </c>
      <c r="N647" s="105">
        <v>0</v>
      </c>
      <c r="O647" s="105">
        <v>0</v>
      </c>
    </row>
    <row r="648" spans="1:16" x14ac:dyDescent="0.2">
      <c r="A648" s="106" t="s">
        <v>2715</v>
      </c>
      <c r="B648" s="105">
        <v>0</v>
      </c>
      <c r="C648" s="105">
        <v>0</v>
      </c>
      <c r="D648" s="105">
        <v>0</v>
      </c>
      <c r="E648" s="105">
        <v>0</v>
      </c>
      <c r="F648" s="105">
        <v>0</v>
      </c>
      <c r="G648" s="105">
        <v>0</v>
      </c>
      <c r="H648" s="105">
        <v>0</v>
      </c>
      <c r="I648" s="105">
        <v>0</v>
      </c>
      <c r="J648" s="105">
        <v>0</v>
      </c>
      <c r="K648" s="105">
        <v>0</v>
      </c>
      <c r="L648" s="105">
        <v>0</v>
      </c>
      <c r="M648" s="105">
        <v>0</v>
      </c>
      <c r="N648" s="105">
        <v>0</v>
      </c>
      <c r="O648" s="105">
        <v>0</v>
      </c>
    </row>
    <row r="649" spans="1:16" x14ac:dyDescent="0.2">
      <c r="A649" s="106" t="s">
        <v>2716</v>
      </c>
      <c r="B649" s="105">
        <v>0</v>
      </c>
      <c r="C649" s="105">
        <v>0</v>
      </c>
      <c r="D649" s="105">
        <v>0</v>
      </c>
      <c r="E649" s="105">
        <v>0</v>
      </c>
      <c r="F649" s="105">
        <v>0</v>
      </c>
      <c r="G649" s="105">
        <v>0</v>
      </c>
      <c r="H649" s="105">
        <v>0</v>
      </c>
      <c r="I649" s="105">
        <v>0</v>
      </c>
      <c r="J649" s="105">
        <v>0</v>
      </c>
      <c r="K649" s="105">
        <v>0</v>
      </c>
      <c r="L649" s="105">
        <v>0</v>
      </c>
      <c r="M649" s="105">
        <v>0</v>
      </c>
      <c r="N649" s="105">
        <v>0</v>
      </c>
      <c r="O649" s="105">
        <v>0</v>
      </c>
    </row>
    <row r="650" spans="1:16" x14ac:dyDescent="0.2">
      <c r="A650" s="106" t="s">
        <v>2717</v>
      </c>
      <c r="B650" s="105">
        <v>0</v>
      </c>
      <c r="C650" s="105">
        <v>0</v>
      </c>
      <c r="D650" s="105">
        <v>0</v>
      </c>
      <c r="E650" s="105">
        <v>0</v>
      </c>
      <c r="F650" s="105">
        <v>0</v>
      </c>
      <c r="G650" s="105">
        <v>0</v>
      </c>
      <c r="H650" s="105">
        <v>0</v>
      </c>
      <c r="I650" s="105">
        <v>0</v>
      </c>
      <c r="J650" s="105">
        <v>0</v>
      </c>
      <c r="K650" s="105">
        <v>0</v>
      </c>
      <c r="L650" s="105">
        <v>0</v>
      </c>
      <c r="M650" s="105">
        <v>0</v>
      </c>
      <c r="N650" s="105">
        <v>0</v>
      </c>
      <c r="O650" s="105">
        <v>0</v>
      </c>
    </row>
    <row r="651" spans="1:16" x14ac:dyDescent="0.2">
      <c r="A651" s="106" t="s">
        <v>2718</v>
      </c>
      <c r="B651" s="105">
        <v>0</v>
      </c>
      <c r="C651" s="105">
        <v>0</v>
      </c>
      <c r="D651" s="105">
        <v>0</v>
      </c>
      <c r="E651" s="105">
        <v>0</v>
      </c>
      <c r="F651" s="105">
        <v>0</v>
      </c>
      <c r="G651" s="105">
        <v>0</v>
      </c>
      <c r="H651" s="105">
        <v>0</v>
      </c>
      <c r="I651" s="105">
        <v>0</v>
      </c>
      <c r="J651" s="105">
        <v>0</v>
      </c>
      <c r="K651" s="105">
        <v>0</v>
      </c>
      <c r="L651" s="105">
        <v>0</v>
      </c>
      <c r="M651" s="105">
        <v>0</v>
      </c>
      <c r="N651" s="105">
        <v>0</v>
      </c>
      <c r="O651" s="105">
        <v>0</v>
      </c>
    </row>
    <row r="652" spans="1:16" x14ac:dyDescent="0.2">
      <c r="A652" s="106" t="s">
        <v>2719</v>
      </c>
      <c r="B652" s="105">
        <v>0</v>
      </c>
      <c r="C652" s="105">
        <v>0</v>
      </c>
      <c r="D652" s="105">
        <v>0</v>
      </c>
      <c r="E652" s="105">
        <v>0</v>
      </c>
      <c r="F652" s="105">
        <v>0</v>
      </c>
      <c r="G652" s="105">
        <v>0</v>
      </c>
      <c r="H652" s="105">
        <v>0</v>
      </c>
      <c r="I652" s="105">
        <v>0</v>
      </c>
      <c r="J652" s="105">
        <v>0</v>
      </c>
      <c r="K652" s="105">
        <v>0</v>
      </c>
      <c r="L652" s="105">
        <v>0</v>
      </c>
      <c r="M652" s="105">
        <v>0</v>
      </c>
      <c r="N652" s="105">
        <v>0</v>
      </c>
      <c r="O652" s="105">
        <v>0</v>
      </c>
    </row>
    <row r="653" spans="1:16" x14ac:dyDescent="0.2">
      <c r="A653" s="106" t="s">
        <v>2720</v>
      </c>
      <c r="B653" s="105">
        <v>-641602</v>
      </c>
      <c r="C653" s="105">
        <v>-641602</v>
      </c>
      <c r="D653" s="105">
        <v>-641602</v>
      </c>
      <c r="E653" s="105">
        <v>-641602</v>
      </c>
      <c r="F653" s="105">
        <v>-641602</v>
      </c>
      <c r="G653" s="105">
        <v>-641602</v>
      </c>
      <c r="H653" s="105">
        <v>-641602</v>
      </c>
      <c r="I653" s="105">
        <v>-641602</v>
      </c>
      <c r="J653" s="105">
        <v>-641602</v>
      </c>
      <c r="K653" s="105">
        <v>-641602</v>
      </c>
      <c r="L653" s="105">
        <v>-641602</v>
      </c>
      <c r="M653" s="105">
        <v>-641602</v>
      </c>
      <c r="N653" s="105">
        <v>-641602</v>
      </c>
      <c r="O653" s="105">
        <v>-641602</v>
      </c>
    </row>
    <row r="654" spans="1:16" x14ac:dyDescent="0.2">
      <c r="A654" s="106" t="s">
        <v>2721</v>
      </c>
      <c r="B654" s="105">
        <v>0</v>
      </c>
      <c r="C654" s="105">
        <v>0</v>
      </c>
      <c r="D654" s="105">
        <v>0</v>
      </c>
      <c r="E654" s="105">
        <v>0</v>
      </c>
      <c r="F654" s="105">
        <v>0</v>
      </c>
      <c r="G654" s="105">
        <v>0</v>
      </c>
      <c r="H654" s="105">
        <v>0</v>
      </c>
      <c r="I654" s="105">
        <v>0</v>
      </c>
      <c r="J654" s="105">
        <v>0</v>
      </c>
      <c r="K654" s="105">
        <v>0</v>
      </c>
      <c r="L654" s="105">
        <v>0</v>
      </c>
      <c r="M654" s="105">
        <v>0</v>
      </c>
      <c r="N654" s="105">
        <v>0</v>
      </c>
      <c r="O654" s="105">
        <v>0</v>
      </c>
    </row>
    <row r="655" spans="1:16" x14ac:dyDescent="0.2">
      <c r="A655" s="106" t="s">
        <v>2722</v>
      </c>
      <c r="B655" s="105">
        <v>0</v>
      </c>
      <c r="C655" s="105">
        <v>0</v>
      </c>
      <c r="D655" s="105">
        <v>0</v>
      </c>
      <c r="E655" s="105">
        <v>0</v>
      </c>
      <c r="F655" s="105">
        <v>0</v>
      </c>
      <c r="G655" s="105">
        <v>0</v>
      </c>
      <c r="H655" s="105">
        <v>0</v>
      </c>
      <c r="I655" s="105">
        <v>0</v>
      </c>
      <c r="J655" s="105">
        <v>0</v>
      </c>
      <c r="K655" s="105">
        <v>0</v>
      </c>
      <c r="L655" s="105">
        <v>0</v>
      </c>
      <c r="M655" s="105">
        <v>0</v>
      </c>
      <c r="N655" s="105">
        <v>0</v>
      </c>
      <c r="O655" s="105">
        <v>0</v>
      </c>
    </row>
    <row r="656" spans="1:16" x14ac:dyDescent="0.2">
      <c r="A656" s="106" t="s">
        <v>2723</v>
      </c>
      <c r="B656" s="105">
        <v>2748575.88</v>
      </c>
      <c r="C656" s="105">
        <v>2748563.13</v>
      </c>
      <c r="D656" s="105">
        <v>2489447.06</v>
      </c>
      <c r="E656" s="105">
        <v>244930.52</v>
      </c>
      <c r="F656" s="105">
        <v>244888.86</v>
      </c>
      <c r="G656" s="105">
        <v>165745.26</v>
      </c>
      <c r="H656" s="105">
        <v>282095.96999999997</v>
      </c>
      <c r="I656" s="105">
        <v>280582.8</v>
      </c>
      <c r="J656" s="105">
        <v>249093.21</v>
      </c>
      <c r="K656" s="105">
        <v>394820.74</v>
      </c>
      <c r="L656" s="105">
        <v>395263.66</v>
      </c>
      <c r="M656" s="105">
        <v>370712.28</v>
      </c>
      <c r="N656" s="105">
        <v>-280663.78999999998</v>
      </c>
      <c r="O656" s="105">
        <v>-280663.78999999998</v>
      </c>
      <c r="P656" s="105"/>
    </row>
    <row r="657" spans="1:16" x14ac:dyDescent="0.2">
      <c r="A657" s="233" t="s">
        <v>2724</v>
      </c>
      <c r="B657" s="107">
        <v>2106973.88</v>
      </c>
      <c r="C657" s="107">
        <v>2106961.13</v>
      </c>
      <c r="D657" s="107">
        <v>1847845.06</v>
      </c>
      <c r="E657" s="107">
        <v>-396671.48</v>
      </c>
      <c r="F657" s="107">
        <v>-396713.13999999902</v>
      </c>
      <c r="G657" s="107">
        <v>-475856.739999999</v>
      </c>
      <c r="H657" s="107">
        <v>-359506.03</v>
      </c>
      <c r="I657" s="107">
        <v>-361019.2</v>
      </c>
      <c r="J657" s="107">
        <v>-392508.79</v>
      </c>
      <c r="K657" s="107">
        <v>-246781.25999999899</v>
      </c>
      <c r="L657" s="107">
        <v>-246338.34</v>
      </c>
      <c r="M657" s="107">
        <v>-270889.71999999997</v>
      </c>
      <c r="N657" s="107">
        <v>-922265.78999999899</v>
      </c>
      <c r="O657" s="107">
        <v>-922265.78999999899</v>
      </c>
      <c r="P657" s="151" t="str">
        <f t="shared" ref="P657" si="21">MID($A657,10,3)</f>
        <v>219</v>
      </c>
    </row>
    <row r="658" spans="1:16" x14ac:dyDescent="0.2">
      <c r="A658" s="106" t="s">
        <v>2725</v>
      </c>
    </row>
    <row r="659" spans="1:16" x14ac:dyDescent="0.2">
      <c r="A659" s="158" t="s">
        <v>2726</v>
      </c>
    </row>
    <row r="660" spans="1:16" x14ac:dyDescent="0.2">
      <c r="A660" s="106" t="s">
        <v>2727</v>
      </c>
      <c r="B660" s="105">
        <v>0</v>
      </c>
      <c r="C660" s="105">
        <v>0</v>
      </c>
      <c r="D660" s="105">
        <v>0</v>
      </c>
      <c r="E660" s="105">
        <v>0</v>
      </c>
      <c r="F660" s="105">
        <v>0</v>
      </c>
      <c r="G660" s="105">
        <v>0</v>
      </c>
      <c r="H660" s="105">
        <v>0</v>
      </c>
      <c r="I660" s="105">
        <v>0</v>
      </c>
      <c r="J660" s="105">
        <v>0</v>
      </c>
      <c r="K660" s="105">
        <v>0</v>
      </c>
      <c r="L660" s="105">
        <v>0</v>
      </c>
      <c r="M660" s="105">
        <v>0</v>
      </c>
      <c r="N660" s="105">
        <v>0</v>
      </c>
      <c r="O660" s="105">
        <v>0</v>
      </c>
    </row>
    <row r="661" spans="1:16" x14ac:dyDescent="0.2">
      <c r="A661" s="106" t="s">
        <v>2728</v>
      </c>
      <c r="B661" s="105">
        <v>-650000000</v>
      </c>
      <c r="C661" s="105">
        <v>-650000000</v>
      </c>
      <c r="D661" s="105">
        <v>-650000000</v>
      </c>
      <c r="E661" s="105">
        <v>-650000000</v>
      </c>
      <c r="F661" s="105">
        <v>-650000000</v>
      </c>
      <c r="G661" s="105">
        <v>-650000000</v>
      </c>
      <c r="H661" s="105">
        <v>-650000000</v>
      </c>
      <c r="I661" s="105">
        <v>-650000000</v>
      </c>
      <c r="J661" s="105">
        <v>-650000000</v>
      </c>
      <c r="K661" s="105">
        <v>-650000000</v>
      </c>
      <c r="L661" s="105">
        <v>-650000000</v>
      </c>
      <c r="M661" s="105">
        <v>-650000000</v>
      </c>
      <c r="N661" s="105">
        <v>-650000000</v>
      </c>
      <c r="O661" s="105">
        <v>-650000000</v>
      </c>
    </row>
    <row r="662" spans="1:16" x14ac:dyDescent="0.2">
      <c r="A662" s="106" t="s">
        <v>2729</v>
      </c>
      <c r="B662" s="105">
        <v>-500000000</v>
      </c>
      <c r="C662" s="105">
        <v>-500000000</v>
      </c>
      <c r="D662" s="105">
        <v>-500000000</v>
      </c>
      <c r="E662" s="105">
        <v>-500000000</v>
      </c>
      <c r="F662" s="105">
        <v>-500000000</v>
      </c>
      <c r="G662" s="105">
        <v>-500000000</v>
      </c>
      <c r="H662" s="105">
        <v>-500000000</v>
      </c>
      <c r="I662" s="105">
        <v>-500000000</v>
      </c>
      <c r="J662" s="105">
        <v>-500000000</v>
      </c>
      <c r="K662" s="105">
        <v>-500000000</v>
      </c>
      <c r="L662" s="105">
        <v>-500000000</v>
      </c>
      <c r="M662" s="105">
        <v>-500000000</v>
      </c>
      <c r="N662" s="105">
        <v>-500000000</v>
      </c>
      <c r="O662" s="105">
        <v>-500000000</v>
      </c>
    </row>
    <row r="663" spans="1:16" x14ac:dyDescent="0.2">
      <c r="A663" s="106" t="s">
        <v>2730</v>
      </c>
      <c r="B663" s="105">
        <v>-600000000</v>
      </c>
      <c r="C663" s="105">
        <v>-600000000</v>
      </c>
      <c r="D663" s="105">
        <v>-600000000</v>
      </c>
      <c r="E663" s="105">
        <v>-600000000</v>
      </c>
      <c r="F663" s="105">
        <v>-600000000</v>
      </c>
      <c r="G663" s="105">
        <v>-600000000</v>
      </c>
      <c r="H663" s="105">
        <v>-600000000</v>
      </c>
      <c r="I663" s="105">
        <v>-600000000</v>
      </c>
      <c r="J663" s="105">
        <v>-600000000</v>
      </c>
      <c r="K663" s="105">
        <v>-600000000</v>
      </c>
      <c r="L663" s="105">
        <v>-600000000</v>
      </c>
      <c r="M663" s="105">
        <v>-600000000</v>
      </c>
      <c r="N663" s="105">
        <v>-600000000</v>
      </c>
      <c r="O663" s="105">
        <v>-600000000</v>
      </c>
    </row>
    <row r="664" spans="1:16" x14ac:dyDescent="0.2">
      <c r="A664" s="106" t="s">
        <v>2731</v>
      </c>
      <c r="B664" s="105">
        <v>-400000000</v>
      </c>
      <c r="C664" s="105">
        <v>-400000000</v>
      </c>
      <c r="D664" s="105">
        <v>-400000000</v>
      </c>
      <c r="E664" s="105">
        <v>-400000000</v>
      </c>
      <c r="F664" s="105">
        <v>-400000000</v>
      </c>
      <c r="G664" s="105">
        <v>-400000000</v>
      </c>
      <c r="H664" s="105">
        <v>-400000000</v>
      </c>
      <c r="I664" s="105">
        <v>-400000000</v>
      </c>
      <c r="J664" s="105">
        <v>-400000000</v>
      </c>
      <c r="K664" s="105">
        <v>-400000000</v>
      </c>
      <c r="L664" s="105">
        <v>-400000000</v>
      </c>
      <c r="M664" s="105">
        <v>-400000000</v>
      </c>
      <c r="N664" s="105">
        <v>-400000000</v>
      </c>
      <c r="O664" s="105">
        <v>-400000000</v>
      </c>
    </row>
    <row r="665" spans="1:16" x14ac:dyDescent="0.2">
      <c r="A665" s="106" t="s">
        <v>2732</v>
      </c>
      <c r="B665" s="105">
        <v>-500000000</v>
      </c>
      <c r="C665" s="105">
        <v>-500000000</v>
      </c>
      <c r="D665" s="105">
        <v>-500000000</v>
      </c>
      <c r="E665" s="105">
        <v>-500000000</v>
      </c>
      <c r="F665" s="105">
        <v>-500000000</v>
      </c>
      <c r="G665" s="105">
        <v>-500000000</v>
      </c>
      <c r="H665" s="105">
        <v>-500000000</v>
      </c>
      <c r="I665" s="105">
        <v>-500000000</v>
      </c>
      <c r="J665" s="105">
        <v>-500000000</v>
      </c>
      <c r="K665" s="105">
        <v>-500000000</v>
      </c>
      <c r="L665" s="105">
        <v>-500000000</v>
      </c>
      <c r="M665" s="105">
        <v>-500000000</v>
      </c>
      <c r="N665" s="105">
        <v>-500000000</v>
      </c>
      <c r="O665" s="105">
        <v>-500000000</v>
      </c>
    </row>
    <row r="666" spans="1:16" x14ac:dyDescent="0.2">
      <c r="A666" s="106" t="s">
        <v>2733</v>
      </c>
      <c r="B666" s="105">
        <v>-500000000</v>
      </c>
      <c r="C666" s="105">
        <v>-500000000</v>
      </c>
      <c r="D666" s="105">
        <v>-500000000</v>
      </c>
      <c r="E666" s="105">
        <v>-500000000</v>
      </c>
      <c r="F666" s="105">
        <v>-500000000</v>
      </c>
      <c r="G666" s="105">
        <v>-500000000</v>
      </c>
      <c r="H666" s="105">
        <v>-500000000</v>
      </c>
      <c r="I666" s="105">
        <v>-500000000</v>
      </c>
      <c r="J666" s="105">
        <v>-500000000</v>
      </c>
      <c r="K666" s="105">
        <v>-500000000</v>
      </c>
      <c r="L666" s="105">
        <v>-500000000</v>
      </c>
      <c r="M666" s="105">
        <v>-500000000</v>
      </c>
      <c r="N666" s="105">
        <v>-500000000</v>
      </c>
      <c r="O666" s="105">
        <v>-500000000</v>
      </c>
    </row>
    <row r="667" spans="1:16" x14ac:dyDescent="0.2">
      <c r="A667" s="106" t="s">
        <v>2734</v>
      </c>
      <c r="B667" s="105">
        <v>-600000000</v>
      </c>
      <c r="C667" s="105">
        <v>-600000000</v>
      </c>
      <c r="D667" s="105">
        <v>-600000000</v>
      </c>
      <c r="E667" s="105">
        <v>-600000000</v>
      </c>
      <c r="F667" s="105">
        <v>-600000000</v>
      </c>
      <c r="G667" s="105">
        <v>-600000000</v>
      </c>
      <c r="H667" s="105">
        <v>-600000000</v>
      </c>
      <c r="I667" s="105">
        <v>-600000000</v>
      </c>
      <c r="J667" s="105">
        <v>-600000000</v>
      </c>
      <c r="K667" s="105">
        <v>-600000000</v>
      </c>
      <c r="L667" s="105">
        <v>-600000000</v>
      </c>
      <c r="M667" s="105">
        <v>-600000000</v>
      </c>
      <c r="N667" s="105">
        <v>-600000000</v>
      </c>
      <c r="O667" s="105">
        <v>-600000000</v>
      </c>
    </row>
    <row r="668" spans="1:16" x14ac:dyDescent="0.2">
      <c r="A668" s="106" t="s">
        <v>2735</v>
      </c>
      <c r="B668" s="105">
        <v>0</v>
      </c>
      <c r="C668" s="105">
        <v>0</v>
      </c>
      <c r="D668" s="105">
        <v>0</v>
      </c>
      <c r="E668" s="105">
        <v>0</v>
      </c>
      <c r="F668" s="105">
        <v>0</v>
      </c>
      <c r="G668" s="105">
        <v>0</v>
      </c>
      <c r="H668" s="105">
        <v>0</v>
      </c>
      <c r="I668" s="105">
        <v>0</v>
      </c>
      <c r="J668" s="105">
        <v>0</v>
      </c>
      <c r="K668" s="105">
        <v>0</v>
      </c>
      <c r="L668" s="105">
        <v>0</v>
      </c>
      <c r="M668" s="105">
        <v>0</v>
      </c>
      <c r="N668" s="105">
        <v>0</v>
      </c>
      <c r="O668" s="105">
        <v>0</v>
      </c>
    </row>
    <row r="669" spans="1:16" x14ac:dyDescent="0.2">
      <c r="A669" s="106" t="s">
        <v>2736</v>
      </c>
      <c r="B669" s="105">
        <v>-650000000</v>
      </c>
      <c r="C669" s="105">
        <v>-650000000</v>
      </c>
      <c r="D669" s="105">
        <v>-650000000</v>
      </c>
      <c r="E669" s="105">
        <v>-650000000</v>
      </c>
      <c r="F669" s="105">
        <v>-650000000</v>
      </c>
      <c r="G669" s="105">
        <v>-650000000</v>
      </c>
      <c r="H669" s="105">
        <v>-650000000</v>
      </c>
      <c r="I669" s="105">
        <v>-650000000</v>
      </c>
      <c r="J669" s="105">
        <v>-650000000</v>
      </c>
      <c r="K669" s="105">
        <v>-650000000</v>
      </c>
      <c r="L669" s="105">
        <v>-650000000</v>
      </c>
      <c r="M669" s="105">
        <v>-650000000</v>
      </c>
      <c r="N669" s="105">
        <v>-650000000</v>
      </c>
      <c r="O669" s="105">
        <v>-650000000</v>
      </c>
    </row>
    <row r="670" spans="1:16" x14ac:dyDescent="0.2">
      <c r="A670" s="106" t="s">
        <v>2737</v>
      </c>
      <c r="B670" s="105">
        <v>-700000000</v>
      </c>
      <c r="C670" s="105">
        <v>-700000000</v>
      </c>
      <c r="D670" s="105">
        <v>-700000000</v>
      </c>
      <c r="E670" s="105">
        <v>-700000000</v>
      </c>
      <c r="F670" s="105">
        <v>-700000000</v>
      </c>
      <c r="G670" s="105">
        <v>-700000000</v>
      </c>
      <c r="H670" s="105">
        <v>-700000000</v>
      </c>
      <c r="I670" s="105">
        <v>-700000000</v>
      </c>
      <c r="J670" s="105">
        <v>-700000000</v>
      </c>
      <c r="K670" s="105">
        <v>-700000000</v>
      </c>
      <c r="L670" s="105">
        <v>-700000000</v>
      </c>
      <c r="M670" s="105">
        <v>-700000000</v>
      </c>
      <c r="N670" s="105">
        <v>-700000000</v>
      </c>
      <c r="O670" s="105">
        <v>-700000000</v>
      </c>
    </row>
    <row r="671" spans="1:16" x14ac:dyDescent="0.2">
      <c r="A671" s="106" t="s">
        <v>2738</v>
      </c>
      <c r="B671" s="105">
        <v>0</v>
      </c>
      <c r="C671" s="105">
        <v>0</v>
      </c>
      <c r="D671" s="105">
        <v>0</v>
      </c>
      <c r="E671" s="105">
        <v>0</v>
      </c>
      <c r="F671" s="105">
        <v>0</v>
      </c>
      <c r="G671" s="105">
        <v>0</v>
      </c>
      <c r="H671" s="105">
        <v>0</v>
      </c>
      <c r="I671" s="105">
        <v>0</v>
      </c>
      <c r="J671" s="105">
        <v>0</v>
      </c>
      <c r="K671" s="105">
        <v>0</v>
      </c>
      <c r="L671" s="105">
        <v>0</v>
      </c>
      <c r="M671" s="105">
        <v>0</v>
      </c>
      <c r="N671" s="105">
        <v>0</v>
      </c>
      <c r="O671" s="105">
        <v>0</v>
      </c>
    </row>
    <row r="672" spans="1:16" x14ac:dyDescent="0.2">
      <c r="A672" s="106" t="s">
        <v>2739</v>
      </c>
      <c r="B672" s="105">
        <v>0</v>
      </c>
      <c r="C672" s="105">
        <v>0</v>
      </c>
      <c r="D672" s="105">
        <v>0</v>
      </c>
      <c r="E672" s="105">
        <v>0</v>
      </c>
      <c r="F672" s="105">
        <v>0</v>
      </c>
      <c r="G672" s="105">
        <v>0</v>
      </c>
      <c r="H672" s="105">
        <v>0</v>
      </c>
      <c r="I672" s="105">
        <v>0</v>
      </c>
      <c r="J672" s="105">
        <v>0</v>
      </c>
      <c r="K672" s="105">
        <v>0</v>
      </c>
      <c r="L672" s="105">
        <v>0</v>
      </c>
      <c r="M672" s="105">
        <v>0</v>
      </c>
      <c r="N672" s="105">
        <v>0</v>
      </c>
      <c r="O672" s="105">
        <v>0</v>
      </c>
    </row>
    <row r="673" spans="1:16" x14ac:dyDescent="0.2">
      <c r="A673" s="106" t="s">
        <v>2740</v>
      </c>
      <c r="B673" s="105">
        <v>0</v>
      </c>
      <c r="C673" s="105">
        <v>0</v>
      </c>
      <c r="D673" s="105">
        <v>0</v>
      </c>
      <c r="E673" s="105">
        <v>0</v>
      </c>
      <c r="F673" s="105">
        <v>0</v>
      </c>
      <c r="G673" s="105">
        <v>0</v>
      </c>
      <c r="H673" s="105">
        <v>0</v>
      </c>
      <c r="I673" s="105">
        <v>0</v>
      </c>
      <c r="J673" s="105">
        <v>0</v>
      </c>
      <c r="K673" s="105">
        <v>0</v>
      </c>
      <c r="L673" s="105">
        <v>0</v>
      </c>
      <c r="M673" s="105">
        <v>-700000000</v>
      </c>
      <c r="N673" s="105">
        <v>-700000000</v>
      </c>
      <c r="O673" s="105">
        <v>-700000000</v>
      </c>
    </row>
    <row r="674" spans="1:16" x14ac:dyDescent="0.2">
      <c r="A674" s="106" t="s">
        <v>2741</v>
      </c>
      <c r="B674" s="105">
        <v>0</v>
      </c>
      <c r="C674" s="105">
        <v>0</v>
      </c>
      <c r="D674" s="105">
        <v>0</v>
      </c>
      <c r="E674" s="105">
        <v>0</v>
      </c>
      <c r="F674" s="105">
        <v>0</v>
      </c>
      <c r="G674" s="105">
        <v>0</v>
      </c>
      <c r="H674" s="105">
        <v>0</v>
      </c>
      <c r="I674" s="105">
        <v>0</v>
      </c>
      <c r="J674" s="105">
        <v>0</v>
      </c>
      <c r="K674" s="105">
        <v>0</v>
      </c>
      <c r="L674" s="105">
        <v>0</v>
      </c>
      <c r="M674" s="105">
        <v>-600000000</v>
      </c>
      <c r="N674" s="105">
        <v>-600000000</v>
      </c>
      <c r="O674" s="105">
        <v>-600000000</v>
      </c>
    </row>
    <row r="675" spans="1:16" x14ac:dyDescent="0.2">
      <c r="A675" s="106" t="s">
        <v>2742</v>
      </c>
      <c r="B675" s="105">
        <v>0</v>
      </c>
      <c r="C675" s="105">
        <v>0</v>
      </c>
      <c r="D675" s="105">
        <v>0</v>
      </c>
      <c r="E675" s="105">
        <v>0</v>
      </c>
      <c r="F675" s="105">
        <v>0</v>
      </c>
      <c r="G675" s="105">
        <v>0</v>
      </c>
      <c r="H675" s="105">
        <v>0</v>
      </c>
      <c r="I675" s="105">
        <v>0</v>
      </c>
      <c r="J675" s="105">
        <v>0</v>
      </c>
      <c r="K675" s="105">
        <v>0</v>
      </c>
      <c r="L675" s="105">
        <v>0</v>
      </c>
      <c r="M675" s="105">
        <v>0</v>
      </c>
      <c r="N675" s="105">
        <v>0</v>
      </c>
      <c r="O675" s="105">
        <v>0</v>
      </c>
    </row>
    <row r="676" spans="1:16" x14ac:dyDescent="0.2">
      <c r="A676" s="106" t="s">
        <v>2743</v>
      </c>
      <c r="B676" s="105">
        <v>-225000000</v>
      </c>
      <c r="C676" s="105">
        <v>-225000000</v>
      </c>
      <c r="D676" s="105">
        <v>-225000000</v>
      </c>
      <c r="E676" s="105">
        <v>-225000000</v>
      </c>
      <c r="F676" s="105">
        <v>-225000000</v>
      </c>
      <c r="G676" s="105">
        <v>-225000000</v>
      </c>
      <c r="H676" s="105">
        <v>-225000000</v>
      </c>
      <c r="I676" s="105">
        <v>-225000000</v>
      </c>
      <c r="J676" s="105">
        <v>-225000000</v>
      </c>
      <c r="K676" s="105">
        <v>-225000000</v>
      </c>
      <c r="L676" s="105">
        <v>-225000000</v>
      </c>
      <c r="M676" s="105">
        <v>-225000000</v>
      </c>
      <c r="N676" s="105">
        <v>-225000000</v>
      </c>
      <c r="O676" s="105">
        <v>-225000000</v>
      </c>
    </row>
    <row r="677" spans="1:16" x14ac:dyDescent="0.2">
      <c r="A677" s="106" t="s">
        <v>2744</v>
      </c>
      <c r="B677" s="105">
        <v>0</v>
      </c>
      <c r="C677" s="105">
        <v>0</v>
      </c>
      <c r="D677" s="105">
        <v>0</v>
      </c>
      <c r="E677" s="105">
        <v>0</v>
      </c>
      <c r="F677" s="105">
        <v>0</v>
      </c>
      <c r="G677" s="105">
        <v>0</v>
      </c>
      <c r="H677" s="105">
        <v>0</v>
      </c>
      <c r="I677" s="105">
        <v>0</v>
      </c>
      <c r="J677" s="105">
        <v>0</v>
      </c>
      <c r="K677" s="105">
        <v>0</v>
      </c>
      <c r="L677" s="105">
        <v>0</v>
      </c>
      <c r="M677" s="105">
        <v>0</v>
      </c>
      <c r="N677" s="105">
        <v>0</v>
      </c>
      <c r="O677" s="105">
        <v>0</v>
      </c>
    </row>
    <row r="678" spans="1:16" x14ac:dyDescent="0.2">
      <c r="A678" s="106" t="s">
        <v>2745</v>
      </c>
      <c r="B678" s="105">
        <v>-500000000</v>
      </c>
      <c r="C678" s="105">
        <v>-500000000</v>
      </c>
      <c r="D678" s="105">
        <v>-500000000</v>
      </c>
      <c r="E678" s="105">
        <v>-500000000</v>
      </c>
      <c r="F678" s="105">
        <v>-500000000</v>
      </c>
      <c r="G678" s="105">
        <v>-500000000</v>
      </c>
      <c r="H678" s="105">
        <v>-500000000</v>
      </c>
      <c r="I678" s="105">
        <v>-500000000</v>
      </c>
      <c r="J678" s="105">
        <v>-500000000</v>
      </c>
      <c r="K678" s="105">
        <v>-500000000</v>
      </c>
      <c r="L678" s="105">
        <v>-500000000</v>
      </c>
      <c r="M678" s="105">
        <v>-500000000</v>
      </c>
      <c r="N678" s="105">
        <v>-500000000</v>
      </c>
      <c r="O678" s="105">
        <v>-500000000</v>
      </c>
    </row>
    <row r="679" spans="1:16" x14ac:dyDescent="0.2">
      <c r="A679" s="106" t="s">
        <v>2746</v>
      </c>
      <c r="B679" s="105">
        <v>-350000000</v>
      </c>
      <c r="C679" s="105">
        <v>-350000000</v>
      </c>
      <c r="D679" s="105">
        <v>-350000000</v>
      </c>
      <c r="E679" s="105">
        <v>-350000000</v>
      </c>
      <c r="F679" s="105">
        <v>-350000000</v>
      </c>
      <c r="G679" s="105">
        <v>-350000000</v>
      </c>
      <c r="H679" s="105">
        <v>-350000000</v>
      </c>
      <c r="I679" s="105">
        <v>-350000000</v>
      </c>
      <c r="J679" s="105">
        <v>-350000000</v>
      </c>
      <c r="K679" s="105">
        <v>-350000000</v>
      </c>
      <c r="L679" s="105">
        <v>-350000000</v>
      </c>
      <c r="M679" s="105">
        <v>-350000000</v>
      </c>
      <c r="N679" s="105">
        <v>-350000000</v>
      </c>
      <c r="O679" s="105">
        <v>-350000000</v>
      </c>
    </row>
    <row r="680" spans="1:16" x14ac:dyDescent="0.2">
      <c r="A680" s="106" t="s">
        <v>2747</v>
      </c>
      <c r="B680" s="105">
        <v>-1000000000</v>
      </c>
      <c r="C680" s="105">
        <v>-1000000000</v>
      </c>
      <c r="D680" s="105">
        <v>-1000000000</v>
      </c>
      <c r="E680" s="105">
        <v>-1000000000</v>
      </c>
      <c r="F680" s="105">
        <v>-1000000000</v>
      </c>
      <c r="G680" s="105">
        <v>-1000000000</v>
      </c>
      <c r="H680" s="105">
        <v>-1000000000</v>
      </c>
      <c r="I680" s="105">
        <v>-1000000000</v>
      </c>
      <c r="J680" s="105">
        <v>-1000000000</v>
      </c>
      <c r="K680" s="105">
        <v>-1000000000</v>
      </c>
      <c r="L680" s="105">
        <v>-1000000000</v>
      </c>
      <c r="M680" s="105">
        <v>-1000000000</v>
      </c>
      <c r="N680" s="105">
        <v>-1000000000</v>
      </c>
      <c r="O680" s="105">
        <v>-1000000000</v>
      </c>
    </row>
    <row r="681" spans="1:16" x14ac:dyDescent="0.2">
      <c r="A681" s="106" t="s">
        <v>2748</v>
      </c>
      <c r="B681" s="105">
        <v>-400000000</v>
      </c>
      <c r="C681" s="105">
        <v>-400000000</v>
      </c>
      <c r="D681" s="105">
        <v>-400000000</v>
      </c>
      <c r="E681" s="105">
        <v>-400000000</v>
      </c>
      <c r="F681" s="105">
        <v>-400000000</v>
      </c>
      <c r="G681" s="105">
        <v>-400000000</v>
      </c>
      <c r="H681" s="105">
        <v>-400000000</v>
      </c>
      <c r="I681" s="105">
        <v>-400000000</v>
      </c>
      <c r="J681" s="105">
        <v>-400000000</v>
      </c>
      <c r="K681" s="105">
        <v>-400000000</v>
      </c>
      <c r="L681" s="105">
        <v>-400000000</v>
      </c>
      <c r="M681" s="105">
        <v>-400000000</v>
      </c>
      <c r="N681" s="105">
        <v>-400000000</v>
      </c>
      <c r="O681" s="105">
        <v>-400000000</v>
      </c>
    </row>
    <row r="682" spans="1:16" x14ac:dyDescent="0.2">
      <c r="A682" s="106" t="s">
        <v>2749</v>
      </c>
      <c r="B682" s="105">
        <v>0</v>
      </c>
      <c r="C682" s="105">
        <v>0</v>
      </c>
      <c r="D682" s="105">
        <v>0</v>
      </c>
      <c r="E682" s="105">
        <v>0</v>
      </c>
      <c r="F682" s="105">
        <v>0</v>
      </c>
      <c r="G682" s="105">
        <v>0</v>
      </c>
      <c r="H682" s="105">
        <v>0</v>
      </c>
      <c r="I682" s="105">
        <v>0</v>
      </c>
      <c r="J682" s="105">
        <v>0</v>
      </c>
      <c r="K682" s="105">
        <v>0</v>
      </c>
      <c r="L682" s="105">
        <v>0</v>
      </c>
      <c r="M682" s="105">
        <v>0</v>
      </c>
      <c r="N682" s="105">
        <v>0</v>
      </c>
      <c r="O682" s="105">
        <v>0</v>
      </c>
    </row>
    <row r="683" spans="1:16" x14ac:dyDescent="0.2">
      <c r="A683" s="233" t="s">
        <v>2750</v>
      </c>
      <c r="B683" s="107">
        <v>-7575000000</v>
      </c>
      <c r="C683" s="107">
        <v>-7575000000</v>
      </c>
      <c r="D683" s="107">
        <v>-7575000000</v>
      </c>
      <c r="E683" s="107">
        <v>-7575000000</v>
      </c>
      <c r="F683" s="107">
        <v>-7575000000</v>
      </c>
      <c r="G683" s="107">
        <v>-7575000000</v>
      </c>
      <c r="H683" s="107">
        <v>-7575000000</v>
      </c>
      <c r="I683" s="107">
        <v>-7575000000</v>
      </c>
      <c r="J683" s="107">
        <v>-7575000000</v>
      </c>
      <c r="K683" s="107">
        <v>-7575000000</v>
      </c>
      <c r="L683" s="107">
        <v>-7575000000</v>
      </c>
      <c r="M683" s="107">
        <v>-8875000000</v>
      </c>
      <c r="N683" s="107">
        <v>-8875000000</v>
      </c>
      <c r="O683" s="107">
        <v>-8875000000</v>
      </c>
      <c r="P683" s="151" t="str">
        <f t="shared" ref="P683" si="22">MID($A683,10,3)</f>
        <v>221</v>
      </c>
    </row>
    <row r="684" spans="1:16" x14ac:dyDescent="0.2">
      <c r="A684" s="106" t="s">
        <v>2751</v>
      </c>
      <c r="P684" s="105"/>
    </row>
    <row r="685" spans="1:16" x14ac:dyDescent="0.2">
      <c r="A685" s="158" t="s">
        <v>2752</v>
      </c>
    </row>
    <row r="686" spans="1:16" x14ac:dyDescent="0.2">
      <c r="A686" s="106" t="s">
        <v>2753</v>
      </c>
      <c r="B686" s="105">
        <v>-250000000</v>
      </c>
      <c r="C686" s="105">
        <v>-250000000</v>
      </c>
      <c r="D686" s="105">
        <v>-250000000</v>
      </c>
      <c r="E686" s="105">
        <v>-250000000</v>
      </c>
      <c r="F686" s="105">
        <v>-325000000</v>
      </c>
      <c r="G686" s="105">
        <v>-325000000</v>
      </c>
      <c r="H686" s="105">
        <v>-325000000</v>
      </c>
      <c r="I686" s="105">
        <v>-325000000</v>
      </c>
      <c r="J686" s="105">
        <v>-325000000</v>
      </c>
      <c r="K686" s="105">
        <v>-325000000</v>
      </c>
      <c r="L686" s="105">
        <v>-325000000</v>
      </c>
      <c r="M686" s="105">
        <v>-325000000</v>
      </c>
      <c r="N686" s="105">
        <v>-325000000</v>
      </c>
      <c r="O686" s="105">
        <v>-325000000</v>
      </c>
    </row>
    <row r="687" spans="1:16" x14ac:dyDescent="0.2">
      <c r="A687" s="106" t="s">
        <v>2754</v>
      </c>
      <c r="B687" s="105">
        <v>-800000000</v>
      </c>
      <c r="C687" s="105">
        <v>-800000000</v>
      </c>
      <c r="D687" s="105">
        <v>-800000000</v>
      </c>
      <c r="E687" s="105">
        <v>-800000000</v>
      </c>
      <c r="F687" s="105">
        <v>0</v>
      </c>
      <c r="G687" s="105">
        <v>0</v>
      </c>
      <c r="H687" s="105">
        <v>0</v>
      </c>
      <c r="I687" s="105">
        <v>0</v>
      </c>
      <c r="J687" s="105">
        <v>0</v>
      </c>
      <c r="K687" s="105">
        <v>0</v>
      </c>
      <c r="L687" s="105">
        <v>0</v>
      </c>
      <c r="M687" s="105">
        <v>0</v>
      </c>
      <c r="N687" s="105">
        <v>0</v>
      </c>
      <c r="O687" s="105">
        <v>0</v>
      </c>
    </row>
    <row r="688" spans="1:16" x14ac:dyDescent="0.2">
      <c r="A688" s="106" t="s">
        <v>2755</v>
      </c>
      <c r="B688" s="105">
        <v>0</v>
      </c>
      <c r="C688" s="105">
        <v>0</v>
      </c>
      <c r="D688" s="105">
        <v>0</v>
      </c>
      <c r="E688" s="105">
        <v>0</v>
      </c>
      <c r="F688" s="105">
        <v>0</v>
      </c>
      <c r="G688" s="105">
        <v>0</v>
      </c>
      <c r="H688" s="105">
        <v>0</v>
      </c>
      <c r="I688" s="105">
        <v>0</v>
      </c>
      <c r="J688" s="105">
        <v>0</v>
      </c>
      <c r="K688" s="105">
        <v>-200000000</v>
      </c>
      <c r="L688" s="105">
        <v>-200000000</v>
      </c>
      <c r="M688" s="105">
        <v>-200000000</v>
      </c>
      <c r="N688" s="105">
        <v>0</v>
      </c>
      <c r="O688" s="105">
        <v>0</v>
      </c>
    </row>
    <row r="689" spans="1:16" x14ac:dyDescent="0.2">
      <c r="A689" s="106" t="s">
        <v>2756</v>
      </c>
      <c r="B689" s="105">
        <v>-150000000</v>
      </c>
      <c r="C689" s="105">
        <v>-150000000</v>
      </c>
      <c r="D689" s="105">
        <v>-150000000</v>
      </c>
      <c r="E689" s="105">
        <v>-150000000</v>
      </c>
      <c r="F689" s="105">
        <v>-150000000</v>
      </c>
      <c r="G689" s="105">
        <v>-150000000</v>
      </c>
      <c r="H689" s="105">
        <v>-150000000</v>
      </c>
      <c r="I689" s="105">
        <v>-150000000</v>
      </c>
      <c r="J689" s="105">
        <v>-150000000</v>
      </c>
      <c r="K689" s="105">
        <v>-150000000</v>
      </c>
      <c r="L689" s="105">
        <v>-150000000</v>
      </c>
      <c r="M689" s="105">
        <v>-150000000</v>
      </c>
      <c r="N689" s="105">
        <v>-150000000</v>
      </c>
      <c r="O689" s="105">
        <v>-150000000</v>
      </c>
    </row>
    <row r="690" spans="1:16" x14ac:dyDescent="0.2">
      <c r="A690" s="106" t="s">
        <v>2757</v>
      </c>
      <c r="B690" s="105">
        <v>0</v>
      </c>
      <c r="C690" s="105">
        <v>0</v>
      </c>
      <c r="D690" s="105">
        <v>0</v>
      </c>
      <c r="E690" s="105">
        <v>0</v>
      </c>
      <c r="F690" s="105">
        <v>0</v>
      </c>
      <c r="G690" s="105">
        <v>0</v>
      </c>
      <c r="H690" s="105">
        <v>0</v>
      </c>
      <c r="I690" s="105">
        <v>0</v>
      </c>
      <c r="J690" s="105">
        <v>0</v>
      </c>
      <c r="K690" s="105">
        <v>0</v>
      </c>
      <c r="L690" s="105">
        <v>0</v>
      </c>
      <c r="M690" s="105">
        <v>0</v>
      </c>
      <c r="N690" s="105">
        <v>0</v>
      </c>
      <c r="O690" s="105">
        <v>0</v>
      </c>
    </row>
    <row r="691" spans="1:16" x14ac:dyDescent="0.2">
      <c r="A691" s="106" t="s">
        <v>2758</v>
      </c>
      <c r="B691" s="105">
        <v>0</v>
      </c>
      <c r="C691" s="105">
        <v>0</v>
      </c>
      <c r="D691" s="105">
        <v>0</v>
      </c>
      <c r="E691" s="105">
        <v>0</v>
      </c>
      <c r="F691" s="105">
        <v>0</v>
      </c>
      <c r="G691" s="105">
        <v>0</v>
      </c>
      <c r="H691" s="105">
        <v>0</v>
      </c>
      <c r="I691" s="105">
        <v>0</v>
      </c>
      <c r="J691" s="105">
        <v>0</v>
      </c>
      <c r="K691" s="105">
        <v>0</v>
      </c>
      <c r="L691" s="105">
        <v>0</v>
      </c>
      <c r="M691" s="105">
        <v>0</v>
      </c>
      <c r="N691" s="105">
        <v>0</v>
      </c>
      <c r="O691" s="105">
        <v>0</v>
      </c>
    </row>
    <row r="692" spans="1:16" x14ac:dyDescent="0.2">
      <c r="A692" s="106" t="s">
        <v>2759</v>
      </c>
      <c r="B692" s="105">
        <v>0</v>
      </c>
      <c r="C692" s="105">
        <v>0</v>
      </c>
      <c r="D692" s="105">
        <v>0</v>
      </c>
      <c r="E692" s="105">
        <v>0</v>
      </c>
      <c r="F692" s="105">
        <v>0</v>
      </c>
      <c r="G692" s="105">
        <v>0</v>
      </c>
      <c r="H692" s="105">
        <v>0</v>
      </c>
      <c r="I692" s="105">
        <v>0</v>
      </c>
      <c r="J692" s="105">
        <v>0</v>
      </c>
      <c r="K692" s="105">
        <v>0</v>
      </c>
      <c r="L692" s="105">
        <v>0</v>
      </c>
      <c r="M692" s="105">
        <v>0</v>
      </c>
      <c r="N692" s="105">
        <v>0</v>
      </c>
      <c r="O692" s="105">
        <v>0</v>
      </c>
    </row>
    <row r="693" spans="1:16" x14ac:dyDescent="0.2">
      <c r="A693" s="106" t="s">
        <v>2760</v>
      </c>
      <c r="B693" s="105">
        <v>0</v>
      </c>
      <c r="C693" s="105">
        <v>0</v>
      </c>
      <c r="D693" s="105">
        <v>0</v>
      </c>
      <c r="E693" s="105">
        <v>0</v>
      </c>
      <c r="F693" s="105">
        <v>-800000000</v>
      </c>
      <c r="G693" s="105">
        <v>-800000000</v>
      </c>
      <c r="H693" s="105">
        <v>-800000000</v>
      </c>
      <c r="I693" s="105">
        <v>-800000000</v>
      </c>
      <c r="J693" s="105">
        <v>-800000000</v>
      </c>
      <c r="K693" s="105">
        <v>-800000000</v>
      </c>
      <c r="L693" s="105">
        <v>-800000000</v>
      </c>
      <c r="M693" s="105">
        <v>0</v>
      </c>
      <c r="N693" s="105">
        <v>-200000000</v>
      </c>
      <c r="O693" s="105">
        <v>-200000000</v>
      </c>
    </row>
    <row r="694" spans="1:16" x14ac:dyDescent="0.2">
      <c r="A694" s="233" t="s">
        <v>2761</v>
      </c>
      <c r="B694" s="107">
        <v>-1200000000</v>
      </c>
      <c r="C694" s="107">
        <v>-1200000000</v>
      </c>
      <c r="D694" s="107">
        <v>-1200000000</v>
      </c>
      <c r="E694" s="107">
        <v>-1200000000</v>
      </c>
      <c r="F694" s="107">
        <v>-1275000000</v>
      </c>
      <c r="G694" s="107">
        <v>-1275000000</v>
      </c>
      <c r="H694" s="107">
        <v>-1275000000</v>
      </c>
      <c r="I694" s="107">
        <v>-1275000000</v>
      </c>
      <c r="J694" s="107">
        <v>-1275000000</v>
      </c>
      <c r="K694" s="107">
        <v>-1475000000</v>
      </c>
      <c r="L694" s="107">
        <v>-1475000000</v>
      </c>
      <c r="M694" s="107">
        <v>-675000000</v>
      </c>
      <c r="N694" s="107">
        <v>-675000000</v>
      </c>
      <c r="O694" s="107">
        <v>-675000000</v>
      </c>
      <c r="P694" s="151" t="str">
        <f t="shared" ref="P694" si="23">MID($A694,10,3)</f>
        <v>224</v>
      </c>
    </row>
    <row r="695" spans="1:16" x14ac:dyDescent="0.2">
      <c r="A695" s="106" t="s">
        <v>2762</v>
      </c>
      <c r="P695" s="105"/>
    </row>
    <row r="696" spans="1:16" x14ac:dyDescent="0.2">
      <c r="A696" s="158" t="s">
        <v>2763</v>
      </c>
      <c r="P696" s="105"/>
    </row>
    <row r="697" spans="1:16" x14ac:dyDescent="0.2">
      <c r="A697" s="106" t="s">
        <v>2764</v>
      </c>
      <c r="B697" s="105">
        <v>0</v>
      </c>
      <c r="C697" s="105">
        <v>0</v>
      </c>
      <c r="D697" s="105">
        <v>0</v>
      </c>
      <c r="E697" s="105">
        <v>0</v>
      </c>
      <c r="F697" s="105">
        <v>0</v>
      </c>
      <c r="G697" s="105">
        <v>0</v>
      </c>
      <c r="H697" s="105">
        <v>0</v>
      </c>
      <c r="I697" s="105">
        <v>0</v>
      </c>
      <c r="J697" s="105">
        <v>0</v>
      </c>
      <c r="K697" s="105">
        <v>0</v>
      </c>
      <c r="L697" s="105">
        <v>0</v>
      </c>
      <c r="M697" s="105">
        <v>0</v>
      </c>
      <c r="N697" s="105">
        <v>0</v>
      </c>
      <c r="O697" s="105">
        <v>0</v>
      </c>
      <c r="P697" s="105"/>
    </row>
    <row r="698" spans="1:16" x14ac:dyDescent="0.2">
      <c r="A698" s="106" t="s">
        <v>2765</v>
      </c>
      <c r="B698" s="105">
        <v>2744325.08</v>
      </c>
      <c r="C698" s="105">
        <v>2736175.34</v>
      </c>
      <c r="D698" s="105">
        <v>2728025.6</v>
      </c>
      <c r="E698" s="105">
        <v>2719875.86</v>
      </c>
      <c r="F698" s="105">
        <v>2711726.13</v>
      </c>
      <c r="G698" s="105">
        <v>835076.39</v>
      </c>
      <c r="H698" s="105">
        <v>826926.65</v>
      </c>
      <c r="I698" s="105">
        <v>818776.92</v>
      </c>
      <c r="J698" s="105">
        <v>810627.18</v>
      </c>
      <c r="K698" s="105">
        <v>802477.44</v>
      </c>
      <c r="L698" s="105">
        <v>794327.71</v>
      </c>
      <c r="M698" s="105">
        <v>786177.97</v>
      </c>
      <c r="N698" s="105">
        <v>778028.23</v>
      </c>
      <c r="O698" s="105">
        <v>778028.23</v>
      </c>
      <c r="P698" s="105"/>
    </row>
    <row r="699" spans="1:16" x14ac:dyDescent="0.2">
      <c r="A699" s="106" t="s">
        <v>2766</v>
      </c>
      <c r="B699" s="105">
        <v>878970.64</v>
      </c>
      <c r="C699" s="105">
        <v>871063.49</v>
      </c>
      <c r="D699" s="105">
        <v>863156.34</v>
      </c>
      <c r="E699" s="105">
        <v>855249.19</v>
      </c>
      <c r="F699" s="105">
        <v>847342.04</v>
      </c>
      <c r="G699" s="105">
        <v>2707934.89</v>
      </c>
      <c r="H699" s="105">
        <v>2700027.74</v>
      </c>
      <c r="I699" s="105">
        <v>2692120.6</v>
      </c>
      <c r="J699" s="105">
        <v>2684213.4500000002</v>
      </c>
      <c r="K699" s="105">
        <v>2676306.2999999998</v>
      </c>
      <c r="L699" s="105">
        <v>2668399.15</v>
      </c>
      <c r="M699" s="105">
        <v>2660492</v>
      </c>
      <c r="N699" s="105">
        <v>2652584.85</v>
      </c>
      <c r="O699" s="105">
        <v>2652584.85</v>
      </c>
      <c r="P699" s="105"/>
    </row>
    <row r="700" spans="1:16" x14ac:dyDescent="0.2">
      <c r="A700" s="106" t="s">
        <v>2767</v>
      </c>
      <c r="B700" s="105">
        <v>0</v>
      </c>
      <c r="C700" s="105">
        <v>0</v>
      </c>
      <c r="D700" s="105">
        <v>0</v>
      </c>
      <c r="E700" s="105">
        <v>0</v>
      </c>
      <c r="F700" s="105">
        <v>0</v>
      </c>
      <c r="G700" s="105">
        <v>0</v>
      </c>
      <c r="H700" s="105">
        <v>0</v>
      </c>
      <c r="I700" s="105">
        <v>0</v>
      </c>
      <c r="J700" s="105">
        <v>0</v>
      </c>
      <c r="K700" s="105">
        <v>0</v>
      </c>
      <c r="L700" s="105">
        <v>0</v>
      </c>
      <c r="M700" s="105">
        <v>0</v>
      </c>
      <c r="N700" s="105">
        <v>0</v>
      </c>
      <c r="O700" s="105">
        <v>0</v>
      </c>
      <c r="P700" s="105"/>
    </row>
    <row r="701" spans="1:16" x14ac:dyDescent="0.2">
      <c r="A701" s="106" t="s">
        <v>2768</v>
      </c>
      <c r="B701" s="105">
        <v>0</v>
      </c>
      <c r="C701" s="105">
        <v>0</v>
      </c>
      <c r="D701" s="105">
        <v>0</v>
      </c>
      <c r="E701" s="105">
        <v>0</v>
      </c>
      <c r="F701" s="105">
        <v>0</v>
      </c>
      <c r="G701" s="105">
        <v>0</v>
      </c>
      <c r="H701" s="105">
        <v>0</v>
      </c>
      <c r="I701" s="105">
        <v>0</v>
      </c>
      <c r="J701" s="105">
        <v>0</v>
      </c>
      <c r="K701" s="105">
        <v>0</v>
      </c>
      <c r="L701" s="105">
        <v>0</v>
      </c>
      <c r="M701" s="105">
        <v>0</v>
      </c>
      <c r="N701" s="105">
        <v>0</v>
      </c>
      <c r="O701" s="105">
        <v>0</v>
      </c>
      <c r="P701" s="105"/>
    </row>
    <row r="702" spans="1:16" x14ac:dyDescent="0.2">
      <c r="A702" s="106" t="s">
        <v>2769</v>
      </c>
      <c r="B702" s="105">
        <v>610745.03</v>
      </c>
      <c r="C702" s="105">
        <v>601556.29</v>
      </c>
      <c r="D702" s="105">
        <v>592367.55000000005</v>
      </c>
      <c r="E702" s="105">
        <v>583178.81000000006</v>
      </c>
      <c r="F702" s="105">
        <v>573990.06999999995</v>
      </c>
      <c r="G702" s="105">
        <v>564801.31999999995</v>
      </c>
      <c r="H702" s="105">
        <v>555612.57999999996</v>
      </c>
      <c r="I702" s="105">
        <v>546423.84</v>
      </c>
      <c r="J702" s="105">
        <v>537235.1</v>
      </c>
      <c r="K702" s="105">
        <v>528046.36</v>
      </c>
      <c r="L702" s="105">
        <v>518857.62</v>
      </c>
      <c r="M702" s="105">
        <v>509668.87</v>
      </c>
      <c r="N702" s="105">
        <v>500480.13</v>
      </c>
      <c r="O702" s="105">
        <v>500480.13</v>
      </c>
      <c r="P702" s="105"/>
    </row>
    <row r="703" spans="1:16" x14ac:dyDescent="0.2">
      <c r="A703" s="106" t="s">
        <v>2770</v>
      </c>
      <c r="B703" s="105">
        <v>472271.25</v>
      </c>
      <c r="C703" s="105">
        <v>470730.23</v>
      </c>
      <c r="D703" s="105">
        <v>469189.21</v>
      </c>
      <c r="E703" s="105">
        <v>467648.19</v>
      </c>
      <c r="F703" s="105">
        <v>466107.17</v>
      </c>
      <c r="G703" s="105">
        <v>464566.15</v>
      </c>
      <c r="H703" s="105">
        <v>463025.13</v>
      </c>
      <c r="I703" s="105">
        <v>461484.11</v>
      </c>
      <c r="J703" s="105">
        <v>459943.09</v>
      </c>
      <c r="K703" s="105">
        <v>458402.07</v>
      </c>
      <c r="L703" s="105">
        <v>456861.05</v>
      </c>
      <c r="M703" s="105">
        <v>455320.03</v>
      </c>
      <c r="N703" s="105">
        <v>453779.01</v>
      </c>
      <c r="O703" s="105">
        <v>453779.01</v>
      </c>
      <c r="P703" s="105"/>
    </row>
    <row r="704" spans="1:16" x14ac:dyDescent="0.2">
      <c r="A704" s="106" t="s">
        <v>2771</v>
      </c>
      <c r="B704" s="105">
        <v>3174943.08</v>
      </c>
      <c r="C704" s="105">
        <v>3166086.07</v>
      </c>
      <c r="D704" s="105">
        <v>3157229.06</v>
      </c>
      <c r="E704" s="105">
        <v>3148372.05</v>
      </c>
      <c r="F704" s="105">
        <v>3139515.04</v>
      </c>
      <c r="G704" s="105">
        <v>3130658.03</v>
      </c>
      <c r="H704" s="105">
        <v>3121801.02</v>
      </c>
      <c r="I704" s="105">
        <v>3112944.01</v>
      </c>
      <c r="J704" s="105">
        <v>3104087</v>
      </c>
      <c r="K704" s="105">
        <v>3095229.99</v>
      </c>
      <c r="L704" s="105">
        <v>3086372.98</v>
      </c>
      <c r="M704" s="105">
        <v>3077515.96</v>
      </c>
      <c r="N704" s="105">
        <v>3068658.95</v>
      </c>
      <c r="O704" s="105">
        <v>3068658.95</v>
      </c>
      <c r="P704" s="105"/>
    </row>
    <row r="705" spans="1:16" x14ac:dyDescent="0.2">
      <c r="A705" s="106" t="s">
        <v>2772</v>
      </c>
      <c r="B705" s="105">
        <v>510138.72</v>
      </c>
      <c r="C705" s="105">
        <v>504436.73</v>
      </c>
      <c r="D705" s="105">
        <v>498734.73</v>
      </c>
      <c r="E705" s="105">
        <v>493032.73</v>
      </c>
      <c r="F705" s="105">
        <v>487330.73</v>
      </c>
      <c r="G705" s="105">
        <v>481628.74</v>
      </c>
      <c r="H705" s="105">
        <v>475926.74</v>
      </c>
      <c r="I705" s="105">
        <v>470224.74</v>
      </c>
      <c r="J705" s="105">
        <v>464522.74</v>
      </c>
      <c r="K705" s="105">
        <v>458820.74</v>
      </c>
      <c r="L705" s="105">
        <v>453118.75</v>
      </c>
      <c r="M705" s="105">
        <v>447416.75</v>
      </c>
      <c r="N705" s="105">
        <v>441714.75</v>
      </c>
      <c r="O705" s="105">
        <v>441714.75</v>
      </c>
      <c r="P705" s="105"/>
    </row>
    <row r="706" spans="1:16" x14ac:dyDescent="0.2">
      <c r="A706" s="106" t="s">
        <v>2773</v>
      </c>
      <c r="B706" s="105">
        <v>2664073.17</v>
      </c>
      <c r="C706" s="105">
        <v>2654725.5499999998</v>
      </c>
      <c r="D706" s="105">
        <v>2645377.92</v>
      </c>
      <c r="E706" s="105">
        <v>2636030.2999999998</v>
      </c>
      <c r="F706" s="105">
        <v>2626682.67</v>
      </c>
      <c r="G706" s="105">
        <v>2617335.0499999998</v>
      </c>
      <c r="H706" s="105">
        <v>2607987.42</v>
      </c>
      <c r="I706" s="105">
        <v>2598639.7999999998</v>
      </c>
      <c r="J706" s="105">
        <v>2589292.17</v>
      </c>
      <c r="K706" s="105">
        <v>2579944.5499999998</v>
      </c>
      <c r="L706" s="105">
        <v>2570596.92</v>
      </c>
      <c r="M706" s="105">
        <v>2561249.2999999998</v>
      </c>
      <c r="N706" s="105">
        <v>2551901.67</v>
      </c>
      <c r="O706" s="105">
        <v>2551901.67</v>
      </c>
    </row>
    <row r="707" spans="1:16" x14ac:dyDescent="0.2">
      <c r="A707" s="106" t="s">
        <v>2774</v>
      </c>
      <c r="B707" s="105">
        <v>0</v>
      </c>
      <c r="C707" s="105">
        <v>0</v>
      </c>
      <c r="D707" s="105">
        <v>0</v>
      </c>
      <c r="E707" s="105">
        <v>0</v>
      </c>
      <c r="F707" s="105">
        <v>0</v>
      </c>
      <c r="G707" s="105">
        <v>0</v>
      </c>
      <c r="H707" s="105">
        <v>0</v>
      </c>
      <c r="I707" s="105">
        <v>0</v>
      </c>
      <c r="J707" s="105">
        <v>0</v>
      </c>
      <c r="K707" s="105">
        <v>0</v>
      </c>
      <c r="L707" s="105">
        <v>0</v>
      </c>
      <c r="M707" s="105">
        <v>0</v>
      </c>
      <c r="N707" s="105">
        <v>0</v>
      </c>
      <c r="O707" s="105">
        <v>0</v>
      </c>
    </row>
    <row r="708" spans="1:16" x14ac:dyDescent="0.2">
      <c r="A708" s="106" t="s">
        <v>2775</v>
      </c>
      <c r="B708" s="105">
        <v>157123.85</v>
      </c>
      <c r="C708" s="105">
        <v>153881.95000000001</v>
      </c>
      <c r="D708" s="105">
        <v>150640.06</v>
      </c>
      <c r="E708" s="105">
        <v>147398.16</v>
      </c>
      <c r="F708" s="105">
        <v>144156.26999999999</v>
      </c>
      <c r="G708" s="105">
        <v>140914.37</v>
      </c>
      <c r="H708" s="105">
        <v>137672.48000000001</v>
      </c>
      <c r="I708" s="105">
        <v>134430.57999999999</v>
      </c>
      <c r="J708" s="105">
        <v>131188.68</v>
      </c>
      <c r="K708" s="105">
        <v>127946.79</v>
      </c>
      <c r="L708" s="105">
        <v>124704.89</v>
      </c>
      <c r="M708" s="105">
        <v>121463</v>
      </c>
      <c r="N708" s="105">
        <v>118221.1</v>
      </c>
      <c r="O708" s="105">
        <v>118221.1</v>
      </c>
    </row>
    <row r="709" spans="1:16" x14ac:dyDescent="0.2">
      <c r="A709" s="106" t="s">
        <v>2776</v>
      </c>
      <c r="B709" s="105">
        <v>256252.42</v>
      </c>
      <c r="C709" s="105">
        <v>253165.04</v>
      </c>
      <c r="D709" s="105">
        <v>250077.66</v>
      </c>
      <c r="E709" s="105">
        <v>246990.28</v>
      </c>
      <c r="F709" s="105">
        <v>243902.9</v>
      </c>
      <c r="G709" s="105">
        <v>240815.52</v>
      </c>
      <c r="H709" s="105">
        <v>237728.15</v>
      </c>
      <c r="I709" s="105">
        <v>234640.77</v>
      </c>
      <c r="J709" s="105">
        <v>231553.39</v>
      </c>
      <c r="K709" s="105">
        <v>228466.01</v>
      </c>
      <c r="L709" s="105">
        <v>225378.63</v>
      </c>
      <c r="M709" s="105">
        <v>222291.25</v>
      </c>
      <c r="N709" s="105">
        <v>219203.87</v>
      </c>
      <c r="O709" s="105">
        <v>219203.87</v>
      </c>
    </row>
    <row r="710" spans="1:16" x14ac:dyDescent="0.2">
      <c r="A710" s="106" t="s">
        <v>2777</v>
      </c>
      <c r="B710" s="105">
        <v>0</v>
      </c>
      <c r="C710" s="105">
        <v>0</v>
      </c>
      <c r="D710" s="105">
        <v>0</v>
      </c>
      <c r="E710" s="105">
        <v>0</v>
      </c>
      <c r="F710" s="105">
        <v>0</v>
      </c>
      <c r="G710" s="105">
        <v>0</v>
      </c>
      <c r="H710" s="105">
        <v>0</v>
      </c>
      <c r="I710" s="105">
        <v>0</v>
      </c>
      <c r="J710" s="105">
        <v>0</v>
      </c>
      <c r="K710" s="105">
        <v>0</v>
      </c>
      <c r="L710" s="105">
        <v>0</v>
      </c>
      <c r="M710" s="105">
        <v>4247335.18</v>
      </c>
      <c r="N710" s="105">
        <v>4235519.53</v>
      </c>
      <c r="O710" s="105">
        <v>4235519.53</v>
      </c>
    </row>
    <row r="711" spans="1:16" x14ac:dyDescent="0.2">
      <c r="A711" s="106" t="s">
        <v>2778</v>
      </c>
      <c r="B711" s="105">
        <v>0</v>
      </c>
      <c r="C711" s="105">
        <v>0</v>
      </c>
      <c r="D711" s="105">
        <v>0</v>
      </c>
      <c r="E711" s="105">
        <v>0</v>
      </c>
      <c r="F711" s="105">
        <v>0</v>
      </c>
      <c r="G711" s="105">
        <v>0</v>
      </c>
      <c r="H711" s="105">
        <v>0</v>
      </c>
      <c r="I711" s="105">
        <v>0</v>
      </c>
      <c r="J711" s="105">
        <v>0</v>
      </c>
      <c r="K711" s="105">
        <v>0</v>
      </c>
      <c r="L711" s="105">
        <v>0</v>
      </c>
      <c r="M711" s="105">
        <v>1079374.3799999999</v>
      </c>
      <c r="N711" s="105">
        <v>1070339.43</v>
      </c>
      <c r="O711" s="105">
        <v>1070339.43</v>
      </c>
    </row>
    <row r="712" spans="1:16" x14ac:dyDescent="0.2">
      <c r="A712" s="106" t="s">
        <v>2779</v>
      </c>
      <c r="B712" s="105">
        <v>74051.360000000001</v>
      </c>
      <c r="C712" s="105">
        <v>72837.509999999995</v>
      </c>
      <c r="D712" s="105">
        <v>71623.66</v>
      </c>
      <c r="E712" s="105">
        <v>70409.820000000007</v>
      </c>
      <c r="F712" s="105">
        <v>69195.97</v>
      </c>
      <c r="G712" s="105">
        <v>67982.12</v>
      </c>
      <c r="H712" s="105">
        <v>66768.27</v>
      </c>
      <c r="I712" s="105">
        <v>65554.42</v>
      </c>
      <c r="J712" s="105">
        <v>64340.57</v>
      </c>
      <c r="K712" s="105">
        <v>63126.720000000001</v>
      </c>
      <c r="L712" s="105">
        <v>61912.87</v>
      </c>
      <c r="M712" s="105">
        <v>60699.03</v>
      </c>
      <c r="N712" s="105">
        <v>59485.18</v>
      </c>
      <c r="O712" s="105">
        <v>59485.18</v>
      </c>
    </row>
    <row r="713" spans="1:16" x14ac:dyDescent="0.2">
      <c r="A713" s="106" t="s">
        <v>2780</v>
      </c>
      <c r="B713" s="105">
        <v>193146.45</v>
      </c>
      <c r="C713" s="105">
        <v>191563.35</v>
      </c>
      <c r="D713" s="105">
        <v>189980.25</v>
      </c>
      <c r="E713" s="105">
        <v>188397.15</v>
      </c>
      <c r="F713" s="105">
        <v>186814.04</v>
      </c>
      <c r="G713" s="105">
        <v>185230.94</v>
      </c>
      <c r="H713" s="105">
        <v>183647.84</v>
      </c>
      <c r="I713" s="105">
        <v>182064.74</v>
      </c>
      <c r="J713" s="105">
        <v>180481.63</v>
      </c>
      <c r="K713" s="105">
        <v>178898.53</v>
      </c>
      <c r="L713" s="105">
        <v>177315.43</v>
      </c>
      <c r="M713" s="105">
        <v>175732.33</v>
      </c>
      <c r="N713" s="105">
        <v>174149.22</v>
      </c>
      <c r="O713" s="105">
        <v>174149.22</v>
      </c>
    </row>
    <row r="714" spans="1:16" x14ac:dyDescent="0.2">
      <c r="A714" s="106" t="s">
        <v>2781</v>
      </c>
      <c r="B714" s="105">
        <v>323582.45</v>
      </c>
      <c r="C714" s="105">
        <v>321748.61</v>
      </c>
      <c r="D714" s="105">
        <v>319914.77</v>
      </c>
      <c r="E714" s="105">
        <v>318080.93</v>
      </c>
      <c r="F714" s="105">
        <v>316247.08</v>
      </c>
      <c r="G714" s="105">
        <v>314413.24</v>
      </c>
      <c r="H714" s="105">
        <v>312579.40000000002</v>
      </c>
      <c r="I714" s="105">
        <v>310745.56</v>
      </c>
      <c r="J714" s="105">
        <v>308911.71000000002</v>
      </c>
      <c r="K714" s="105">
        <v>307077.87</v>
      </c>
      <c r="L714" s="105">
        <v>305244.03000000003</v>
      </c>
      <c r="M714" s="105">
        <v>303410.18</v>
      </c>
      <c r="N714" s="105">
        <v>301576.34000000003</v>
      </c>
      <c r="O714" s="105">
        <v>301576.34000000003</v>
      </c>
    </row>
    <row r="715" spans="1:16" x14ac:dyDescent="0.2">
      <c r="A715" s="106" t="s">
        <v>2782</v>
      </c>
      <c r="B715" s="105">
        <v>838726.29</v>
      </c>
      <c r="C715" s="105">
        <v>834674.37</v>
      </c>
      <c r="D715" s="105">
        <v>830622.46</v>
      </c>
      <c r="E715" s="105">
        <v>826570.54</v>
      </c>
      <c r="F715" s="105">
        <v>822518.63</v>
      </c>
      <c r="G715" s="105">
        <v>818466.71</v>
      </c>
      <c r="H715" s="105">
        <v>814414.8</v>
      </c>
      <c r="I715" s="105">
        <v>810362.88</v>
      </c>
      <c r="J715" s="105">
        <v>806310.96</v>
      </c>
      <c r="K715" s="105">
        <v>802259.05</v>
      </c>
      <c r="L715" s="105">
        <v>798207.13</v>
      </c>
      <c r="M715" s="105">
        <v>794155.22</v>
      </c>
      <c r="N715" s="105">
        <v>790103.3</v>
      </c>
      <c r="O715" s="105">
        <v>790103.3</v>
      </c>
    </row>
    <row r="716" spans="1:16" x14ac:dyDescent="0.2">
      <c r="A716" s="106" t="s">
        <v>2783</v>
      </c>
      <c r="B716" s="105">
        <v>2174651.9</v>
      </c>
      <c r="C716" s="105">
        <v>2162926.42</v>
      </c>
      <c r="D716" s="105">
        <v>2151200.94</v>
      </c>
      <c r="E716" s="105">
        <v>2139475.46</v>
      </c>
      <c r="F716" s="105">
        <v>2127749.98</v>
      </c>
      <c r="G716" s="105">
        <v>2116024.5</v>
      </c>
      <c r="H716" s="105">
        <v>2104299.0299999998</v>
      </c>
      <c r="I716" s="105">
        <v>2092573.55</v>
      </c>
      <c r="J716" s="105">
        <v>2080848.07</v>
      </c>
      <c r="K716" s="105">
        <v>2069122.5899999901</v>
      </c>
      <c r="L716" s="105">
        <v>2057397.1099999901</v>
      </c>
      <c r="M716" s="105">
        <v>2045671.63</v>
      </c>
      <c r="N716" s="105">
        <v>2033946.15</v>
      </c>
      <c r="O716" s="105">
        <v>2033946.15</v>
      </c>
    </row>
    <row r="717" spans="1:16" x14ac:dyDescent="0.2">
      <c r="A717" s="106" t="s">
        <v>2784</v>
      </c>
      <c r="B717" s="105">
        <v>840322.38</v>
      </c>
      <c r="C717" s="105">
        <v>836798.53</v>
      </c>
      <c r="D717" s="105">
        <v>833274.67</v>
      </c>
      <c r="E717" s="105">
        <v>829750.82</v>
      </c>
      <c r="F717" s="105">
        <v>826226.97</v>
      </c>
      <c r="G717" s="105">
        <v>822703.11</v>
      </c>
      <c r="H717" s="105">
        <v>819179.26</v>
      </c>
      <c r="I717" s="105">
        <v>815655.4</v>
      </c>
      <c r="J717" s="105">
        <v>812131.55</v>
      </c>
      <c r="K717" s="105">
        <v>808607.7</v>
      </c>
      <c r="L717" s="105">
        <v>805083.84</v>
      </c>
      <c r="M717" s="105">
        <v>801559.99</v>
      </c>
      <c r="N717" s="105">
        <v>798036.14</v>
      </c>
      <c r="O717" s="105">
        <v>798036.14</v>
      </c>
    </row>
    <row r="718" spans="1:16" x14ac:dyDescent="0.2">
      <c r="A718" s="106" t="s">
        <v>2785</v>
      </c>
      <c r="B718" s="105">
        <v>0</v>
      </c>
      <c r="C718" s="105">
        <v>0</v>
      </c>
      <c r="D718" s="105">
        <v>0</v>
      </c>
      <c r="E718" s="105">
        <v>0</v>
      </c>
      <c r="F718" s="105">
        <v>0</v>
      </c>
      <c r="G718" s="105">
        <v>0</v>
      </c>
      <c r="H718" s="105">
        <v>0</v>
      </c>
      <c r="I718" s="105">
        <v>0</v>
      </c>
      <c r="J718" s="105">
        <v>0</v>
      </c>
      <c r="K718" s="105">
        <v>0</v>
      </c>
      <c r="L718" s="105">
        <v>0</v>
      </c>
      <c r="M718" s="105">
        <v>0</v>
      </c>
      <c r="N718" s="105">
        <v>0</v>
      </c>
      <c r="O718" s="105">
        <v>0</v>
      </c>
    </row>
    <row r="719" spans="1:16" x14ac:dyDescent="0.2">
      <c r="A719" s="106" t="s">
        <v>2786</v>
      </c>
      <c r="B719" s="105">
        <v>0</v>
      </c>
      <c r="C719" s="105">
        <v>0</v>
      </c>
      <c r="D719" s="105">
        <v>0</v>
      </c>
      <c r="E719" s="105">
        <v>0</v>
      </c>
      <c r="F719" s="105">
        <v>0</v>
      </c>
      <c r="G719" s="105">
        <v>0</v>
      </c>
      <c r="H719" s="105">
        <v>0</v>
      </c>
      <c r="I719" s="105">
        <v>0</v>
      </c>
      <c r="J719" s="105">
        <v>0</v>
      </c>
      <c r="K719" s="105">
        <v>0</v>
      </c>
      <c r="L719" s="105">
        <v>0</v>
      </c>
      <c r="M719" s="105">
        <v>0</v>
      </c>
      <c r="N719" s="105">
        <v>0</v>
      </c>
      <c r="O719" s="105">
        <v>0</v>
      </c>
    </row>
    <row r="720" spans="1:16" x14ac:dyDescent="0.2">
      <c r="A720" s="233" t="s">
        <v>2787</v>
      </c>
      <c r="B720" s="107">
        <v>15913324.07</v>
      </c>
      <c r="C720" s="107">
        <v>15832369.4799999</v>
      </c>
      <c r="D720" s="107">
        <v>15751414.8799999</v>
      </c>
      <c r="E720" s="107">
        <v>15670460.289999999</v>
      </c>
      <c r="F720" s="107">
        <v>15589505.689999999</v>
      </c>
      <c r="G720" s="107">
        <v>15508551.08</v>
      </c>
      <c r="H720" s="107">
        <v>15427596.51</v>
      </c>
      <c r="I720" s="107">
        <v>15346641.92</v>
      </c>
      <c r="J720" s="107">
        <v>15265687.289999999</v>
      </c>
      <c r="K720" s="107">
        <v>15184732.710000001</v>
      </c>
      <c r="L720" s="107">
        <v>15103778.109999999</v>
      </c>
      <c r="M720" s="107">
        <v>20349533.07</v>
      </c>
      <c r="N720" s="107">
        <v>20247727.849999901</v>
      </c>
      <c r="O720" s="107">
        <v>20247727.849999901</v>
      </c>
      <c r="P720" s="151" t="str">
        <f>MID($A720,11,3)</f>
        <v>226</v>
      </c>
    </row>
    <row r="721" spans="1:16" x14ac:dyDescent="0.2">
      <c r="A721" s="106" t="s">
        <v>2788</v>
      </c>
    </row>
    <row r="722" spans="1:16" x14ac:dyDescent="0.2">
      <c r="A722" s="158" t="s">
        <v>2789</v>
      </c>
    </row>
    <row r="723" spans="1:16" x14ac:dyDescent="0.2">
      <c r="A723" s="106" t="s">
        <v>2790</v>
      </c>
      <c r="B723" s="105">
        <v>-18869984.460000001</v>
      </c>
      <c r="C723" s="105">
        <v>-17208792.149999999</v>
      </c>
      <c r="D723" s="105">
        <v>-15535935.720000001</v>
      </c>
      <c r="E723" s="105">
        <v>-14412484.689999999</v>
      </c>
      <c r="F723" s="105">
        <v>-13323153.140000001</v>
      </c>
      <c r="G723" s="105">
        <v>-12980476.92</v>
      </c>
      <c r="H723" s="105">
        <v>-12635713.23</v>
      </c>
      <c r="I723" s="105">
        <v>-12288849.359999999</v>
      </c>
      <c r="J723" s="105">
        <v>-11939872.51</v>
      </c>
      <c r="K723" s="105">
        <v>-11588769.800000001</v>
      </c>
      <c r="L723" s="105">
        <v>-11235528.300000001</v>
      </c>
      <c r="M723" s="105">
        <v>-10880134.960000001</v>
      </c>
      <c r="N723" s="105">
        <v>-10522576.689999999</v>
      </c>
      <c r="O723" s="105">
        <v>-10522576.689999999</v>
      </c>
    </row>
    <row r="724" spans="1:16" x14ac:dyDescent="0.2">
      <c r="A724" s="106" t="s">
        <v>2791</v>
      </c>
      <c r="B724" s="105">
        <v>0</v>
      </c>
      <c r="C724" s="105">
        <v>0</v>
      </c>
      <c r="D724" s="105">
        <v>0</v>
      </c>
      <c r="E724" s="105">
        <v>0</v>
      </c>
      <c r="F724" s="105">
        <v>0</v>
      </c>
      <c r="G724" s="105">
        <v>0</v>
      </c>
      <c r="H724" s="105">
        <v>0</v>
      </c>
      <c r="I724" s="105">
        <v>0</v>
      </c>
      <c r="J724" s="105">
        <v>0</v>
      </c>
      <c r="K724" s="105">
        <v>0</v>
      </c>
      <c r="L724" s="105">
        <v>0</v>
      </c>
      <c r="M724" s="105">
        <v>0</v>
      </c>
      <c r="N724" s="105">
        <v>0</v>
      </c>
      <c r="O724" s="105">
        <v>0</v>
      </c>
      <c r="P724" s="105"/>
    </row>
    <row r="725" spans="1:16" x14ac:dyDescent="0.2">
      <c r="A725" s="106" t="s">
        <v>2792</v>
      </c>
      <c r="B725" s="105">
        <v>0</v>
      </c>
      <c r="C725" s="105">
        <v>0</v>
      </c>
      <c r="D725" s="105">
        <v>0</v>
      </c>
      <c r="E725" s="105">
        <v>0</v>
      </c>
      <c r="F725" s="105">
        <v>0</v>
      </c>
      <c r="G725" s="105">
        <v>0</v>
      </c>
      <c r="H725" s="105">
        <v>0</v>
      </c>
      <c r="I725" s="105">
        <v>0</v>
      </c>
      <c r="J725" s="105">
        <v>0</v>
      </c>
      <c r="K725" s="105">
        <v>0</v>
      </c>
      <c r="L725" s="105">
        <v>0</v>
      </c>
      <c r="M725" s="105">
        <v>0</v>
      </c>
      <c r="N725" s="105">
        <v>0</v>
      </c>
      <c r="O725" s="105">
        <v>0</v>
      </c>
    </row>
    <row r="726" spans="1:16" x14ac:dyDescent="0.2">
      <c r="A726" s="106" t="s">
        <v>2793</v>
      </c>
      <c r="B726" s="105">
        <v>-210959379.47</v>
      </c>
      <c r="C726" s="105">
        <v>-207484583.06</v>
      </c>
      <c r="D726" s="105">
        <v>-203982617.34999999</v>
      </c>
      <c r="E726" s="105">
        <v>-201381157.87</v>
      </c>
      <c r="F726" s="105">
        <v>-198793719.38</v>
      </c>
      <c r="G726" s="105">
        <v>-195361923.21000001</v>
      </c>
      <c r="H726" s="105">
        <v>-190278729.519999</v>
      </c>
      <c r="I726" s="105">
        <v>-183851325.37</v>
      </c>
      <c r="J726" s="105">
        <v>-177450246.94999999</v>
      </c>
      <c r="K726" s="105">
        <v>-249702447.74000001</v>
      </c>
      <c r="L726" s="105">
        <v>-247302204.769999</v>
      </c>
      <c r="M726" s="105">
        <v>-251518925.84</v>
      </c>
      <c r="N726" s="105">
        <v>-251369182.84999999</v>
      </c>
      <c r="O726" s="105">
        <v>-251369182.84999999</v>
      </c>
    </row>
    <row r="727" spans="1:16" x14ac:dyDescent="0.2">
      <c r="A727" s="233" t="s">
        <v>2794</v>
      </c>
      <c r="B727" s="107">
        <v>-229829363.93000001</v>
      </c>
      <c r="C727" s="107">
        <v>-224693375.21000001</v>
      </c>
      <c r="D727" s="107">
        <v>-219518553.06999999</v>
      </c>
      <c r="E727" s="107">
        <v>-215793642.56</v>
      </c>
      <c r="F727" s="107">
        <v>-212116872.52000001</v>
      </c>
      <c r="G727" s="107">
        <v>-208342400.13</v>
      </c>
      <c r="H727" s="107">
        <v>-202914442.75</v>
      </c>
      <c r="I727" s="107">
        <v>-196140174.72999999</v>
      </c>
      <c r="J727" s="107">
        <v>-189390119.459999</v>
      </c>
      <c r="K727" s="107">
        <v>-261291217.53999999</v>
      </c>
      <c r="L727" s="107">
        <v>-258537733.06999999</v>
      </c>
      <c r="M727" s="107">
        <v>-262399060.80000001</v>
      </c>
      <c r="N727" s="107">
        <v>-261891759.53999901</v>
      </c>
      <c r="O727" s="107">
        <v>-261891759.53999901</v>
      </c>
      <c r="P727" s="151" t="str">
        <f>MID($A727,11,3)</f>
        <v>227</v>
      </c>
    </row>
    <row r="728" spans="1:16" x14ac:dyDescent="0.2">
      <c r="A728" s="106" t="s">
        <v>2795</v>
      </c>
      <c r="P728" s="105"/>
    </row>
    <row r="729" spans="1:16" x14ac:dyDescent="0.2">
      <c r="A729" s="158" t="s">
        <v>2796</v>
      </c>
    </row>
    <row r="730" spans="1:16" x14ac:dyDescent="0.2">
      <c r="A730" s="106" t="s">
        <v>2797</v>
      </c>
      <c r="B730" s="105">
        <v>-107890460.79000001</v>
      </c>
      <c r="C730" s="105">
        <v>-107890460.79000001</v>
      </c>
      <c r="D730" s="105">
        <v>-107813018.27</v>
      </c>
      <c r="E730" s="105">
        <v>-107813858.78</v>
      </c>
      <c r="F730" s="105">
        <v>-107813858.78</v>
      </c>
      <c r="G730" s="105">
        <v>-107813858.78</v>
      </c>
      <c r="H730" s="105">
        <v>-107813858.78</v>
      </c>
      <c r="I730" s="105">
        <v>-107813858.78</v>
      </c>
      <c r="J730" s="105">
        <v>-107813858.78</v>
      </c>
      <c r="K730" s="105">
        <v>-107813858.78</v>
      </c>
      <c r="L730" s="105">
        <v>-107813858.78</v>
      </c>
      <c r="M730" s="105">
        <v>-107813858.78</v>
      </c>
      <c r="N730" s="105">
        <v>0</v>
      </c>
      <c r="O730" s="105">
        <v>0</v>
      </c>
    </row>
    <row r="731" spans="1:16" x14ac:dyDescent="0.2">
      <c r="A731" s="106" t="s">
        <v>2798</v>
      </c>
      <c r="B731" s="105">
        <v>-4998946.58</v>
      </c>
      <c r="C731" s="105">
        <v>-5740797.3499999996</v>
      </c>
      <c r="D731" s="105">
        <v>-6270765.46</v>
      </c>
      <c r="E731" s="105">
        <v>-6913927.5300000003</v>
      </c>
      <c r="F731" s="105">
        <v>-7626114.6600000001</v>
      </c>
      <c r="G731" s="105">
        <v>-8330774.27999999</v>
      </c>
      <c r="H731" s="105">
        <v>-8330774.27999999</v>
      </c>
      <c r="I731" s="105">
        <v>-8330774.27999999</v>
      </c>
      <c r="J731" s="105">
        <v>-8330774.27999999</v>
      </c>
      <c r="K731" s="105">
        <v>-8330774.27999999</v>
      </c>
      <c r="L731" s="105">
        <v>-8330774.27999999</v>
      </c>
      <c r="M731" s="105">
        <v>-8330774.27999999</v>
      </c>
      <c r="N731" s="105">
        <v>-3500010.23</v>
      </c>
      <c r="O731" s="105">
        <v>-3500010.23</v>
      </c>
    </row>
    <row r="732" spans="1:16" x14ac:dyDescent="0.2">
      <c r="A732" s="233" t="s">
        <v>2799</v>
      </c>
      <c r="B732" s="105">
        <v>-112889407.37</v>
      </c>
      <c r="C732" s="105">
        <v>-113631258.14</v>
      </c>
      <c r="D732" s="105">
        <v>-114083783.72999901</v>
      </c>
      <c r="E732" s="105">
        <v>-114727786.31</v>
      </c>
      <c r="F732" s="105">
        <v>-115439973.44</v>
      </c>
      <c r="G732" s="105">
        <v>-116144633.059999</v>
      </c>
      <c r="H732" s="105">
        <v>-116144633.059999</v>
      </c>
      <c r="I732" s="105">
        <v>-116144633.059999</v>
      </c>
      <c r="J732" s="105">
        <v>-116144633.059999</v>
      </c>
      <c r="K732" s="105">
        <v>-116144633.059999</v>
      </c>
      <c r="L732" s="105">
        <v>-116144633.059999</v>
      </c>
      <c r="M732" s="105">
        <v>-116144633.059999</v>
      </c>
      <c r="N732" s="105">
        <v>-3500010.23</v>
      </c>
      <c r="O732" s="105">
        <v>-3500010.23</v>
      </c>
    </row>
    <row r="733" spans="1:16" x14ac:dyDescent="0.2">
      <c r="A733" s="106" t="s">
        <v>2800</v>
      </c>
    </row>
    <row r="734" spans="1:16" x14ac:dyDescent="0.2">
      <c r="A734" s="106" t="s">
        <v>2801</v>
      </c>
      <c r="B734" s="105">
        <v>0</v>
      </c>
      <c r="C734" s="105">
        <v>0</v>
      </c>
      <c r="D734" s="105">
        <v>0</v>
      </c>
      <c r="E734" s="105">
        <v>0</v>
      </c>
      <c r="F734" s="105">
        <v>0</v>
      </c>
      <c r="G734" s="105">
        <v>0</v>
      </c>
      <c r="H734" s="105">
        <v>0</v>
      </c>
      <c r="I734" s="105">
        <v>0</v>
      </c>
      <c r="J734" s="105">
        <v>0</v>
      </c>
      <c r="K734" s="105">
        <v>0</v>
      </c>
      <c r="L734" s="105">
        <v>0</v>
      </c>
      <c r="M734" s="105">
        <v>0</v>
      </c>
      <c r="N734" s="105">
        <v>0</v>
      </c>
      <c r="O734" s="105">
        <v>0</v>
      </c>
    </row>
    <row r="735" spans="1:16" x14ac:dyDescent="0.2">
      <c r="A735" s="106" t="s">
        <v>2802</v>
      </c>
      <c r="B735" s="105">
        <v>1695.02</v>
      </c>
      <c r="C735" s="105">
        <v>1695.02</v>
      </c>
      <c r="D735" s="105">
        <v>1695.02</v>
      </c>
      <c r="E735" s="105">
        <v>0</v>
      </c>
      <c r="F735" s="105">
        <v>0</v>
      </c>
      <c r="G735" s="105">
        <v>0</v>
      </c>
      <c r="H735" s="105">
        <v>0</v>
      </c>
      <c r="I735" s="105">
        <v>0</v>
      </c>
      <c r="J735" s="105">
        <v>0</v>
      </c>
      <c r="K735" s="105">
        <v>0</v>
      </c>
      <c r="L735" s="105">
        <v>0</v>
      </c>
      <c r="M735" s="105">
        <v>0</v>
      </c>
      <c r="N735" s="105">
        <v>0</v>
      </c>
      <c r="O735" s="105">
        <v>0</v>
      </c>
    </row>
    <row r="736" spans="1:16" x14ac:dyDescent="0.2">
      <c r="A736" s="106" t="s">
        <v>2803</v>
      </c>
      <c r="B736" s="105">
        <v>-14607905.66</v>
      </c>
      <c r="C736" s="105">
        <v>-14607905.66</v>
      </c>
      <c r="D736" s="105">
        <v>-14607905.66</v>
      </c>
      <c r="E736" s="105">
        <v>-14607905.66</v>
      </c>
      <c r="F736" s="105">
        <v>-14607905.66</v>
      </c>
      <c r="G736" s="105">
        <v>-14607905.66</v>
      </c>
      <c r="H736" s="105">
        <v>-14607905.66</v>
      </c>
      <c r="I736" s="105">
        <v>-14607905.66</v>
      </c>
      <c r="J736" s="105">
        <v>-14607905.66</v>
      </c>
      <c r="K736" s="105">
        <v>-14607905.66</v>
      </c>
      <c r="L736" s="105">
        <v>-14607905.66</v>
      </c>
      <c r="M736" s="105">
        <v>-14607905.66</v>
      </c>
      <c r="N736" s="105">
        <v>-12334779.66</v>
      </c>
      <c r="O736" s="105">
        <v>-12334779.66</v>
      </c>
    </row>
    <row r="737" spans="1:16" x14ac:dyDescent="0.2">
      <c r="A737" s="106" t="s">
        <v>2804</v>
      </c>
      <c r="B737" s="105">
        <v>0</v>
      </c>
      <c r="C737" s="105">
        <v>0</v>
      </c>
      <c r="D737" s="105">
        <v>0</v>
      </c>
      <c r="E737" s="105">
        <v>0</v>
      </c>
      <c r="F737" s="105">
        <v>0</v>
      </c>
      <c r="G737" s="105">
        <v>0</v>
      </c>
      <c r="H737" s="105">
        <v>0</v>
      </c>
      <c r="I737" s="105">
        <v>0</v>
      </c>
      <c r="J737" s="105">
        <v>0</v>
      </c>
      <c r="K737" s="105">
        <v>0</v>
      </c>
      <c r="L737" s="105">
        <v>0</v>
      </c>
      <c r="M737" s="105">
        <v>0</v>
      </c>
      <c r="N737" s="105">
        <v>0</v>
      </c>
      <c r="O737" s="105">
        <v>0</v>
      </c>
    </row>
    <row r="738" spans="1:16" x14ac:dyDescent="0.2">
      <c r="A738" s="233" t="s">
        <v>2805</v>
      </c>
      <c r="B738" s="105">
        <v>-14606210.640000001</v>
      </c>
      <c r="C738" s="105">
        <v>-14606210.640000001</v>
      </c>
      <c r="D738" s="105">
        <v>-14606210.640000001</v>
      </c>
      <c r="E738" s="105">
        <v>-14607905.66</v>
      </c>
      <c r="F738" s="105">
        <v>-14607905.66</v>
      </c>
      <c r="G738" s="105">
        <v>-14607905.66</v>
      </c>
      <c r="H738" s="105">
        <v>-14607905.66</v>
      </c>
      <c r="I738" s="105">
        <v>-14607905.66</v>
      </c>
      <c r="J738" s="105">
        <v>-14607905.66</v>
      </c>
      <c r="K738" s="105">
        <v>-14607905.66</v>
      </c>
      <c r="L738" s="105">
        <v>-14607905.66</v>
      </c>
      <c r="M738" s="105">
        <v>-14607905.66</v>
      </c>
      <c r="N738" s="105">
        <v>-12334779.66</v>
      </c>
      <c r="O738" s="105">
        <v>-12334779.66</v>
      </c>
      <c r="P738" s="151" t="str">
        <f>MID($A738,11,3)</f>
        <v>228</v>
      </c>
    </row>
    <row r="739" spans="1:16" x14ac:dyDescent="0.2">
      <c r="A739" s="106" t="s">
        <v>2806</v>
      </c>
    </row>
    <row r="740" spans="1:16" x14ac:dyDescent="0.2">
      <c r="A740" s="106" t="s">
        <v>2807</v>
      </c>
      <c r="B740" s="105">
        <v>0</v>
      </c>
      <c r="C740" s="105">
        <v>0</v>
      </c>
      <c r="D740" s="105">
        <v>0</v>
      </c>
      <c r="E740" s="105">
        <v>0</v>
      </c>
      <c r="F740" s="105">
        <v>0</v>
      </c>
      <c r="G740" s="105">
        <v>0</v>
      </c>
      <c r="H740" s="105">
        <v>0</v>
      </c>
      <c r="I740" s="105">
        <v>0</v>
      </c>
      <c r="J740" s="105">
        <v>0</v>
      </c>
      <c r="K740" s="105">
        <v>0</v>
      </c>
      <c r="L740" s="105">
        <v>0</v>
      </c>
      <c r="M740" s="105">
        <v>0</v>
      </c>
      <c r="N740" s="105">
        <v>0</v>
      </c>
      <c r="O740" s="105">
        <v>0</v>
      </c>
    </row>
    <row r="741" spans="1:16" x14ac:dyDescent="0.2">
      <c r="A741" s="106" t="s">
        <v>2808</v>
      </c>
      <c r="B741" s="105">
        <v>-22781729.789999999</v>
      </c>
      <c r="C741" s="105">
        <v>-22579841.920000002</v>
      </c>
      <c r="D741" s="105">
        <v>-22600247.699999999</v>
      </c>
      <c r="E741" s="105">
        <v>-22512319.010000002</v>
      </c>
      <c r="F741" s="105">
        <v>-22424483.850000001</v>
      </c>
      <c r="G741" s="105">
        <v>-22338473.59</v>
      </c>
      <c r="H741" s="105">
        <v>-22253742.16</v>
      </c>
      <c r="I741" s="105">
        <v>-22169721.690000001</v>
      </c>
      <c r="J741" s="105">
        <v>-22086020.140000001</v>
      </c>
      <c r="K741" s="105">
        <v>-23427888.25</v>
      </c>
      <c r="L741" s="105">
        <v>-23349644.140000001</v>
      </c>
      <c r="M741" s="105">
        <v>-25105243.57</v>
      </c>
      <c r="N741" s="105">
        <v>-22681264.039999999</v>
      </c>
      <c r="O741" s="105">
        <v>-22681264.039999999</v>
      </c>
    </row>
    <row r="742" spans="1:16" x14ac:dyDescent="0.2">
      <c r="A742" s="106" t="s">
        <v>2809</v>
      </c>
      <c r="B742" s="105">
        <v>-46027880.700000003</v>
      </c>
      <c r="C742" s="105">
        <v>-45306288.240000002</v>
      </c>
      <c r="D742" s="105">
        <v>-45177011.740000002</v>
      </c>
      <c r="E742" s="105">
        <v>-44780396.390000001</v>
      </c>
      <c r="F742" s="105">
        <v>-44358831.609999999</v>
      </c>
      <c r="G742" s="105">
        <v>-43994194.990000002</v>
      </c>
      <c r="H742" s="105">
        <v>-43617851.719999999</v>
      </c>
      <c r="I742" s="105">
        <v>-43232474.32</v>
      </c>
      <c r="J742" s="105">
        <v>-42892828.420000002</v>
      </c>
      <c r="K742" s="105">
        <v>-38006083.289999999</v>
      </c>
      <c r="L742" s="105">
        <v>-37126080.18</v>
      </c>
      <c r="M742" s="105">
        <v>-37275396.659999996</v>
      </c>
      <c r="N742" s="105">
        <v>-36215614.130000003</v>
      </c>
      <c r="O742" s="105">
        <v>-36215614.130000003</v>
      </c>
    </row>
    <row r="743" spans="1:16" x14ac:dyDescent="0.2">
      <c r="A743" s="106" t="s">
        <v>2810</v>
      </c>
      <c r="B743" s="105">
        <v>0</v>
      </c>
      <c r="C743" s="105">
        <v>0</v>
      </c>
      <c r="D743" s="105">
        <v>0</v>
      </c>
      <c r="E743" s="105">
        <v>0</v>
      </c>
      <c r="F743" s="105">
        <v>0</v>
      </c>
      <c r="G743" s="105">
        <v>0</v>
      </c>
      <c r="H743" s="105">
        <v>0</v>
      </c>
      <c r="I743" s="105">
        <v>0</v>
      </c>
      <c r="J743" s="105">
        <v>0</v>
      </c>
      <c r="K743" s="105">
        <v>0</v>
      </c>
      <c r="L743" s="105">
        <v>0</v>
      </c>
      <c r="M743" s="105">
        <v>0</v>
      </c>
      <c r="N743" s="105">
        <v>0</v>
      </c>
      <c r="O743" s="105">
        <v>0</v>
      </c>
    </row>
    <row r="744" spans="1:16" x14ac:dyDescent="0.2">
      <c r="A744" s="106" t="s">
        <v>2811</v>
      </c>
      <c r="B744" s="105">
        <v>-4650735.38</v>
      </c>
      <c r="C744" s="105">
        <v>-4604119.63</v>
      </c>
      <c r="D744" s="105">
        <v>-4557503.88</v>
      </c>
      <c r="E744" s="105">
        <v>-4511301.13</v>
      </c>
      <c r="F744" s="105">
        <v>-4465098.38</v>
      </c>
      <c r="G744" s="105">
        <v>-4418895.63</v>
      </c>
      <c r="H744" s="105">
        <v>-4265916.24</v>
      </c>
      <c r="I744" s="105">
        <v>-4219713.49</v>
      </c>
      <c r="J744" s="105">
        <v>-4173510.74</v>
      </c>
      <c r="K744" s="105">
        <v>-4128144.91</v>
      </c>
      <c r="L744" s="105">
        <v>-4083081.05</v>
      </c>
      <c r="M744" s="105">
        <v>-4083081.05</v>
      </c>
      <c r="N744" s="105">
        <v>-4044317.19</v>
      </c>
      <c r="O744" s="105">
        <v>-4044317.19</v>
      </c>
    </row>
    <row r="745" spans="1:16" x14ac:dyDescent="0.2">
      <c r="A745" s="106" t="s">
        <v>2812</v>
      </c>
      <c r="B745" s="105">
        <v>-7232380.1299999999</v>
      </c>
      <c r="C745" s="105">
        <v>-7201069.7699999996</v>
      </c>
      <c r="D745" s="105">
        <v>-7562311.0499999998</v>
      </c>
      <c r="E745" s="105">
        <v>-8276377.0800000001</v>
      </c>
      <c r="F745" s="105">
        <v>-8218814.3099999996</v>
      </c>
      <c r="G745" s="105">
        <v>-8382907.8600000003</v>
      </c>
      <c r="H745" s="105">
        <v>-5594887.9900000002</v>
      </c>
      <c r="I745" s="105">
        <v>-5465038.7300000004</v>
      </c>
      <c r="J745" s="105">
        <v>-5446827.2000000002</v>
      </c>
      <c r="K745" s="105">
        <v>-5919433.3899999997</v>
      </c>
      <c r="L745" s="105">
        <v>-5942978.1200000001</v>
      </c>
      <c r="M745" s="105">
        <v>-5800793</v>
      </c>
      <c r="N745" s="105">
        <v>-7321191.9100000001</v>
      </c>
      <c r="O745" s="105">
        <v>-7321191.9100000001</v>
      </c>
    </row>
    <row r="746" spans="1:16" x14ac:dyDescent="0.2">
      <c r="A746" s="106" t="s">
        <v>2813</v>
      </c>
      <c r="B746" s="105">
        <v>-24757246.600000001</v>
      </c>
      <c r="C746" s="105">
        <v>-24509674.91</v>
      </c>
      <c r="D746" s="105">
        <v>-24506409.219999999</v>
      </c>
      <c r="E746" s="105">
        <v>-24380990.530000001</v>
      </c>
      <c r="F746" s="105">
        <v>-24255571.84</v>
      </c>
      <c r="G746" s="105">
        <v>-24135988.629999999</v>
      </c>
      <c r="H746" s="105">
        <v>-24007652.199999999</v>
      </c>
      <c r="I746" s="105">
        <v>-23899954.550000001</v>
      </c>
      <c r="J746" s="105">
        <v>-23792119.91</v>
      </c>
      <c r="K746" s="105">
        <v>-23684285.27</v>
      </c>
      <c r="L746" s="105">
        <v>-23576450.629999999</v>
      </c>
      <c r="M746" s="105">
        <v>-26263346.640000001</v>
      </c>
      <c r="N746" s="105">
        <v>-23892711</v>
      </c>
      <c r="O746" s="105">
        <v>-23892711</v>
      </c>
    </row>
    <row r="747" spans="1:16" x14ac:dyDescent="0.2">
      <c r="A747" s="106" t="s">
        <v>2814</v>
      </c>
      <c r="B747" s="105">
        <v>0</v>
      </c>
      <c r="C747" s="105">
        <v>0</v>
      </c>
      <c r="D747" s="105">
        <v>0</v>
      </c>
      <c r="E747" s="105">
        <v>0</v>
      </c>
      <c r="F747" s="105">
        <v>0</v>
      </c>
      <c r="G747" s="105">
        <v>0</v>
      </c>
      <c r="H747" s="105">
        <v>0</v>
      </c>
      <c r="I747" s="105">
        <v>0</v>
      </c>
      <c r="J747" s="105">
        <v>0</v>
      </c>
      <c r="K747" s="105">
        <v>0</v>
      </c>
      <c r="L747" s="105">
        <v>0</v>
      </c>
      <c r="M747" s="105">
        <v>0</v>
      </c>
      <c r="N747" s="105">
        <v>0</v>
      </c>
      <c r="O747" s="105">
        <v>0</v>
      </c>
    </row>
    <row r="748" spans="1:16" x14ac:dyDescent="0.2">
      <c r="A748" s="106" t="s">
        <v>2815</v>
      </c>
      <c r="B748" s="105">
        <v>0</v>
      </c>
      <c r="C748" s="105">
        <v>0</v>
      </c>
      <c r="D748" s="105">
        <v>0</v>
      </c>
      <c r="E748" s="105">
        <v>0</v>
      </c>
      <c r="F748" s="105">
        <v>0</v>
      </c>
      <c r="G748" s="105">
        <v>0</v>
      </c>
      <c r="H748" s="105">
        <v>0</v>
      </c>
      <c r="I748" s="105">
        <v>0</v>
      </c>
      <c r="J748" s="105">
        <v>0</v>
      </c>
      <c r="K748" s="105">
        <v>0</v>
      </c>
      <c r="L748" s="105">
        <v>0</v>
      </c>
      <c r="M748" s="105">
        <v>0</v>
      </c>
      <c r="N748" s="105">
        <v>0</v>
      </c>
      <c r="O748" s="105">
        <v>0</v>
      </c>
    </row>
    <row r="749" spans="1:16" x14ac:dyDescent="0.2">
      <c r="A749" s="106" t="s">
        <v>2816</v>
      </c>
      <c r="B749" s="105">
        <v>0</v>
      </c>
      <c r="C749" s="105">
        <v>0</v>
      </c>
      <c r="D749" s="105">
        <v>0</v>
      </c>
      <c r="E749" s="105">
        <v>0</v>
      </c>
      <c r="F749" s="105">
        <v>0</v>
      </c>
      <c r="G749" s="105">
        <v>0</v>
      </c>
      <c r="H749" s="105">
        <v>0</v>
      </c>
      <c r="I749" s="105">
        <v>0</v>
      </c>
      <c r="J749" s="105">
        <v>0</v>
      </c>
      <c r="K749" s="105">
        <v>0</v>
      </c>
      <c r="L749" s="105">
        <v>0</v>
      </c>
      <c r="M749" s="105">
        <v>0</v>
      </c>
      <c r="N749" s="105">
        <v>0</v>
      </c>
      <c r="O749" s="105">
        <v>0</v>
      </c>
    </row>
    <row r="750" spans="1:16" x14ac:dyDescent="0.2">
      <c r="A750" s="106" t="s">
        <v>2817</v>
      </c>
      <c r="B750" s="105">
        <v>0</v>
      </c>
      <c r="C750" s="105">
        <v>0</v>
      </c>
      <c r="D750" s="105">
        <v>0</v>
      </c>
      <c r="E750" s="105">
        <v>0</v>
      </c>
      <c r="F750" s="105">
        <v>0</v>
      </c>
      <c r="G750" s="105">
        <v>0</v>
      </c>
      <c r="H750" s="105">
        <v>0</v>
      </c>
      <c r="I750" s="105">
        <v>0</v>
      </c>
      <c r="J750" s="105">
        <v>0</v>
      </c>
      <c r="K750" s="105">
        <v>0</v>
      </c>
      <c r="L750" s="105">
        <v>0</v>
      </c>
      <c r="M750" s="105">
        <v>0</v>
      </c>
      <c r="N750" s="105">
        <v>0</v>
      </c>
      <c r="O750" s="105">
        <v>0</v>
      </c>
    </row>
    <row r="751" spans="1:16" x14ac:dyDescent="0.2">
      <c r="A751" s="106" t="s">
        <v>2818</v>
      </c>
      <c r="B751" s="105">
        <v>-321562</v>
      </c>
      <c r="C751" s="105">
        <v>-321562</v>
      </c>
      <c r="D751" s="105">
        <v>-321562</v>
      </c>
      <c r="E751" s="105">
        <v>-321562</v>
      </c>
      <c r="F751" s="105">
        <v>-321562</v>
      </c>
      <c r="G751" s="105">
        <v>-321562</v>
      </c>
      <c r="H751" s="105">
        <v>-321562</v>
      </c>
      <c r="I751" s="105">
        <v>-321562</v>
      </c>
      <c r="J751" s="105">
        <v>-321562</v>
      </c>
      <c r="K751" s="105">
        <v>-321562</v>
      </c>
      <c r="L751" s="105">
        <v>-321562</v>
      </c>
      <c r="M751" s="105">
        <v>-321562</v>
      </c>
      <c r="N751" s="105">
        <v>-305274</v>
      </c>
      <c r="O751" s="105">
        <v>-305274</v>
      </c>
    </row>
    <row r="752" spans="1:16" x14ac:dyDescent="0.2">
      <c r="A752" s="233" t="s">
        <v>2819</v>
      </c>
      <c r="B752" s="105">
        <v>-105771534.59999999</v>
      </c>
      <c r="C752" s="105">
        <v>-104522556.47</v>
      </c>
      <c r="D752" s="105">
        <v>-104725045.59</v>
      </c>
      <c r="E752" s="105">
        <v>-104782946.14</v>
      </c>
      <c r="F752" s="105">
        <v>-104044361.98999999</v>
      </c>
      <c r="G752" s="105">
        <v>-103592022.7</v>
      </c>
      <c r="H752" s="105">
        <v>-100061612.31</v>
      </c>
      <c r="I752" s="105">
        <v>-99308464.780000001</v>
      </c>
      <c r="J752" s="105">
        <v>-98712868.409999996</v>
      </c>
      <c r="K752" s="105">
        <v>-95487397.109999999</v>
      </c>
      <c r="L752" s="105">
        <v>-94399796.120000005</v>
      </c>
      <c r="M752" s="105">
        <v>-98849422.920000002</v>
      </c>
      <c r="N752" s="105">
        <v>-94460372.269999996</v>
      </c>
      <c r="O752" s="105">
        <v>-94460372.269999996</v>
      </c>
      <c r="P752" s="151" t="str">
        <f>MID($A752,11,3)</f>
        <v>228</v>
      </c>
    </row>
    <row r="753" spans="1:17" x14ac:dyDescent="0.2">
      <c r="A753" s="106" t="s">
        <v>2820</v>
      </c>
    </row>
    <row r="754" spans="1:17" x14ac:dyDescent="0.2">
      <c r="A754" s="106" t="s">
        <v>2821</v>
      </c>
      <c r="B754" s="105">
        <v>0</v>
      </c>
      <c r="C754" s="105">
        <v>0</v>
      </c>
      <c r="D754" s="105">
        <v>0</v>
      </c>
      <c r="E754" s="105">
        <v>0</v>
      </c>
      <c r="F754" s="105">
        <v>0</v>
      </c>
      <c r="G754" s="105">
        <v>0</v>
      </c>
      <c r="H754" s="105">
        <v>0</v>
      </c>
      <c r="I754" s="105">
        <v>0</v>
      </c>
      <c r="J754" s="105">
        <v>0</v>
      </c>
      <c r="K754" s="105">
        <v>0</v>
      </c>
      <c r="L754" s="105">
        <v>0</v>
      </c>
      <c r="M754" s="105">
        <v>0</v>
      </c>
      <c r="N754" s="105">
        <v>0</v>
      </c>
      <c r="O754" s="105">
        <v>0</v>
      </c>
    </row>
    <row r="755" spans="1:17" x14ac:dyDescent="0.2">
      <c r="A755" s="106" t="s">
        <v>2822</v>
      </c>
      <c r="B755" s="105">
        <v>0</v>
      </c>
      <c r="C755" s="105">
        <v>0</v>
      </c>
      <c r="D755" s="105">
        <v>0</v>
      </c>
      <c r="E755" s="105">
        <v>0</v>
      </c>
      <c r="F755" s="105">
        <v>0</v>
      </c>
      <c r="G755" s="105">
        <v>0</v>
      </c>
      <c r="H755" s="105">
        <v>0</v>
      </c>
      <c r="I755" s="105">
        <v>0</v>
      </c>
      <c r="J755" s="105">
        <v>0</v>
      </c>
      <c r="K755" s="105">
        <v>0</v>
      </c>
      <c r="L755" s="105">
        <v>0</v>
      </c>
      <c r="M755" s="105">
        <v>0</v>
      </c>
      <c r="N755" s="105">
        <v>0</v>
      </c>
      <c r="O755" s="105">
        <v>0</v>
      </c>
    </row>
    <row r="756" spans="1:17" x14ac:dyDescent="0.2">
      <c r="A756" s="106" t="s">
        <v>2823</v>
      </c>
      <c r="B756" s="105">
        <v>0</v>
      </c>
      <c r="C756" s="105">
        <v>0</v>
      </c>
      <c r="D756" s="105">
        <v>0</v>
      </c>
      <c r="E756" s="105">
        <v>0</v>
      </c>
      <c r="F756" s="105">
        <v>0</v>
      </c>
      <c r="G756" s="105">
        <v>0</v>
      </c>
      <c r="H756" s="105">
        <v>0</v>
      </c>
      <c r="I756" s="105">
        <v>0</v>
      </c>
      <c r="J756" s="105">
        <v>0</v>
      </c>
      <c r="K756" s="105">
        <v>0</v>
      </c>
      <c r="L756" s="105">
        <v>0</v>
      </c>
      <c r="M756" s="105">
        <v>0</v>
      </c>
      <c r="N756" s="105">
        <v>0</v>
      </c>
      <c r="O756" s="105">
        <v>0</v>
      </c>
    </row>
    <row r="757" spans="1:17" x14ac:dyDescent="0.2">
      <c r="A757" s="106" t="s">
        <v>2824</v>
      </c>
      <c r="B757" s="105">
        <v>-1490767.34</v>
      </c>
      <c r="C757" s="105">
        <v>-1564236.19</v>
      </c>
      <c r="D757" s="105">
        <v>-1534262.43</v>
      </c>
      <c r="E757" s="105">
        <v>-1558499.18</v>
      </c>
      <c r="F757" s="105">
        <v>-1506056.32</v>
      </c>
      <c r="G757" s="105">
        <v>-1474550.32</v>
      </c>
      <c r="H757" s="105">
        <v>-1513046.94</v>
      </c>
      <c r="I757" s="105">
        <v>-1550585.79</v>
      </c>
      <c r="J757" s="105">
        <v>-1521711.82</v>
      </c>
      <c r="K757" s="105">
        <v>-1486105.45</v>
      </c>
      <c r="L757" s="105">
        <v>0</v>
      </c>
      <c r="M757" s="105">
        <v>0</v>
      </c>
      <c r="N757" s="105">
        <v>0</v>
      </c>
      <c r="O757" s="105">
        <v>0</v>
      </c>
    </row>
    <row r="758" spans="1:17" x14ac:dyDescent="0.2">
      <c r="A758" s="106" t="s">
        <v>2825</v>
      </c>
      <c r="B758" s="105">
        <v>0</v>
      </c>
      <c r="C758" s="105">
        <v>0</v>
      </c>
      <c r="D758" s="105">
        <v>0</v>
      </c>
      <c r="E758" s="105">
        <v>0</v>
      </c>
      <c r="F758" s="105">
        <v>0</v>
      </c>
      <c r="G758" s="105">
        <v>0</v>
      </c>
      <c r="H758" s="105">
        <v>0</v>
      </c>
      <c r="I758" s="105">
        <v>0</v>
      </c>
      <c r="J758" s="105">
        <v>0</v>
      </c>
      <c r="K758" s="105">
        <v>0</v>
      </c>
      <c r="L758" s="105">
        <v>0</v>
      </c>
      <c r="M758" s="105">
        <v>0</v>
      </c>
      <c r="N758" s="105">
        <v>0</v>
      </c>
      <c r="O758" s="105">
        <v>0</v>
      </c>
    </row>
    <row r="759" spans="1:17" x14ac:dyDescent="0.2">
      <c r="A759" s="106" t="s">
        <v>2826</v>
      </c>
      <c r="B759" s="105">
        <v>0</v>
      </c>
      <c r="C759" s="105">
        <v>0</v>
      </c>
      <c r="D759" s="105">
        <v>0</v>
      </c>
      <c r="E759" s="105">
        <v>0</v>
      </c>
      <c r="F759" s="105">
        <v>0</v>
      </c>
      <c r="G759" s="105">
        <v>0</v>
      </c>
      <c r="H759" s="105">
        <v>0</v>
      </c>
      <c r="I759" s="105">
        <v>0</v>
      </c>
      <c r="J759" s="105">
        <v>0</v>
      </c>
      <c r="K759" s="105">
        <v>0</v>
      </c>
      <c r="L759" s="105">
        <v>0</v>
      </c>
      <c r="M759" s="105">
        <v>0</v>
      </c>
      <c r="N759" s="105">
        <v>0</v>
      </c>
      <c r="O759" s="105">
        <v>0</v>
      </c>
    </row>
    <row r="760" spans="1:17" x14ac:dyDescent="0.2">
      <c r="A760" s="106" t="s">
        <v>2827</v>
      </c>
      <c r="B760" s="105">
        <v>0</v>
      </c>
      <c r="C760" s="105">
        <v>0</v>
      </c>
      <c r="D760" s="105">
        <v>0</v>
      </c>
      <c r="E760" s="105">
        <v>0</v>
      </c>
      <c r="F760" s="105">
        <v>0</v>
      </c>
      <c r="G760" s="105">
        <v>0</v>
      </c>
      <c r="H760" s="105">
        <v>0</v>
      </c>
      <c r="I760" s="105">
        <v>0</v>
      </c>
      <c r="J760" s="105">
        <v>0</v>
      </c>
      <c r="K760" s="105">
        <v>0</v>
      </c>
      <c r="L760" s="105">
        <v>0</v>
      </c>
      <c r="M760" s="105">
        <v>0</v>
      </c>
      <c r="N760" s="105">
        <v>0</v>
      </c>
      <c r="O760" s="105">
        <v>0</v>
      </c>
    </row>
    <row r="761" spans="1:17" x14ac:dyDescent="0.2">
      <c r="A761" s="106" t="s">
        <v>2828</v>
      </c>
      <c r="B761" s="105">
        <v>0</v>
      </c>
      <c r="C761" s="105">
        <v>0</v>
      </c>
      <c r="D761" s="105">
        <v>0</v>
      </c>
      <c r="E761" s="105">
        <v>0</v>
      </c>
      <c r="F761" s="105">
        <v>0</v>
      </c>
      <c r="G761" s="105">
        <v>0</v>
      </c>
      <c r="H761" s="105">
        <v>0</v>
      </c>
      <c r="I761" s="105">
        <v>0</v>
      </c>
      <c r="J761" s="105">
        <v>0</v>
      </c>
      <c r="K761" s="105">
        <v>0</v>
      </c>
      <c r="L761" s="105">
        <v>0</v>
      </c>
      <c r="M761" s="105">
        <v>0</v>
      </c>
      <c r="N761" s="105">
        <v>0</v>
      </c>
      <c r="O761" s="105">
        <v>0</v>
      </c>
    </row>
    <row r="762" spans="1:17" x14ac:dyDescent="0.2">
      <c r="A762" s="106" t="s">
        <v>2829</v>
      </c>
      <c r="B762" s="105">
        <v>-903472.02999999898</v>
      </c>
      <c r="C762" s="105">
        <v>-883900.679999999</v>
      </c>
      <c r="D762" s="105">
        <v>-857529.84999999905</v>
      </c>
      <c r="E762" s="105">
        <v>-874320.57999999903</v>
      </c>
      <c r="F762" s="105">
        <v>-851444.08999999904</v>
      </c>
      <c r="G762" s="105">
        <v>-836347.87999999896</v>
      </c>
      <c r="H762" s="105">
        <v>-1076910.02999999</v>
      </c>
      <c r="I762" s="105">
        <v>-1023703.59999999</v>
      </c>
      <c r="J762" s="105">
        <v>-999623.75999999896</v>
      </c>
      <c r="K762" s="105">
        <v>-968178.7</v>
      </c>
      <c r="L762" s="105">
        <v>-924767.37999999896</v>
      </c>
      <c r="M762" s="105">
        <v>-900864.62</v>
      </c>
      <c r="N762" s="105">
        <v>-1028350.8299999899</v>
      </c>
      <c r="O762" s="105">
        <v>-1028350.8299999899</v>
      </c>
    </row>
    <row r="763" spans="1:17" x14ac:dyDescent="0.2">
      <c r="A763" s="233" t="s">
        <v>2830</v>
      </c>
      <c r="B763" s="105">
        <v>-2394239.3699999899</v>
      </c>
      <c r="C763" s="105">
        <v>-2448136.8699999899</v>
      </c>
      <c r="D763" s="105">
        <v>-2391792.27999999</v>
      </c>
      <c r="E763" s="105">
        <v>-2432819.7599999998</v>
      </c>
      <c r="F763" s="105">
        <v>-2357500.4099999899</v>
      </c>
      <c r="G763" s="105">
        <v>-2310898.1999999899</v>
      </c>
      <c r="H763" s="105">
        <v>-2589956.96999999</v>
      </c>
      <c r="I763" s="105">
        <v>-2574289.3899999899</v>
      </c>
      <c r="J763" s="105">
        <v>-2521335.58</v>
      </c>
      <c r="K763" s="105">
        <v>-2454284.15</v>
      </c>
      <c r="L763" s="105">
        <v>-924767.37999999896</v>
      </c>
      <c r="M763" s="105">
        <v>-900864.62</v>
      </c>
      <c r="N763" s="105">
        <v>-1028350.8299999899</v>
      </c>
      <c r="O763" s="105">
        <v>-1028350.8299999899</v>
      </c>
    </row>
    <row r="764" spans="1:17" x14ac:dyDescent="0.2">
      <c r="A764" s="233" t="s">
        <v>2831</v>
      </c>
      <c r="B764" s="107">
        <v>-235661391.97999999</v>
      </c>
      <c r="C764" s="107">
        <v>-235208162.12</v>
      </c>
      <c r="D764" s="107">
        <v>-235806832.24000001</v>
      </c>
      <c r="E764" s="107">
        <v>-236551457.87</v>
      </c>
      <c r="F764" s="107">
        <v>-236449741.5</v>
      </c>
      <c r="G764" s="107">
        <v>-236655459.62</v>
      </c>
      <c r="H764" s="107">
        <v>-233404108</v>
      </c>
      <c r="I764" s="107">
        <v>-232635292.88999999</v>
      </c>
      <c r="J764" s="107">
        <v>-231986742.709999</v>
      </c>
      <c r="K764" s="107">
        <v>-228694219.97999999</v>
      </c>
      <c r="L764" s="107">
        <v>-226077102.22</v>
      </c>
      <c r="M764" s="107">
        <v>-230502826.25999999</v>
      </c>
      <c r="N764" s="107">
        <v>-111323512.98999999</v>
      </c>
      <c r="O764" s="107">
        <v>-111323512.98999999</v>
      </c>
      <c r="P764" s="151" t="str">
        <f>MID($A764,11,3)</f>
        <v>228</v>
      </c>
    </row>
    <row r="765" spans="1:17" x14ac:dyDescent="0.2">
      <c r="A765" s="106" t="s">
        <v>2832</v>
      </c>
      <c r="P765" s="105"/>
      <c r="Q765" s="105"/>
    </row>
    <row r="766" spans="1:17" x14ac:dyDescent="0.2">
      <c r="A766" s="158" t="s">
        <v>2833</v>
      </c>
    </row>
    <row r="767" spans="1:17" x14ac:dyDescent="0.2">
      <c r="A767" s="106" t="s">
        <v>2834</v>
      </c>
      <c r="B767" s="105">
        <v>0</v>
      </c>
      <c r="C767" s="105">
        <v>0</v>
      </c>
      <c r="D767" s="105">
        <v>0</v>
      </c>
      <c r="E767" s="105">
        <v>0</v>
      </c>
      <c r="F767" s="105">
        <v>0</v>
      </c>
      <c r="G767" s="105">
        <v>0</v>
      </c>
      <c r="H767" s="105">
        <v>0</v>
      </c>
      <c r="I767" s="105">
        <v>0</v>
      </c>
      <c r="J767" s="105">
        <v>0</v>
      </c>
      <c r="K767" s="105">
        <v>0</v>
      </c>
      <c r="L767" s="105">
        <v>0</v>
      </c>
      <c r="M767" s="105">
        <v>0</v>
      </c>
      <c r="N767" s="105">
        <v>0</v>
      </c>
      <c r="O767" s="105">
        <v>0</v>
      </c>
    </row>
    <row r="768" spans="1:17" x14ac:dyDescent="0.2">
      <c r="A768" s="106" t="s">
        <v>2835</v>
      </c>
      <c r="B768" s="105">
        <v>0</v>
      </c>
      <c r="C768" s="105">
        <v>0</v>
      </c>
      <c r="D768" s="105">
        <v>0</v>
      </c>
      <c r="E768" s="105">
        <v>0</v>
      </c>
      <c r="F768" s="105">
        <v>0</v>
      </c>
      <c r="G768" s="105">
        <v>0</v>
      </c>
      <c r="H768" s="105">
        <v>0</v>
      </c>
      <c r="I768" s="105">
        <v>0</v>
      </c>
      <c r="J768" s="105">
        <v>0</v>
      </c>
      <c r="K768" s="105">
        <v>0</v>
      </c>
      <c r="L768" s="105">
        <v>0</v>
      </c>
      <c r="M768" s="105">
        <v>0</v>
      </c>
      <c r="N768" s="105">
        <v>0</v>
      </c>
      <c r="O768" s="105">
        <v>0</v>
      </c>
    </row>
    <row r="769" spans="1:16" x14ac:dyDescent="0.2">
      <c r="A769" s="233" t="s">
        <v>2836</v>
      </c>
      <c r="B769" s="107">
        <v>0</v>
      </c>
      <c r="C769" s="107">
        <v>0</v>
      </c>
      <c r="D769" s="107">
        <v>0</v>
      </c>
      <c r="E769" s="107">
        <v>0</v>
      </c>
      <c r="F769" s="107">
        <v>0</v>
      </c>
      <c r="G769" s="107">
        <v>0</v>
      </c>
      <c r="H769" s="107">
        <v>0</v>
      </c>
      <c r="I769" s="107">
        <v>0</v>
      </c>
      <c r="J769" s="107">
        <v>0</v>
      </c>
      <c r="K769" s="107">
        <v>0</v>
      </c>
      <c r="L769" s="107">
        <v>0</v>
      </c>
      <c r="M769" s="107">
        <v>0</v>
      </c>
      <c r="N769" s="107">
        <v>0</v>
      </c>
      <c r="O769" s="107">
        <v>0</v>
      </c>
    </row>
    <row r="770" spans="1:16" x14ac:dyDescent="0.2">
      <c r="A770" s="106" t="s">
        <v>2837</v>
      </c>
    </row>
    <row r="771" spans="1:16" x14ac:dyDescent="0.2">
      <c r="A771" s="158" t="s">
        <v>2838</v>
      </c>
    </row>
    <row r="772" spans="1:16" x14ac:dyDescent="0.2">
      <c r="A772" s="106" t="s">
        <v>2839</v>
      </c>
      <c r="B772" s="105">
        <v>0</v>
      </c>
      <c r="C772" s="105">
        <v>0</v>
      </c>
      <c r="D772" s="105">
        <v>0</v>
      </c>
      <c r="E772" s="105">
        <v>0</v>
      </c>
      <c r="F772" s="105">
        <v>0</v>
      </c>
      <c r="G772" s="105">
        <v>0</v>
      </c>
      <c r="H772" s="105">
        <v>0</v>
      </c>
      <c r="I772" s="105">
        <v>0</v>
      </c>
      <c r="J772" s="105">
        <v>0</v>
      </c>
      <c r="K772" s="105">
        <v>0</v>
      </c>
      <c r="L772" s="105">
        <v>0</v>
      </c>
      <c r="M772" s="105">
        <v>0</v>
      </c>
      <c r="N772" s="105">
        <v>0</v>
      </c>
      <c r="O772" s="105">
        <v>0</v>
      </c>
    </row>
    <row r="773" spans="1:16" x14ac:dyDescent="0.2">
      <c r="A773" s="106" t="s">
        <v>2840</v>
      </c>
      <c r="B773" s="105">
        <v>0</v>
      </c>
      <c r="C773" s="105">
        <v>0</v>
      </c>
      <c r="D773" s="105">
        <v>0</v>
      </c>
      <c r="E773" s="105">
        <v>0</v>
      </c>
      <c r="F773" s="105">
        <v>0</v>
      </c>
      <c r="G773" s="105">
        <v>0</v>
      </c>
      <c r="H773" s="105">
        <v>0</v>
      </c>
      <c r="I773" s="105">
        <v>0</v>
      </c>
      <c r="J773" s="105">
        <v>0</v>
      </c>
      <c r="K773" s="105">
        <v>0</v>
      </c>
      <c r="L773" s="105">
        <v>0</v>
      </c>
      <c r="M773" s="105">
        <v>0</v>
      </c>
      <c r="N773" s="105">
        <v>0</v>
      </c>
      <c r="O773" s="105">
        <v>0</v>
      </c>
    </row>
    <row r="774" spans="1:16" x14ac:dyDescent="0.2">
      <c r="A774" s="106" t="s">
        <v>2841</v>
      </c>
      <c r="B774" s="105">
        <v>-28994603.09</v>
      </c>
      <c r="C774" s="105">
        <v>-29046114.460000001</v>
      </c>
      <c r="D774" s="105">
        <v>-29066142.890000001</v>
      </c>
      <c r="E774" s="105">
        <v>-29045099.609999999</v>
      </c>
      <c r="F774" s="105">
        <v>-29077796.809999999</v>
      </c>
      <c r="G774" s="105">
        <v>-29102692.309999999</v>
      </c>
      <c r="H774" s="105">
        <v>-29141366</v>
      </c>
      <c r="I774" s="105">
        <v>-29175108.199999999</v>
      </c>
      <c r="J774" s="105">
        <v>-29199825.600000001</v>
      </c>
      <c r="K774" s="105">
        <v>-21351083.66</v>
      </c>
      <c r="L774" s="105">
        <v>-21409460.629999999</v>
      </c>
      <c r="M774" s="105">
        <v>-21436430.780000001</v>
      </c>
      <c r="N774" s="105">
        <v>-21461994.48</v>
      </c>
      <c r="O774" s="105">
        <v>-21461994.48</v>
      </c>
    </row>
    <row r="775" spans="1:16" x14ac:dyDescent="0.2">
      <c r="A775" s="106" t="s">
        <v>2842</v>
      </c>
      <c r="B775" s="105">
        <v>-328396573.25</v>
      </c>
      <c r="C775" s="105">
        <v>-320533440.73000002</v>
      </c>
      <c r="D775" s="105">
        <v>-319270413.35000002</v>
      </c>
      <c r="E775" s="105">
        <v>-317390176.75</v>
      </c>
      <c r="F775" s="105">
        <v>-312491928.77999997</v>
      </c>
      <c r="G775" s="105">
        <v>-308533871.21999902</v>
      </c>
      <c r="H775" s="105">
        <v>-305979649.22999901</v>
      </c>
      <c r="I775" s="105">
        <v>-299660260</v>
      </c>
      <c r="J775" s="105">
        <v>-292834469.17000002</v>
      </c>
      <c r="K775" s="105">
        <v>-286334954.75</v>
      </c>
      <c r="L775" s="105">
        <v>-279328240.02999997</v>
      </c>
      <c r="M775" s="105">
        <v>-262320805.66</v>
      </c>
      <c r="N775" s="105">
        <v>-252527083.84999999</v>
      </c>
      <c r="O775" s="105">
        <v>-252527083.84999999</v>
      </c>
    </row>
    <row r="776" spans="1:16" x14ac:dyDescent="0.2">
      <c r="A776" s="233" t="s">
        <v>2843</v>
      </c>
      <c r="B776" s="107">
        <v>-357391176.33999997</v>
      </c>
      <c r="C776" s="107">
        <v>-349579555.19</v>
      </c>
      <c r="D776" s="107">
        <v>-348336556.24000001</v>
      </c>
      <c r="E776" s="107">
        <v>-346435276.359999</v>
      </c>
      <c r="F776" s="107">
        <v>-341569725.58999997</v>
      </c>
      <c r="G776" s="107">
        <v>-337636563.52999997</v>
      </c>
      <c r="H776" s="107">
        <v>-335121015.22999901</v>
      </c>
      <c r="I776" s="107">
        <v>-328835368.19999999</v>
      </c>
      <c r="J776" s="107">
        <v>-322034294.76999998</v>
      </c>
      <c r="K776" s="107">
        <v>-307686038.41000003</v>
      </c>
      <c r="L776" s="107">
        <v>-300737700.66000003</v>
      </c>
      <c r="M776" s="107">
        <v>-283757236.44</v>
      </c>
      <c r="N776" s="107">
        <v>-273989078.32999998</v>
      </c>
      <c r="O776" s="107">
        <v>-273989078.32999998</v>
      </c>
      <c r="P776" s="151" t="str">
        <f>MID($A776,11,3)</f>
        <v>230</v>
      </c>
    </row>
    <row r="777" spans="1:16" x14ac:dyDescent="0.2">
      <c r="A777" s="106" t="s">
        <v>2844</v>
      </c>
    </row>
    <row r="778" spans="1:16" x14ac:dyDescent="0.2">
      <c r="A778" s="158" t="s">
        <v>2845</v>
      </c>
    </row>
    <row r="779" spans="1:16" x14ac:dyDescent="0.2">
      <c r="A779" s="106" t="s">
        <v>2846</v>
      </c>
      <c r="B779" s="105">
        <v>-418.46</v>
      </c>
      <c r="C779" s="105">
        <v>-418.46</v>
      </c>
      <c r="D779" s="105">
        <v>-418.46</v>
      </c>
      <c r="E779" s="105">
        <v>-418.46</v>
      </c>
      <c r="F779" s="105">
        <v>-14894.46</v>
      </c>
      <c r="G779" s="105">
        <v>-418.46</v>
      </c>
      <c r="H779" s="105">
        <v>-418.46</v>
      </c>
      <c r="I779" s="105">
        <v>-418.46</v>
      </c>
      <c r="J779" s="105">
        <v>-418.46</v>
      </c>
      <c r="K779" s="105">
        <v>-418.46</v>
      </c>
      <c r="L779" s="105">
        <v>-418.46</v>
      </c>
      <c r="M779" s="105">
        <v>-418.46</v>
      </c>
      <c r="N779" s="105">
        <v>-418.46</v>
      </c>
      <c r="O779" s="105">
        <v>-418.46</v>
      </c>
    </row>
    <row r="780" spans="1:16" x14ac:dyDescent="0.2">
      <c r="A780" s="106" t="s">
        <v>2847</v>
      </c>
      <c r="B780" s="105">
        <v>0</v>
      </c>
      <c r="C780" s="105">
        <v>0</v>
      </c>
      <c r="D780" s="105">
        <v>0</v>
      </c>
      <c r="E780" s="105">
        <v>0</v>
      </c>
      <c r="F780" s="105">
        <v>0</v>
      </c>
      <c r="G780" s="105">
        <v>0</v>
      </c>
      <c r="H780" s="105">
        <v>0</v>
      </c>
      <c r="I780" s="105">
        <v>0</v>
      </c>
      <c r="J780" s="105">
        <v>0</v>
      </c>
      <c r="K780" s="105">
        <v>0</v>
      </c>
      <c r="L780" s="105">
        <v>0</v>
      </c>
      <c r="M780" s="105">
        <v>0</v>
      </c>
      <c r="N780" s="105">
        <v>0</v>
      </c>
      <c r="O780" s="105">
        <v>0</v>
      </c>
    </row>
    <row r="781" spans="1:16" x14ac:dyDescent="0.2">
      <c r="A781" s="106" t="s">
        <v>2848</v>
      </c>
      <c r="B781" s="105">
        <v>-183745063.66999999</v>
      </c>
      <c r="C781" s="105">
        <v>-129354901.739999</v>
      </c>
      <c r="D781" s="105">
        <v>-73930197.049999997</v>
      </c>
      <c r="E781" s="105">
        <v>-34885198.089999899</v>
      </c>
      <c r="F781" s="105">
        <v>-27123065.91</v>
      </c>
      <c r="G781" s="105">
        <v>-27914417.68</v>
      </c>
      <c r="H781" s="105">
        <v>-29190638.249999899</v>
      </c>
      <c r="I781" s="105">
        <v>-24072232.030000001</v>
      </c>
      <c r="J781" s="105">
        <v>-81687806.450000003</v>
      </c>
      <c r="K781" s="105">
        <v>-110333158.97999901</v>
      </c>
      <c r="L781" s="105">
        <v>-63150495.299999997</v>
      </c>
      <c r="M781" s="105">
        <v>-67059324.289999999</v>
      </c>
      <c r="N781" s="105">
        <v>-76458123.299999997</v>
      </c>
      <c r="O781" s="105">
        <v>-76458123.299999997</v>
      </c>
    </row>
    <row r="782" spans="1:16" x14ac:dyDescent="0.2">
      <c r="A782" s="106" t="s">
        <v>2849</v>
      </c>
      <c r="B782" s="105">
        <v>11847.97</v>
      </c>
      <c r="C782" s="105">
        <v>13713.32</v>
      </c>
      <c r="D782" s="105">
        <v>15061.14</v>
      </c>
      <c r="E782" s="105">
        <v>16705.22</v>
      </c>
      <c r="F782" s="105">
        <v>18315.509999999998</v>
      </c>
      <c r="G782" s="105">
        <v>19918.52</v>
      </c>
      <c r="H782" s="105">
        <v>13637.41</v>
      </c>
      <c r="I782" s="105">
        <v>14946.36</v>
      </c>
      <c r="J782" s="105">
        <v>16474.97</v>
      </c>
      <c r="K782" s="105">
        <v>17956.04</v>
      </c>
      <c r="L782" s="105">
        <v>18854.97</v>
      </c>
      <c r="M782" s="105">
        <v>18073.25</v>
      </c>
      <c r="N782" s="105">
        <v>11309.27</v>
      </c>
      <c r="O782" s="105">
        <v>11309.27</v>
      </c>
    </row>
    <row r="783" spans="1:16" x14ac:dyDescent="0.2">
      <c r="A783" s="106" t="s">
        <v>2850</v>
      </c>
      <c r="B783" s="105">
        <v>9748.02</v>
      </c>
      <c r="C783" s="105">
        <v>10760.16</v>
      </c>
      <c r="D783" s="105">
        <v>15774.48</v>
      </c>
      <c r="E783" s="105">
        <v>20800.240000000002</v>
      </c>
      <c r="F783" s="105">
        <v>25835.95</v>
      </c>
      <c r="G783" s="105">
        <v>30729.53</v>
      </c>
      <c r="H783" s="105">
        <v>23381.24</v>
      </c>
      <c r="I783" s="105">
        <v>27849.47</v>
      </c>
      <c r="J783" s="105">
        <v>32453.78</v>
      </c>
      <c r="K783" s="105">
        <v>85515.44</v>
      </c>
      <c r="L783" s="105">
        <v>89246.38</v>
      </c>
      <c r="M783" s="105">
        <v>93429.42</v>
      </c>
      <c r="N783" s="105">
        <v>86480.58</v>
      </c>
      <c r="O783" s="105">
        <v>86480.58</v>
      </c>
    </row>
    <row r="784" spans="1:16" x14ac:dyDescent="0.2">
      <c r="A784" s="106" t="s">
        <v>2851</v>
      </c>
      <c r="B784" s="105">
        <v>-202544029.09999999</v>
      </c>
      <c r="C784" s="105">
        <v>-203337196.97</v>
      </c>
      <c r="D784" s="105">
        <v>-213961832.37</v>
      </c>
      <c r="E784" s="105">
        <v>-182347765.69</v>
      </c>
      <c r="F784" s="105">
        <v>-206037524.58000001</v>
      </c>
      <c r="G784" s="105">
        <v>-199435896.58000001</v>
      </c>
      <c r="H784" s="105">
        <v>-161605784.62</v>
      </c>
      <c r="I784" s="105">
        <v>-179355465.53999999</v>
      </c>
      <c r="J784" s="105">
        <v>-189838780.16999999</v>
      </c>
      <c r="K784" s="105">
        <v>-185723276.22999999</v>
      </c>
      <c r="L784" s="105">
        <v>-196489960.93000001</v>
      </c>
      <c r="M784" s="105">
        <v>-249967189.91</v>
      </c>
      <c r="N784" s="105">
        <v>-221935237.989999</v>
      </c>
      <c r="O784" s="105">
        <v>-221935237.989999</v>
      </c>
    </row>
    <row r="785" spans="1:15" x14ac:dyDescent="0.2">
      <c r="A785" s="106" t="s">
        <v>2852</v>
      </c>
      <c r="B785" s="105">
        <v>0</v>
      </c>
      <c r="C785" s="105">
        <v>0</v>
      </c>
      <c r="D785" s="105">
        <v>0</v>
      </c>
      <c r="E785" s="105">
        <v>0</v>
      </c>
      <c r="F785" s="105">
        <v>0</v>
      </c>
      <c r="G785" s="105">
        <v>0</v>
      </c>
      <c r="H785" s="105">
        <v>0</v>
      </c>
      <c r="I785" s="105">
        <v>0</v>
      </c>
      <c r="J785" s="105">
        <v>0</v>
      </c>
      <c r="K785" s="105">
        <v>0</v>
      </c>
      <c r="L785" s="105">
        <v>0</v>
      </c>
      <c r="M785" s="105">
        <v>0</v>
      </c>
      <c r="N785" s="105">
        <v>0</v>
      </c>
      <c r="O785" s="105">
        <v>0</v>
      </c>
    </row>
    <row r="786" spans="1:15" x14ac:dyDescent="0.2">
      <c r="A786" s="106" t="s">
        <v>2853</v>
      </c>
      <c r="B786" s="105">
        <v>0</v>
      </c>
      <c r="C786" s="105">
        <v>0</v>
      </c>
      <c r="D786" s="105">
        <v>0</v>
      </c>
      <c r="E786" s="105">
        <v>0</v>
      </c>
      <c r="F786" s="105">
        <v>0</v>
      </c>
      <c r="G786" s="105">
        <v>0</v>
      </c>
      <c r="H786" s="105">
        <v>0</v>
      </c>
      <c r="I786" s="105">
        <v>0</v>
      </c>
      <c r="J786" s="105">
        <v>0</v>
      </c>
      <c r="K786" s="105">
        <v>0</v>
      </c>
      <c r="L786" s="105">
        <v>0</v>
      </c>
      <c r="M786" s="105">
        <v>0</v>
      </c>
      <c r="N786" s="105">
        <v>0</v>
      </c>
      <c r="O786" s="105">
        <v>0</v>
      </c>
    </row>
    <row r="787" spans="1:15" x14ac:dyDescent="0.2">
      <c r="A787" s="106" t="s">
        <v>2854</v>
      </c>
      <c r="B787" s="105">
        <v>-409113.44</v>
      </c>
      <c r="C787" s="105">
        <v>-130833.51</v>
      </c>
      <c r="D787" s="105">
        <v>-249005.73</v>
      </c>
      <c r="E787" s="105">
        <v>-403019.8</v>
      </c>
      <c r="F787" s="105">
        <v>-147465.19</v>
      </c>
      <c r="G787" s="105">
        <v>-299845.87</v>
      </c>
      <c r="H787" s="105">
        <v>-447311.03</v>
      </c>
      <c r="I787" s="105">
        <v>-152380.70000000001</v>
      </c>
      <c r="J787" s="105">
        <v>-299553.03999999998</v>
      </c>
      <c r="K787" s="105">
        <v>-436601.53</v>
      </c>
      <c r="L787" s="105">
        <v>-141616.81</v>
      </c>
      <c r="M787" s="105">
        <v>-278665.32</v>
      </c>
      <c r="N787" s="105">
        <v>-398407.08</v>
      </c>
      <c r="O787" s="105">
        <v>-398407.08</v>
      </c>
    </row>
    <row r="788" spans="1:15" x14ac:dyDescent="0.2">
      <c r="A788" s="106" t="s">
        <v>2855</v>
      </c>
      <c r="B788" s="105">
        <v>-2372492.7400000002</v>
      </c>
      <c r="C788" s="105">
        <v>-2523997.7400000002</v>
      </c>
      <c r="D788" s="105">
        <v>-2685658.74</v>
      </c>
      <c r="E788" s="105">
        <v>-486288.74</v>
      </c>
      <c r="F788" s="105">
        <v>-594737.74</v>
      </c>
      <c r="G788" s="105">
        <v>-762431.74</v>
      </c>
      <c r="H788" s="105">
        <v>-674422.74</v>
      </c>
      <c r="I788" s="105">
        <v>-639730.74</v>
      </c>
      <c r="J788" s="105">
        <v>-639730.74</v>
      </c>
      <c r="K788" s="105">
        <v>-0.74</v>
      </c>
      <c r="L788" s="105">
        <v>639730</v>
      </c>
      <c r="M788" s="105">
        <v>-0.74</v>
      </c>
      <c r="N788" s="105">
        <v>0</v>
      </c>
      <c r="O788" s="105">
        <v>0</v>
      </c>
    </row>
    <row r="789" spans="1:15" x14ac:dyDescent="0.2">
      <c r="A789" s="106" t="s">
        <v>2856</v>
      </c>
      <c r="B789" s="105">
        <v>8290.75</v>
      </c>
      <c r="C789" s="105">
        <v>16554.27</v>
      </c>
      <c r="D789" s="105">
        <v>23776.54</v>
      </c>
      <c r="E789" s="105">
        <v>29841.22</v>
      </c>
      <c r="F789" s="105">
        <v>38511.519999999997</v>
      </c>
      <c r="G789" s="105">
        <v>43649.26</v>
      </c>
      <c r="H789" s="105">
        <v>10319.93</v>
      </c>
      <c r="I789" s="105">
        <v>14991.23</v>
      </c>
      <c r="J789" s="105">
        <v>21481.02</v>
      </c>
      <c r="K789" s="105">
        <v>26508.5</v>
      </c>
      <c r="L789" s="105">
        <v>31568.880000000001</v>
      </c>
      <c r="M789" s="105">
        <v>37115.15</v>
      </c>
      <c r="N789" s="105">
        <v>6267.71</v>
      </c>
      <c r="O789" s="105">
        <v>6267.71</v>
      </c>
    </row>
    <row r="790" spans="1:15" x14ac:dyDescent="0.2">
      <c r="A790" s="106" t="s">
        <v>2857</v>
      </c>
      <c r="B790" s="105">
        <v>4183.91</v>
      </c>
      <c r="C790" s="105">
        <v>5466.12</v>
      </c>
      <c r="D790" s="105">
        <v>6481.74</v>
      </c>
      <c r="E790" s="105">
        <v>7550.2</v>
      </c>
      <c r="F790" s="105">
        <v>8821.17</v>
      </c>
      <c r="G790" s="105">
        <v>8750.73</v>
      </c>
      <c r="H790" s="105">
        <v>4524.3</v>
      </c>
      <c r="I790" s="105">
        <v>5358.51</v>
      </c>
      <c r="J790" s="105">
        <v>6216.64</v>
      </c>
      <c r="K790" s="105">
        <v>7281</v>
      </c>
      <c r="L790" s="105">
        <v>8102.57</v>
      </c>
      <c r="M790" s="105">
        <v>8900.7000000000007</v>
      </c>
      <c r="N790" s="105">
        <v>4715.88</v>
      </c>
      <c r="O790" s="105">
        <v>4715.88</v>
      </c>
    </row>
    <row r="791" spans="1:15" x14ac:dyDescent="0.2">
      <c r="A791" s="106" t="s">
        <v>2858</v>
      </c>
      <c r="B791" s="105">
        <v>-45.33</v>
      </c>
      <c r="C791" s="105">
        <v>-274.51</v>
      </c>
      <c r="D791" s="105">
        <v>-328.52</v>
      </c>
      <c r="E791" s="105">
        <v>-278.52</v>
      </c>
      <c r="F791" s="105">
        <v>-278.52</v>
      </c>
      <c r="G791" s="105">
        <v>-278.52</v>
      </c>
      <c r="H791" s="105">
        <v>-278.52</v>
      </c>
      <c r="I791" s="105">
        <v>593.78</v>
      </c>
      <c r="J791" s="105">
        <v>381.28</v>
      </c>
      <c r="K791" s="105">
        <v>614.75</v>
      </c>
      <c r="L791" s="105">
        <v>54687.6</v>
      </c>
      <c r="M791" s="105">
        <v>198183.75</v>
      </c>
      <c r="N791" s="105">
        <v>54687.6</v>
      </c>
      <c r="O791" s="105">
        <v>54687.6</v>
      </c>
    </row>
    <row r="792" spans="1:15" x14ac:dyDescent="0.2">
      <c r="A792" s="106" t="s">
        <v>2859</v>
      </c>
      <c r="B792" s="105">
        <v>0</v>
      </c>
      <c r="C792" s="105">
        <v>0</v>
      </c>
      <c r="D792" s="105">
        <v>0</v>
      </c>
      <c r="E792" s="105">
        <v>0</v>
      </c>
      <c r="F792" s="105">
        <v>0</v>
      </c>
      <c r="G792" s="105">
        <v>0</v>
      </c>
      <c r="H792" s="105">
        <v>0</v>
      </c>
      <c r="I792" s="105">
        <v>0</v>
      </c>
      <c r="J792" s="105">
        <v>0</v>
      </c>
      <c r="K792" s="105">
        <v>0</v>
      </c>
      <c r="L792" s="105">
        <v>0</v>
      </c>
      <c r="M792" s="105">
        <v>0</v>
      </c>
      <c r="N792" s="105">
        <v>0</v>
      </c>
      <c r="O792" s="105">
        <v>0</v>
      </c>
    </row>
    <row r="793" spans="1:15" x14ac:dyDescent="0.2">
      <c r="A793" s="106" t="s">
        <v>2860</v>
      </c>
      <c r="B793" s="105">
        <v>0</v>
      </c>
      <c r="C793" s="105">
        <v>0</v>
      </c>
      <c r="D793" s="105">
        <v>0</v>
      </c>
      <c r="E793" s="105">
        <v>0</v>
      </c>
      <c r="F793" s="105">
        <v>0</v>
      </c>
      <c r="G793" s="105">
        <v>0</v>
      </c>
      <c r="H793" s="105">
        <v>0</v>
      </c>
      <c r="I793" s="105">
        <v>0</v>
      </c>
      <c r="J793" s="105">
        <v>0</v>
      </c>
      <c r="K793" s="105">
        <v>0</v>
      </c>
      <c r="L793" s="105">
        <v>0</v>
      </c>
      <c r="M793" s="105">
        <v>0</v>
      </c>
      <c r="N793" s="105">
        <v>0</v>
      </c>
      <c r="O793" s="105">
        <v>0</v>
      </c>
    </row>
    <row r="794" spans="1:15" x14ac:dyDescent="0.2">
      <c r="A794" s="106" t="s">
        <v>2861</v>
      </c>
      <c r="B794" s="105">
        <v>-42285013.57</v>
      </c>
      <c r="C794" s="105">
        <v>-127439049.53</v>
      </c>
      <c r="D794" s="105">
        <v>-5795098.5099999998</v>
      </c>
      <c r="E794" s="105">
        <v>-22175521.829999998</v>
      </c>
      <c r="F794" s="105">
        <v>-24336212.039999999</v>
      </c>
      <c r="G794" s="105">
        <v>-6941174.5599999996</v>
      </c>
      <c r="H794" s="105">
        <v>-22111722.34</v>
      </c>
      <c r="I794" s="105">
        <v>-5054586.79</v>
      </c>
      <c r="J794" s="105">
        <v>-8959742.7200000007</v>
      </c>
      <c r="K794" s="105">
        <v>-41179564.049999997</v>
      </c>
      <c r="L794" s="105">
        <v>-18080211.120000001</v>
      </c>
      <c r="M794" s="105">
        <v>-110698115</v>
      </c>
      <c r="N794" s="105">
        <v>-38036377.68</v>
      </c>
      <c r="O794" s="105">
        <v>-38036377.68</v>
      </c>
    </row>
    <row r="795" spans="1:15" x14ac:dyDescent="0.2">
      <c r="A795" s="106" t="s">
        <v>2862</v>
      </c>
      <c r="B795" s="105">
        <v>0</v>
      </c>
      <c r="C795" s="105">
        <v>0</v>
      </c>
      <c r="D795" s="105">
        <v>0</v>
      </c>
      <c r="E795" s="105">
        <v>0</v>
      </c>
      <c r="F795" s="105">
        <v>0</v>
      </c>
      <c r="G795" s="105">
        <v>0</v>
      </c>
      <c r="H795" s="105">
        <v>0</v>
      </c>
      <c r="I795" s="105">
        <v>0</v>
      </c>
      <c r="J795" s="105">
        <v>0</v>
      </c>
      <c r="K795" s="105">
        <v>0</v>
      </c>
      <c r="L795" s="105">
        <v>0</v>
      </c>
      <c r="M795" s="105">
        <v>0</v>
      </c>
      <c r="N795" s="105">
        <v>0</v>
      </c>
      <c r="O795" s="105">
        <v>0</v>
      </c>
    </row>
    <row r="796" spans="1:15" x14ac:dyDescent="0.2">
      <c r="A796" s="106" t="s">
        <v>2863</v>
      </c>
      <c r="B796" s="105">
        <v>0</v>
      </c>
      <c r="C796" s="105">
        <v>0</v>
      </c>
      <c r="D796" s="105">
        <v>0</v>
      </c>
      <c r="E796" s="105">
        <v>0</v>
      </c>
      <c r="F796" s="105">
        <v>0</v>
      </c>
      <c r="G796" s="105">
        <v>0</v>
      </c>
      <c r="H796" s="105">
        <v>0</v>
      </c>
      <c r="I796" s="105">
        <v>0</v>
      </c>
      <c r="J796" s="105">
        <v>0</v>
      </c>
      <c r="K796" s="105">
        <v>0</v>
      </c>
      <c r="L796" s="105">
        <v>0</v>
      </c>
      <c r="M796" s="105">
        <v>0</v>
      </c>
      <c r="N796" s="105">
        <v>0</v>
      </c>
      <c r="O796" s="105">
        <v>0</v>
      </c>
    </row>
    <row r="797" spans="1:15" x14ac:dyDescent="0.2">
      <c r="A797" s="106" t="s">
        <v>2864</v>
      </c>
      <c r="B797" s="105">
        <v>0</v>
      </c>
      <c r="C797" s="105">
        <v>0</v>
      </c>
      <c r="D797" s="105">
        <v>0</v>
      </c>
      <c r="E797" s="105">
        <v>0</v>
      </c>
      <c r="F797" s="105">
        <v>0</v>
      </c>
      <c r="G797" s="105">
        <v>0</v>
      </c>
      <c r="H797" s="105">
        <v>0</v>
      </c>
      <c r="I797" s="105">
        <v>0</v>
      </c>
      <c r="J797" s="105">
        <v>0</v>
      </c>
      <c r="K797" s="105">
        <v>0</v>
      </c>
      <c r="L797" s="105">
        <v>0</v>
      </c>
      <c r="M797" s="105">
        <v>0</v>
      </c>
      <c r="N797" s="105">
        <v>0</v>
      </c>
      <c r="O797" s="105">
        <v>0</v>
      </c>
    </row>
    <row r="798" spans="1:15" x14ac:dyDescent="0.2">
      <c r="A798" s="106" t="s">
        <v>2865</v>
      </c>
      <c r="B798" s="105">
        <v>0</v>
      </c>
      <c r="C798" s="105">
        <v>0</v>
      </c>
      <c r="D798" s="105">
        <v>0</v>
      </c>
      <c r="E798" s="105">
        <v>0</v>
      </c>
      <c r="F798" s="105">
        <v>0</v>
      </c>
      <c r="G798" s="105">
        <v>0</v>
      </c>
      <c r="H798" s="105">
        <v>0</v>
      </c>
      <c r="I798" s="105">
        <v>0</v>
      </c>
      <c r="J798" s="105">
        <v>0</v>
      </c>
      <c r="K798" s="105">
        <v>0</v>
      </c>
      <c r="L798" s="105">
        <v>0</v>
      </c>
      <c r="M798" s="105">
        <v>0</v>
      </c>
      <c r="N798" s="105">
        <v>0</v>
      </c>
      <c r="O798" s="105">
        <v>0</v>
      </c>
    </row>
    <row r="799" spans="1:15" x14ac:dyDescent="0.2">
      <c r="A799" s="106" t="s">
        <v>2866</v>
      </c>
      <c r="B799" s="105">
        <v>0</v>
      </c>
      <c r="C799" s="105">
        <v>0</v>
      </c>
      <c r="D799" s="105">
        <v>0</v>
      </c>
      <c r="E799" s="105">
        <v>0</v>
      </c>
      <c r="F799" s="105">
        <v>0</v>
      </c>
      <c r="G799" s="105">
        <v>0</v>
      </c>
      <c r="H799" s="105">
        <v>0</v>
      </c>
      <c r="I799" s="105">
        <v>0</v>
      </c>
      <c r="J799" s="105">
        <v>0</v>
      </c>
      <c r="K799" s="105">
        <v>0</v>
      </c>
      <c r="L799" s="105">
        <v>0</v>
      </c>
      <c r="M799" s="105">
        <v>0</v>
      </c>
      <c r="N799" s="105">
        <v>0</v>
      </c>
      <c r="O799" s="105">
        <v>0</v>
      </c>
    </row>
    <row r="800" spans="1:15" x14ac:dyDescent="0.2">
      <c r="A800" s="106" t="s">
        <v>2867</v>
      </c>
      <c r="B800" s="105">
        <v>-46871038.020000003</v>
      </c>
      <c r="C800" s="105">
        <v>-49042426.549999997</v>
      </c>
      <c r="D800" s="105">
        <v>-93019123.959999993</v>
      </c>
      <c r="E800" s="105">
        <v>-44346703.799999997</v>
      </c>
      <c r="F800" s="105">
        <v>-41523890.490000002</v>
      </c>
      <c r="G800" s="105">
        <v>-42920467.299999997</v>
      </c>
      <c r="H800" s="105">
        <v>-40487580.039999999</v>
      </c>
      <c r="I800" s="105">
        <v>-42234597.859999999</v>
      </c>
      <c r="J800" s="105">
        <v>-42576607.289999999</v>
      </c>
      <c r="K800" s="105">
        <v>-41998297.810000002</v>
      </c>
      <c r="L800" s="105">
        <v>-41373335.530000001</v>
      </c>
      <c r="M800" s="105">
        <v>-41552570.149999999</v>
      </c>
      <c r="N800" s="105">
        <v>-42001941.32</v>
      </c>
      <c r="O800" s="105">
        <v>-42001941.32</v>
      </c>
    </row>
    <row r="801" spans="1:15" x14ac:dyDescent="0.2">
      <c r="A801" s="106" t="s">
        <v>2868</v>
      </c>
      <c r="B801" s="105">
        <v>-6699772.4800000004</v>
      </c>
      <c r="C801" s="105">
        <v>-6299975.5700000003</v>
      </c>
      <c r="D801" s="105">
        <v>-6251716.9100000001</v>
      </c>
      <c r="E801" s="105">
        <v>-5894551.5499999998</v>
      </c>
      <c r="F801" s="105">
        <v>-8094984.0499999998</v>
      </c>
      <c r="G801" s="105">
        <v>-6660174.3499999996</v>
      </c>
      <c r="H801" s="105">
        <v>-11515400.539999999</v>
      </c>
      <c r="I801" s="105">
        <v>-12901273.42</v>
      </c>
      <c r="J801" s="105">
        <v>-30188362.82</v>
      </c>
      <c r="K801" s="105">
        <v>-9151115.0999999996</v>
      </c>
      <c r="L801" s="105">
        <v>-4522252.25</v>
      </c>
      <c r="M801" s="105">
        <v>-4534820.01</v>
      </c>
      <c r="N801" s="105">
        <v>-5752543.3899999997</v>
      </c>
      <c r="O801" s="105">
        <v>-5752543.3899999997</v>
      </c>
    </row>
    <row r="802" spans="1:15" x14ac:dyDescent="0.2">
      <c r="A802" s="106" t="s">
        <v>2869</v>
      </c>
      <c r="B802" s="105">
        <v>-1157460.01</v>
      </c>
      <c r="C802" s="105">
        <v>-747007.89</v>
      </c>
      <c r="D802" s="105">
        <v>-748125.59</v>
      </c>
      <c r="E802" s="105">
        <v>-1157133.8500000001</v>
      </c>
      <c r="F802" s="105">
        <v>-1555287.44</v>
      </c>
      <c r="G802" s="105">
        <v>-972338.09</v>
      </c>
      <c r="H802" s="105">
        <v>-816960.29</v>
      </c>
      <c r="I802" s="105">
        <v>-816960.29</v>
      </c>
      <c r="J802" s="105">
        <v>-1767297.34</v>
      </c>
      <c r="K802" s="105">
        <v>-1234677.8600000001</v>
      </c>
      <c r="L802" s="105">
        <v>-1005469.54</v>
      </c>
      <c r="M802" s="105">
        <v>-962191.09</v>
      </c>
      <c r="N802" s="105">
        <v>-962191.09</v>
      </c>
      <c r="O802" s="105">
        <v>-962191.09</v>
      </c>
    </row>
    <row r="803" spans="1:15" x14ac:dyDescent="0.2">
      <c r="A803" s="106" t="s">
        <v>2870</v>
      </c>
      <c r="B803" s="105">
        <v>0</v>
      </c>
      <c r="C803" s="105">
        <v>0</v>
      </c>
      <c r="D803" s="105">
        <v>0</v>
      </c>
      <c r="E803" s="105">
        <v>0</v>
      </c>
      <c r="F803" s="105">
        <v>0</v>
      </c>
      <c r="G803" s="105">
        <v>0</v>
      </c>
      <c r="H803" s="105">
        <v>0</v>
      </c>
      <c r="I803" s="105">
        <v>0</v>
      </c>
      <c r="J803" s="105">
        <v>0</v>
      </c>
      <c r="K803" s="105">
        <v>0</v>
      </c>
      <c r="L803" s="105">
        <v>0</v>
      </c>
      <c r="M803" s="105">
        <v>0</v>
      </c>
      <c r="N803" s="105">
        <v>0</v>
      </c>
      <c r="O803" s="105">
        <v>0</v>
      </c>
    </row>
    <row r="804" spans="1:15" x14ac:dyDescent="0.2">
      <c r="A804" s="106" t="s">
        <v>2871</v>
      </c>
      <c r="B804" s="105">
        <v>0</v>
      </c>
      <c r="C804" s="105">
        <v>0</v>
      </c>
      <c r="D804" s="105">
        <v>0</v>
      </c>
      <c r="E804" s="105">
        <v>0</v>
      </c>
      <c r="F804" s="105">
        <v>0</v>
      </c>
      <c r="G804" s="105">
        <v>0</v>
      </c>
      <c r="H804" s="105">
        <v>0</v>
      </c>
      <c r="I804" s="105">
        <v>0</v>
      </c>
      <c r="J804" s="105">
        <v>0</v>
      </c>
      <c r="K804" s="105">
        <v>0</v>
      </c>
      <c r="L804" s="105">
        <v>0</v>
      </c>
      <c r="M804" s="105">
        <v>0</v>
      </c>
      <c r="N804" s="105">
        <v>0</v>
      </c>
      <c r="O804" s="105">
        <v>0</v>
      </c>
    </row>
    <row r="805" spans="1:15" x14ac:dyDescent="0.2">
      <c r="A805" s="106" t="s">
        <v>2872</v>
      </c>
      <c r="B805" s="105">
        <v>-2598.0300000000002</v>
      </c>
      <c r="C805" s="105">
        <v>-2598.0300000000002</v>
      </c>
      <c r="D805" s="105">
        <v>-2598.0300000000002</v>
      </c>
      <c r="E805" s="105">
        <v>-2598.0300000000002</v>
      </c>
      <c r="F805" s="105">
        <v>-2598.0300000000002</v>
      </c>
      <c r="G805" s="105">
        <v>-2598.0300000000002</v>
      </c>
      <c r="H805" s="105">
        <v>-2598.0300000000002</v>
      </c>
      <c r="I805" s="105">
        <v>-2598.0300000000002</v>
      </c>
      <c r="J805" s="105">
        <v>-2598.0300000000002</v>
      </c>
      <c r="K805" s="105">
        <v>-2598.0300000000002</v>
      </c>
      <c r="L805" s="105">
        <v>-2598.0300000000002</v>
      </c>
      <c r="M805" s="105">
        <v>-2598.0300000000002</v>
      </c>
      <c r="N805" s="105">
        <v>-2598.0300000000002</v>
      </c>
      <c r="O805" s="105">
        <v>-2598.0300000000002</v>
      </c>
    </row>
    <row r="806" spans="1:15" x14ac:dyDescent="0.2">
      <c r="A806" s="106" t="s">
        <v>2873</v>
      </c>
      <c r="B806" s="105">
        <v>-201995.62</v>
      </c>
      <c r="C806" s="105">
        <v>-201995.62</v>
      </c>
      <c r="D806" s="105">
        <v>-201995.62</v>
      </c>
      <c r="E806" s="105">
        <v>-201995.62</v>
      </c>
      <c r="F806" s="105">
        <v>-201995.62</v>
      </c>
      <c r="G806" s="105">
        <v>-201995.62</v>
      </c>
      <c r="H806" s="105">
        <v>-201995.62</v>
      </c>
      <c r="I806" s="105">
        <v>-201995.62</v>
      </c>
      <c r="J806" s="105">
        <v>-201995.62</v>
      </c>
      <c r="K806" s="105">
        <v>-201995.62</v>
      </c>
      <c r="L806" s="105">
        <v>-201995.62</v>
      </c>
      <c r="M806" s="105">
        <v>-201995.62</v>
      </c>
      <c r="N806" s="105">
        <v>-201995.62</v>
      </c>
      <c r="O806" s="105">
        <v>-201995.62</v>
      </c>
    </row>
    <row r="807" spans="1:15" x14ac:dyDescent="0.2">
      <c r="A807" s="106" t="s">
        <v>2874</v>
      </c>
      <c r="B807" s="105">
        <v>-19800</v>
      </c>
      <c r="C807" s="105">
        <v>-19800</v>
      </c>
      <c r="D807" s="105">
        <v>-19800</v>
      </c>
      <c r="E807" s="105">
        <v>-19800</v>
      </c>
      <c r="F807" s="105">
        <v>-19800</v>
      </c>
      <c r="G807" s="105">
        <v>-19800</v>
      </c>
      <c r="H807" s="105">
        <v>-19800</v>
      </c>
      <c r="I807" s="105">
        <v>-19800</v>
      </c>
      <c r="J807" s="105">
        <v>-19800</v>
      </c>
      <c r="K807" s="105">
        <v>-19800</v>
      </c>
      <c r="L807" s="105">
        <v>-19800</v>
      </c>
      <c r="M807" s="105">
        <v>-19800</v>
      </c>
      <c r="N807" s="105">
        <v>-19800</v>
      </c>
      <c r="O807" s="105">
        <v>-19800</v>
      </c>
    </row>
    <row r="808" spans="1:15" x14ac:dyDescent="0.2">
      <c r="A808" s="106" t="s">
        <v>2875</v>
      </c>
      <c r="B808" s="105">
        <v>-5214462.0199999996</v>
      </c>
      <c r="C808" s="105">
        <v>-4519803.9299999904</v>
      </c>
      <c r="D808" s="105">
        <v>-368365.69</v>
      </c>
      <c r="E808" s="105">
        <v>-4569946.16</v>
      </c>
      <c r="F808" s="105">
        <v>-4798899.5999999903</v>
      </c>
      <c r="G808" s="105">
        <v>-2917494.47</v>
      </c>
      <c r="H808" s="105">
        <v>-3336791.43</v>
      </c>
      <c r="I808" s="105">
        <v>-2690040.38</v>
      </c>
      <c r="J808" s="105">
        <v>-2403275.67</v>
      </c>
      <c r="K808" s="105">
        <v>-2870919.93</v>
      </c>
      <c r="L808" s="105">
        <v>-1982335.29</v>
      </c>
      <c r="M808" s="105">
        <v>-1396575.46</v>
      </c>
      <c r="N808" s="105">
        <v>-4072806.17</v>
      </c>
      <c r="O808" s="105">
        <v>-4072806.17</v>
      </c>
    </row>
    <row r="809" spans="1:15" x14ac:dyDescent="0.2">
      <c r="A809" s="106" t="s">
        <v>2876</v>
      </c>
      <c r="B809" s="105">
        <v>-3196902.45</v>
      </c>
      <c r="C809" s="105">
        <v>0</v>
      </c>
      <c r="D809" s="105">
        <v>0</v>
      </c>
      <c r="E809" s="105">
        <v>-8278603.1200000001</v>
      </c>
      <c r="F809" s="105">
        <v>0</v>
      </c>
      <c r="G809" s="105">
        <v>0</v>
      </c>
      <c r="H809" s="105">
        <v>-1665982.19</v>
      </c>
      <c r="I809" s="105">
        <v>0</v>
      </c>
      <c r="J809" s="105">
        <v>0</v>
      </c>
      <c r="K809" s="105">
        <v>-1490633.98</v>
      </c>
      <c r="L809" s="105">
        <v>0</v>
      </c>
      <c r="M809" s="105">
        <v>0</v>
      </c>
      <c r="N809" s="105">
        <v>-2862497.44</v>
      </c>
      <c r="O809" s="105">
        <v>-2862497.44</v>
      </c>
    </row>
    <row r="810" spans="1:15" x14ac:dyDescent="0.2">
      <c r="A810" s="106" t="s">
        <v>2877</v>
      </c>
      <c r="B810" s="105">
        <v>-503791.53</v>
      </c>
      <c r="C810" s="105">
        <v>-57641.260000000097</v>
      </c>
      <c r="D810" s="105">
        <v>-252.89000000009301</v>
      </c>
      <c r="E810" s="105">
        <v>-632965.78</v>
      </c>
      <c r="F810" s="105">
        <v>-244533.83</v>
      </c>
      <c r="G810" s="105">
        <v>-376977.05</v>
      </c>
      <c r="H810" s="105">
        <v>-465286.43</v>
      </c>
      <c r="I810" s="105">
        <v>-752800.63</v>
      </c>
      <c r="J810" s="105">
        <v>-919563.42</v>
      </c>
      <c r="K810" s="105">
        <v>-649877.94999999995</v>
      </c>
      <c r="L810" s="105">
        <v>-210099.42</v>
      </c>
      <c r="M810" s="105">
        <v>-506086.94</v>
      </c>
      <c r="N810" s="105">
        <v>-410318.69</v>
      </c>
      <c r="O810" s="105">
        <v>-410318.69</v>
      </c>
    </row>
    <row r="811" spans="1:15" x14ac:dyDescent="0.2">
      <c r="A811" s="106" t="s">
        <v>2878</v>
      </c>
      <c r="B811" s="105">
        <v>-514502.24</v>
      </c>
      <c r="C811" s="105">
        <v>-426049.31</v>
      </c>
      <c r="D811" s="105">
        <v>-151926.079999999</v>
      </c>
      <c r="E811" s="105">
        <v>-662327.48</v>
      </c>
      <c r="F811" s="105">
        <v>-573906.6</v>
      </c>
      <c r="G811" s="105">
        <v>-280632.08</v>
      </c>
      <c r="H811" s="105">
        <v>-3315495.18</v>
      </c>
      <c r="I811" s="105">
        <v>-659193.22999999905</v>
      </c>
      <c r="J811" s="105">
        <v>-542706.78</v>
      </c>
      <c r="K811" s="105">
        <v>-409459.46999999898</v>
      </c>
      <c r="L811" s="105">
        <v>-196450.06</v>
      </c>
      <c r="M811" s="105">
        <v>-392086.54</v>
      </c>
      <c r="N811" s="105">
        <v>-379215.99999999901</v>
      </c>
      <c r="O811" s="105">
        <v>-379215.99999999901</v>
      </c>
    </row>
    <row r="812" spans="1:15" x14ac:dyDescent="0.2">
      <c r="A812" s="106" t="s">
        <v>2879</v>
      </c>
      <c r="B812" s="105">
        <v>-4.6899999997549404</v>
      </c>
      <c r="C812" s="105">
        <v>-4.6899999997549404</v>
      </c>
      <c r="D812" s="105">
        <v>-4.6899999997549404</v>
      </c>
      <c r="E812" s="105">
        <v>-4.6899999997549404</v>
      </c>
      <c r="F812" s="105">
        <v>-4.6899999997549404</v>
      </c>
      <c r="G812" s="105">
        <v>21622.879999998899</v>
      </c>
      <c r="H812" s="105">
        <v>-4.6899999997549404</v>
      </c>
      <c r="I812" s="105">
        <v>-4.6899999997549404</v>
      </c>
      <c r="J812" s="105">
        <v>-4.6899999997549404</v>
      </c>
      <c r="K812" s="105">
        <v>-4.6899999997549404</v>
      </c>
      <c r="L812" s="105">
        <v>-4.6899999997549404</v>
      </c>
      <c r="M812" s="105">
        <v>-4.6899999997549404</v>
      </c>
      <c r="N812" s="105">
        <v>-4.6899999997549404</v>
      </c>
      <c r="O812" s="105">
        <v>-4.6899999997549404</v>
      </c>
    </row>
    <row r="813" spans="1:15" x14ac:dyDescent="0.2">
      <c r="A813" s="106" t="s">
        <v>2880</v>
      </c>
      <c r="B813" s="105">
        <v>0</v>
      </c>
      <c r="C813" s="105">
        <v>0</v>
      </c>
      <c r="D813" s="105">
        <v>0</v>
      </c>
      <c r="E813" s="105">
        <v>0</v>
      </c>
      <c r="F813" s="105">
        <v>0</v>
      </c>
      <c r="G813" s="105">
        <v>0</v>
      </c>
      <c r="H813" s="105">
        <v>0</v>
      </c>
      <c r="I813" s="105">
        <v>0</v>
      </c>
      <c r="J813" s="105">
        <v>0</v>
      </c>
      <c r="K813" s="105">
        <v>0</v>
      </c>
      <c r="L813" s="105">
        <v>0</v>
      </c>
      <c r="M813" s="105">
        <v>0</v>
      </c>
      <c r="N813" s="105">
        <v>0</v>
      </c>
      <c r="O813" s="105">
        <v>0</v>
      </c>
    </row>
    <row r="814" spans="1:15" x14ac:dyDescent="0.2">
      <c r="A814" s="106" t="s">
        <v>2881</v>
      </c>
      <c r="B814" s="105">
        <v>-56143.33</v>
      </c>
      <c r="C814" s="105">
        <v>-4690463.72</v>
      </c>
      <c r="D814" s="105">
        <v>-1476218.58</v>
      </c>
      <c r="E814" s="105">
        <v>-6800.6399999999903</v>
      </c>
      <c r="F814" s="105">
        <v>-691299.89</v>
      </c>
      <c r="G814" s="105">
        <v>-3303314.22</v>
      </c>
      <c r="H814" s="105">
        <v>137618.88</v>
      </c>
      <c r="I814" s="105">
        <v>143765.54999999999</v>
      </c>
      <c r="J814" s="105">
        <v>-740230.17</v>
      </c>
      <c r="K814" s="105">
        <v>-411712.75</v>
      </c>
      <c r="L814" s="105">
        <v>-8316.2699999999895</v>
      </c>
      <c r="M814" s="105">
        <v>-8566.1499999999905</v>
      </c>
      <c r="N814" s="105">
        <v>-5447.1299999999901</v>
      </c>
      <c r="O814" s="105">
        <v>-5447.1299999999901</v>
      </c>
    </row>
    <row r="815" spans="1:15" x14ac:dyDescent="0.2">
      <c r="A815" s="106" t="s">
        <v>2882</v>
      </c>
      <c r="B815" s="105">
        <v>-180294084.84999999</v>
      </c>
      <c r="C815" s="105">
        <v>-126101492.51000001</v>
      </c>
      <c r="D815" s="105">
        <v>-84556542.909999996</v>
      </c>
      <c r="E815" s="105">
        <v>-78303794.069999993</v>
      </c>
      <c r="F815" s="105">
        <v>-75895459.829999998</v>
      </c>
      <c r="G815" s="105">
        <v>-86726456.769999996</v>
      </c>
      <c r="H815" s="105">
        <v>-94669873.340000004</v>
      </c>
      <c r="I815" s="105">
        <v>-120710569.54000001</v>
      </c>
      <c r="J815" s="105">
        <v>-120184993.5</v>
      </c>
      <c r="K815" s="105">
        <v>-102814942.54000001</v>
      </c>
      <c r="L815" s="105">
        <v>-97836374.829999998</v>
      </c>
      <c r="M815" s="105">
        <v>-87630407.469999999</v>
      </c>
      <c r="N815" s="105">
        <v>-83281116.640000001</v>
      </c>
      <c r="O815" s="105">
        <v>-83281116.640000001</v>
      </c>
    </row>
    <row r="816" spans="1:15" x14ac:dyDescent="0.2">
      <c r="A816" s="106" t="s">
        <v>2883</v>
      </c>
      <c r="B816" s="105">
        <v>-6149725.7899999898</v>
      </c>
      <c r="C816" s="105">
        <v>-4365243.52999999</v>
      </c>
      <c r="D816" s="105">
        <v>-1135102.8899999899</v>
      </c>
      <c r="E816" s="105">
        <v>-4735788.7699999996</v>
      </c>
      <c r="F816" s="105">
        <v>-7896457.3599999901</v>
      </c>
      <c r="G816" s="105">
        <v>-9398501.4899999909</v>
      </c>
      <c r="H816" s="105">
        <v>-5657300.8599999901</v>
      </c>
      <c r="I816" s="105">
        <v>-4277821.6100000003</v>
      </c>
      <c r="J816" s="105">
        <v>-4093799.71</v>
      </c>
      <c r="K816" s="105">
        <v>-5511325.2199999997</v>
      </c>
      <c r="L816" s="105">
        <v>-5044480.12</v>
      </c>
      <c r="M816" s="105">
        <v>-3378433.61</v>
      </c>
      <c r="N816" s="105">
        <v>-3198593.4199999901</v>
      </c>
      <c r="O816" s="105">
        <v>-3198593.4199999901</v>
      </c>
    </row>
    <row r="817" spans="1:15" x14ac:dyDescent="0.2">
      <c r="A817" s="106" t="s">
        <v>2884</v>
      </c>
      <c r="B817" s="105">
        <v>0</v>
      </c>
      <c r="C817" s="105">
        <v>0</v>
      </c>
      <c r="D817" s="105">
        <v>0</v>
      </c>
      <c r="E817" s="105">
        <v>0</v>
      </c>
      <c r="F817" s="105">
        <v>0</v>
      </c>
      <c r="G817" s="105">
        <v>-21593.55</v>
      </c>
      <c r="H817" s="105">
        <v>0</v>
      </c>
      <c r="I817" s="105">
        <v>-17235.580000000002</v>
      </c>
      <c r="J817" s="105">
        <v>0</v>
      </c>
      <c r="K817" s="105">
        <v>0</v>
      </c>
      <c r="L817" s="105">
        <v>0</v>
      </c>
      <c r="M817" s="105">
        <v>0</v>
      </c>
      <c r="N817" s="105">
        <v>0</v>
      </c>
      <c r="O817" s="105">
        <v>0</v>
      </c>
    </row>
    <row r="818" spans="1:15" x14ac:dyDescent="0.2">
      <c r="A818" s="106" t="s">
        <v>2885</v>
      </c>
      <c r="B818" s="105">
        <v>0</v>
      </c>
      <c r="C818" s="105">
        <v>0</v>
      </c>
      <c r="D818" s="105">
        <v>0</v>
      </c>
      <c r="E818" s="105">
        <v>0</v>
      </c>
      <c r="F818" s="105">
        <v>0</v>
      </c>
      <c r="G818" s="105">
        <v>0</v>
      </c>
      <c r="H818" s="105">
        <v>0</v>
      </c>
      <c r="I818" s="105">
        <v>0</v>
      </c>
      <c r="J818" s="105">
        <v>0</v>
      </c>
      <c r="K818" s="105">
        <v>0</v>
      </c>
      <c r="L818" s="105">
        <v>0</v>
      </c>
      <c r="M818" s="105">
        <v>0</v>
      </c>
      <c r="N818" s="105">
        <v>0</v>
      </c>
      <c r="O818" s="105">
        <v>0</v>
      </c>
    </row>
    <row r="819" spans="1:15" x14ac:dyDescent="0.2">
      <c r="A819" s="106" t="s">
        <v>2886</v>
      </c>
      <c r="B819" s="105">
        <v>0</v>
      </c>
      <c r="C819" s="105">
        <v>0</v>
      </c>
      <c r="D819" s="105">
        <v>0</v>
      </c>
      <c r="E819" s="105">
        <v>0</v>
      </c>
      <c r="F819" s="105">
        <v>0</v>
      </c>
      <c r="G819" s="105">
        <v>0</v>
      </c>
      <c r="H819" s="105">
        <v>0</v>
      </c>
      <c r="I819" s="105">
        <v>0</v>
      </c>
      <c r="J819" s="105">
        <v>0</v>
      </c>
      <c r="K819" s="105">
        <v>0</v>
      </c>
      <c r="L819" s="105">
        <v>0</v>
      </c>
      <c r="M819" s="105">
        <v>0</v>
      </c>
      <c r="N819" s="105">
        <v>0</v>
      </c>
      <c r="O819" s="105">
        <v>0</v>
      </c>
    </row>
    <row r="820" spans="1:15" x14ac:dyDescent="0.2">
      <c r="A820" s="106" t="s">
        <v>2887</v>
      </c>
      <c r="B820" s="105">
        <v>0</v>
      </c>
      <c r="C820" s="105">
        <v>0</v>
      </c>
      <c r="D820" s="105">
        <v>0</v>
      </c>
      <c r="E820" s="105">
        <v>0</v>
      </c>
      <c r="F820" s="105">
        <v>0</v>
      </c>
      <c r="G820" s="105">
        <v>0</v>
      </c>
      <c r="H820" s="105">
        <v>0</v>
      </c>
      <c r="I820" s="105">
        <v>0</v>
      </c>
      <c r="J820" s="105">
        <v>0</v>
      </c>
      <c r="K820" s="105">
        <v>0</v>
      </c>
      <c r="L820" s="105">
        <v>0</v>
      </c>
      <c r="M820" s="105">
        <v>0</v>
      </c>
      <c r="N820" s="105">
        <v>0</v>
      </c>
      <c r="O820" s="105">
        <v>0</v>
      </c>
    </row>
    <row r="821" spans="1:15" x14ac:dyDescent="0.2">
      <c r="A821" s="106" t="s">
        <v>2888</v>
      </c>
      <c r="B821" s="105">
        <v>0</v>
      </c>
      <c r="C821" s="105">
        <v>0</v>
      </c>
      <c r="D821" s="105">
        <v>0</v>
      </c>
      <c r="E821" s="105">
        <v>0</v>
      </c>
      <c r="F821" s="105">
        <v>0</v>
      </c>
      <c r="G821" s="105">
        <v>0</v>
      </c>
      <c r="H821" s="105">
        <v>0</v>
      </c>
      <c r="I821" s="105">
        <v>0</v>
      </c>
      <c r="J821" s="105">
        <v>0</v>
      </c>
      <c r="K821" s="105">
        <v>0</v>
      </c>
      <c r="L821" s="105">
        <v>0</v>
      </c>
      <c r="M821" s="105">
        <v>0</v>
      </c>
      <c r="N821" s="105">
        <v>0</v>
      </c>
      <c r="O821" s="105">
        <v>0</v>
      </c>
    </row>
    <row r="822" spans="1:15" x14ac:dyDescent="0.2">
      <c r="A822" s="106" t="s">
        <v>2889</v>
      </c>
      <c r="B822" s="105">
        <v>-106699.94</v>
      </c>
      <c r="C822" s="105">
        <v>-97558.219999999899</v>
      </c>
      <c r="D822" s="105">
        <v>-75885.87</v>
      </c>
      <c r="E822" s="105">
        <v>-67268.42</v>
      </c>
      <c r="F822" s="105">
        <v>-90337.61</v>
      </c>
      <c r="G822" s="105">
        <v>-47113.9</v>
      </c>
      <c r="H822" s="105">
        <v>-53846.95</v>
      </c>
      <c r="I822" s="105">
        <v>-58067.95</v>
      </c>
      <c r="J822" s="105">
        <v>-62800.69</v>
      </c>
      <c r="K822" s="105">
        <v>-59007.89</v>
      </c>
      <c r="L822" s="105">
        <v>-61229.33</v>
      </c>
      <c r="M822" s="105">
        <v>-63223.76</v>
      </c>
      <c r="N822" s="105">
        <v>-65313.539999999899</v>
      </c>
      <c r="O822" s="105">
        <v>-65313.539999999899</v>
      </c>
    </row>
    <row r="823" spans="1:15" x14ac:dyDescent="0.2">
      <c r="A823" s="106" t="s">
        <v>2890</v>
      </c>
      <c r="B823" s="105">
        <v>-47422.429999999898</v>
      </c>
      <c r="C823" s="105">
        <v>-47422.429999999898</v>
      </c>
      <c r="D823" s="105">
        <v>-47422.429999999898</v>
      </c>
      <c r="E823" s="105">
        <v>-47422.429999999898</v>
      </c>
      <c r="F823" s="105">
        <v>-47422.429999999898</v>
      </c>
      <c r="G823" s="105">
        <v>-47422.429999999898</v>
      </c>
      <c r="H823" s="105">
        <v>-47422.429999999898</v>
      </c>
      <c r="I823" s="105">
        <v>-47422.429999999898</v>
      </c>
      <c r="J823" s="105">
        <v>-47422.429999999898</v>
      </c>
      <c r="K823" s="105">
        <v>-47422.429999999898</v>
      </c>
      <c r="L823" s="105">
        <v>-47422.429999999898</v>
      </c>
      <c r="M823" s="105">
        <v>-47422.429999999898</v>
      </c>
      <c r="N823" s="105">
        <v>-47422.429999999898</v>
      </c>
      <c r="O823" s="105">
        <v>-47422.429999999898</v>
      </c>
    </row>
    <row r="824" spans="1:15" x14ac:dyDescent="0.2">
      <c r="A824" s="106" t="s">
        <v>2891</v>
      </c>
      <c r="B824" s="105">
        <v>0</v>
      </c>
      <c r="C824" s="105">
        <v>0</v>
      </c>
      <c r="D824" s="105">
        <v>0</v>
      </c>
      <c r="E824" s="105">
        <v>0</v>
      </c>
      <c r="F824" s="105">
        <v>0</v>
      </c>
      <c r="G824" s="105">
        <v>0</v>
      </c>
      <c r="H824" s="105">
        <v>0</v>
      </c>
      <c r="I824" s="105">
        <v>0</v>
      </c>
      <c r="J824" s="105">
        <v>0</v>
      </c>
      <c r="K824" s="105">
        <v>0</v>
      </c>
      <c r="L824" s="105">
        <v>0</v>
      </c>
      <c r="M824" s="105">
        <v>0</v>
      </c>
      <c r="N824" s="105">
        <v>0</v>
      </c>
      <c r="O824" s="105">
        <v>0</v>
      </c>
    </row>
    <row r="825" spans="1:15" x14ac:dyDescent="0.2">
      <c r="A825" s="106" t="s">
        <v>2892</v>
      </c>
      <c r="B825" s="105">
        <v>0</v>
      </c>
      <c r="C825" s="105">
        <v>0</v>
      </c>
      <c r="D825" s="105">
        <v>0</v>
      </c>
      <c r="E825" s="105">
        <v>0</v>
      </c>
      <c r="F825" s="105">
        <v>0</v>
      </c>
      <c r="G825" s="105">
        <v>0</v>
      </c>
      <c r="H825" s="105">
        <v>0</v>
      </c>
      <c r="I825" s="105">
        <v>0</v>
      </c>
      <c r="J825" s="105">
        <v>0</v>
      </c>
      <c r="K825" s="105">
        <v>0</v>
      </c>
      <c r="L825" s="105">
        <v>0</v>
      </c>
      <c r="M825" s="105">
        <v>0</v>
      </c>
      <c r="N825" s="105">
        <v>0</v>
      </c>
      <c r="O825" s="105">
        <v>0</v>
      </c>
    </row>
    <row r="826" spans="1:15" x14ac:dyDescent="0.2">
      <c r="A826" s="106" t="s">
        <v>2893</v>
      </c>
      <c r="B826" s="105">
        <v>0</v>
      </c>
      <c r="C826" s="105">
        <v>0</v>
      </c>
      <c r="D826" s="105">
        <v>0</v>
      </c>
      <c r="E826" s="105">
        <v>0</v>
      </c>
      <c r="F826" s="105">
        <v>0</v>
      </c>
      <c r="G826" s="105">
        <v>0</v>
      </c>
      <c r="H826" s="105">
        <v>0</v>
      </c>
      <c r="I826" s="105">
        <v>0</v>
      </c>
      <c r="J826" s="105">
        <v>0</v>
      </c>
      <c r="K826" s="105">
        <v>0</v>
      </c>
      <c r="L826" s="105">
        <v>0</v>
      </c>
      <c r="M826" s="105">
        <v>0</v>
      </c>
      <c r="N826" s="105">
        <v>0</v>
      </c>
      <c r="O826" s="105">
        <v>0</v>
      </c>
    </row>
    <row r="827" spans="1:15" x14ac:dyDescent="0.2">
      <c r="A827" s="106" t="s">
        <v>2894</v>
      </c>
      <c r="B827" s="105">
        <v>0</v>
      </c>
      <c r="C827" s="105">
        <v>0</v>
      </c>
      <c r="D827" s="105">
        <v>0</v>
      </c>
      <c r="E827" s="105">
        <v>0</v>
      </c>
      <c r="F827" s="105">
        <v>0</v>
      </c>
      <c r="G827" s="105">
        <v>0</v>
      </c>
      <c r="H827" s="105">
        <v>0</v>
      </c>
      <c r="I827" s="105">
        <v>0</v>
      </c>
      <c r="J827" s="105">
        <v>0</v>
      </c>
      <c r="K827" s="105">
        <v>0</v>
      </c>
      <c r="L827" s="105">
        <v>0</v>
      </c>
      <c r="M827" s="105">
        <v>0</v>
      </c>
      <c r="N827" s="105">
        <v>0</v>
      </c>
      <c r="O827" s="105">
        <v>0</v>
      </c>
    </row>
    <row r="828" spans="1:15" x14ac:dyDescent="0.2">
      <c r="A828" s="106" t="s">
        <v>2895</v>
      </c>
      <c r="B828" s="105">
        <v>0</v>
      </c>
      <c r="C828" s="105">
        <v>0</v>
      </c>
      <c r="D828" s="105">
        <v>0</v>
      </c>
      <c r="E828" s="105">
        <v>0</v>
      </c>
      <c r="F828" s="105">
        <v>0</v>
      </c>
      <c r="G828" s="105">
        <v>0</v>
      </c>
      <c r="H828" s="105">
        <v>0</v>
      </c>
      <c r="I828" s="105">
        <v>0</v>
      </c>
      <c r="J828" s="105">
        <v>0</v>
      </c>
      <c r="K828" s="105">
        <v>0</v>
      </c>
      <c r="L828" s="105">
        <v>0</v>
      </c>
      <c r="M828" s="105">
        <v>0</v>
      </c>
      <c r="N828" s="105">
        <v>0</v>
      </c>
      <c r="O828" s="105">
        <v>0</v>
      </c>
    </row>
    <row r="829" spans="1:15" x14ac:dyDescent="0.2">
      <c r="A829" s="106" t="s">
        <v>2896</v>
      </c>
      <c r="B829" s="105">
        <v>0</v>
      </c>
      <c r="C829" s="105">
        <v>0</v>
      </c>
      <c r="D829" s="105">
        <v>0</v>
      </c>
      <c r="E829" s="105">
        <v>0</v>
      </c>
      <c r="F829" s="105">
        <v>0</v>
      </c>
      <c r="G829" s="105">
        <v>0</v>
      </c>
      <c r="H829" s="105">
        <v>0</v>
      </c>
      <c r="I829" s="105">
        <v>0</v>
      </c>
      <c r="J829" s="105">
        <v>0</v>
      </c>
      <c r="K829" s="105">
        <v>0</v>
      </c>
      <c r="L829" s="105">
        <v>0</v>
      </c>
      <c r="M829" s="105">
        <v>0</v>
      </c>
      <c r="N829" s="105">
        <v>0</v>
      </c>
      <c r="O829" s="105">
        <v>0</v>
      </c>
    </row>
    <row r="830" spans="1:15" x14ac:dyDescent="0.2">
      <c r="A830" s="106" t="s">
        <v>2897</v>
      </c>
      <c r="B830" s="105">
        <v>10958.64</v>
      </c>
      <c r="C830" s="105">
        <v>-3273.7</v>
      </c>
      <c r="D830" s="105">
        <v>-3255.23</v>
      </c>
      <c r="E830" s="105">
        <v>103157.59</v>
      </c>
      <c r="F830" s="105">
        <v>103157.39</v>
      </c>
      <c r="G830" s="105">
        <v>103224.53</v>
      </c>
      <c r="H830" s="105">
        <v>-53859.41</v>
      </c>
      <c r="I830" s="105">
        <v>-53896.47</v>
      </c>
      <c r="J830" s="105">
        <v>-53896.47</v>
      </c>
      <c r="K830" s="105">
        <v>-53920.42</v>
      </c>
      <c r="L830" s="105">
        <v>-78427.570000000007</v>
      </c>
      <c r="M830" s="105">
        <v>-81124.789999999994</v>
      </c>
      <c r="N830" s="105">
        <v>-79273.75</v>
      </c>
      <c r="O830" s="105">
        <v>-79273.75</v>
      </c>
    </row>
    <row r="831" spans="1:15" x14ac:dyDescent="0.2">
      <c r="A831" s="106" t="s">
        <v>2898</v>
      </c>
      <c r="B831" s="105">
        <v>-403678.5</v>
      </c>
      <c r="C831" s="105">
        <v>0</v>
      </c>
      <c r="D831" s="105">
        <v>0</v>
      </c>
      <c r="E831" s="105">
        <v>0</v>
      </c>
      <c r="F831" s="105">
        <v>-864</v>
      </c>
      <c r="G831" s="105">
        <v>0</v>
      </c>
      <c r="H831" s="105">
        <v>0</v>
      </c>
      <c r="I831" s="105">
        <v>864</v>
      </c>
      <c r="J831" s="105">
        <v>0</v>
      </c>
      <c r="K831" s="105">
        <v>0</v>
      </c>
      <c r="L831" s="105">
        <v>-90141.31</v>
      </c>
      <c r="M831" s="105">
        <v>-90141.31</v>
      </c>
      <c r="N831" s="105">
        <v>-90141.31</v>
      </c>
      <c r="O831" s="105">
        <v>-90141.31</v>
      </c>
    </row>
    <row r="832" spans="1:15" x14ac:dyDescent="0.2">
      <c r="A832" s="106" t="s">
        <v>2899</v>
      </c>
      <c r="B832" s="105">
        <v>0</v>
      </c>
      <c r="C832" s="105">
        <v>0</v>
      </c>
      <c r="D832" s="105">
        <v>0</v>
      </c>
      <c r="E832" s="105">
        <v>0</v>
      </c>
      <c r="F832" s="105">
        <v>0</v>
      </c>
      <c r="G832" s="105">
        <v>0</v>
      </c>
      <c r="H832" s="105">
        <v>0</v>
      </c>
      <c r="I832" s="105">
        <v>0</v>
      </c>
      <c r="J832" s="105">
        <v>0</v>
      </c>
      <c r="K832" s="105">
        <v>0</v>
      </c>
      <c r="L832" s="105">
        <v>0</v>
      </c>
      <c r="M832" s="105">
        <v>0</v>
      </c>
      <c r="N832" s="105">
        <v>0</v>
      </c>
      <c r="O832" s="105">
        <v>0</v>
      </c>
    </row>
    <row r="833" spans="1:16" x14ac:dyDescent="0.2">
      <c r="A833" s="106" t="s">
        <v>2900</v>
      </c>
      <c r="B833" s="105">
        <v>0</v>
      </c>
      <c r="C833" s="105">
        <v>0</v>
      </c>
      <c r="D833" s="105">
        <v>0</v>
      </c>
      <c r="E833" s="105">
        <v>0</v>
      </c>
      <c r="F833" s="105">
        <v>0</v>
      </c>
      <c r="G833" s="105">
        <v>0</v>
      </c>
      <c r="H833" s="105">
        <v>0</v>
      </c>
      <c r="I833" s="105">
        <v>0</v>
      </c>
      <c r="J833" s="105">
        <v>0</v>
      </c>
      <c r="K833" s="105">
        <v>0</v>
      </c>
      <c r="L833" s="105">
        <v>0</v>
      </c>
      <c r="M833" s="105">
        <v>0</v>
      </c>
      <c r="N833" s="105">
        <v>0</v>
      </c>
      <c r="O833" s="105">
        <v>0</v>
      </c>
    </row>
    <row r="834" spans="1:16" x14ac:dyDescent="0.2">
      <c r="A834" s="106" t="s">
        <v>2901</v>
      </c>
      <c r="B834" s="105">
        <v>-23083965.030000001</v>
      </c>
      <c r="C834" s="105">
        <v>-19579927.440000001</v>
      </c>
      <c r="D834" s="105">
        <v>-24078123.370000001</v>
      </c>
      <c r="E834" s="105">
        <v>-26322297.620000001</v>
      </c>
      <c r="F834" s="105">
        <v>-23806019.120000001</v>
      </c>
      <c r="G834" s="105">
        <v>-26012273.52</v>
      </c>
      <c r="H834" s="105">
        <v>1810501.6699999899</v>
      </c>
      <c r="I834" s="105">
        <v>-2.0463630789890798E-9</v>
      </c>
      <c r="J834" s="105">
        <v>-2.0463630789890798E-9</v>
      </c>
      <c r="K834" s="105">
        <v>-2.0463630789890798E-9</v>
      </c>
      <c r="L834" s="105">
        <v>-2.0463630789890798E-9</v>
      </c>
      <c r="M834" s="105">
        <v>-2.0463630789890798E-9</v>
      </c>
      <c r="N834" s="105">
        <v>-2.0463630789890798E-9</v>
      </c>
      <c r="O834" s="105">
        <v>-2.0463630789890798E-9</v>
      </c>
    </row>
    <row r="835" spans="1:16" x14ac:dyDescent="0.2">
      <c r="A835" s="106" t="s">
        <v>2902</v>
      </c>
      <c r="B835" s="105">
        <v>0</v>
      </c>
      <c r="C835" s="105">
        <v>0</v>
      </c>
      <c r="D835" s="105">
        <v>0</v>
      </c>
      <c r="E835" s="105">
        <v>0</v>
      </c>
      <c r="F835" s="105">
        <v>0</v>
      </c>
      <c r="G835" s="105">
        <v>0</v>
      </c>
      <c r="H835" s="105">
        <v>0</v>
      </c>
      <c r="I835" s="105">
        <v>0</v>
      </c>
      <c r="J835" s="105">
        <v>0</v>
      </c>
      <c r="K835" s="105">
        <v>0</v>
      </c>
      <c r="L835" s="105">
        <v>0</v>
      </c>
      <c r="M835" s="105">
        <v>0</v>
      </c>
      <c r="N835" s="105">
        <v>0</v>
      </c>
      <c r="O835" s="105">
        <v>0</v>
      </c>
    </row>
    <row r="836" spans="1:16" x14ac:dyDescent="0.2">
      <c r="A836" s="106" t="s">
        <v>2903</v>
      </c>
      <c r="B836" s="105">
        <v>-175595375.77000001</v>
      </c>
      <c r="C836" s="105">
        <v>-149452703.28</v>
      </c>
      <c r="D836" s="105">
        <v>-159269678.959999</v>
      </c>
      <c r="E836" s="105">
        <v>-200152903.97999999</v>
      </c>
      <c r="F836" s="105">
        <v>-217826861.71000001</v>
      </c>
      <c r="G836" s="105">
        <v>-208738888.44999999</v>
      </c>
      <c r="H836" s="105">
        <v>-197063817.989999</v>
      </c>
      <c r="I836" s="105">
        <v>-192221431.91</v>
      </c>
      <c r="J836" s="105">
        <v>-193778802.59</v>
      </c>
      <c r="K836" s="105">
        <v>-192874890.13</v>
      </c>
      <c r="L836" s="105">
        <v>-250870514.53999999</v>
      </c>
      <c r="M836" s="105">
        <v>-250708834.08000001</v>
      </c>
      <c r="N836" s="105">
        <v>-256855319.49999899</v>
      </c>
      <c r="O836" s="105">
        <v>-256855319.49999899</v>
      </c>
    </row>
    <row r="837" spans="1:16" x14ac:dyDescent="0.2">
      <c r="A837" s="233" t="s">
        <v>2904</v>
      </c>
      <c r="B837" s="107">
        <v>-881430569.74999905</v>
      </c>
      <c r="C837" s="107">
        <v>-828395566.26999998</v>
      </c>
      <c r="D837" s="107">
        <v>-667967585.17999995</v>
      </c>
      <c r="E837" s="107">
        <v>-615523342.669999</v>
      </c>
      <c r="F837" s="107">
        <v>-641330159.20000005</v>
      </c>
      <c r="G837" s="107">
        <v>-623774609.27999997</v>
      </c>
      <c r="H837" s="107">
        <v>-571404607.94999897</v>
      </c>
      <c r="I837" s="107">
        <v>-586732155</v>
      </c>
      <c r="J837" s="107">
        <v>-678933181.11000001</v>
      </c>
      <c r="K837" s="107">
        <v>-697337746.07999897</v>
      </c>
      <c r="L837" s="107">
        <v>-680571759.04999995</v>
      </c>
      <c r="M837" s="107">
        <v>-819224893.57999897</v>
      </c>
      <c r="N837" s="107">
        <v>-736953643.62999904</v>
      </c>
      <c r="O837" s="107">
        <v>-736953643.62999904</v>
      </c>
      <c r="P837" s="151" t="str">
        <f>MID($A837,11,3)</f>
        <v>232</v>
      </c>
    </row>
    <row r="838" spans="1:16" x14ac:dyDescent="0.2">
      <c r="A838" s="106" t="s">
        <v>2905</v>
      </c>
    </row>
    <row r="839" spans="1:16" s="152" customFormat="1" x14ac:dyDescent="0.2">
      <c r="A839" s="267" t="s">
        <v>2906</v>
      </c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3"/>
    </row>
    <row r="840" spans="1:16" s="152" customFormat="1" x14ac:dyDescent="0.2">
      <c r="A840" s="265" t="s">
        <v>2907</v>
      </c>
      <c r="B840" s="151">
        <v>0</v>
      </c>
      <c r="C840" s="151">
        <v>0</v>
      </c>
      <c r="D840" s="151">
        <v>3.0000024707987901E-2</v>
      </c>
      <c r="E840" s="151">
        <v>0</v>
      </c>
      <c r="F840" s="151">
        <v>0</v>
      </c>
      <c r="G840" s="151">
        <v>0</v>
      </c>
      <c r="H840" s="151">
        <v>0</v>
      </c>
      <c r="I840" s="151">
        <v>-1.9999977666884598E-2</v>
      </c>
      <c r="J840" s="151">
        <v>-1.00000179372727E-2</v>
      </c>
      <c r="K840" s="151">
        <v>0</v>
      </c>
      <c r="L840" s="151">
        <v>0</v>
      </c>
      <c r="M840" s="151">
        <v>0</v>
      </c>
      <c r="N840" s="151">
        <v>2.00000067707151E-2</v>
      </c>
      <c r="O840" s="151">
        <v>2.00000067707151E-2</v>
      </c>
      <c r="P840" s="153"/>
    </row>
    <row r="841" spans="1:16" s="152" customFormat="1" x14ac:dyDescent="0.2">
      <c r="A841" s="265" t="s">
        <v>2908</v>
      </c>
      <c r="B841" s="151">
        <v>-604923999.90999997</v>
      </c>
      <c r="C841" s="151">
        <v>-834395999.90999997</v>
      </c>
      <c r="D841" s="151">
        <v>-869956999.90999997</v>
      </c>
      <c r="E841" s="151">
        <v>-886305999.90999997</v>
      </c>
      <c r="F841" s="151">
        <v>-819335999.90999997</v>
      </c>
      <c r="G841" s="151">
        <v>-788152999.90999997</v>
      </c>
      <c r="H841" s="151">
        <v>-829130999.90999997</v>
      </c>
      <c r="I841" s="151">
        <v>-730143999.90999997</v>
      </c>
      <c r="J841" s="151">
        <v>-489754999.91000003</v>
      </c>
      <c r="K841" s="151">
        <v>-291661999.91000003</v>
      </c>
      <c r="L841" s="151">
        <v>-184694999.91</v>
      </c>
      <c r="M841" s="151">
        <v>0.09</v>
      </c>
      <c r="N841" s="151">
        <v>-152187999.91</v>
      </c>
      <c r="O841" s="151">
        <v>-152187999.91</v>
      </c>
      <c r="P841" s="153"/>
    </row>
    <row r="842" spans="1:16" s="152" customFormat="1" x14ac:dyDescent="0.2">
      <c r="A842" s="268" t="s">
        <v>2909</v>
      </c>
      <c r="B842" s="269">
        <v>-604923999.90999997</v>
      </c>
      <c r="C842" s="269">
        <v>-834395999.90999997</v>
      </c>
      <c r="D842" s="269">
        <v>-869956999.88</v>
      </c>
      <c r="E842" s="269">
        <v>-886305999.90999997</v>
      </c>
      <c r="F842" s="269">
        <v>-819335999.90999997</v>
      </c>
      <c r="G842" s="269">
        <v>-788152999.90999997</v>
      </c>
      <c r="H842" s="269">
        <v>-829130999.90999997</v>
      </c>
      <c r="I842" s="269">
        <v>-730143999.92999995</v>
      </c>
      <c r="J842" s="269">
        <v>-489754999.92000002</v>
      </c>
      <c r="K842" s="269">
        <v>-291661999.91000003</v>
      </c>
      <c r="L842" s="269">
        <v>-184694999.91</v>
      </c>
      <c r="M842" s="269">
        <v>0.09</v>
      </c>
      <c r="N842" s="269">
        <v>-152187999.88999999</v>
      </c>
      <c r="O842" s="269">
        <v>-152187999.88999999</v>
      </c>
      <c r="P842" s="151" t="str">
        <f>MID($A842,11,3)</f>
        <v>233</v>
      </c>
    </row>
    <row r="843" spans="1:16" x14ac:dyDescent="0.2">
      <c r="A843" s="106" t="s">
        <v>2910</v>
      </c>
    </row>
    <row r="844" spans="1:16" x14ac:dyDescent="0.2">
      <c r="A844" s="158" t="s">
        <v>2911</v>
      </c>
    </row>
    <row r="845" spans="1:16" x14ac:dyDescent="0.2">
      <c r="A845" s="106" t="s">
        <v>2912</v>
      </c>
      <c r="B845" s="105">
        <v>53265.78</v>
      </c>
      <c r="C845" s="105">
        <v>50876.79</v>
      </c>
      <c r="D845" s="105">
        <v>59372.22</v>
      </c>
      <c r="E845" s="105">
        <v>84316.53</v>
      </c>
      <c r="F845" s="105">
        <v>117450.93</v>
      </c>
      <c r="G845" s="105">
        <v>141683</v>
      </c>
      <c r="H845" s="105">
        <v>136277.93</v>
      </c>
      <c r="I845" s="105">
        <v>-46964.57</v>
      </c>
      <c r="J845" s="105">
        <v>-43263.3</v>
      </c>
      <c r="K845" s="105">
        <v>4777.09</v>
      </c>
      <c r="L845" s="105">
        <v>44181.05</v>
      </c>
      <c r="M845" s="105">
        <v>94838.14</v>
      </c>
      <c r="N845" s="105">
        <v>58546.239999999998</v>
      </c>
      <c r="O845" s="105">
        <v>58546.239999999998</v>
      </c>
    </row>
    <row r="846" spans="1:16" x14ac:dyDescent="0.2">
      <c r="A846" s="106" t="s">
        <v>2913</v>
      </c>
      <c r="B846" s="105">
        <v>-154786.6</v>
      </c>
      <c r="C846" s="105">
        <v>-107683.94</v>
      </c>
      <c r="D846" s="105">
        <v>-115699.44</v>
      </c>
      <c r="E846" s="105">
        <v>-127943.43</v>
      </c>
      <c r="F846" s="105">
        <v>-348621.92</v>
      </c>
      <c r="G846" s="105">
        <v>-116478.46</v>
      </c>
      <c r="H846" s="105">
        <v>-123660.67</v>
      </c>
      <c r="I846" s="105">
        <v>-109389.47</v>
      </c>
      <c r="J846" s="105">
        <v>-75113.45</v>
      </c>
      <c r="K846" s="105">
        <v>-89841.61</v>
      </c>
      <c r="L846" s="105">
        <v>-28553.38</v>
      </c>
      <c r="M846" s="105">
        <v>0</v>
      </c>
      <c r="N846" s="105">
        <v>-71362.210000000006</v>
      </c>
      <c r="O846" s="105">
        <v>-71362.210000000006</v>
      </c>
    </row>
    <row r="847" spans="1:16" x14ac:dyDescent="0.2">
      <c r="A847" s="106" t="s">
        <v>2914</v>
      </c>
      <c r="B847" s="105">
        <v>-10998.68</v>
      </c>
      <c r="C847" s="105">
        <v>-336.83</v>
      </c>
      <c r="D847" s="105">
        <v>-12395.75</v>
      </c>
      <c r="E847" s="105">
        <v>-158.53</v>
      </c>
      <c r="F847" s="105">
        <v>-5481.15</v>
      </c>
      <c r="G847" s="105">
        <v>-719.83</v>
      </c>
      <c r="H847" s="105">
        <v>4877.33</v>
      </c>
      <c r="I847" s="105">
        <v>78.739999999999995</v>
      </c>
      <c r="J847" s="105">
        <v>285.81</v>
      </c>
      <c r="K847" s="105">
        <v>39.28</v>
      </c>
      <c r="L847" s="105">
        <v>-9112.3799999999992</v>
      </c>
      <c r="M847" s="105">
        <v>-20702.45</v>
      </c>
      <c r="N847" s="105">
        <v>-22458.14</v>
      </c>
      <c r="O847" s="105">
        <v>-22458.14</v>
      </c>
    </row>
    <row r="848" spans="1:16" x14ac:dyDescent="0.2">
      <c r="A848" s="106" t="s">
        <v>2915</v>
      </c>
      <c r="B848" s="105">
        <v>0</v>
      </c>
      <c r="C848" s="105">
        <v>0</v>
      </c>
      <c r="D848" s="105">
        <v>0</v>
      </c>
      <c r="E848" s="105">
        <v>0</v>
      </c>
      <c r="F848" s="105">
        <v>0</v>
      </c>
      <c r="G848" s="105">
        <v>0</v>
      </c>
      <c r="H848" s="105">
        <v>0</v>
      </c>
      <c r="I848" s="105">
        <v>0</v>
      </c>
      <c r="J848" s="105">
        <v>0</v>
      </c>
      <c r="K848" s="105">
        <v>0</v>
      </c>
      <c r="L848" s="105">
        <v>0</v>
      </c>
      <c r="M848" s="105">
        <v>0</v>
      </c>
      <c r="N848" s="105">
        <v>0</v>
      </c>
      <c r="O848" s="105">
        <v>0</v>
      </c>
    </row>
    <row r="849" spans="1:16" x14ac:dyDescent="0.2">
      <c r="A849" s="106" t="s">
        <v>2916</v>
      </c>
      <c r="B849" s="105">
        <v>-168140589.03999999</v>
      </c>
      <c r="C849" s="105">
        <v>-105944049.59999999</v>
      </c>
      <c r="D849" s="105">
        <v>-93093050.310000002</v>
      </c>
      <c r="E849" s="105">
        <v>-101078049.39</v>
      </c>
      <c r="F849" s="105">
        <v>-104144637.25</v>
      </c>
      <c r="G849" s="105">
        <v>-144404751.80000001</v>
      </c>
      <c r="H849" s="105">
        <v>-101466482.15000001</v>
      </c>
      <c r="I849" s="105">
        <v>-92767211.939999998</v>
      </c>
      <c r="J849" s="105">
        <v>-199587052.91</v>
      </c>
      <c r="K849" s="105">
        <v>-143939863.44999999</v>
      </c>
      <c r="L849" s="105">
        <v>-132070355.359999</v>
      </c>
      <c r="M849" s="105">
        <v>-514727659.93000001</v>
      </c>
      <c r="N849" s="105">
        <v>-133045408.06999999</v>
      </c>
      <c r="O849" s="105">
        <v>-133045408.06999999</v>
      </c>
    </row>
    <row r="850" spans="1:16" x14ac:dyDescent="0.2">
      <c r="A850" s="106" t="s">
        <v>2917</v>
      </c>
      <c r="B850" s="105">
        <v>0</v>
      </c>
      <c r="C850" s="105">
        <v>0</v>
      </c>
      <c r="D850" s="105">
        <v>0</v>
      </c>
      <c r="E850" s="105">
        <v>0</v>
      </c>
      <c r="F850" s="105">
        <v>0</v>
      </c>
      <c r="G850" s="105">
        <v>0</v>
      </c>
      <c r="H850" s="105">
        <v>0</v>
      </c>
      <c r="I850" s="105">
        <v>0</v>
      </c>
      <c r="J850" s="105">
        <v>0</v>
      </c>
      <c r="K850" s="105">
        <v>0</v>
      </c>
      <c r="L850" s="105">
        <v>0</v>
      </c>
      <c r="M850" s="105">
        <v>0</v>
      </c>
      <c r="N850" s="105">
        <v>0</v>
      </c>
      <c r="O850" s="105">
        <v>0</v>
      </c>
    </row>
    <row r="851" spans="1:16" x14ac:dyDescent="0.2">
      <c r="A851" s="233" t="s">
        <v>2918</v>
      </c>
      <c r="B851" s="107">
        <v>-168253108.53999999</v>
      </c>
      <c r="C851" s="107">
        <v>-106001193.58</v>
      </c>
      <c r="D851" s="107">
        <v>-93161773.280000001</v>
      </c>
      <c r="E851" s="107">
        <v>-101121834.81999999</v>
      </c>
      <c r="F851" s="107">
        <v>-104381289.39</v>
      </c>
      <c r="G851" s="107">
        <v>-144380267.09</v>
      </c>
      <c r="H851" s="107">
        <v>-101448987.56</v>
      </c>
      <c r="I851" s="107">
        <v>-92923487.239999995</v>
      </c>
      <c r="J851" s="107">
        <v>-199705143.84999999</v>
      </c>
      <c r="K851" s="107">
        <v>-144024888.68999901</v>
      </c>
      <c r="L851" s="107">
        <v>-132063840.06999899</v>
      </c>
      <c r="M851" s="107">
        <v>-514653524.24000001</v>
      </c>
      <c r="N851" s="107">
        <v>-133080682.18000001</v>
      </c>
      <c r="O851" s="107">
        <v>-133080682.18000001</v>
      </c>
      <c r="P851" s="151" t="str">
        <f>MID($A851,11,3)</f>
        <v>234</v>
      </c>
    </row>
    <row r="852" spans="1:16" x14ac:dyDescent="0.2">
      <c r="A852" s="106" t="s">
        <v>2919</v>
      </c>
    </row>
    <row r="853" spans="1:16" x14ac:dyDescent="0.2">
      <c r="A853" s="158" t="s">
        <v>2920</v>
      </c>
    </row>
    <row r="854" spans="1:16" x14ac:dyDescent="0.2">
      <c r="A854" s="106" t="s">
        <v>2921</v>
      </c>
      <c r="B854" s="105">
        <v>-198690903.13999999</v>
      </c>
      <c r="C854" s="105">
        <v>-198690903.13999999</v>
      </c>
      <c r="D854" s="105">
        <v>-198690903.13999999</v>
      </c>
      <c r="E854" s="105">
        <v>-198690903.13999999</v>
      </c>
      <c r="F854" s="105">
        <v>0</v>
      </c>
      <c r="G854" s="105">
        <v>0</v>
      </c>
      <c r="H854" s="105">
        <v>0</v>
      </c>
      <c r="I854" s="105">
        <v>0</v>
      </c>
      <c r="J854" s="105">
        <v>0</v>
      </c>
      <c r="K854" s="105">
        <v>0</v>
      </c>
      <c r="L854" s="105">
        <v>0</v>
      </c>
      <c r="M854" s="105">
        <v>0</v>
      </c>
      <c r="N854" s="105">
        <v>0</v>
      </c>
      <c r="O854" s="105">
        <v>0</v>
      </c>
    </row>
    <row r="855" spans="1:16" x14ac:dyDescent="0.2">
      <c r="A855" s="106" t="s">
        <v>2922</v>
      </c>
      <c r="B855" s="105">
        <v>-1666455.49</v>
      </c>
      <c r="C855" s="105">
        <v>-1666455.49</v>
      </c>
      <c r="D855" s="105">
        <v>-1666455.49</v>
      </c>
      <c r="E855" s="105">
        <v>-1666455.49</v>
      </c>
      <c r="F855" s="105">
        <v>-1666455.49</v>
      </c>
      <c r="G855" s="105">
        <v>-1666455.49</v>
      </c>
      <c r="H855" s="105">
        <v>-1666455.49</v>
      </c>
      <c r="I855" s="105">
        <v>-1666455.49</v>
      </c>
      <c r="J855" s="105">
        <v>-1666455.49</v>
      </c>
      <c r="K855" s="105">
        <v>-1666455.49</v>
      </c>
      <c r="L855" s="105">
        <v>-1666455.49</v>
      </c>
      <c r="M855" s="105">
        <v>-1666455.49</v>
      </c>
      <c r="N855" s="105">
        <v>-1666455.49</v>
      </c>
      <c r="O855" s="105">
        <v>-1666455.49</v>
      </c>
    </row>
    <row r="856" spans="1:16" x14ac:dyDescent="0.2">
      <c r="A856" s="106" t="s">
        <v>2923</v>
      </c>
      <c r="B856" s="105">
        <v>17569871.800000001</v>
      </c>
      <c r="C856" s="105">
        <v>17011637.629999999</v>
      </c>
      <c r="D856" s="105">
        <v>16485737.32</v>
      </c>
      <c r="E856" s="105">
        <v>16069101.619999999</v>
      </c>
      <c r="F856" s="105">
        <v>-182626703.31999999</v>
      </c>
      <c r="G856" s="105">
        <v>-182696940.09</v>
      </c>
      <c r="H856" s="105">
        <v>-182232850.49000001</v>
      </c>
      <c r="I856" s="105">
        <v>-183290507.94</v>
      </c>
      <c r="J856" s="105">
        <v>-184011736.84999999</v>
      </c>
      <c r="K856" s="105">
        <v>-177314192.44</v>
      </c>
      <c r="L856" s="105">
        <v>-178794281.33000001</v>
      </c>
      <c r="M856" s="105">
        <v>-163121673.41</v>
      </c>
      <c r="N856" s="105">
        <v>-160201857.5</v>
      </c>
      <c r="O856" s="105">
        <v>-160201857.5</v>
      </c>
    </row>
    <row r="857" spans="1:16" x14ac:dyDescent="0.2">
      <c r="A857" s="233" t="s">
        <v>2924</v>
      </c>
      <c r="B857" s="107">
        <v>-182787486.829999</v>
      </c>
      <c r="C857" s="107">
        <v>-183345720.99999899</v>
      </c>
      <c r="D857" s="107">
        <v>-183871621.30999899</v>
      </c>
      <c r="E857" s="107">
        <v>-184288257.00999901</v>
      </c>
      <c r="F857" s="107">
        <v>-184293158.81</v>
      </c>
      <c r="G857" s="107">
        <v>-184363395.579999</v>
      </c>
      <c r="H857" s="107">
        <v>-183899305.97999999</v>
      </c>
      <c r="I857" s="107">
        <v>-184956963.43000001</v>
      </c>
      <c r="J857" s="107">
        <v>-185678192.33999899</v>
      </c>
      <c r="K857" s="107">
        <v>-178980647.92999899</v>
      </c>
      <c r="L857" s="107">
        <v>-180460736.81999999</v>
      </c>
      <c r="M857" s="107">
        <v>-164788128.89999899</v>
      </c>
      <c r="N857" s="107">
        <v>-161868312.99000001</v>
      </c>
      <c r="O857" s="107">
        <v>-161868312.99000001</v>
      </c>
      <c r="P857" s="151" t="str">
        <f>MID($A857,11,3)</f>
        <v>235</v>
      </c>
    </row>
    <row r="858" spans="1:16" x14ac:dyDescent="0.2">
      <c r="A858" s="106" t="s">
        <v>1219</v>
      </c>
    </row>
    <row r="859" spans="1:16" x14ac:dyDescent="0.2">
      <c r="A859" s="158" t="s">
        <v>2925</v>
      </c>
    </row>
    <row r="860" spans="1:16" x14ac:dyDescent="0.2">
      <c r="A860" s="106" t="s">
        <v>2926</v>
      </c>
      <c r="B860" s="105">
        <v>0</v>
      </c>
      <c r="C860" s="105">
        <v>0</v>
      </c>
      <c r="D860" s="105">
        <v>0</v>
      </c>
      <c r="E860" s="105">
        <v>0</v>
      </c>
      <c r="F860" s="105">
        <v>0</v>
      </c>
      <c r="G860" s="105">
        <v>0</v>
      </c>
      <c r="H860" s="105">
        <v>0</v>
      </c>
      <c r="I860" s="105">
        <v>0</v>
      </c>
      <c r="J860" s="105">
        <v>0</v>
      </c>
      <c r="K860" s="105">
        <v>0</v>
      </c>
      <c r="L860" s="105">
        <v>0</v>
      </c>
      <c r="M860" s="105">
        <v>0</v>
      </c>
      <c r="N860" s="105">
        <v>0</v>
      </c>
      <c r="O860" s="105">
        <v>0</v>
      </c>
    </row>
    <row r="861" spans="1:16" x14ac:dyDescent="0.2">
      <c r="A861" s="106" t="s">
        <v>2927</v>
      </c>
      <c r="B861" s="105">
        <v>11196829.949999999</v>
      </c>
      <c r="C861" s="105">
        <v>11196829.949999999</v>
      </c>
      <c r="D861" s="105">
        <v>0</v>
      </c>
      <c r="E861" s="105">
        <v>-5960108.0700000003</v>
      </c>
      <c r="F861" s="105">
        <v>-5960108.0700000003</v>
      </c>
      <c r="G861" s="105">
        <v>0</v>
      </c>
      <c r="H861" s="105">
        <v>-24309541.690000001</v>
      </c>
      <c r="I861" s="105">
        <v>-24309541.690000001</v>
      </c>
      <c r="J861" s="105">
        <v>0</v>
      </c>
      <c r="K861" s="105">
        <v>-82118547.829999998</v>
      </c>
      <c r="L861" s="105">
        <v>-82118547.829999998</v>
      </c>
      <c r="M861" s="105">
        <v>42363948.649999999</v>
      </c>
      <c r="N861" s="105">
        <v>-2828871.38</v>
      </c>
      <c r="O861" s="105">
        <v>-2828871.38</v>
      </c>
    </row>
    <row r="862" spans="1:16" x14ac:dyDescent="0.2">
      <c r="A862" s="106" t="s">
        <v>2928</v>
      </c>
      <c r="B862" s="105">
        <v>0</v>
      </c>
      <c r="C862" s="105">
        <v>0</v>
      </c>
      <c r="D862" s="105">
        <v>0</v>
      </c>
      <c r="E862" s="105">
        <v>0</v>
      </c>
      <c r="F862" s="105">
        <v>0</v>
      </c>
      <c r="G862" s="105">
        <v>0</v>
      </c>
      <c r="H862" s="105">
        <v>0</v>
      </c>
      <c r="I862" s="105">
        <v>0</v>
      </c>
      <c r="J862" s="105">
        <v>0</v>
      </c>
      <c r="K862" s="105">
        <v>0</v>
      </c>
      <c r="L862" s="105">
        <v>0</v>
      </c>
      <c r="M862" s="105">
        <v>0</v>
      </c>
      <c r="N862" s="105">
        <v>0</v>
      </c>
      <c r="O862" s="105">
        <v>0</v>
      </c>
    </row>
    <row r="863" spans="1:16" x14ac:dyDescent="0.2">
      <c r="A863" s="106" t="s">
        <v>2929</v>
      </c>
      <c r="B863" s="105">
        <v>0</v>
      </c>
      <c r="C863" s="105">
        <v>-20107</v>
      </c>
      <c r="D863" s="105">
        <v>-46296</v>
      </c>
      <c r="E863" s="105">
        <v>-69444</v>
      </c>
      <c r="F863" s="105">
        <v>-92592</v>
      </c>
      <c r="G863" s="105">
        <v>-115740</v>
      </c>
      <c r="H863" s="105">
        <v>-138888</v>
      </c>
      <c r="I863" s="105">
        <v>-162036</v>
      </c>
      <c r="J863" s="105">
        <v>-185184</v>
      </c>
      <c r="K863" s="105">
        <v>-208332</v>
      </c>
      <c r="L863" s="105">
        <v>-231480</v>
      </c>
      <c r="M863" s="105">
        <v>-254628</v>
      </c>
      <c r="N863" s="105">
        <v>0</v>
      </c>
      <c r="O863" s="105">
        <v>0</v>
      </c>
    </row>
    <row r="864" spans="1:16" x14ac:dyDescent="0.2">
      <c r="A864" s="106" t="s">
        <v>2930</v>
      </c>
      <c r="B864" s="105">
        <v>0</v>
      </c>
      <c r="C864" s="105">
        <v>0</v>
      </c>
      <c r="D864" s="105">
        <v>0</v>
      </c>
      <c r="E864" s="105">
        <v>0</v>
      </c>
      <c r="F864" s="105">
        <v>0</v>
      </c>
      <c r="G864" s="105">
        <v>0</v>
      </c>
      <c r="H864" s="105">
        <v>0</v>
      </c>
      <c r="I864" s="105">
        <v>0</v>
      </c>
      <c r="J864" s="105">
        <v>0</v>
      </c>
      <c r="K864" s="105">
        <v>0</v>
      </c>
      <c r="L864" s="105">
        <v>0</v>
      </c>
      <c r="M864" s="105">
        <v>0</v>
      </c>
      <c r="N864" s="105">
        <v>0</v>
      </c>
      <c r="O864" s="105">
        <v>0</v>
      </c>
    </row>
    <row r="865" spans="1:15" x14ac:dyDescent="0.2">
      <c r="A865" s="106" t="s">
        <v>2931</v>
      </c>
      <c r="B865" s="105">
        <v>-12292233.539999999</v>
      </c>
      <c r="C865" s="105">
        <v>-14246466.890000001</v>
      </c>
      <c r="D865" s="105">
        <v>-12601007.109999999</v>
      </c>
      <c r="E865" s="105">
        <v>-13608898.449999999</v>
      </c>
      <c r="F865" s="105">
        <v>-13921622.57</v>
      </c>
      <c r="G865" s="105">
        <v>-14806824.02</v>
      </c>
      <c r="H865" s="105">
        <v>-16949979.66</v>
      </c>
      <c r="I865" s="105">
        <v>-18274253.870000001</v>
      </c>
      <c r="J865" s="105">
        <v>-19154533.640000001</v>
      </c>
      <c r="K865" s="105">
        <v>-18841793.41</v>
      </c>
      <c r="L865" s="105">
        <v>-15809967.57</v>
      </c>
      <c r="M865" s="105">
        <v>-13108655.26</v>
      </c>
      <c r="N865" s="105">
        <v>-13511332.02</v>
      </c>
      <c r="O865" s="105">
        <v>-13511332.02</v>
      </c>
    </row>
    <row r="866" spans="1:15" x14ac:dyDescent="0.2">
      <c r="A866" s="106" t="s">
        <v>2932</v>
      </c>
      <c r="B866" s="105">
        <v>7934.78</v>
      </c>
      <c r="C866" s="105">
        <v>-13659263.27</v>
      </c>
      <c r="D866" s="105">
        <v>-31442288.27</v>
      </c>
      <c r="E866" s="105">
        <v>-47178660.25</v>
      </c>
      <c r="F866" s="105">
        <v>-62904112.109999999</v>
      </c>
      <c r="G866" s="105">
        <v>-78630008.109999999</v>
      </c>
      <c r="H866" s="105">
        <v>-94355904.109999999</v>
      </c>
      <c r="I866" s="105">
        <v>-110081643.51000001</v>
      </c>
      <c r="J866" s="105">
        <v>-125807539.51000001</v>
      </c>
      <c r="K866" s="105">
        <v>-141533435.50999999</v>
      </c>
      <c r="L866" s="105">
        <v>-157259038.19999999</v>
      </c>
      <c r="M866" s="105">
        <v>-26952332.620000001</v>
      </c>
      <c r="N866" s="105">
        <v>8091.38</v>
      </c>
      <c r="O866" s="105">
        <v>8091.38</v>
      </c>
    </row>
    <row r="867" spans="1:15" x14ac:dyDescent="0.2">
      <c r="A867" s="106" t="s">
        <v>2933</v>
      </c>
      <c r="B867" s="105">
        <v>-16868741.719999999</v>
      </c>
      <c r="C867" s="105">
        <v>-18704559.23</v>
      </c>
      <c r="D867" s="105">
        <v>-17339748.329999998</v>
      </c>
      <c r="E867" s="105">
        <v>-18874379.989999998</v>
      </c>
      <c r="F867" s="105">
        <v>-18725956.07</v>
      </c>
      <c r="G867" s="105">
        <v>-19087773.390000001</v>
      </c>
      <c r="H867" s="105">
        <v>-21460269.109999999</v>
      </c>
      <c r="I867" s="105">
        <v>-22813654.27</v>
      </c>
      <c r="J867" s="105">
        <v>-23533093.48</v>
      </c>
      <c r="K867" s="105">
        <v>-35515864.68</v>
      </c>
      <c r="L867" s="105">
        <v>-34420800.060000002</v>
      </c>
      <c r="M867" s="105">
        <v>-33410661.75</v>
      </c>
      <c r="N867" s="105">
        <v>-35566306.899999999</v>
      </c>
      <c r="O867" s="105">
        <v>-35566306.899999999</v>
      </c>
    </row>
    <row r="868" spans="1:15" x14ac:dyDescent="0.2">
      <c r="A868" s="106" t="s">
        <v>2934</v>
      </c>
      <c r="B868" s="105">
        <v>-2006974.5</v>
      </c>
      <c r="C868" s="105">
        <v>-206924.9</v>
      </c>
      <c r="D868" s="105">
        <v>-513959.12999999902</v>
      </c>
      <c r="E868" s="105">
        <v>-850158.1</v>
      </c>
      <c r="F868" s="105">
        <v>-1196080.51</v>
      </c>
      <c r="G868" s="105">
        <v>-1662559.98</v>
      </c>
      <c r="H868" s="105">
        <v>-2100497.2999999998</v>
      </c>
      <c r="I868" s="105">
        <v>-412782.19</v>
      </c>
      <c r="J868" s="105">
        <v>-799289.26</v>
      </c>
      <c r="K868" s="105">
        <v>-1377545.02</v>
      </c>
      <c r="L868" s="105">
        <v>-1764125.28</v>
      </c>
      <c r="M868" s="105">
        <v>-2082939.53999999</v>
      </c>
      <c r="N868" s="105">
        <v>-2428355</v>
      </c>
      <c r="O868" s="105">
        <v>-2428355</v>
      </c>
    </row>
    <row r="869" spans="1:15" x14ac:dyDescent="0.2">
      <c r="A869" s="106" t="s">
        <v>2935</v>
      </c>
      <c r="B869" s="105">
        <v>-3726.8</v>
      </c>
      <c r="C869" s="105">
        <v>-56795.06</v>
      </c>
      <c r="D869" s="105">
        <v>-65069.62</v>
      </c>
      <c r="E869" s="105">
        <v>-69314.89</v>
      </c>
      <c r="F869" s="105">
        <v>4433.93</v>
      </c>
      <c r="G869" s="105">
        <v>-6714.86</v>
      </c>
      <c r="H869" s="105">
        <v>-8463.75</v>
      </c>
      <c r="I869" s="105">
        <v>-5226.05</v>
      </c>
      <c r="J869" s="105">
        <v>-5897.99</v>
      </c>
      <c r="K869" s="105">
        <v>-6649.51</v>
      </c>
      <c r="L869" s="105">
        <v>-5027.07</v>
      </c>
      <c r="M869" s="105">
        <v>-6050.65</v>
      </c>
      <c r="N869" s="105">
        <v>-7666.58</v>
      </c>
      <c r="O869" s="105">
        <v>-7666.58</v>
      </c>
    </row>
    <row r="870" spans="1:15" x14ac:dyDescent="0.2">
      <c r="A870" s="106" t="s">
        <v>2936</v>
      </c>
      <c r="B870" s="105">
        <v>0</v>
      </c>
      <c r="C870" s="105">
        <v>0</v>
      </c>
      <c r="D870" s="105">
        <v>0</v>
      </c>
      <c r="E870" s="105">
        <v>0</v>
      </c>
      <c r="F870" s="105">
        <v>0</v>
      </c>
      <c r="G870" s="105">
        <v>0</v>
      </c>
      <c r="H870" s="105">
        <v>0</v>
      </c>
      <c r="I870" s="105">
        <v>0</v>
      </c>
      <c r="J870" s="105">
        <v>0</v>
      </c>
      <c r="K870" s="105">
        <v>0</v>
      </c>
      <c r="L870" s="105">
        <v>0</v>
      </c>
      <c r="M870" s="105">
        <v>0</v>
      </c>
      <c r="N870" s="105">
        <v>0</v>
      </c>
      <c r="O870" s="105">
        <v>0</v>
      </c>
    </row>
    <row r="871" spans="1:15" x14ac:dyDescent="0.2">
      <c r="A871" s="106" t="s">
        <v>2937</v>
      </c>
      <c r="B871" s="105">
        <v>-1978624.6</v>
      </c>
      <c r="C871" s="105">
        <v>-2126899.4700000002</v>
      </c>
      <c r="D871" s="105">
        <v>-2179932.61</v>
      </c>
      <c r="E871" s="105">
        <v>-475215.47</v>
      </c>
      <c r="F871" s="105">
        <v>-581398.47</v>
      </c>
      <c r="G871" s="105">
        <v>-746459.4</v>
      </c>
      <c r="H871" s="105">
        <v>-660792.96</v>
      </c>
      <c r="I871" s="105">
        <v>-626021.44999999995</v>
      </c>
      <c r="J871" s="105">
        <v>-791620.17</v>
      </c>
      <c r="K871" s="105">
        <v>-966647.17</v>
      </c>
      <c r="L871" s="105">
        <v>-933029.17</v>
      </c>
      <c r="M871" s="105">
        <v>-652666.77</v>
      </c>
      <c r="N871" s="105">
        <v>-1554466.2</v>
      </c>
      <c r="O871" s="105">
        <v>-1554466.2</v>
      </c>
    </row>
    <row r="872" spans="1:15" x14ac:dyDescent="0.2">
      <c r="A872" s="106" t="s">
        <v>2938</v>
      </c>
      <c r="B872" s="105">
        <v>5420016</v>
      </c>
      <c r="C872" s="105">
        <v>5420016</v>
      </c>
      <c r="D872" s="105">
        <v>5420016</v>
      </c>
      <c r="E872" s="105">
        <v>5420016</v>
      </c>
      <c r="F872" s="105">
        <v>5420016</v>
      </c>
      <c r="G872" s="105">
        <v>5420016</v>
      </c>
      <c r="H872" s="105">
        <v>2857842.64</v>
      </c>
      <c r="I872" s="105">
        <v>2857842.64</v>
      </c>
      <c r="J872" s="105">
        <v>2857842.64</v>
      </c>
      <c r="K872" s="105">
        <v>2857842.64</v>
      </c>
      <c r="L872" s="105">
        <v>-3580.32</v>
      </c>
      <c r="M872" s="105">
        <v>-3580.32</v>
      </c>
      <c r="N872" s="105">
        <v>-3580.32</v>
      </c>
      <c r="O872" s="105">
        <v>-3580.32</v>
      </c>
    </row>
    <row r="873" spans="1:15" x14ac:dyDescent="0.2">
      <c r="A873" s="106" t="s">
        <v>2939</v>
      </c>
      <c r="B873" s="105">
        <v>-4738.55</v>
      </c>
      <c r="C873" s="105">
        <v>-115910.52</v>
      </c>
      <c r="D873" s="105">
        <v>-129101.3</v>
      </c>
      <c r="E873" s="105">
        <v>-132837.71</v>
      </c>
      <c r="F873" s="105">
        <v>-1384.69</v>
      </c>
      <c r="G873" s="105">
        <v>-3077.19</v>
      </c>
      <c r="H873" s="105">
        <v>-5349.28</v>
      </c>
      <c r="I873" s="105">
        <v>-2018.95999999999</v>
      </c>
      <c r="J873" s="105">
        <v>-3272.22</v>
      </c>
      <c r="K873" s="105">
        <v>-4507.1899999999996</v>
      </c>
      <c r="L873" s="105">
        <v>-1476.02</v>
      </c>
      <c r="M873" s="105">
        <v>-2652.16</v>
      </c>
      <c r="N873" s="105">
        <v>-4090.2199999999898</v>
      </c>
      <c r="O873" s="105">
        <v>-4090.2199999999898</v>
      </c>
    </row>
    <row r="874" spans="1:15" x14ac:dyDescent="0.2">
      <c r="A874" s="106" t="s">
        <v>2940</v>
      </c>
      <c r="B874" s="105">
        <v>0</v>
      </c>
      <c r="C874" s="105">
        <v>0</v>
      </c>
      <c r="D874" s="105">
        <v>0</v>
      </c>
      <c r="E874" s="105">
        <v>0</v>
      </c>
      <c r="F874" s="105">
        <v>0</v>
      </c>
      <c r="G874" s="105">
        <v>0</v>
      </c>
      <c r="H874" s="105">
        <v>0</v>
      </c>
      <c r="I874" s="105">
        <v>0</v>
      </c>
      <c r="J874" s="105">
        <v>0</v>
      </c>
      <c r="K874" s="105">
        <v>0</v>
      </c>
      <c r="L874" s="105">
        <v>0</v>
      </c>
      <c r="M874" s="105">
        <v>0</v>
      </c>
      <c r="N874" s="105">
        <v>0</v>
      </c>
      <c r="O874" s="105">
        <v>0</v>
      </c>
    </row>
    <row r="875" spans="1:15" x14ac:dyDescent="0.2">
      <c r="A875" s="106" t="s">
        <v>2941</v>
      </c>
      <c r="B875" s="105">
        <v>0</v>
      </c>
      <c r="C875" s="105">
        <v>0</v>
      </c>
      <c r="D875" s="105">
        <v>0</v>
      </c>
      <c r="E875" s="105">
        <v>0</v>
      </c>
      <c r="F875" s="105">
        <v>0</v>
      </c>
      <c r="G875" s="105">
        <v>0</v>
      </c>
      <c r="H875" s="105">
        <v>0</v>
      </c>
      <c r="I875" s="105">
        <v>0</v>
      </c>
      <c r="J875" s="105">
        <v>0</v>
      </c>
      <c r="K875" s="105">
        <v>0</v>
      </c>
      <c r="L875" s="105">
        <v>0</v>
      </c>
      <c r="M875" s="105">
        <v>0</v>
      </c>
      <c r="N875" s="105">
        <v>0</v>
      </c>
      <c r="O875" s="105">
        <v>0</v>
      </c>
    </row>
    <row r="876" spans="1:15" x14ac:dyDescent="0.2">
      <c r="A876" s="106" t="s">
        <v>2942</v>
      </c>
      <c r="B876" s="105">
        <v>5661217.5999999903</v>
      </c>
      <c r="C876" s="105">
        <v>5651659.9199999999</v>
      </c>
      <c r="D876" s="105">
        <v>5756007.3800000101</v>
      </c>
      <c r="E876" s="105">
        <v>5578868.5200000098</v>
      </c>
      <c r="F876" s="105">
        <v>5207144.5099999905</v>
      </c>
      <c r="G876" s="105">
        <v>5543141.2300000004</v>
      </c>
      <c r="H876" s="105">
        <v>6542650.0199999902</v>
      </c>
      <c r="I876" s="105">
        <v>5906258.5299999798</v>
      </c>
      <c r="J876" s="105">
        <v>5823228.2999999803</v>
      </c>
      <c r="K876" s="105">
        <v>5091332.09</v>
      </c>
      <c r="L876" s="105">
        <v>7439713.7300000098</v>
      </c>
      <c r="M876" s="105">
        <v>9089248.6300000008</v>
      </c>
      <c r="N876" s="105">
        <v>8893489.4199999999</v>
      </c>
      <c r="O876" s="105">
        <v>8893489.4199999999</v>
      </c>
    </row>
    <row r="877" spans="1:15" x14ac:dyDescent="0.2">
      <c r="A877" s="106" t="s">
        <v>2943</v>
      </c>
      <c r="B877" s="105">
        <v>0</v>
      </c>
      <c r="C877" s="105">
        <v>0</v>
      </c>
      <c r="D877" s="105">
        <v>0</v>
      </c>
      <c r="E877" s="105">
        <v>0</v>
      </c>
      <c r="F877" s="105">
        <v>0</v>
      </c>
      <c r="G877" s="105">
        <v>0</v>
      </c>
      <c r="H877" s="105">
        <v>0</v>
      </c>
      <c r="I877" s="105">
        <v>0</v>
      </c>
      <c r="J877" s="105">
        <v>0</v>
      </c>
      <c r="K877" s="105">
        <v>0</v>
      </c>
      <c r="L877" s="105">
        <v>0</v>
      </c>
      <c r="M877" s="105">
        <v>0</v>
      </c>
      <c r="N877" s="105">
        <v>0</v>
      </c>
      <c r="O877" s="105">
        <v>0</v>
      </c>
    </row>
    <row r="878" spans="1:15" x14ac:dyDescent="0.2">
      <c r="A878" s="106" t="s">
        <v>2944</v>
      </c>
      <c r="B878" s="105">
        <v>5348295.32</v>
      </c>
      <c r="C878" s="105">
        <v>5348295.32</v>
      </c>
      <c r="D878" s="105">
        <v>5348295.32</v>
      </c>
      <c r="E878" s="105">
        <v>5348295.32</v>
      </c>
      <c r="F878" s="105">
        <v>5348295.32</v>
      </c>
      <c r="G878" s="105">
        <v>5348295.32</v>
      </c>
      <c r="H878" s="105">
        <v>5348295.32</v>
      </c>
      <c r="I878" s="105">
        <v>5348295.32</v>
      </c>
      <c r="J878" s="105">
        <v>5348295.32</v>
      </c>
      <c r="K878" s="105">
        <v>6393019.1900000004</v>
      </c>
      <c r="L878" s="105">
        <v>6393019.1900000004</v>
      </c>
      <c r="M878" s="105">
        <v>6393019.1900000004</v>
      </c>
      <c r="N878" s="105">
        <v>6393019.1900000004</v>
      </c>
      <c r="O878" s="105">
        <v>6393019.1900000004</v>
      </c>
    </row>
    <row r="879" spans="1:15" x14ac:dyDescent="0.2">
      <c r="A879" s="106" t="s">
        <v>2945</v>
      </c>
      <c r="B879" s="105">
        <v>0</v>
      </c>
      <c r="C879" s="105">
        <v>0</v>
      </c>
      <c r="D879" s="105">
        <v>0</v>
      </c>
      <c r="E879" s="105">
        <v>0</v>
      </c>
      <c r="F879" s="105">
        <v>0</v>
      </c>
      <c r="G879" s="105">
        <v>0</v>
      </c>
      <c r="H879" s="105">
        <v>0</v>
      </c>
      <c r="I879" s="105">
        <v>0</v>
      </c>
      <c r="J879" s="105">
        <v>0</v>
      </c>
      <c r="K879" s="105">
        <v>0</v>
      </c>
      <c r="L879" s="105">
        <v>0</v>
      </c>
      <c r="M879" s="105">
        <v>0</v>
      </c>
      <c r="N879" s="105">
        <v>0</v>
      </c>
      <c r="O879" s="105">
        <v>0</v>
      </c>
    </row>
    <row r="880" spans="1:15" x14ac:dyDescent="0.2">
      <c r="A880" s="106" t="s">
        <v>2946</v>
      </c>
      <c r="B880" s="105">
        <v>0</v>
      </c>
      <c r="C880" s="105">
        <v>0</v>
      </c>
      <c r="D880" s="105">
        <v>0</v>
      </c>
      <c r="E880" s="105">
        <v>0</v>
      </c>
      <c r="F880" s="105">
        <v>0</v>
      </c>
      <c r="G880" s="105">
        <v>0</v>
      </c>
      <c r="H880" s="105">
        <v>0</v>
      </c>
      <c r="I880" s="105">
        <v>0</v>
      </c>
      <c r="J880" s="105">
        <v>0</v>
      </c>
      <c r="K880" s="105">
        <v>0</v>
      </c>
      <c r="L880" s="105">
        <v>0</v>
      </c>
      <c r="M880" s="105">
        <v>0</v>
      </c>
      <c r="N880" s="105">
        <v>0</v>
      </c>
      <c r="O880" s="105">
        <v>0</v>
      </c>
    </row>
    <row r="881" spans="1:16" x14ac:dyDescent="0.2">
      <c r="A881" s="106" t="s">
        <v>2947</v>
      </c>
      <c r="B881" s="105">
        <v>0</v>
      </c>
      <c r="C881" s="105">
        <v>0</v>
      </c>
      <c r="D881" s="105">
        <v>0</v>
      </c>
      <c r="E881" s="105">
        <v>0</v>
      </c>
      <c r="F881" s="105">
        <v>0</v>
      </c>
      <c r="G881" s="105">
        <v>0</v>
      </c>
      <c r="H881" s="105">
        <v>0</v>
      </c>
      <c r="I881" s="105">
        <v>0</v>
      </c>
      <c r="J881" s="105">
        <v>0</v>
      </c>
      <c r="K881" s="105">
        <v>0</v>
      </c>
      <c r="L881" s="105">
        <v>0</v>
      </c>
      <c r="M881" s="105">
        <v>0</v>
      </c>
      <c r="N881" s="105">
        <v>0</v>
      </c>
      <c r="O881" s="105">
        <v>0</v>
      </c>
    </row>
    <row r="882" spans="1:16" x14ac:dyDescent="0.2">
      <c r="A882" s="106" t="s">
        <v>2948</v>
      </c>
      <c r="B882" s="105">
        <v>0</v>
      </c>
      <c r="C882" s="105">
        <v>0</v>
      </c>
      <c r="D882" s="105">
        <v>0</v>
      </c>
      <c r="E882" s="105">
        <v>0</v>
      </c>
      <c r="F882" s="105">
        <v>0</v>
      </c>
      <c r="G882" s="105">
        <v>0</v>
      </c>
      <c r="H882" s="105">
        <v>0</v>
      </c>
      <c r="I882" s="105">
        <v>0</v>
      </c>
      <c r="J882" s="105">
        <v>0</v>
      </c>
      <c r="K882" s="105">
        <v>0</v>
      </c>
      <c r="L882" s="105">
        <v>0</v>
      </c>
      <c r="M882" s="105">
        <v>0</v>
      </c>
      <c r="N882" s="105">
        <v>0</v>
      </c>
      <c r="O882" s="105">
        <v>0</v>
      </c>
    </row>
    <row r="883" spans="1:16" x14ac:dyDescent="0.2">
      <c r="A883" s="106" t="s">
        <v>2949</v>
      </c>
      <c r="B883" s="105">
        <v>0</v>
      </c>
      <c r="C883" s="105">
        <v>0</v>
      </c>
      <c r="D883" s="105">
        <v>0</v>
      </c>
      <c r="E883" s="105">
        <v>0</v>
      </c>
      <c r="F883" s="105">
        <v>0</v>
      </c>
      <c r="G883" s="105">
        <v>0</v>
      </c>
      <c r="H883" s="105">
        <v>0</v>
      </c>
      <c r="I883" s="105">
        <v>0</v>
      </c>
      <c r="J883" s="105">
        <v>0</v>
      </c>
      <c r="K883" s="105">
        <v>0</v>
      </c>
      <c r="L883" s="105">
        <v>0</v>
      </c>
      <c r="M883" s="105">
        <v>0</v>
      </c>
      <c r="N883" s="105">
        <v>0</v>
      </c>
      <c r="O883" s="105">
        <v>0</v>
      </c>
    </row>
    <row r="884" spans="1:16" x14ac:dyDescent="0.2">
      <c r="A884" s="106" t="s">
        <v>2950</v>
      </c>
      <c r="B884" s="105">
        <v>0</v>
      </c>
      <c r="C884" s="105">
        <v>0</v>
      </c>
      <c r="D884" s="105">
        <v>0</v>
      </c>
      <c r="E884" s="105">
        <v>0</v>
      </c>
      <c r="F884" s="105">
        <v>0</v>
      </c>
      <c r="G884" s="105">
        <v>0</v>
      </c>
      <c r="H884" s="105">
        <v>0</v>
      </c>
      <c r="I884" s="105">
        <v>0</v>
      </c>
      <c r="J884" s="105">
        <v>0</v>
      </c>
      <c r="K884" s="105">
        <v>0</v>
      </c>
      <c r="L884" s="105">
        <v>0</v>
      </c>
      <c r="M884" s="105">
        <v>0</v>
      </c>
      <c r="N884" s="105">
        <v>0</v>
      </c>
      <c r="O884" s="105">
        <v>0</v>
      </c>
    </row>
    <row r="885" spans="1:16" x14ac:dyDescent="0.2">
      <c r="A885" s="106" t="s">
        <v>2951</v>
      </c>
      <c r="B885" s="105">
        <v>0</v>
      </c>
      <c r="C885" s="105">
        <v>0</v>
      </c>
      <c r="D885" s="105">
        <v>0</v>
      </c>
      <c r="E885" s="105">
        <v>0</v>
      </c>
      <c r="F885" s="105">
        <v>0</v>
      </c>
      <c r="G885" s="105">
        <v>0</v>
      </c>
      <c r="H885" s="105">
        <v>0</v>
      </c>
      <c r="I885" s="105">
        <v>0</v>
      </c>
      <c r="J885" s="105">
        <v>0</v>
      </c>
      <c r="K885" s="105">
        <v>4308223.5999999996</v>
      </c>
      <c r="L885" s="105">
        <v>4308223.5999999996</v>
      </c>
      <c r="M885" s="105">
        <v>-408530.98</v>
      </c>
      <c r="N885" s="105">
        <v>-471072.58</v>
      </c>
      <c r="O885" s="105">
        <v>-471072.58</v>
      </c>
    </row>
    <row r="886" spans="1:16" x14ac:dyDescent="0.2">
      <c r="A886" s="106" t="s">
        <v>2952</v>
      </c>
      <c r="B886" s="105">
        <v>0</v>
      </c>
      <c r="C886" s="105">
        <v>0</v>
      </c>
      <c r="D886" s="105">
        <v>0</v>
      </c>
      <c r="E886" s="105">
        <v>0</v>
      </c>
      <c r="F886" s="105">
        <v>0</v>
      </c>
      <c r="G886" s="105">
        <v>0</v>
      </c>
      <c r="H886" s="105">
        <v>0</v>
      </c>
      <c r="I886" s="105">
        <v>0</v>
      </c>
      <c r="J886" s="105">
        <v>0</v>
      </c>
      <c r="K886" s="105">
        <v>0</v>
      </c>
      <c r="L886" s="105">
        <v>0</v>
      </c>
      <c r="M886" s="105">
        <v>0</v>
      </c>
      <c r="N886" s="105">
        <v>0</v>
      </c>
      <c r="O886" s="105">
        <v>0</v>
      </c>
    </row>
    <row r="887" spans="1:16" x14ac:dyDescent="0.2">
      <c r="A887" s="106" t="s">
        <v>2953</v>
      </c>
      <c r="B887" s="105">
        <v>-0.04</v>
      </c>
      <c r="C887" s="105">
        <v>-0.04</v>
      </c>
      <c r="D887" s="105">
        <v>-0.04</v>
      </c>
      <c r="E887" s="105">
        <v>-0.04</v>
      </c>
      <c r="F887" s="105">
        <v>-0.04</v>
      </c>
      <c r="G887" s="105">
        <v>-0.04</v>
      </c>
      <c r="H887" s="105">
        <v>-0.04</v>
      </c>
      <c r="I887" s="105">
        <v>-0.04</v>
      </c>
      <c r="J887" s="105">
        <v>-0.04</v>
      </c>
      <c r="K887" s="105">
        <v>-4332635.1900000004</v>
      </c>
      <c r="L887" s="105">
        <v>-4332635.1900000004</v>
      </c>
      <c r="M887" s="105">
        <v>1308320.52</v>
      </c>
      <c r="N887" s="105">
        <v>556670.71999999997</v>
      </c>
      <c r="O887" s="105">
        <v>556670.71999999997</v>
      </c>
    </row>
    <row r="888" spans="1:16" x14ac:dyDescent="0.2">
      <c r="A888" s="106" t="s">
        <v>2954</v>
      </c>
      <c r="B888" s="105">
        <v>0</v>
      </c>
      <c r="C888" s="105">
        <v>0</v>
      </c>
      <c r="D888" s="105">
        <v>0</v>
      </c>
      <c r="E888" s="105">
        <v>0</v>
      </c>
      <c r="F888" s="105">
        <v>0</v>
      </c>
      <c r="G888" s="105">
        <v>0</v>
      </c>
      <c r="H888" s="105">
        <v>0</v>
      </c>
      <c r="I888" s="105">
        <v>0</v>
      </c>
      <c r="J888" s="105">
        <v>0</v>
      </c>
      <c r="K888" s="105">
        <v>0</v>
      </c>
      <c r="L888" s="105">
        <v>0</v>
      </c>
      <c r="M888" s="105">
        <v>0</v>
      </c>
      <c r="N888" s="105">
        <v>0</v>
      </c>
      <c r="O888" s="105">
        <v>0</v>
      </c>
    </row>
    <row r="889" spans="1:16" x14ac:dyDescent="0.2">
      <c r="A889" s="106" t="s">
        <v>2955</v>
      </c>
      <c r="B889" s="105">
        <v>0</v>
      </c>
      <c r="C889" s="105">
        <v>0</v>
      </c>
      <c r="D889" s="105">
        <v>0</v>
      </c>
      <c r="E889" s="105">
        <v>0</v>
      </c>
      <c r="F889" s="105">
        <v>0</v>
      </c>
      <c r="G889" s="105">
        <v>0</v>
      </c>
      <c r="H889" s="105">
        <v>0</v>
      </c>
      <c r="I889" s="105">
        <v>0</v>
      </c>
      <c r="J889" s="105">
        <v>0</v>
      </c>
      <c r="K889" s="105">
        <v>0</v>
      </c>
      <c r="L889" s="105">
        <v>0</v>
      </c>
      <c r="M889" s="105">
        <v>0</v>
      </c>
      <c r="N889" s="105">
        <v>0</v>
      </c>
      <c r="O889" s="105">
        <v>0</v>
      </c>
    </row>
    <row r="890" spans="1:16" x14ac:dyDescent="0.2">
      <c r="A890" s="106" t="s">
        <v>2956</v>
      </c>
      <c r="B890" s="105">
        <v>-2</v>
      </c>
      <c r="C890" s="105">
        <v>-2</v>
      </c>
      <c r="D890" s="105">
        <v>-2</v>
      </c>
      <c r="E890" s="105">
        <v>-2</v>
      </c>
      <c r="F890" s="105">
        <v>-2</v>
      </c>
      <c r="G890" s="105">
        <v>-2</v>
      </c>
      <c r="H890" s="105">
        <v>-2</v>
      </c>
      <c r="I890" s="105">
        <v>-2</v>
      </c>
      <c r="J890" s="105">
        <v>-2</v>
      </c>
      <c r="K890" s="105">
        <v>-2</v>
      </c>
      <c r="L890" s="105">
        <v>-2</v>
      </c>
      <c r="M890" s="105">
        <v>-2</v>
      </c>
      <c r="N890" s="105">
        <v>-2</v>
      </c>
      <c r="O890" s="105">
        <v>-2</v>
      </c>
    </row>
    <row r="891" spans="1:16" x14ac:dyDescent="0.2">
      <c r="A891" s="106" t="s">
        <v>2957</v>
      </c>
      <c r="B891" s="105">
        <v>2</v>
      </c>
      <c r="C891" s="105">
        <v>2</v>
      </c>
      <c r="D891" s="105">
        <v>2</v>
      </c>
      <c r="E891" s="105">
        <v>2</v>
      </c>
      <c r="F891" s="105">
        <v>2</v>
      </c>
      <c r="G891" s="105">
        <v>2</v>
      </c>
      <c r="H891" s="105">
        <v>2</v>
      </c>
      <c r="I891" s="105">
        <v>2</v>
      </c>
      <c r="J891" s="105">
        <v>2</v>
      </c>
      <c r="K891" s="105">
        <v>2</v>
      </c>
      <c r="L891" s="105">
        <v>2</v>
      </c>
      <c r="M891" s="105">
        <v>2</v>
      </c>
      <c r="N891" s="105">
        <v>2</v>
      </c>
      <c r="O891" s="105">
        <v>2</v>
      </c>
    </row>
    <row r="892" spans="1:16" x14ac:dyDescent="0.2">
      <c r="A892" s="106" t="s">
        <v>2958</v>
      </c>
      <c r="B892" s="105">
        <v>5925804.3700000001</v>
      </c>
      <c r="C892" s="105">
        <v>5925804.3700000001</v>
      </c>
      <c r="D892" s="105">
        <v>-30884073.260000002</v>
      </c>
      <c r="E892" s="105">
        <v>-30052365.850000001</v>
      </c>
      <c r="F892" s="105">
        <v>-46129781.079999901</v>
      </c>
      <c r="G892" s="105">
        <v>-34832856.68</v>
      </c>
      <c r="H892" s="105">
        <v>-77997053.319999993</v>
      </c>
      <c r="I892" s="105">
        <v>-115256668.41</v>
      </c>
      <c r="J892" s="105">
        <v>-73542157.109999999</v>
      </c>
      <c r="K892" s="105">
        <v>-252632656.19999999</v>
      </c>
      <c r="L892" s="105">
        <v>-267444409.11000001</v>
      </c>
      <c r="M892" s="105">
        <v>102332178.86999901</v>
      </c>
      <c r="N892" s="105">
        <v>-113286061.43000001</v>
      </c>
      <c r="O892" s="105">
        <v>-113286061.43000001</v>
      </c>
    </row>
    <row r="893" spans="1:16" x14ac:dyDescent="0.2">
      <c r="A893" s="106" t="s">
        <v>2959</v>
      </c>
      <c r="B893" s="105">
        <v>-1</v>
      </c>
      <c r="C893" s="105">
        <v>-1</v>
      </c>
      <c r="D893" s="105">
        <v>-1</v>
      </c>
      <c r="E893" s="105">
        <v>-1</v>
      </c>
      <c r="F893" s="105">
        <v>-1</v>
      </c>
      <c r="G893" s="105">
        <v>-1</v>
      </c>
      <c r="H893" s="105">
        <v>-1</v>
      </c>
      <c r="I893" s="105">
        <v>-1</v>
      </c>
      <c r="J893" s="105">
        <v>-1</v>
      </c>
      <c r="K893" s="105">
        <v>-1</v>
      </c>
      <c r="L893" s="105">
        <v>-1</v>
      </c>
      <c r="M893" s="105">
        <v>-1</v>
      </c>
      <c r="N893" s="105">
        <v>-1</v>
      </c>
      <c r="O893" s="105">
        <v>-1</v>
      </c>
    </row>
    <row r="894" spans="1:16" x14ac:dyDescent="0.2">
      <c r="A894" s="106" t="s">
        <v>2960</v>
      </c>
      <c r="B894" s="105">
        <v>-5348296.2</v>
      </c>
      <c r="C894" s="105">
        <v>-5348296.2</v>
      </c>
      <c r="D894" s="105">
        <v>-5348296.2</v>
      </c>
      <c r="E894" s="105">
        <v>-5348296.2</v>
      </c>
      <c r="F894" s="105">
        <v>-5348296.2</v>
      </c>
      <c r="G894" s="105">
        <v>-5348296.2</v>
      </c>
      <c r="H894" s="105">
        <v>-5348296.2</v>
      </c>
      <c r="I894" s="105">
        <v>-5348296.2</v>
      </c>
      <c r="J894" s="105">
        <v>-5348296.2</v>
      </c>
      <c r="K894" s="105">
        <v>-6393020.0700000003</v>
      </c>
      <c r="L894" s="105">
        <v>-6393020.0700000003</v>
      </c>
      <c r="M894" s="105">
        <v>-6393020.0700000003</v>
      </c>
      <c r="N894" s="105">
        <v>-6393020.0700000003</v>
      </c>
      <c r="O894" s="105">
        <v>-6393020.0700000003</v>
      </c>
    </row>
    <row r="895" spans="1:16" x14ac:dyDescent="0.2">
      <c r="A895" s="233" t="s">
        <v>2961</v>
      </c>
      <c r="B895" s="107">
        <v>-4943238.93</v>
      </c>
      <c r="C895" s="107">
        <v>-20942618.019999899</v>
      </c>
      <c r="D895" s="107">
        <v>-84025454.169999897</v>
      </c>
      <c r="E895" s="107">
        <v>-106272500.17999899</v>
      </c>
      <c r="F895" s="107">
        <v>-138881443.05000001</v>
      </c>
      <c r="G895" s="107">
        <v>-138928858.31999999</v>
      </c>
      <c r="H895" s="107">
        <v>-228586248.43999901</v>
      </c>
      <c r="I895" s="107">
        <v>-283179747.14999998</v>
      </c>
      <c r="J895" s="107">
        <v>-235141518.36000001</v>
      </c>
      <c r="K895" s="107">
        <v>-525281217.25999898</v>
      </c>
      <c r="L895" s="107">
        <v>-552576180.37</v>
      </c>
      <c r="M895" s="107">
        <v>78210996.739999995</v>
      </c>
      <c r="N895" s="107">
        <v>-160203552.989999</v>
      </c>
      <c r="O895" s="107">
        <v>-160203552.989999</v>
      </c>
      <c r="P895" s="151" t="str">
        <f>MID($A895,11,3)</f>
        <v>236</v>
      </c>
    </row>
    <row r="896" spans="1:16" x14ac:dyDescent="0.2">
      <c r="A896" s="106" t="s">
        <v>2962</v>
      </c>
    </row>
    <row r="897" spans="1:16" x14ac:dyDescent="0.2">
      <c r="A897" s="158" t="s">
        <v>2963</v>
      </c>
    </row>
    <row r="898" spans="1:16" x14ac:dyDescent="0.2">
      <c r="A898" s="106" t="s">
        <v>2964</v>
      </c>
      <c r="B898" s="105">
        <v>-510124.51</v>
      </c>
      <c r="C898" s="105">
        <v>-510124.51</v>
      </c>
      <c r="D898" s="105">
        <v>-510124.51</v>
      </c>
      <c r="E898" s="105">
        <v>-574871.35</v>
      </c>
      <c r="F898" s="105">
        <v>-574871.35</v>
      </c>
      <c r="G898" s="105">
        <v>-574871.35</v>
      </c>
      <c r="H898" s="105">
        <v>-654116.84</v>
      </c>
      <c r="I898" s="105">
        <v>-654116.84</v>
      </c>
      <c r="J898" s="105">
        <v>-654116.84</v>
      </c>
      <c r="K898" s="105">
        <v>-740864.35</v>
      </c>
      <c r="L898" s="105">
        <v>-740864.35</v>
      </c>
      <c r="M898" s="105">
        <v>-740864.35</v>
      </c>
      <c r="N898" s="105">
        <v>-833307.22</v>
      </c>
      <c r="O898" s="105">
        <v>-833307.22</v>
      </c>
    </row>
    <row r="899" spans="1:16" x14ac:dyDescent="0.2">
      <c r="A899" s="106" t="s">
        <v>2965</v>
      </c>
      <c r="B899" s="105">
        <v>0</v>
      </c>
      <c r="C899" s="105">
        <v>0</v>
      </c>
      <c r="D899" s="105">
        <v>0</v>
      </c>
      <c r="E899" s="105">
        <v>0</v>
      </c>
      <c r="F899" s="105">
        <v>0</v>
      </c>
      <c r="G899" s="105">
        <v>0</v>
      </c>
      <c r="H899" s="105">
        <v>0</v>
      </c>
      <c r="I899" s="105">
        <v>0</v>
      </c>
      <c r="J899" s="105">
        <v>0</v>
      </c>
      <c r="K899" s="105">
        <v>0</v>
      </c>
      <c r="L899" s="105">
        <v>0</v>
      </c>
      <c r="M899" s="105">
        <v>0</v>
      </c>
      <c r="N899" s="105">
        <v>0</v>
      </c>
      <c r="O899" s="105">
        <v>0</v>
      </c>
    </row>
    <row r="900" spans="1:16" x14ac:dyDescent="0.2">
      <c r="A900" s="106" t="s">
        <v>2966</v>
      </c>
      <c r="B900" s="105">
        <v>-87393.85</v>
      </c>
      <c r="C900" s="105">
        <v>-87393.85</v>
      </c>
      <c r="D900" s="105">
        <v>-87393.85</v>
      </c>
      <c r="E900" s="105">
        <v>-182492.97</v>
      </c>
      <c r="F900" s="105">
        <v>-182492.97</v>
      </c>
      <c r="G900" s="105">
        <v>-182492.97</v>
      </c>
      <c r="H900" s="105">
        <v>-358759.46</v>
      </c>
      <c r="I900" s="105">
        <v>-358759.46</v>
      </c>
      <c r="J900" s="105">
        <v>-358759.46</v>
      </c>
      <c r="K900" s="105">
        <v>-541865.49</v>
      </c>
      <c r="L900" s="105">
        <v>-541865.49</v>
      </c>
      <c r="M900" s="105">
        <v>-541865.49</v>
      </c>
      <c r="N900" s="105">
        <v>-1345971.93</v>
      </c>
      <c r="O900" s="105">
        <v>-1345971.93</v>
      </c>
    </row>
    <row r="901" spans="1:16" x14ac:dyDescent="0.2">
      <c r="A901" s="106" t="s">
        <v>2967</v>
      </c>
      <c r="B901" s="105">
        <v>-1165700.01</v>
      </c>
      <c r="C901" s="105">
        <v>-1203175.94</v>
      </c>
      <c r="D901" s="105">
        <v>-1111893.32</v>
      </c>
      <c r="E901" s="105">
        <v>0</v>
      </c>
      <c r="F901" s="105">
        <v>0</v>
      </c>
      <c r="G901" s="105">
        <v>0</v>
      </c>
      <c r="H901" s="105">
        <v>0</v>
      </c>
      <c r="I901" s="105">
        <v>0</v>
      </c>
      <c r="J901" s="105">
        <v>0</v>
      </c>
      <c r="K901" s="105">
        <v>0</v>
      </c>
      <c r="L901" s="105">
        <v>0</v>
      </c>
      <c r="M901" s="105">
        <v>0</v>
      </c>
      <c r="N901" s="105">
        <v>0</v>
      </c>
      <c r="O901" s="105">
        <v>0</v>
      </c>
    </row>
    <row r="902" spans="1:16" x14ac:dyDescent="0.2">
      <c r="A902" s="106" t="s">
        <v>2968</v>
      </c>
      <c r="B902" s="105">
        <v>0</v>
      </c>
      <c r="C902" s="105">
        <v>0</v>
      </c>
      <c r="D902" s="105">
        <v>0</v>
      </c>
      <c r="E902" s="105">
        <v>-90777499.989999995</v>
      </c>
      <c r="F902" s="105">
        <v>-97500416.670000002</v>
      </c>
      <c r="G902" s="105">
        <v>-101322638.88</v>
      </c>
      <c r="H902" s="105">
        <v>-67708055.549999997</v>
      </c>
      <c r="I902" s="105">
        <v>-64318472.229999997</v>
      </c>
      <c r="J902" s="105">
        <v>-86066388.879999995</v>
      </c>
      <c r="K902" s="105">
        <v>-90419416.659999996</v>
      </c>
      <c r="L902" s="105">
        <v>-97996555.560000002</v>
      </c>
      <c r="M902" s="105">
        <v>-107865027.77</v>
      </c>
      <c r="N902" s="105">
        <v>-81658833.329999998</v>
      </c>
      <c r="O902" s="105">
        <v>-81658833.329999998</v>
      </c>
    </row>
    <row r="903" spans="1:16" x14ac:dyDescent="0.2">
      <c r="A903" s="106" t="s">
        <v>2969</v>
      </c>
      <c r="B903" s="105">
        <v>0</v>
      </c>
      <c r="C903" s="105">
        <v>0</v>
      </c>
      <c r="D903" s="105">
        <v>0</v>
      </c>
      <c r="E903" s="105">
        <v>0</v>
      </c>
      <c r="F903" s="105">
        <v>0</v>
      </c>
      <c r="G903" s="105">
        <v>0</v>
      </c>
      <c r="H903" s="105">
        <v>0</v>
      </c>
      <c r="I903" s="105">
        <v>0</v>
      </c>
      <c r="J903" s="105">
        <v>0</v>
      </c>
      <c r="K903" s="105">
        <v>0</v>
      </c>
      <c r="L903" s="105">
        <v>0</v>
      </c>
      <c r="M903" s="105">
        <v>0</v>
      </c>
      <c r="N903" s="105">
        <v>0</v>
      </c>
      <c r="O903" s="105">
        <v>0</v>
      </c>
    </row>
    <row r="904" spans="1:16" x14ac:dyDescent="0.2">
      <c r="A904" s="106" t="s">
        <v>2970</v>
      </c>
      <c r="B904" s="105">
        <v>-3257805.49</v>
      </c>
      <c r="C904" s="105">
        <v>-3115697.88</v>
      </c>
      <c r="D904" s="105">
        <v>-3430314.16</v>
      </c>
      <c r="E904" s="105">
        <v>-3787683.61</v>
      </c>
      <c r="F904" s="105">
        <v>-4114981.89</v>
      </c>
      <c r="G904" s="105">
        <v>-4379367.38</v>
      </c>
      <c r="H904" s="105">
        <v>-2423020.7400000002</v>
      </c>
      <c r="I904" s="105">
        <v>-1961627.66</v>
      </c>
      <c r="J904" s="105">
        <v>-2165143.79</v>
      </c>
      <c r="K904" s="105">
        <v>-2157679.35</v>
      </c>
      <c r="L904" s="105">
        <v>-2149993.19</v>
      </c>
      <c r="M904" s="105">
        <v>-3589883</v>
      </c>
      <c r="N904" s="105">
        <v>-2181362.2000000002</v>
      </c>
      <c r="O904" s="105">
        <v>-2181362.2000000002</v>
      </c>
    </row>
    <row r="905" spans="1:16" x14ac:dyDescent="0.2">
      <c r="A905" s="106" t="s">
        <v>2971</v>
      </c>
      <c r="B905" s="105">
        <v>0</v>
      </c>
      <c r="C905" s="105">
        <v>0</v>
      </c>
      <c r="D905" s="105">
        <v>0</v>
      </c>
      <c r="E905" s="105">
        <v>0</v>
      </c>
      <c r="F905" s="105">
        <v>0</v>
      </c>
      <c r="G905" s="105">
        <v>0</v>
      </c>
      <c r="H905" s="105">
        <v>0</v>
      </c>
      <c r="I905" s="105">
        <v>0</v>
      </c>
      <c r="J905" s="105">
        <v>0</v>
      </c>
      <c r="K905" s="105">
        <v>0</v>
      </c>
      <c r="L905" s="105">
        <v>0</v>
      </c>
      <c r="M905" s="105">
        <v>0</v>
      </c>
      <c r="N905" s="105">
        <v>0</v>
      </c>
      <c r="O905" s="105">
        <v>0</v>
      </c>
    </row>
    <row r="906" spans="1:16" x14ac:dyDescent="0.2">
      <c r="A906" s="106" t="s">
        <v>2972</v>
      </c>
      <c r="B906" s="105">
        <v>0</v>
      </c>
      <c r="C906" s="105">
        <v>0</v>
      </c>
      <c r="D906" s="105">
        <v>0</v>
      </c>
      <c r="E906" s="105">
        <v>-9572173.75</v>
      </c>
      <c r="F906" s="105">
        <v>-2207169.0699999998</v>
      </c>
      <c r="G906" s="105">
        <v>-6678899.4199999999</v>
      </c>
      <c r="H906" s="105">
        <v>-10604305.68</v>
      </c>
      <c r="I906" s="105">
        <v>-2814684.05</v>
      </c>
      <c r="J906" s="105">
        <v>-7141594.5099999998</v>
      </c>
      <c r="K906" s="105">
        <v>-11221266.289999999</v>
      </c>
      <c r="L906" s="105">
        <v>-3019250.21</v>
      </c>
      <c r="M906" s="105">
        <v>-1725934.93</v>
      </c>
      <c r="N906" s="105">
        <v>-1813173.65</v>
      </c>
      <c r="O906" s="105">
        <v>-1813173.65</v>
      </c>
    </row>
    <row r="907" spans="1:16" x14ac:dyDescent="0.2">
      <c r="A907" s="106" t="s">
        <v>2973</v>
      </c>
      <c r="B907" s="105">
        <v>-75755553.989999995</v>
      </c>
      <c r="C907" s="105">
        <v>-65699208.670000002</v>
      </c>
      <c r="D907" s="105">
        <v>-91004658.650000006</v>
      </c>
      <c r="E907" s="105">
        <v>0</v>
      </c>
      <c r="F907" s="105">
        <v>0</v>
      </c>
      <c r="G907" s="105">
        <v>0</v>
      </c>
      <c r="H907" s="105">
        <v>0</v>
      </c>
      <c r="I907" s="105">
        <v>0</v>
      </c>
      <c r="J907" s="105">
        <v>0</v>
      </c>
      <c r="K907" s="105">
        <v>0</v>
      </c>
      <c r="L907" s="105">
        <v>0</v>
      </c>
      <c r="M907" s="105">
        <v>0</v>
      </c>
      <c r="N907" s="105">
        <v>0</v>
      </c>
      <c r="O907" s="105">
        <v>0</v>
      </c>
    </row>
    <row r="908" spans="1:16" x14ac:dyDescent="0.2">
      <c r="A908" s="233" t="s">
        <v>2974</v>
      </c>
      <c r="B908" s="107">
        <v>-80776577.849999994</v>
      </c>
      <c r="C908" s="107">
        <v>-70615600.849999994</v>
      </c>
      <c r="D908" s="107">
        <v>-96144384.489999995</v>
      </c>
      <c r="E908" s="107">
        <v>-104894721.669999</v>
      </c>
      <c r="F908" s="107">
        <v>-104579931.95</v>
      </c>
      <c r="G908" s="107">
        <v>-113138269.999999</v>
      </c>
      <c r="H908" s="107">
        <v>-81748258.269999996</v>
      </c>
      <c r="I908" s="107">
        <v>-70107660.239999995</v>
      </c>
      <c r="J908" s="107">
        <v>-96386003.480000004</v>
      </c>
      <c r="K908" s="107">
        <v>-105081092.14</v>
      </c>
      <c r="L908" s="107">
        <v>-104448528.8</v>
      </c>
      <c r="M908" s="107">
        <v>-114463575.54000001</v>
      </c>
      <c r="N908" s="107">
        <v>-87832648.329999998</v>
      </c>
      <c r="O908" s="107">
        <v>-87832648.329999998</v>
      </c>
      <c r="P908" s="151" t="str">
        <f>MID($A908,11,3)</f>
        <v>237</v>
      </c>
    </row>
    <row r="909" spans="1:16" x14ac:dyDescent="0.2">
      <c r="A909" s="106" t="s">
        <v>2975</v>
      </c>
    </row>
    <row r="910" spans="1:16" x14ac:dyDescent="0.2">
      <c r="A910" s="158" t="s">
        <v>2976</v>
      </c>
    </row>
    <row r="911" spans="1:16" x14ac:dyDescent="0.2">
      <c r="A911" s="106" t="s">
        <v>2977</v>
      </c>
      <c r="B911" s="105">
        <v>0</v>
      </c>
      <c r="C911" s="105">
        <v>0</v>
      </c>
      <c r="D911" s="105">
        <v>0</v>
      </c>
      <c r="E911" s="105">
        <v>0</v>
      </c>
      <c r="F911" s="105">
        <v>0</v>
      </c>
      <c r="G911" s="105">
        <v>0</v>
      </c>
      <c r="H911" s="105">
        <v>0</v>
      </c>
      <c r="I911" s="105">
        <v>0</v>
      </c>
      <c r="J911" s="105">
        <v>0</v>
      </c>
      <c r="K911" s="105">
        <v>0</v>
      </c>
      <c r="L911" s="105">
        <v>0</v>
      </c>
      <c r="M911" s="105">
        <v>0</v>
      </c>
      <c r="N911" s="105">
        <v>0</v>
      </c>
      <c r="O911" s="105">
        <v>0</v>
      </c>
    </row>
    <row r="912" spans="1:16" x14ac:dyDescent="0.2">
      <c r="A912" s="233" t="s">
        <v>2978</v>
      </c>
      <c r="B912" s="107">
        <v>0</v>
      </c>
      <c r="C912" s="107">
        <v>0</v>
      </c>
      <c r="D912" s="107">
        <v>0</v>
      </c>
      <c r="E912" s="107">
        <v>0</v>
      </c>
      <c r="F912" s="107">
        <v>0</v>
      </c>
      <c r="G912" s="107">
        <v>0</v>
      </c>
      <c r="H912" s="107">
        <v>0</v>
      </c>
      <c r="I912" s="107">
        <v>0</v>
      </c>
      <c r="J912" s="107">
        <v>0</v>
      </c>
      <c r="K912" s="107">
        <v>0</v>
      </c>
      <c r="L912" s="107">
        <v>0</v>
      </c>
      <c r="M912" s="107">
        <v>0</v>
      </c>
      <c r="N912" s="107">
        <v>0</v>
      </c>
      <c r="O912" s="107">
        <v>0</v>
      </c>
    </row>
    <row r="913" spans="1:16" x14ac:dyDescent="0.2">
      <c r="A913" s="106" t="s">
        <v>2979</v>
      </c>
    </row>
    <row r="914" spans="1:16" x14ac:dyDescent="0.2">
      <c r="A914" s="158" t="s">
        <v>2980</v>
      </c>
    </row>
    <row r="915" spans="1:16" x14ac:dyDescent="0.2">
      <c r="A915" s="106" t="s">
        <v>2981</v>
      </c>
      <c r="B915" s="105">
        <v>-6633.02</v>
      </c>
      <c r="C915" s="105">
        <v>-8526.39</v>
      </c>
      <c r="D915" s="105">
        <v>-9092.11</v>
      </c>
      <c r="E915" s="105">
        <v>-17712.23</v>
      </c>
      <c r="F915" s="105">
        <v>-7932.17</v>
      </c>
      <c r="G915" s="105">
        <v>-8363.6</v>
      </c>
      <c r="H915" s="105">
        <v>-7333.47</v>
      </c>
      <c r="I915" s="105">
        <v>-7754.32</v>
      </c>
      <c r="J915" s="105">
        <v>-9509.19</v>
      </c>
      <c r="K915" s="105">
        <v>-11363.26</v>
      </c>
      <c r="L915" s="105">
        <v>-5329.76</v>
      </c>
      <c r="M915" s="105">
        <v>-9094.8799999999992</v>
      </c>
      <c r="N915" s="105">
        <v>-9007.17</v>
      </c>
      <c r="O915" s="105">
        <v>-9007.17</v>
      </c>
      <c r="P915" s="105"/>
    </row>
    <row r="916" spans="1:16" x14ac:dyDescent="0.2">
      <c r="A916" s="106" t="s">
        <v>2982</v>
      </c>
      <c r="B916" s="105">
        <v>0</v>
      </c>
      <c r="C916" s="105">
        <v>0</v>
      </c>
      <c r="D916" s="105">
        <v>0</v>
      </c>
      <c r="E916" s="105">
        <v>0</v>
      </c>
      <c r="F916" s="105">
        <v>0</v>
      </c>
      <c r="G916" s="105">
        <v>0</v>
      </c>
      <c r="H916" s="105">
        <v>0</v>
      </c>
      <c r="I916" s="105">
        <v>0</v>
      </c>
      <c r="J916" s="105">
        <v>0</v>
      </c>
      <c r="K916" s="105">
        <v>0</v>
      </c>
      <c r="L916" s="105">
        <v>0</v>
      </c>
      <c r="M916" s="105">
        <v>0</v>
      </c>
      <c r="N916" s="105">
        <v>0</v>
      </c>
      <c r="O916" s="105">
        <v>0</v>
      </c>
      <c r="P916" s="105"/>
    </row>
    <row r="917" spans="1:16" x14ac:dyDescent="0.2">
      <c r="A917" s="106" t="s">
        <v>2983</v>
      </c>
      <c r="B917" s="105">
        <v>-4651.62</v>
      </c>
      <c r="C917" s="105">
        <v>39.22</v>
      </c>
      <c r="D917" s="105">
        <v>336336.45</v>
      </c>
      <c r="E917" s="105">
        <v>39.22</v>
      </c>
      <c r="F917" s="105">
        <v>39.22</v>
      </c>
      <c r="G917" s="105">
        <v>-2462.5500000000002</v>
      </c>
      <c r="H917" s="105">
        <v>-2462.5500000000002</v>
      </c>
      <c r="I917" s="105">
        <v>39.22</v>
      </c>
      <c r="J917" s="105">
        <v>39.22</v>
      </c>
      <c r="K917" s="105">
        <v>39.22</v>
      </c>
      <c r="L917" s="105">
        <v>39.22</v>
      </c>
      <c r="M917" s="105">
        <v>918051.53</v>
      </c>
      <c r="N917" s="105">
        <v>10134.25</v>
      </c>
      <c r="O917" s="105">
        <v>10134.25</v>
      </c>
      <c r="P917" s="105"/>
    </row>
    <row r="918" spans="1:16" x14ac:dyDescent="0.2">
      <c r="A918" s="106" t="s">
        <v>2984</v>
      </c>
      <c r="B918" s="105">
        <v>-496.56</v>
      </c>
      <c r="C918" s="105">
        <v>1134.57</v>
      </c>
      <c r="D918" s="105">
        <v>109216.02</v>
      </c>
      <c r="E918" s="105">
        <v>1134.57</v>
      </c>
      <c r="F918" s="105">
        <v>1134.57</v>
      </c>
      <c r="G918" s="105">
        <v>264.64</v>
      </c>
      <c r="H918" s="105">
        <v>-201.99</v>
      </c>
      <c r="I918" s="105">
        <v>603.46</v>
      </c>
      <c r="J918" s="105">
        <v>756.74</v>
      </c>
      <c r="K918" s="105">
        <v>756.74</v>
      </c>
      <c r="L918" s="105">
        <v>756.74</v>
      </c>
      <c r="M918" s="105">
        <v>489768.93</v>
      </c>
      <c r="N918" s="105">
        <v>1816.71</v>
      </c>
      <c r="O918" s="105">
        <v>1816.71</v>
      </c>
      <c r="P918" s="105"/>
    </row>
    <row r="919" spans="1:16" x14ac:dyDescent="0.2">
      <c r="A919" s="106" t="s">
        <v>2985</v>
      </c>
      <c r="B919" s="105">
        <v>-7891106.25</v>
      </c>
      <c r="C919" s="105">
        <v>-8611752.6600000001</v>
      </c>
      <c r="D919" s="105">
        <v>-7806808.9100000001</v>
      </c>
      <c r="E919" s="105">
        <v>-9016983.7599999998</v>
      </c>
      <c r="F919" s="105">
        <v>-9028084</v>
      </c>
      <c r="G919" s="105">
        <v>-9131691.3599999994</v>
      </c>
      <c r="H919" s="105">
        <v>-10315533.449999999</v>
      </c>
      <c r="I919" s="105">
        <v>-10984951.99</v>
      </c>
      <c r="J919" s="105">
        <v>-11264497.99</v>
      </c>
      <c r="K919" s="105">
        <v>-11165449.35</v>
      </c>
      <c r="L919" s="105">
        <v>-9920869.2400000002</v>
      </c>
      <c r="M919" s="105">
        <v>-8461769.1600000001</v>
      </c>
      <c r="N919" s="105">
        <v>-8553031.1300000008</v>
      </c>
      <c r="O919" s="105">
        <v>-8553031.1300000008</v>
      </c>
      <c r="P919" s="105"/>
    </row>
    <row r="920" spans="1:16" x14ac:dyDescent="0.2">
      <c r="A920" s="106" t="s">
        <v>2986</v>
      </c>
      <c r="B920" s="105">
        <v>2609185.17</v>
      </c>
      <c r="C920" s="105">
        <v>858363.89999999898</v>
      </c>
      <c r="D920" s="105">
        <v>2587712.64</v>
      </c>
      <c r="E920" s="105">
        <v>2999200.72</v>
      </c>
      <c r="F920" s="105">
        <v>3002886.84</v>
      </c>
      <c r="G920" s="105">
        <v>3037949.96</v>
      </c>
      <c r="H920" s="105">
        <v>6541809.4400000004</v>
      </c>
      <c r="I920" s="105">
        <v>3037949.96</v>
      </c>
      <c r="J920" s="105">
        <v>3037949.96</v>
      </c>
      <c r="K920" s="105">
        <v>3037949.96</v>
      </c>
      <c r="L920" s="105">
        <v>3037949.96</v>
      </c>
      <c r="M920" s="105">
        <v>3037949.96</v>
      </c>
      <c r="N920" s="105">
        <v>3037949.96</v>
      </c>
      <c r="O920" s="105">
        <v>3037949.96</v>
      </c>
      <c r="P920" s="105"/>
    </row>
    <row r="921" spans="1:16" x14ac:dyDescent="0.2">
      <c r="A921" s="106" t="s">
        <v>2987</v>
      </c>
      <c r="B921" s="105">
        <v>-344.41</v>
      </c>
      <c r="C921" s="105">
        <v>-515.66</v>
      </c>
      <c r="D921" s="105">
        <v>-392.4</v>
      </c>
      <c r="E921" s="105">
        <v>-869.24</v>
      </c>
      <c r="F921" s="105">
        <v>-405.98</v>
      </c>
      <c r="G921" s="105">
        <v>-252.79</v>
      </c>
      <c r="H921" s="105">
        <v>-591.74</v>
      </c>
      <c r="I921" s="105">
        <v>-513.13</v>
      </c>
      <c r="J921" s="105">
        <v>-522.80999999999995</v>
      </c>
      <c r="K921" s="105">
        <v>-545.26</v>
      </c>
      <c r="L921" s="105">
        <v>-436.2</v>
      </c>
      <c r="M921" s="105">
        <v>-324.27</v>
      </c>
      <c r="N921" s="105">
        <v>-1150.99</v>
      </c>
      <c r="O921" s="105">
        <v>-1150.99</v>
      </c>
      <c r="P921" s="105"/>
    </row>
    <row r="922" spans="1:16" x14ac:dyDescent="0.2">
      <c r="A922" s="106" t="s">
        <v>2988</v>
      </c>
      <c r="B922" s="105">
        <v>-1470.55</v>
      </c>
      <c r="C922" s="105">
        <v>-1470.55</v>
      </c>
      <c r="D922" s="105">
        <v>-1470.55</v>
      </c>
      <c r="E922" s="105">
        <v>-1470.55</v>
      </c>
      <c r="F922" s="105">
        <v>-1470.55</v>
      </c>
      <c r="G922" s="105">
        <v>-1470.55</v>
      </c>
      <c r="H922" s="105">
        <v>-1470.55</v>
      </c>
      <c r="I922" s="105">
        <v>-1470.55</v>
      </c>
      <c r="J922" s="105">
        <v>-1470.55</v>
      </c>
      <c r="K922" s="105">
        <v>-1470.55</v>
      </c>
      <c r="L922" s="105">
        <v>-1470.55</v>
      </c>
      <c r="M922" s="105">
        <v>-1492.18</v>
      </c>
      <c r="N922" s="105">
        <v>-1699.95</v>
      </c>
      <c r="O922" s="105">
        <v>-1699.95</v>
      </c>
      <c r="P922" s="105"/>
    </row>
    <row r="923" spans="1:16" x14ac:dyDescent="0.2">
      <c r="A923" s="106" t="s">
        <v>2989</v>
      </c>
      <c r="B923" s="105">
        <v>7927862.8399999999</v>
      </c>
      <c r="C923" s="105">
        <v>7927862.8399999999</v>
      </c>
      <c r="D923" s="105">
        <v>7927862.8399999999</v>
      </c>
      <c r="E923" s="105">
        <v>7927862.8399999999</v>
      </c>
      <c r="F923" s="105">
        <v>7927862.8399999999</v>
      </c>
      <c r="G923" s="105">
        <v>7927862.8399999999</v>
      </c>
      <c r="H923" s="105">
        <v>7927862.8399999999</v>
      </c>
      <c r="I923" s="105">
        <v>7927862.8399999999</v>
      </c>
      <c r="J923" s="105">
        <v>7927862.8399999999</v>
      </c>
      <c r="K923" s="105">
        <v>7927862.8399999999</v>
      </c>
      <c r="L923" s="105">
        <v>0</v>
      </c>
      <c r="M923" s="105">
        <v>0</v>
      </c>
      <c r="N923" s="105">
        <v>-14226.36</v>
      </c>
      <c r="O923" s="105">
        <v>-14226.36</v>
      </c>
      <c r="P923" s="105"/>
    </row>
    <row r="924" spans="1:16" x14ac:dyDescent="0.2">
      <c r="A924" s="106" t="s">
        <v>2990</v>
      </c>
      <c r="B924" s="105">
        <v>-25268384.350000001</v>
      </c>
      <c r="C924" s="105">
        <v>-26799512.59</v>
      </c>
      <c r="D924" s="105">
        <v>-23120125.469999999</v>
      </c>
      <c r="E924" s="105">
        <v>-24650808.789999999</v>
      </c>
      <c r="F924" s="105">
        <v>-28170391.039999999</v>
      </c>
      <c r="G924" s="105">
        <v>-29698671.43</v>
      </c>
      <c r="H924" s="105">
        <v>-34125466.729999997</v>
      </c>
      <c r="I924" s="105">
        <v>-36641877.339999899</v>
      </c>
      <c r="J924" s="105">
        <v>-35962461.789999999</v>
      </c>
      <c r="K924" s="105">
        <v>-35234907.399999999</v>
      </c>
      <c r="L924" s="105">
        <v>-22043544.390000001</v>
      </c>
      <c r="M924" s="105">
        <v>-16776021.439999999</v>
      </c>
      <c r="N924" s="105">
        <v>-17799561.5</v>
      </c>
      <c r="O924" s="105">
        <v>-17799561.5</v>
      </c>
      <c r="P924" s="105"/>
    </row>
    <row r="925" spans="1:16" x14ac:dyDescent="0.2">
      <c r="A925" s="106" t="s">
        <v>2991</v>
      </c>
      <c r="B925" s="105">
        <v>-2666353.4500000002</v>
      </c>
      <c r="C925" s="105">
        <v>-915532.18</v>
      </c>
      <c r="D925" s="105">
        <v>-2644880.92</v>
      </c>
      <c r="E925" s="105">
        <v>-3056369</v>
      </c>
      <c r="F925" s="105">
        <v>-3060055.12</v>
      </c>
      <c r="G925" s="105">
        <v>-3095118.24</v>
      </c>
      <c r="H925" s="105">
        <v>-6598977.7199999997</v>
      </c>
      <c r="I925" s="105">
        <v>-3095118.24</v>
      </c>
      <c r="J925" s="105">
        <v>-3095118.24</v>
      </c>
      <c r="K925" s="105">
        <v>-3095118.24</v>
      </c>
      <c r="L925" s="105">
        <v>-3095118.24</v>
      </c>
      <c r="M925" s="105">
        <v>-3095118.24</v>
      </c>
      <c r="N925" s="105">
        <v>-3095118.24</v>
      </c>
      <c r="O925" s="105">
        <v>-3095118.24</v>
      </c>
      <c r="P925" s="105"/>
    </row>
    <row r="926" spans="1:16" x14ac:dyDescent="0.2">
      <c r="A926" s="233" t="s">
        <v>2992</v>
      </c>
      <c r="B926" s="107">
        <v>-25302392.199999999</v>
      </c>
      <c r="C926" s="107">
        <v>-27549909.5</v>
      </c>
      <c r="D926" s="107">
        <v>-22621642.4099999</v>
      </c>
      <c r="E926" s="107">
        <v>-25815976.219999898</v>
      </c>
      <c r="F926" s="107">
        <v>-29336415.390000001</v>
      </c>
      <c r="G926" s="107">
        <v>-30971953.079999998</v>
      </c>
      <c r="H926" s="107">
        <v>-36582365.919999897</v>
      </c>
      <c r="I926" s="107">
        <v>-39765230.090000004</v>
      </c>
      <c r="J926" s="107">
        <v>-39366971.810000002</v>
      </c>
      <c r="K926" s="107">
        <v>-38542245.299999997</v>
      </c>
      <c r="L926" s="107">
        <v>-32028022.460000001</v>
      </c>
      <c r="M926" s="107">
        <v>-23898049.75</v>
      </c>
      <c r="N926" s="107">
        <v>-26423894.420000002</v>
      </c>
      <c r="O926" s="107">
        <v>-26423894.420000002</v>
      </c>
      <c r="P926" s="151" t="str">
        <f>MID($A926,11,3)</f>
        <v>241</v>
      </c>
    </row>
    <row r="927" spans="1:16" x14ac:dyDescent="0.2">
      <c r="A927" s="106" t="s">
        <v>2993</v>
      </c>
      <c r="P927" s="105"/>
    </row>
    <row r="928" spans="1:16" x14ac:dyDescent="0.2">
      <c r="A928" s="158" t="s">
        <v>2994</v>
      </c>
    </row>
    <row r="929" spans="1:16" x14ac:dyDescent="0.2">
      <c r="A929" s="106" t="s">
        <v>2995</v>
      </c>
      <c r="B929" s="105">
        <v>0</v>
      </c>
      <c r="C929" s="105">
        <v>0</v>
      </c>
      <c r="D929" s="105">
        <v>0</v>
      </c>
      <c r="E929" s="105">
        <v>0</v>
      </c>
      <c r="F929" s="105">
        <v>0</v>
      </c>
      <c r="G929" s="105">
        <v>0</v>
      </c>
      <c r="H929" s="105">
        <v>0</v>
      </c>
      <c r="I929" s="105">
        <v>0</v>
      </c>
      <c r="J929" s="105">
        <v>0</v>
      </c>
      <c r="K929" s="105">
        <v>0</v>
      </c>
      <c r="L929" s="105">
        <v>0</v>
      </c>
      <c r="M929" s="105">
        <v>0</v>
      </c>
      <c r="N929" s="105">
        <v>0</v>
      </c>
      <c r="O929" s="105">
        <v>0</v>
      </c>
    </row>
    <row r="930" spans="1:16" x14ac:dyDescent="0.2">
      <c r="A930" s="106" t="s">
        <v>2996</v>
      </c>
      <c r="B930" s="105">
        <v>0</v>
      </c>
      <c r="C930" s="105">
        <v>0</v>
      </c>
      <c r="D930" s="105">
        <v>0</v>
      </c>
      <c r="E930" s="105">
        <v>0</v>
      </c>
      <c r="F930" s="105">
        <v>0</v>
      </c>
      <c r="G930" s="105">
        <v>0</v>
      </c>
      <c r="H930" s="105">
        <v>0</v>
      </c>
      <c r="I930" s="105">
        <v>0</v>
      </c>
      <c r="J930" s="105">
        <v>0</v>
      </c>
      <c r="K930" s="105">
        <v>0</v>
      </c>
      <c r="L930" s="105">
        <v>0</v>
      </c>
      <c r="M930" s="105">
        <v>0</v>
      </c>
      <c r="N930" s="105">
        <v>0</v>
      </c>
      <c r="O930" s="105">
        <v>0</v>
      </c>
    </row>
    <row r="931" spans="1:16" x14ac:dyDescent="0.2">
      <c r="A931" s="106" t="s">
        <v>2997</v>
      </c>
      <c r="B931" s="105">
        <v>-4942718</v>
      </c>
      <c r="C931" s="105">
        <v>-4942718</v>
      </c>
      <c r="D931" s="105">
        <v>-4942718</v>
      </c>
      <c r="E931" s="105">
        <v>-9987740</v>
      </c>
      <c r="F931" s="105">
        <v>-9987740</v>
      </c>
      <c r="G931" s="105">
        <v>-9987740</v>
      </c>
      <c r="H931" s="105">
        <v>-4411488</v>
      </c>
      <c r="I931" s="105">
        <v>-4411488</v>
      </c>
      <c r="J931" s="105">
        <v>-4411488</v>
      </c>
      <c r="K931" s="105">
        <v>-11827419</v>
      </c>
      <c r="L931" s="105">
        <v>-11827419</v>
      </c>
      <c r="M931" s="105">
        <v>-11827419</v>
      </c>
      <c r="N931" s="105">
        <v>-5837445</v>
      </c>
      <c r="O931" s="105">
        <v>-5837445</v>
      </c>
    </row>
    <row r="932" spans="1:16" x14ac:dyDescent="0.2">
      <c r="A932" s="106" t="s">
        <v>2998</v>
      </c>
      <c r="B932" s="105">
        <v>0</v>
      </c>
      <c r="C932" s="105">
        <v>0</v>
      </c>
      <c r="D932" s="105">
        <v>0</v>
      </c>
      <c r="E932" s="105">
        <v>0</v>
      </c>
      <c r="F932" s="105">
        <v>0</v>
      </c>
      <c r="G932" s="105">
        <v>0</v>
      </c>
      <c r="H932" s="105">
        <v>0</v>
      </c>
      <c r="I932" s="105">
        <v>0</v>
      </c>
      <c r="J932" s="105">
        <v>0</v>
      </c>
      <c r="K932" s="105">
        <v>0</v>
      </c>
      <c r="L932" s="105">
        <v>0</v>
      </c>
      <c r="M932" s="105">
        <v>0</v>
      </c>
      <c r="N932" s="105">
        <v>0</v>
      </c>
      <c r="O932" s="105">
        <v>0</v>
      </c>
      <c r="P932" s="105"/>
    </row>
    <row r="933" spans="1:16" x14ac:dyDescent="0.2">
      <c r="A933" s="106" t="s">
        <v>2999</v>
      </c>
      <c r="B933" s="105">
        <v>-5873031.9800000004</v>
      </c>
      <c r="C933" s="105">
        <v>-6099507.2000000002</v>
      </c>
      <c r="D933" s="105">
        <v>-6044457.2000000002</v>
      </c>
      <c r="E933" s="105">
        <v>-6174284.6799999997</v>
      </c>
      <c r="F933" s="105">
        <v>-6314956.2699999996</v>
      </c>
      <c r="G933" s="105">
        <v>-6072212.5999999996</v>
      </c>
      <c r="H933" s="105">
        <v>-7786233.8499999996</v>
      </c>
      <c r="I933" s="105">
        <v>-7594810.3199999901</v>
      </c>
      <c r="J933" s="105">
        <v>-7375970.9100000001</v>
      </c>
      <c r="K933" s="105">
        <v>-7316354.1399999997</v>
      </c>
      <c r="L933" s="105">
        <v>-3264708.74</v>
      </c>
      <c r="M933" s="105">
        <v>-9923562.3300000001</v>
      </c>
      <c r="N933" s="105">
        <v>-6250157.1600000001</v>
      </c>
      <c r="O933" s="105">
        <v>-6250157.1600000001</v>
      </c>
      <c r="P933" s="105"/>
    </row>
    <row r="934" spans="1:16" x14ac:dyDescent="0.2">
      <c r="A934" s="106" t="s">
        <v>3000</v>
      </c>
      <c r="B934" s="105">
        <v>0</v>
      </c>
      <c r="C934" s="105">
        <v>-50000</v>
      </c>
      <c r="D934" s="105">
        <v>0</v>
      </c>
      <c r="E934" s="105">
        <v>0</v>
      </c>
      <c r="F934" s="105">
        <v>0</v>
      </c>
      <c r="G934" s="105">
        <v>-9176.66</v>
      </c>
      <c r="H934" s="105">
        <v>-24541.98</v>
      </c>
      <c r="I934" s="105">
        <v>0</v>
      </c>
      <c r="J934" s="105">
        <v>0</v>
      </c>
      <c r="K934" s="105">
        <v>97538.6</v>
      </c>
      <c r="L934" s="105">
        <v>-64219.82</v>
      </c>
      <c r="M934" s="105">
        <v>-14219.82</v>
      </c>
      <c r="N934" s="105">
        <v>-14219.82</v>
      </c>
      <c r="O934" s="105">
        <v>-14219.82</v>
      </c>
      <c r="P934" s="105"/>
    </row>
    <row r="935" spans="1:16" x14ac:dyDescent="0.2">
      <c r="A935" s="106" t="s">
        <v>3001</v>
      </c>
      <c r="B935" s="105">
        <v>-1006335.52</v>
      </c>
      <c r="C935" s="105">
        <v>-1079770.94</v>
      </c>
      <c r="D935" s="105">
        <v>-906116.87</v>
      </c>
      <c r="E935" s="105">
        <v>-701346.28</v>
      </c>
      <c r="F935" s="105">
        <v>-728272.12</v>
      </c>
      <c r="G935" s="105">
        <v>-877016.03</v>
      </c>
      <c r="H935" s="105">
        <v>-727994.89</v>
      </c>
      <c r="I935" s="105">
        <v>-755118.42</v>
      </c>
      <c r="J935" s="105">
        <v>-873176.48</v>
      </c>
      <c r="K935" s="105">
        <v>-891474.69</v>
      </c>
      <c r="L935" s="105">
        <v>-812152.06</v>
      </c>
      <c r="M935" s="105">
        <v>-860746.11</v>
      </c>
      <c r="N935" s="105">
        <v>-968770.31</v>
      </c>
      <c r="O935" s="105">
        <v>-968770.31</v>
      </c>
      <c r="P935" s="105"/>
    </row>
    <row r="936" spans="1:16" x14ac:dyDescent="0.2">
      <c r="A936" s="106" t="s">
        <v>3002</v>
      </c>
      <c r="B936" s="105">
        <v>-35793.5</v>
      </c>
      <c r="C936" s="105">
        <v>-310793.5</v>
      </c>
      <c r="D936" s="105">
        <v>-310793.5</v>
      </c>
      <c r="E936" s="105">
        <v>-310793.5</v>
      </c>
      <c r="F936" s="105">
        <v>-310793.5</v>
      </c>
      <c r="G936" s="105">
        <v>-310793.5</v>
      </c>
      <c r="H936" s="105">
        <v>-310793.5</v>
      </c>
      <c r="I936" s="105">
        <v>-306959.83999999898</v>
      </c>
      <c r="J936" s="105">
        <v>-306959.83999999898</v>
      </c>
      <c r="K936" s="105">
        <v>-306959.83999999898</v>
      </c>
      <c r="L936" s="105">
        <v>-306959.83999999898</v>
      </c>
      <c r="M936" s="105">
        <v>-306959.83999999898</v>
      </c>
      <c r="N936" s="105">
        <v>-306959.83999999898</v>
      </c>
      <c r="O936" s="105">
        <v>-306959.83999999898</v>
      </c>
      <c r="P936" s="105"/>
    </row>
    <row r="937" spans="1:16" x14ac:dyDescent="0.2">
      <c r="A937" s="106" t="s">
        <v>3003</v>
      </c>
      <c r="B937" s="105">
        <v>0</v>
      </c>
      <c r="C937" s="105">
        <v>0</v>
      </c>
      <c r="D937" s="105">
        <v>0</v>
      </c>
      <c r="E937" s="105">
        <v>0</v>
      </c>
      <c r="F937" s="105">
        <v>0</v>
      </c>
      <c r="G937" s="105">
        <v>0</v>
      </c>
      <c r="H937" s="105">
        <v>0</v>
      </c>
      <c r="I937" s="105">
        <v>0</v>
      </c>
      <c r="J937" s="105">
        <v>0</v>
      </c>
      <c r="K937" s="105">
        <v>0</v>
      </c>
      <c r="L937" s="105">
        <v>0</v>
      </c>
      <c r="M937" s="105">
        <v>0</v>
      </c>
      <c r="N937" s="105">
        <v>0</v>
      </c>
      <c r="O937" s="105">
        <v>0</v>
      </c>
      <c r="P937" s="105"/>
    </row>
    <row r="938" spans="1:16" x14ac:dyDescent="0.2">
      <c r="A938" s="106" t="s">
        <v>3004</v>
      </c>
      <c r="B938" s="105">
        <v>0</v>
      </c>
      <c r="C938" s="105">
        <v>0</v>
      </c>
      <c r="D938" s="105">
        <v>0</v>
      </c>
      <c r="E938" s="105">
        <v>0</v>
      </c>
      <c r="F938" s="105">
        <v>0</v>
      </c>
      <c r="G938" s="105">
        <v>0</v>
      </c>
      <c r="H938" s="105">
        <v>0</v>
      </c>
      <c r="I938" s="105">
        <v>0</v>
      </c>
      <c r="J938" s="105">
        <v>0</v>
      </c>
      <c r="K938" s="105">
        <v>0</v>
      </c>
      <c r="L938" s="105">
        <v>0</v>
      </c>
      <c r="M938" s="105">
        <v>0</v>
      </c>
      <c r="N938" s="105">
        <v>0</v>
      </c>
      <c r="O938" s="105">
        <v>0</v>
      </c>
      <c r="P938" s="105"/>
    </row>
    <row r="939" spans="1:16" x14ac:dyDescent="0.2">
      <c r="A939" s="106" t="s">
        <v>3005</v>
      </c>
      <c r="B939" s="105">
        <v>0</v>
      </c>
      <c r="C939" s="105">
        <v>0</v>
      </c>
      <c r="D939" s="105">
        <v>0</v>
      </c>
      <c r="E939" s="105">
        <v>0</v>
      </c>
      <c r="F939" s="105">
        <v>0</v>
      </c>
      <c r="G939" s="105">
        <v>0</v>
      </c>
      <c r="H939" s="105">
        <v>0</v>
      </c>
      <c r="I939" s="105">
        <v>0</v>
      </c>
      <c r="J939" s="105">
        <v>0</v>
      </c>
      <c r="K939" s="105">
        <v>0</v>
      </c>
      <c r="L939" s="105">
        <v>0</v>
      </c>
      <c r="M939" s="105">
        <v>0</v>
      </c>
      <c r="N939" s="105">
        <v>0</v>
      </c>
      <c r="O939" s="105">
        <v>0</v>
      </c>
      <c r="P939" s="105"/>
    </row>
    <row r="940" spans="1:16" x14ac:dyDescent="0.2">
      <c r="A940" s="106" t="s">
        <v>3006</v>
      </c>
      <c r="B940" s="105">
        <v>-1850495.08</v>
      </c>
      <c r="C940" s="105">
        <v>-1342573.4</v>
      </c>
      <c r="D940" s="105">
        <v>-1324906.23</v>
      </c>
      <c r="E940" s="105">
        <v>-1274039.8400000001</v>
      </c>
      <c r="F940" s="105">
        <v>-1264444.5900000001</v>
      </c>
      <c r="G940" s="105">
        <v>-1254849.43</v>
      </c>
      <c r="H940" s="105">
        <v>-1032056.54</v>
      </c>
      <c r="I940" s="105">
        <v>-1030139.96</v>
      </c>
      <c r="J940" s="105">
        <v>-1030139.96</v>
      </c>
      <c r="K940" s="105">
        <v>-1052518.81</v>
      </c>
      <c r="L940" s="105">
        <v>-1025279.68999999</v>
      </c>
      <c r="M940" s="105">
        <v>-1021513.53</v>
      </c>
      <c r="N940" s="105">
        <v>-8251034.8099999996</v>
      </c>
      <c r="O940" s="105">
        <v>-8251034.8099999996</v>
      </c>
      <c r="P940" s="105"/>
    </row>
    <row r="941" spans="1:16" x14ac:dyDescent="0.2">
      <c r="A941" s="106" t="s">
        <v>3007</v>
      </c>
      <c r="B941" s="105">
        <v>-526304.07999999996</v>
      </c>
      <c r="C941" s="105">
        <v>-426304.08</v>
      </c>
      <c r="D941" s="105">
        <v>-426304.08</v>
      </c>
      <c r="E941" s="105">
        <v>-458005.84</v>
      </c>
      <c r="F941" s="105">
        <v>-458005.84</v>
      </c>
      <c r="G941" s="105">
        <v>-458005.84</v>
      </c>
      <c r="H941" s="105">
        <v>-522040.93</v>
      </c>
      <c r="I941" s="105">
        <v>-522040.93</v>
      </c>
      <c r="J941" s="105">
        <v>-522040.93</v>
      </c>
      <c r="K941" s="105">
        <v>-536076.02</v>
      </c>
      <c r="L941" s="105">
        <v>-536076.02</v>
      </c>
      <c r="M941" s="105">
        <v>-536076.02</v>
      </c>
      <c r="N941" s="105">
        <v>-560111.18000000005</v>
      </c>
      <c r="O941" s="105">
        <v>-560111.18000000005</v>
      </c>
      <c r="P941" s="105"/>
    </row>
    <row r="942" spans="1:16" x14ac:dyDescent="0.2">
      <c r="A942" s="106" t="s">
        <v>3008</v>
      </c>
      <c r="B942" s="105">
        <v>0</v>
      </c>
      <c r="C942" s="105">
        <v>0</v>
      </c>
      <c r="D942" s="105">
        <v>0</v>
      </c>
      <c r="E942" s="105">
        <v>0</v>
      </c>
      <c r="F942" s="105">
        <v>0</v>
      </c>
      <c r="G942" s="105">
        <v>-71759.149999999994</v>
      </c>
      <c r="H942" s="105">
        <v>-62839.93</v>
      </c>
      <c r="I942" s="105">
        <v>-78417.27</v>
      </c>
      <c r="J942" s="105">
        <v>5574.35</v>
      </c>
      <c r="K942" s="105">
        <v>-94142.35</v>
      </c>
      <c r="L942" s="105">
        <v>-101583.42</v>
      </c>
      <c r="M942" s="105">
        <v>-141867.92000000001</v>
      </c>
      <c r="N942" s="105">
        <v>-147650.91</v>
      </c>
      <c r="O942" s="105">
        <v>-147650.91</v>
      </c>
      <c r="P942" s="105"/>
    </row>
    <row r="943" spans="1:16" x14ac:dyDescent="0.2">
      <c r="A943" s="106" t="s">
        <v>3009</v>
      </c>
      <c r="B943" s="105">
        <v>0</v>
      </c>
      <c r="C943" s="105">
        <v>0</v>
      </c>
      <c r="D943" s="105">
        <v>0</v>
      </c>
      <c r="E943" s="105">
        <v>0</v>
      </c>
      <c r="F943" s="105">
        <v>0</v>
      </c>
      <c r="G943" s="105">
        <v>0</v>
      </c>
      <c r="H943" s="105">
        <v>0</v>
      </c>
      <c r="I943" s="105">
        <v>0</v>
      </c>
      <c r="J943" s="105">
        <v>0</v>
      </c>
      <c r="K943" s="105">
        <v>0</v>
      </c>
      <c r="L943" s="105">
        <v>0</v>
      </c>
      <c r="M943" s="105">
        <v>0</v>
      </c>
      <c r="N943" s="105">
        <v>0</v>
      </c>
      <c r="O943" s="105">
        <v>0</v>
      </c>
    </row>
    <row r="944" spans="1:16" x14ac:dyDescent="0.2">
      <c r="A944" s="106" t="s">
        <v>3010</v>
      </c>
      <c r="B944" s="105">
        <v>-8774891.0800000001</v>
      </c>
      <c r="C944" s="105">
        <v>-8770061.5899999999</v>
      </c>
      <c r="D944" s="105">
        <v>-8770061.5899999999</v>
      </c>
      <c r="E944" s="105">
        <v>-8765700.5899999999</v>
      </c>
      <c r="F944" s="105">
        <v>-8758700.5899999999</v>
      </c>
      <c r="G944" s="105">
        <v>-8724647.1799999997</v>
      </c>
      <c r="H944" s="105">
        <v>-7028362.0800000001</v>
      </c>
      <c r="I944" s="105">
        <v>-7028362.0800000001</v>
      </c>
      <c r="J944" s="105">
        <v>-7028362.0800000001</v>
      </c>
      <c r="K944" s="105">
        <v>-7032186.46</v>
      </c>
      <c r="L944" s="105">
        <v>-7035557.7999999998</v>
      </c>
      <c r="M944" s="105">
        <v>-5833965.6699999999</v>
      </c>
      <c r="N944" s="105">
        <v>-5833965.6699999999</v>
      </c>
      <c r="O944" s="105">
        <v>-5833965.6699999999</v>
      </c>
    </row>
    <row r="945" spans="1:15" x14ac:dyDescent="0.2">
      <c r="A945" s="106" t="s">
        <v>3011</v>
      </c>
      <c r="B945" s="105">
        <v>-533860</v>
      </c>
      <c r="C945" s="105">
        <v>-533860</v>
      </c>
      <c r="D945" s="105">
        <v>-533860</v>
      </c>
      <c r="E945" s="105">
        <v>-533860</v>
      </c>
      <c r="F945" s="105">
        <v>-533860</v>
      </c>
      <c r="G945" s="105">
        <v>-533860</v>
      </c>
      <c r="H945" s="105">
        <v>-533860</v>
      </c>
      <c r="I945" s="105">
        <v>-533860</v>
      </c>
      <c r="J945" s="105">
        <v>-533860</v>
      </c>
      <c r="K945" s="105">
        <v>-533860</v>
      </c>
      <c r="L945" s="105">
        <v>-533860</v>
      </c>
      <c r="M945" s="105">
        <v>-533860</v>
      </c>
      <c r="N945" s="105">
        <v>-527560</v>
      </c>
      <c r="O945" s="105">
        <v>-527560</v>
      </c>
    </row>
    <row r="946" spans="1:15" x14ac:dyDescent="0.2">
      <c r="A946" s="106" t="s">
        <v>3012</v>
      </c>
      <c r="B946" s="105">
        <v>0</v>
      </c>
      <c r="C946" s="105">
        <v>0</v>
      </c>
      <c r="D946" s="105">
        <v>0</v>
      </c>
      <c r="E946" s="105">
        <v>0</v>
      </c>
      <c r="F946" s="105">
        <v>0</v>
      </c>
      <c r="G946" s="105">
        <v>0</v>
      </c>
      <c r="H946" s="105">
        <v>0</v>
      </c>
      <c r="I946" s="105">
        <v>0</v>
      </c>
      <c r="J946" s="105">
        <v>0</v>
      </c>
      <c r="K946" s="105">
        <v>0</v>
      </c>
      <c r="L946" s="105">
        <v>0</v>
      </c>
      <c r="M946" s="105">
        <v>0</v>
      </c>
      <c r="N946" s="105">
        <v>0</v>
      </c>
      <c r="O946" s="105">
        <v>0</v>
      </c>
    </row>
    <row r="947" spans="1:15" x14ac:dyDescent="0.2">
      <c r="A947" s="106" t="s">
        <v>3013</v>
      </c>
      <c r="B947" s="105">
        <v>0</v>
      </c>
      <c r="C947" s="105">
        <v>0</v>
      </c>
      <c r="D947" s="105">
        <v>0</v>
      </c>
      <c r="E947" s="105">
        <v>0</v>
      </c>
      <c r="F947" s="105">
        <v>0</v>
      </c>
      <c r="G947" s="105">
        <v>0</v>
      </c>
      <c r="H947" s="105">
        <v>0</v>
      </c>
      <c r="I947" s="105">
        <v>0</v>
      </c>
      <c r="J947" s="105">
        <v>0</v>
      </c>
      <c r="K947" s="105">
        <v>0</v>
      </c>
      <c r="L947" s="105">
        <v>0</v>
      </c>
      <c r="M947" s="105">
        <v>0</v>
      </c>
      <c r="N947" s="105">
        <v>0</v>
      </c>
      <c r="O947" s="105">
        <v>0</v>
      </c>
    </row>
    <row r="948" spans="1:15" x14ac:dyDescent="0.2">
      <c r="A948" s="106" t="s">
        <v>3014</v>
      </c>
      <c r="B948" s="105">
        <v>0</v>
      </c>
      <c r="C948" s="105">
        <v>0</v>
      </c>
      <c r="D948" s="105">
        <v>0</v>
      </c>
      <c r="E948" s="105">
        <v>0</v>
      </c>
      <c r="F948" s="105">
        <v>0</v>
      </c>
      <c r="G948" s="105">
        <v>0</v>
      </c>
      <c r="H948" s="105">
        <v>0</v>
      </c>
      <c r="I948" s="105">
        <v>0</v>
      </c>
      <c r="J948" s="105">
        <v>0</v>
      </c>
      <c r="K948" s="105">
        <v>0</v>
      </c>
      <c r="L948" s="105">
        <v>0</v>
      </c>
      <c r="M948" s="105">
        <v>0</v>
      </c>
      <c r="N948" s="105">
        <v>0</v>
      </c>
      <c r="O948" s="105">
        <v>0</v>
      </c>
    </row>
    <row r="949" spans="1:15" x14ac:dyDescent="0.2">
      <c r="A949" s="106" t="s">
        <v>3015</v>
      </c>
      <c r="B949" s="105">
        <v>0</v>
      </c>
      <c r="C949" s="105">
        <v>0</v>
      </c>
      <c r="D949" s="105">
        <v>0</v>
      </c>
      <c r="E949" s="105">
        <v>0</v>
      </c>
      <c r="F949" s="105">
        <v>0</v>
      </c>
      <c r="G949" s="105">
        <v>-3585570</v>
      </c>
      <c r="H949" s="105">
        <v>-2981637.93</v>
      </c>
      <c r="I949" s="105">
        <v>-2981637.93</v>
      </c>
      <c r="J949" s="105">
        <v>-2981637.93</v>
      </c>
      <c r="K949" s="105">
        <v>-3052973.29</v>
      </c>
      <c r="L949" s="105">
        <v>-3052973.29</v>
      </c>
      <c r="M949" s="105">
        <v>-3052973.29</v>
      </c>
      <c r="N949" s="105">
        <v>-3112863.21</v>
      </c>
      <c r="O949" s="105">
        <v>-3112863.21</v>
      </c>
    </row>
    <row r="950" spans="1:15" x14ac:dyDescent="0.2">
      <c r="A950" s="106" t="s">
        <v>3016</v>
      </c>
      <c r="B950" s="105">
        <v>-632953.39</v>
      </c>
      <c r="C950" s="105">
        <v>-600856.78</v>
      </c>
      <c r="D950" s="105">
        <v>-543161.11</v>
      </c>
      <c r="E950" s="105">
        <v>-544473.69999999995</v>
      </c>
      <c r="F950" s="105">
        <v>-283483.94</v>
      </c>
      <c r="G950" s="105">
        <v>-189405.96</v>
      </c>
      <c r="H950" s="105">
        <v>-287256.08</v>
      </c>
      <c r="I950" s="105">
        <v>-701201.3</v>
      </c>
      <c r="J950" s="105">
        <v>-646245.52</v>
      </c>
      <c r="K950" s="105">
        <v>-509375.24</v>
      </c>
      <c r="L950" s="105">
        <v>-435702.05</v>
      </c>
      <c r="M950" s="105">
        <v>-343747.66</v>
      </c>
      <c r="N950" s="105">
        <v>-582361.49</v>
      </c>
      <c r="O950" s="105">
        <v>-582361.49</v>
      </c>
    </row>
    <row r="951" spans="1:15" x14ac:dyDescent="0.2">
      <c r="A951" s="106" t="s">
        <v>3017</v>
      </c>
      <c r="B951" s="105">
        <v>0</v>
      </c>
      <c r="C951" s="105">
        <v>0</v>
      </c>
      <c r="D951" s="105">
        <v>0</v>
      </c>
      <c r="E951" s="105">
        <v>0</v>
      </c>
      <c r="F951" s="105">
        <v>0</v>
      </c>
      <c r="G951" s="105">
        <v>0</v>
      </c>
      <c r="H951" s="105">
        <v>0</v>
      </c>
      <c r="I951" s="105">
        <v>0</v>
      </c>
      <c r="J951" s="105">
        <v>0</v>
      </c>
      <c r="K951" s="105">
        <v>0</v>
      </c>
      <c r="L951" s="105">
        <v>0</v>
      </c>
      <c r="M951" s="105">
        <v>0</v>
      </c>
      <c r="N951" s="105">
        <v>0</v>
      </c>
      <c r="O951" s="105">
        <v>0</v>
      </c>
    </row>
    <row r="952" spans="1:15" x14ac:dyDescent="0.2">
      <c r="A952" s="106" t="s">
        <v>3018</v>
      </c>
      <c r="B952" s="105">
        <v>-256973.65</v>
      </c>
      <c r="C952" s="105">
        <v>-258063.44999999899</v>
      </c>
      <c r="D952" s="105">
        <v>-259153.25</v>
      </c>
      <c r="E952" s="105">
        <v>-260243.05</v>
      </c>
      <c r="F952" s="105">
        <v>-261332.85</v>
      </c>
      <c r="G952" s="105">
        <v>-262422.65000000002</v>
      </c>
      <c r="H952" s="105">
        <v>-263512.45</v>
      </c>
      <c r="I952" s="105">
        <v>-264602.24999999901</v>
      </c>
      <c r="J952" s="105">
        <v>-265692.05</v>
      </c>
      <c r="K952" s="105">
        <v>-266781.84999999998</v>
      </c>
      <c r="L952" s="105">
        <v>-267871.65000000002</v>
      </c>
      <c r="M952" s="105">
        <v>-268961.45</v>
      </c>
      <c r="N952" s="105">
        <v>-270051.25</v>
      </c>
      <c r="O952" s="105">
        <v>-270051.25</v>
      </c>
    </row>
    <row r="953" spans="1:15" x14ac:dyDescent="0.2">
      <c r="A953" s="106" t="s">
        <v>3019</v>
      </c>
      <c r="B953" s="105">
        <v>0</v>
      </c>
      <c r="C953" s="105">
        <v>0</v>
      </c>
      <c r="D953" s="105">
        <v>0</v>
      </c>
      <c r="E953" s="105">
        <v>0</v>
      </c>
      <c r="F953" s="105">
        <v>0</v>
      </c>
      <c r="G953" s="105">
        <v>0</v>
      </c>
      <c r="H953" s="105">
        <v>0</v>
      </c>
      <c r="I953" s="105">
        <v>0</v>
      </c>
      <c r="J953" s="105">
        <v>0</v>
      </c>
      <c r="K953" s="105">
        <v>0</v>
      </c>
      <c r="L953" s="105">
        <v>0</v>
      </c>
      <c r="M953" s="105">
        <v>0</v>
      </c>
      <c r="N953" s="105">
        <v>0</v>
      </c>
      <c r="O953" s="105">
        <v>0</v>
      </c>
    </row>
    <row r="954" spans="1:15" x14ac:dyDescent="0.2">
      <c r="A954" s="106" t="s">
        <v>3020</v>
      </c>
      <c r="B954" s="105">
        <v>385.94</v>
      </c>
      <c r="C954" s="105">
        <v>385.94</v>
      </c>
      <c r="D954" s="105">
        <v>385.94</v>
      </c>
      <c r="E954" s="105">
        <v>385.94</v>
      </c>
      <c r="F954" s="105">
        <v>385.94</v>
      </c>
      <c r="G954" s="105">
        <v>385.94</v>
      </c>
      <c r="H954" s="105">
        <v>385.94</v>
      </c>
      <c r="I954" s="105">
        <v>385.94</v>
      </c>
      <c r="J954" s="105">
        <v>-168902.06</v>
      </c>
      <c r="K954" s="105">
        <v>-987392.06</v>
      </c>
      <c r="L954" s="105">
        <v>-1592788.06</v>
      </c>
      <c r="M954" s="105">
        <v>-1164008.32</v>
      </c>
      <c r="N954" s="105">
        <v>-1588833.32</v>
      </c>
      <c r="O954" s="105">
        <v>-1588833.32</v>
      </c>
    </row>
    <row r="955" spans="1:15" x14ac:dyDescent="0.2">
      <c r="A955" s="106" t="s">
        <v>3021</v>
      </c>
      <c r="B955" s="105">
        <v>0</v>
      </c>
      <c r="C955" s="105">
        <v>0</v>
      </c>
      <c r="D955" s="105">
        <v>0</v>
      </c>
      <c r="E955" s="105">
        <v>0</v>
      </c>
      <c r="F955" s="105">
        <v>0</v>
      </c>
      <c r="G955" s="105">
        <v>0</v>
      </c>
      <c r="H955" s="105">
        <v>0</v>
      </c>
      <c r="I955" s="105">
        <v>0</v>
      </c>
      <c r="J955" s="105">
        <v>0</v>
      </c>
      <c r="K955" s="105">
        <v>0</v>
      </c>
      <c r="L955" s="105">
        <v>0</v>
      </c>
      <c r="M955" s="105">
        <v>0</v>
      </c>
      <c r="N955" s="105">
        <v>0</v>
      </c>
      <c r="O955" s="105">
        <v>0</v>
      </c>
    </row>
    <row r="956" spans="1:15" x14ac:dyDescent="0.2">
      <c r="A956" s="106" t="s">
        <v>3022</v>
      </c>
      <c r="B956" s="105">
        <v>-30073063.440000001</v>
      </c>
      <c r="C956" s="105">
        <v>-32071812.289999999</v>
      </c>
      <c r="D956" s="105">
        <v>-34204761.619999997</v>
      </c>
      <c r="E956" s="105">
        <v>-5573518.46</v>
      </c>
      <c r="F956" s="105">
        <v>-7764182.9699999997</v>
      </c>
      <c r="G956" s="105">
        <v>-9953398.9800000004</v>
      </c>
      <c r="H956" s="105">
        <v>-8804460.1699999999</v>
      </c>
      <c r="I956" s="105">
        <v>-8351565.4800000004</v>
      </c>
      <c r="J956" s="105">
        <v>-10561587.369999999</v>
      </c>
      <c r="K956" s="105">
        <v>-10206008.66</v>
      </c>
      <c r="L956" s="105">
        <v>-12113694.58</v>
      </c>
      <c r="M956" s="105">
        <v>-16296281.810000001</v>
      </c>
      <c r="N956" s="105">
        <v>-20747003.289999999</v>
      </c>
      <c r="O956" s="105">
        <v>-20747003.289999999</v>
      </c>
    </row>
    <row r="957" spans="1:15" x14ac:dyDescent="0.2">
      <c r="A957" s="106" t="s">
        <v>3023</v>
      </c>
      <c r="B957" s="105">
        <v>0</v>
      </c>
      <c r="C957" s="105">
        <v>0</v>
      </c>
      <c r="D957" s="105">
        <v>0</v>
      </c>
      <c r="E957" s="105">
        <v>0</v>
      </c>
      <c r="F957" s="105">
        <v>0</v>
      </c>
      <c r="G957" s="105">
        <v>0</v>
      </c>
      <c r="H957" s="105">
        <v>0</v>
      </c>
      <c r="I957" s="105">
        <v>0</v>
      </c>
      <c r="J957" s="105">
        <v>0</v>
      </c>
      <c r="K957" s="105">
        <v>0</v>
      </c>
      <c r="L957" s="105">
        <v>0</v>
      </c>
      <c r="M957" s="105">
        <v>0</v>
      </c>
      <c r="N957" s="105">
        <v>0</v>
      </c>
      <c r="O957" s="105">
        <v>0</v>
      </c>
    </row>
    <row r="958" spans="1:15" x14ac:dyDescent="0.2">
      <c r="A958" s="106" t="s">
        <v>3024</v>
      </c>
      <c r="B958" s="105">
        <v>0</v>
      </c>
      <c r="C958" s="105">
        <v>0</v>
      </c>
      <c r="D958" s="105">
        <v>0</v>
      </c>
      <c r="E958" s="105">
        <v>0</v>
      </c>
      <c r="F958" s="105">
        <v>0</v>
      </c>
      <c r="G958" s="105">
        <v>0</v>
      </c>
      <c r="H958" s="105">
        <v>0</v>
      </c>
      <c r="I958" s="105">
        <v>0</v>
      </c>
      <c r="J958" s="105">
        <v>0</v>
      </c>
      <c r="K958" s="105">
        <v>0</v>
      </c>
      <c r="L958" s="105">
        <v>0</v>
      </c>
      <c r="M958" s="105">
        <v>0</v>
      </c>
      <c r="N958" s="105">
        <v>0</v>
      </c>
      <c r="O958" s="105">
        <v>0</v>
      </c>
    </row>
    <row r="959" spans="1:15" x14ac:dyDescent="0.2">
      <c r="A959" s="106" t="s">
        <v>3025</v>
      </c>
      <c r="B959" s="105">
        <v>-35370601.189999998</v>
      </c>
      <c r="C959" s="105">
        <v>-35334366.159999996</v>
      </c>
      <c r="D959" s="105">
        <v>-35309298.020000003</v>
      </c>
      <c r="E959" s="105">
        <v>-35251651.780000001</v>
      </c>
      <c r="F959" s="105">
        <v>-35213016.659999996</v>
      </c>
      <c r="G959" s="105">
        <v>-35164780.719999999</v>
      </c>
      <c r="H959" s="105">
        <v>-35103079.100000001</v>
      </c>
      <c r="I959" s="105">
        <v>-35071766.869999997</v>
      </c>
      <c r="J959" s="105">
        <v>-35022677.310000002</v>
      </c>
      <c r="K959" s="105">
        <v>-35000611.140000001</v>
      </c>
      <c r="L959" s="105">
        <v>-34979958.630000003</v>
      </c>
      <c r="M959" s="105">
        <v>-34927336.990000002</v>
      </c>
      <c r="N959" s="105">
        <v>-35904792.700000003</v>
      </c>
      <c r="O959" s="105">
        <v>-35904792.700000003</v>
      </c>
    </row>
    <row r="960" spans="1:15" x14ac:dyDescent="0.2">
      <c r="A960" s="106" t="s">
        <v>3026</v>
      </c>
      <c r="B960" s="105">
        <v>-5707415.6500000004</v>
      </c>
      <c r="C960" s="105">
        <v>-5707415.6500000004</v>
      </c>
      <c r="D960" s="105">
        <v>-5707415.6500000004</v>
      </c>
      <c r="E960" s="105">
        <v>-5707415.6500000004</v>
      </c>
      <c r="F960" s="105">
        <v>-5707415.6500000004</v>
      </c>
      <c r="G960" s="105">
        <v>-6145132.0899999999</v>
      </c>
      <c r="H960" s="105">
        <v>-5707415.6500000004</v>
      </c>
      <c r="I960" s="105">
        <v>-5707415.6500000004</v>
      </c>
      <c r="J960" s="105">
        <v>-5707415.6500000004</v>
      </c>
      <c r="K960" s="105">
        <v>-5707415.6500000004</v>
      </c>
      <c r="L960" s="105">
        <v>-5707415.6500000004</v>
      </c>
      <c r="M960" s="105">
        <v>-5707415.6500000004</v>
      </c>
      <c r="N960" s="105">
        <v>-5707415.6500000004</v>
      </c>
      <c r="O960" s="105">
        <v>-5707415.6500000004</v>
      </c>
    </row>
    <row r="961" spans="1:16" x14ac:dyDescent="0.2">
      <c r="A961" s="106" t="s">
        <v>3027</v>
      </c>
      <c r="B961" s="105">
        <v>0</v>
      </c>
      <c r="C961" s="105">
        <v>0</v>
      </c>
      <c r="D961" s="105">
        <v>0</v>
      </c>
      <c r="E961" s="105">
        <v>-1995000</v>
      </c>
      <c r="F961" s="105">
        <v>-1995000</v>
      </c>
      <c r="G961" s="105">
        <v>-1995000</v>
      </c>
      <c r="H961" s="105">
        <v>-1400000</v>
      </c>
      <c r="I961" s="105">
        <v>-1400000</v>
      </c>
      <c r="J961" s="105">
        <v>-1400000</v>
      </c>
      <c r="K961" s="105">
        <v>-200000</v>
      </c>
      <c r="L961" s="105">
        <v>-200000</v>
      </c>
      <c r="M961" s="105">
        <v>-200000</v>
      </c>
      <c r="N961" s="105">
        <v>0</v>
      </c>
      <c r="O961" s="105">
        <v>0</v>
      </c>
    </row>
    <row r="962" spans="1:16" x14ac:dyDescent="0.2">
      <c r="A962" s="106" t="s">
        <v>3028</v>
      </c>
      <c r="B962" s="105">
        <v>0</v>
      </c>
      <c r="C962" s="105">
        <v>0</v>
      </c>
      <c r="D962" s="105">
        <v>0</v>
      </c>
      <c r="E962" s="105">
        <v>0</v>
      </c>
      <c r="F962" s="105">
        <v>0</v>
      </c>
      <c r="G962" s="105">
        <v>0</v>
      </c>
      <c r="H962" s="105">
        <v>0</v>
      </c>
      <c r="I962" s="105">
        <v>0</v>
      </c>
      <c r="J962" s="105">
        <v>0</v>
      </c>
      <c r="K962" s="105">
        <v>0</v>
      </c>
      <c r="L962" s="105">
        <v>0</v>
      </c>
      <c r="M962" s="105">
        <v>0</v>
      </c>
      <c r="N962" s="105">
        <v>0</v>
      </c>
      <c r="O962" s="105">
        <v>0</v>
      </c>
      <c r="P962" s="105"/>
    </row>
    <row r="963" spans="1:16" x14ac:dyDescent="0.2">
      <c r="A963" s="106" t="s">
        <v>3029</v>
      </c>
      <c r="B963" s="105">
        <v>0</v>
      </c>
      <c r="C963" s="105">
        <v>0</v>
      </c>
      <c r="D963" s="105">
        <v>0</v>
      </c>
      <c r="E963" s="105">
        <v>0</v>
      </c>
      <c r="F963" s="105">
        <v>0</v>
      </c>
      <c r="G963" s="105">
        <v>0</v>
      </c>
      <c r="H963" s="105">
        <v>0</v>
      </c>
      <c r="I963" s="105">
        <v>0</v>
      </c>
      <c r="J963" s="105">
        <v>0</v>
      </c>
      <c r="K963" s="105">
        <v>0</v>
      </c>
      <c r="L963" s="105">
        <v>0</v>
      </c>
      <c r="M963" s="105">
        <v>0</v>
      </c>
      <c r="N963" s="105">
        <v>0</v>
      </c>
      <c r="O963" s="105">
        <v>0</v>
      </c>
    </row>
    <row r="964" spans="1:16" x14ac:dyDescent="0.2">
      <c r="A964" s="106" t="s">
        <v>3030</v>
      </c>
      <c r="B964" s="105">
        <v>583622.30000000005</v>
      </c>
      <c r="C964" s="105">
        <v>598538.1</v>
      </c>
      <c r="D964" s="105">
        <v>613453.9</v>
      </c>
      <c r="E964" s="105">
        <v>732486.25</v>
      </c>
      <c r="F964" s="105">
        <v>747402.05</v>
      </c>
      <c r="G964" s="105">
        <v>813008.47</v>
      </c>
      <c r="H964" s="105">
        <v>762317.85</v>
      </c>
      <c r="I964" s="105">
        <v>764523.28</v>
      </c>
      <c r="J964" s="105">
        <v>812163.04</v>
      </c>
      <c r="K964" s="105">
        <v>762317.85</v>
      </c>
      <c r="L964" s="105">
        <v>762317.85</v>
      </c>
      <c r="M964" s="105">
        <v>762317.85</v>
      </c>
      <c r="N964" s="105">
        <v>758105.81</v>
      </c>
      <c r="O964" s="105">
        <v>758105.81</v>
      </c>
    </row>
    <row r="965" spans="1:16" x14ac:dyDescent="0.2">
      <c r="A965" s="106" t="s">
        <v>3031</v>
      </c>
      <c r="B965" s="105">
        <v>0</v>
      </c>
      <c r="C965" s="105">
        <v>0</v>
      </c>
      <c r="D965" s="105">
        <v>0</v>
      </c>
      <c r="E965" s="105">
        <v>0</v>
      </c>
      <c r="F965" s="105">
        <v>0</v>
      </c>
      <c r="G965" s="105">
        <v>0</v>
      </c>
      <c r="H965" s="105">
        <v>0</v>
      </c>
      <c r="I965" s="105">
        <v>0</v>
      </c>
      <c r="J965" s="105">
        <v>0</v>
      </c>
      <c r="K965" s="105">
        <v>0</v>
      </c>
      <c r="L965" s="105">
        <v>0</v>
      </c>
      <c r="M965" s="105">
        <v>0</v>
      </c>
      <c r="N965" s="105">
        <v>0</v>
      </c>
      <c r="O965" s="105">
        <v>0</v>
      </c>
    </row>
    <row r="966" spans="1:16" x14ac:dyDescent="0.2">
      <c r="A966" s="106" t="s">
        <v>3032</v>
      </c>
      <c r="B966" s="105">
        <v>-490545</v>
      </c>
      <c r="C966" s="105">
        <v>-490545</v>
      </c>
      <c r="D966" s="105">
        <v>-490545</v>
      </c>
      <c r="E966" s="105">
        <v>-490545</v>
      </c>
      <c r="F966" s="105">
        <v>-490545</v>
      </c>
      <c r="G966" s="105">
        <v>-490545</v>
      </c>
      <c r="H966" s="105">
        <v>-490545</v>
      </c>
      <c r="I966" s="105">
        <v>-490545</v>
      </c>
      <c r="J966" s="105">
        <v>-490545</v>
      </c>
      <c r="K966" s="105">
        <v>-490545</v>
      </c>
      <c r="L966" s="105">
        <v>-490545</v>
      </c>
      <c r="M966" s="105">
        <v>0</v>
      </c>
      <c r="N966" s="105">
        <v>-340791</v>
      </c>
      <c r="O966" s="105">
        <v>-340791</v>
      </c>
    </row>
    <row r="967" spans="1:16" x14ac:dyDescent="0.2">
      <c r="A967" s="106" t="s">
        <v>3033</v>
      </c>
      <c r="B967" s="105">
        <v>-1835644</v>
      </c>
      <c r="C967" s="105">
        <v>-1835644</v>
      </c>
      <c r="D967" s="105">
        <v>-1835644</v>
      </c>
      <c r="E967" s="105">
        <v>-1835644</v>
      </c>
      <c r="F967" s="105">
        <v>-1835644</v>
      </c>
      <c r="G967" s="105">
        <v>-1835644</v>
      </c>
      <c r="H967" s="105">
        <v>-1835644</v>
      </c>
      <c r="I967" s="105">
        <v>-1835644</v>
      </c>
      <c r="J967" s="105">
        <v>-1835644</v>
      </c>
      <c r="K967" s="105">
        <v>-1835644</v>
      </c>
      <c r="L967" s="105">
        <v>-1835644</v>
      </c>
      <c r="M967" s="105">
        <v>0</v>
      </c>
      <c r="N967" s="105">
        <v>-1844875</v>
      </c>
      <c r="O967" s="105">
        <v>-1844875</v>
      </c>
    </row>
    <row r="968" spans="1:16" x14ac:dyDescent="0.2">
      <c r="A968" s="106" t="s">
        <v>3034</v>
      </c>
      <c r="B968" s="105">
        <v>0</v>
      </c>
      <c r="C968" s="105">
        <v>0</v>
      </c>
      <c r="D968" s="105">
        <v>0</v>
      </c>
      <c r="E968" s="105">
        <v>0</v>
      </c>
      <c r="F968" s="105">
        <v>0</v>
      </c>
      <c r="G968" s="105">
        <v>0</v>
      </c>
      <c r="H968" s="105">
        <v>0</v>
      </c>
      <c r="I968" s="105">
        <v>0</v>
      </c>
      <c r="J968" s="105">
        <v>0</v>
      </c>
      <c r="K968" s="105">
        <v>0</v>
      </c>
      <c r="L968" s="105">
        <v>0</v>
      </c>
      <c r="M968" s="105">
        <v>0</v>
      </c>
      <c r="N968" s="105">
        <v>0</v>
      </c>
      <c r="O968" s="105">
        <v>0</v>
      </c>
    </row>
    <row r="969" spans="1:16" x14ac:dyDescent="0.2">
      <c r="A969" s="106" t="s">
        <v>3035</v>
      </c>
      <c r="B969" s="105">
        <v>0</v>
      </c>
      <c r="C969" s="105">
        <v>0</v>
      </c>
      <c r="D969" s="105">
        <v>0</v>
      </c>
      <c r="E969" s="105">
        <v>0</v>
      </c>
      <c r="F969" s="105">
        <v>0</v>
      </c>
      <c r="G969" s="105">
        <v>0</v>
      </c>
      <c r="H969" s="105">
        <v>0</v>
      </c>
      <c r="I969" s="105">
        <v>0</v>
      </c>
      <c r="J969" s="105">
        <v>0</v>
      </c>
      <c r="K969" s="105">
        <v>0</v>
      </c>
      <c r="L969" s="105">
        <v>0</v>
      </c>
      <c r="M969" s="105">
        <v>0</v>
      </c>
      <c r="N969" s="105">
        <v>0</v>
      </c>
      <c r="O969" s="105">
        <v>0</v>
      </c>
    </row>
    <row r="970" spans="1:16" x14ac:dyDescent="0.2">
      <c r="A970" s="106" t="s">
        <v>3036</v>
      </c>
      <c r="B970" s="105">
        <v>-2876004</v>
      </c>
      <c r="C970" s="105">
        <v>-2876004</v>
      </c>
      <c r="D970" s="105">
        <v>-2876004</v>
      </c>
      <c r="E970" s="105">
        <v>-2876004</v>
      </c>
      <c r="F970" s="105">
        <v>-2876004</v>
      </c>
      <c r="G970" s="105">
        <v>-2876004</v>
      </c>
      <c r="H970" s="105">
        <v>-2876004</v>
      </c>
      <c r="I970" s="105">
        <v>-2876004</v>
      </c>
      <c r="J970" s="105">
        <v>-2876004</v>
      </c>
      <c r="K970" s="105">
        <v>-2876004</v>
      </c>
      <c r="L970" s="105">
        <v>-2876004</v>
      </c>
      <c r="M970" s="105">
        <v>0</v>
      </c>
      <c r="N970" s="105">
        <v>-2834513</v>
      </c>
      <c r="O970" s="105">
        <v>-2834513</v>
      </c>
    </row>
    <row r="971" spans="1:16" x14ac:dyDescent="0.2">
      <c r="A971" s="106" t="s">
        <v>3037</v>
      </c>
      <c r="B971" s="105">
        <v>-960771</v>
      </c>
      <c r="C971" s="105">
        <v>-960771</v>
      </c>
      <c r="D971" s="105">
        <v>-960771</v>
      </c>
      <c r="E971" s="105">
        <v>-960771</v>
      </c>
      <c r="F971" s="105">
        <v>-960771</v>
      </c>
      <c r="G971" s="105">
        <v>-960771</v>
      </c>
      <c r="H971" s="105">
        <v>-960771</v>
      </c>
      <c r="I971" s="105">
        <v>-960771</v>
      </c>
      <c r="J971" s="105">
        <v>-960771</v>
      </c>
      <c r="K971" s="105">
        <v>-960771</v>
      </c>
      <c r="L971" s="105">
        <v>-960771</v>
      </c>
      <c r="M971" s="105">
        <v>-960771</v>
      </c>
      <c r="N971" s="105">
        <v>-815793</v>
      </c>
      <c r="O971" s="105">
        <v>-815793</v>
      </c>
    </row>
    <row r="972" spans="1:16" x14ac:dyDescent="0.2">
      <c r="A972" s="233" t="s">
        <v>3038</v>
      </c>
      <c r="B972" s="107">
        <v>-101163392.31999899</v>
      </c>
      <c r="C972" s="107">
        <v>-103092142.999999</v>
      </c>
      <c r="D972" s="107">
        <v>-104832131.28</v>
      </c>
      <c r="E972" s="107">
        <v>-82968165.179999903</v>
      </c>
      <c r="F972" s="107">
        <v>-84996380.989999905</v>
      </c>
      <c r="G972" s="107">
        <v>-90945340.379999995</v>
      </c>
      <c r="H972" s="107">
        <v>-82387833.289999902</v>
      </c>
      <c r="I972" s="107">
        <v>-82137441.079999894</v>
      </c>
      <c r="J972" s="107">
        <v>-84181382.699999899</v>
      </c>
      <c r="K972" s="107">
        <v>-90824656.749999896</v>
      </c>
      <c r="L972" s="107">
        <v>-89258866.449999899</v>
      </c>
      <c r="M972" s="107">
        <v>-93159368.559999898</v>
      </c>
      <c r="N972" s="107">
        <v>-101689061.8</v>
      </c>
      <c r="O972" s="107">
        <v>-101689061.8</v>
      </c>
      <c r="P972" s="151" t="str">
        <f>MID($A972,11,3)</f>
        <v>242</v>
      </c>
    </row>
    <row r="973" spans="1:16" x14ac:dyDescent="0.2">
      <c r="A973" s="106" t="s">
        <v>3039</v>
      </c>
    </row>
    <row r="974" spans="1:16" x14ac:dyDescent="0.2">
      <c r="A974" s="158" t="s">
        <v>3040</v>
      </c>
    </row>
    <row r="975" spans="1:16" x14ac:dyDescent="0.2">
      <c r="A975" s="106" t="s">
        <v>3041</v>
      </c>
      <c r="B975" s="105">
        <v>-45527682.789999999</v>
      </c>
      <c r="C975" s="105">
        <v>-45668107.100000001</v>
      </c>
      <c r="D975" s="105">
        <v>-45808974.409999996</v>
      </c>
      <c r="E975" s="105">
        <v>-45950284.149999999</v>
      </c>
      <c r="F975" s="105">
        <v>-46092036.659999996</v>
      </c>
      <c r="G975" s="105">
        <v>-46236676.649999902</v>
      </c>
      <c r="H975" s="105">
        <v>-46425793.729999997</v>
      </c>
      <c r="I975" s="105">
        <v>-46571542.229999997</v>
      </c>
      <c r="J975" s="105">
        <v>-46717747.960000001</v>
      </c>
      <c r="K975" s="105">
        <v>-47987846.729999997</v>
      </c>
      <c r="L975" s="105">
        <v>-48139273.849999897</v>
      </c>
      <c r="M975" s="105">
        <v>-48519525.479999997</v>
      </c>
      <c r="N975" s="105">
        <v>-48705187.149999999</v>
      </c>
      <c r="O975" s="105">
        <v>-48705187.149999999</v>
      </c>
    </row>
    <row r="976" spans="1:16" x14ac:dyDescent="0.2">
      <c r="A976" s="106" t="s">
        <v>3042</v>
      </c>
      <c r="B976" s="105">
        <v>-22169815.09</v>
      </c>
      <c r="C976" s="105">
        <v>-22315194.579999998</v>
      </c>
      <c r="D976" s="105">
        <v>-22461601.559999999</v>
      </c>
      <c r="E976" s="105">
        <v>-22609043.32</v>
      </c>
      <c r="F976" s="105">
        <v>-22757527.199999999</v>
      </c>
      <c r="G976" s="105">
        <v>-21608496.68</v>
      </c>
      <c r="H976" s="105">
        <v>-18482881.82</v>
      </c>
      <c r="I976" s="105">
        <v>-15334559.43</v>
      </c>
      <c r="J976" s="105">
        <v>-12163364.6</v>
      </c>
      <c r="K976" s="105">
        <v>-11035063.199999999</v>
      </c>
      <c r="L976" s="105">
        <v>-10345234.16</v>
      </c>
      <c r="M976" s="105">
        <v>-9650370.8499999996</v>
      </c>
      <c r="N976" s="105">
        <v>-8347407.7699999996</v>
      </c>
      <c r="O976" s="105">
        <v>-8347407.7699999996</v>
      </c>
    </row>
    <row r="977" spans="1:16" x14ac:dyDescent="0.2">
      <c r="A977" s="106" t="s">
        <v>3043</v>
      </c>
      <c r="B977" s="105">
        <v>0</v>
      </c>
      <c r="C977" s="105">
        <v>0</v>
      </c>
      <c r="D977" s="105">
        <v>0</v>
      </c>
      <c r="E977" s="105">
        <v>0</v>
      </c>
      <c r="F977" s="105">
        <v>0</v>
      </c>
      <c r="G977" s="105">
        <v>0</v>
      </c>
      <c r="H977" s="105">
        <v>0</v>
      </c>
      <c r="I977" s="105">
        <v>0</v>
      </c>
      <c r="J977" s="105">
        <v>0</v>
      </c>
      <c r="K977" s="105">
        <v>0</v>
      </c>
      <c r="L977" s="105">
        <v>0</v>
      </c>
      <c r="M977" s="105">
        <v>0</v>
      </c>
      <c r="N977" s="105">
        <v>0</v>
      </c>
      <c r="O977" s="105">
        <v>0</v>
      </c>
    </row>
    <row r="978" spans="1:16" x14ac:dyDescent="0.2">
      <c r="A978" s="106" t="s">
        <v>3044</v>
      </c>
      <c r="B978" s="105">
        <v>0</v>
      </c>
      <c r="C978" s="105">
        <v>0</v>
      </c>
      <c r="D978" s="105">
        <v>0</v>
      </c>
      <c r="E978" s="105">
        <v>0</v>
      </c>
      <c r="F978" s="105">
        <v>0</v>
      </c>
      <c r="G978" s="105">
        <v>0</v>
      </c>
      <c r="H978" s="105">
        <v>0</v>
      </c>
      <c r="I978" s="105">
        <v>0</v>
      </c>
      <c r="J978" s="105">
        <v>0</v>
      </c>
      <c r="K978" s="105">
        <v>0</v>
      </c>
      <c r="L978" s="105">
        <v>0</v>
      </c>
      <c r="M978" s="105">
        <v>0</v>
      </c>
      <c r="N978" s="105">
        <v>0</v>
      </c>
      <c r="O978" s="105">
        <v>0</v>
      </c>
    </row>
    <row r="979" spans="1:16" x14ac:dyDescent="0.2">
      <c r="A979" s="233" t="s">
        <v>3045</v>
      </c>
      <c r="B979" s="107">
        <v>-67697497.879999995</v>
      </c>
      <c r="C979" s="107">
        <v>-67983301.680000007</v>
      </c>
      <c r="D979" s="107">
        <v>-68270575.969999999</v>
      </c>
      <c r="E979" s="107">
        <v>-68559327.469999999</v>
      </c>
      <c r="F979" s="107">
        <v>-68849563.859999999</v>
      </c>
      <c r="G979" s="107">
        <v>-67845173.329999894</v>
      </c>
      <c r="H979" s="107">
        <v>-64908675.549999997</v>
      </c>
      <c r="I979" s="107">
        <v>-61906101.659999996</v>
      </c>
      <c r="J979" s="107">
        <v>-58881112.560000002</v>
      </c>
      <c r="K979" s="107">
        <v>-59022909.929999903</v>
      </c>
      <c r="L979" s="107">
        <v>-58484508.009999998</v>
      </c>
      <c r="M979" s="107">
        <v>-58169896.329999998</v>
      </c>
      <c r="N979" s="107">
        <v>-57052594.919999897</v>
      </c>
      <c r="O979" s="107">
        <v>-57052594.919999897</v>
      </c>
    </row>
    <row r="980" spans="1:16" x14ac:dyDescent="0.2">
      <c r="A980" s="106" t="s">
        <v>3046</v>
      </c>
    </row>
    <row r="981" spans="1:16" x14ac:dyDescent="0.2">
      <c r="A981" s="158" t="s">
        <v>3047</v>
      </c>
    </row>
    <row r="982" spans="1:16" x14ac:dyDescent="0.2">
      <c r="A982" s="106" t="s">
        <v>3048</v>
      </c>
      <c r="B982" s="105">
        <v>0</v>
      </c>
      <c r="C982" s="105">
        <v>0</v>
      </c>
      <c r="D982" s="105">
        <v>0</v>
      </c>
      <c r="E982" s="105">
        <v>0</v>
      </c>
      <c r="F982" s="105">
        <v>0</v>
      </c>
      <c r="G982" s="105">
        <v>0</v>
      </c>
      <c r="H982" s="105">
        <v>0</v>
      </c>
      <c r="I982" s="105">
        <v>0</v>
      </c>
      <c r="J982" s="105">
        <v>0</v>
      </c>
      <c r="K982" s="105">
        <v>0</v>
      </c>
      <c r="L982" s="105">
        <v>0</v>
      </c>
      <c r="M982" s="105">
        <v>0</v>
      </c>
      <c r="N982" s="105">
        <v>0</v>
      </c>
      <c r="O982" s="105">
        <v>0</v>
      </c>
    </row>
    <row r="983" spans="1:16" x14ac:dyDescent="0.2">
      <c r="A983" s="106" t="s">
        <v>3049</v>
      </c>
      <c r="B983" s="105">
        <v>0</v>
      </c>
      <c r="C983" s="105">
        <v>0</v>
      </c>
      <c r="D983" s="105">
        <v>0</v>
      </c>
      <c r="E983" s="105">
        <v>-3325964.47</v>
      </c>
      <c r="F983" s="105">
        <v>-3325964.47</v>
      </c>
      <c r="G983" s="105">
        <v>-3325964.47</v>
      </c>
      <c r="H983" s="105">
        <v>0</v>
      </c>
      <c r="I983" s="105">
        <v>0</v>
      </c>
      <c r="J983" s="105">
        <v>0</v>
      </c>
      <c r="K983" s="105">
        <v>0</v>
      </c>
      <c r="L983" s="105">
        <v>0</v>
      </c>
      <c r="M983" s="105">
        <v>0</v>
      </c>
      <c r="N983" s="105">
        <v>-14973655.199999999</v>
      </c>
      <c r="O983" s="105">
        <v>-14973655.199999999</v>
      </c>
    </row>
    <row r="984" spans="1:16" x14ac:dyDescent="0.2">
      <c r="A984" s="106" t="s">
        <v>3050</v>
      </c>
      <c r="B984" s="105">
        <v>0</v>
      </c>
      <c r="C984" s="105">
        <v>0</v>
      </c>
      <c r="D984" s="105">
        <v>0</v>
      </c>
      <c r="E984" s="105">
        <v>0</v>
      </c>
      <c r="F984" s="105">
        <v>0</v>
      </c>
      <c r="G984" s="105">
        <v>0</v>
      </c>
      <c r="H984" s="105">
        <v>0</v>
      </c>
      <c r="I984" s="105">
        <v>0</v>
      </c>
      <c r="J984" s="105">
        <v>0</v>
      </c>
      <c r="K984" s="105">
        <v>0</v>
      </c>
      <c r="L984" s="105">
        <v>0</v>
      </c>
      <c r="M984" s="105">
        <v>0</v>
      </c>
      <c r="N984" s="105">
        <v>0</v>
      </c>
      <c r="O984" s="105">
        <v>0</v>
      </c>
    </row>
    <row r="985" spans="1:16" x14ac:dyDescent="0.2">
      <c r="A985" s="106" t="s">
        <v>3051</v>
      </c>
      <c r="B985" s="105">
        <v>0</v>
      </c>
      <c r="C985" s="105">
        <v>0</v>
      </c>
      <c r="D985" s="105">
        <v>0</v>
      </c>
      <c r="E985" s="105">
        <v>0</v>
      </c>
      <c r="F985" s="105">
        <v>0</v>
      </c>
      <c r="G985" s="105">
        <v>0</v>
      </c>
      <c r="H985" s="105">
        <v>0</v>
      </c>
      <c r="I985" s="105">
        <v>0</v>
      </c>
      <c r="J985" s="105">
        <v>0</v>
      </c>
      <c r="K985" s="105">
        <v>0</v>
      </c>
      <c r="L985" s="105">
        <v>0</v>
      </c>
      <c r="M985" s="105">
        <v>0</v>
      </c>
      <c r="N985" s="105">
        <v>0</v>
      </c>
      <c r="O985" s="105">
        <v>0</v>
      </c>
    </row>
    <row r="986" spans="1:16" x14ac:dyDescent="0.2">
      <c r="A986" s="106" t="s">
        <v>3052</v>
      </c>
      <c r="B986" s="105">
        <v>0</v>
      </c>
      <c r="C986" s="105">
        <v>0</v>
      </c>
      <c r="D986" s="105">
        <v>0</v>
      </c>
      <c r="E986" s="105">
        <v>-3325964.47</v>
      </c>
      <c r="F986" s="105">
        <v>-3325964.47</v>
      </c>
      <c r="G986" s="105">
        <v>-3325964.47</v>
      </c>
      <c r="H986" s="105">
        <v>0</v>
      </c>
      <c r="I986" s="105">
        <v>0</v>
      </c>
      <c r="J986" s="105">
        <v>0</v>
      </c>
      <c r="K986" s="105">
        <v>0</v>
      </c>
      <c r="L986" s="105">
        <v>0</v>
      </c>
      <c r="M986" s="105">
        <v>0</v>
      </c>
      <c r="N986" s="105">
        <v>-14973655.199999999</v>
      </c>
      <c r="O986" s="105">
        <v>-14973655.199999999</v>
      </c>
    </row>
    <row r="987" spans="1:16" x14ac:dyDescent="0.2">
      <c r="A987" s="106" t="s">
        <v>3053</v>
      </c>
    </row>
    <row r="988" spans="1:16" x14ac:dyDescent="0.2">
      <c r="A988" s="106" t="s">
        <v>1349</v>
      </c>
    </row>
    <row r="989" spans="1:16" x14ac:dyDescent="0.2">
      <c r="A989" s="158" t="s">
        <v>3054</v>
      </c>
    </row>
    <row r="990" spans="1:16" x14ac:dyDescent="0.2">
      <c r="A990" s="106" t="s">
        <v>3055</v>
      </c>
      <c r="B990" s="105">
        <v>-18570146.829999998</v>
      </c>
      <c r="C990" s="105">
        <v>-18570146.829999998</v>
      </c>
      <c r="D990" s="105">
        <v>-18570146.829999998</v>
      </c>
      <c r="E990" s="105">
        <v>0</v>
      </c>
      <c r="F990" s="105">
        <v>0</v>
      </c>
      <c r="G990" s="105">
        <v>0</v>
      </c>
      <c r="H990" s="105">
        <v>0</v>
      </c>
      <c r="I990" s="105">
        <v>0</v>
      </c>
      <c r="J990" s="105">
        <v>0</v>
      </c>
      <c r="K990" s="105">
        <v>0</v>
      </c>
      <c r="L990" s="105">
        <v>0</v>
      </c>
      <c r="M990" s="105">
        <v>0</v>
      </c>
      <c r="N990" s="105">
        <v>0</v>
      </c>
      <c r="O990" s="105">
        <v>0</v>
      </c>
    </row>
    <row r="991" spans="1:16" x14ac:dyDescent="0.2">
      <c r="A991" s="106" t="s">
        <v>3056</v>
      </c>
      <c r="B991" s="105">
        <v>0</v>
      </c>
      <c r="C991" s="105">
        <v>0</v>
      </c>
      <c r="D991" s="105">
        <v>0</v>
      </c>
      <c r="E991" s="105">
        <v>0</v>
      </c>
      <c r="F991" s="105">
        <v>0</v>
      </c>
      <c r="G991" s="105">
        <v>0</v>
      </c>
      <c r="H991" s="105">
        <v>0</v>
      </c>
      <c r="I991" s="105">
        <v>0</v>
      </c>
      <c r="J991" s="105">
        <v>0</v>
      </c>
      <c r="K991" s="105">
        <v>0</v>
      </c>
      <c r="L991" s="105">
        <v>0</v>
      </c>
      <c r="M991" s="105">
        <v>0</v>
      </c>
      <c r="N991" s="105">
        <v>0</v>
      </c>
      <c r="O991" s="105">
        <v>0</v>
      </c>
    </row>
    <row r="992" spans="1:16" x14ac:dyDescent="0.2">
      <c r="A992" s="233" t="s">
        <v>3057</v>
      </c>
      <c r="B992" s="107">
        <v>-18570146.829999998</v>
      </c>
      <c r="C992" s="107">
        <v>-18570146.829999998</v>
      </c>
      <c r="D992" s="107">
        <v>-18570146.829999998</v>
      </c>
      <c r="E992" s="107">
        <v>0</v>
      </c>
      <c r="F992" s="107">
        <v>0</v>
      </c>
      <c r="G992" s="107">
        <v>0</v>
      </c>
      <c r="H992" s="107">
        <v>0</v>
      </c>
      <c r="I992" s="107">
        <v>0</v>
      </c>
      <c r="J992" s="107">
        <v>0</v>
      </c>
      <c r="K992" s="107">
        <v>0</v>
      </c>
      <c r="L992" s="107">
        <v>0</v>
      </c>
      <c r="M992" s="107">
        <v>0</v>
      </c>
      <c r="N992" s="107">
        <v>0</v>
      </c>
      <c r="O992" s="107">
        <v>0</v>
      </c>
      <c r="P992" s="151" t="str">
        <f>MID($A992,11,3)</f>
        <v>245</v>
      </c>
    </row>
    <row r="993" spans="1:17" x14ac:dyDescent="0.2">
      <c r="A993" s="106" t="s">
        <v>3058</v>
      </c>
    </row>
    <row r="994" spans="1:17" x14ac:dyDescent="0.2">
      <c r="A994" s="158" t="s">
        <v>3059</v>
      </c>
    </row>
    <row r="995" spans="1:17" s="152" customFormat="1" x14ac:dyDescent="0.2">
      <c r="A995" s="265" t="s">
        <v>3060</v>
      </c>
      <c r="B995" s="151">
        <v>-21358587.039999999</v>
      </c>
      <c r="C995" s="151">
        <v>-23306633.309999999</v>
      </c>
      <c r="D995" s="151">
        <v>-24933218.600000001</v>
      </c>
      <c r="E995" s="151">
        <v>-26691003.34</v>
      </c>
      <c r="F995" s="151">
        <v>-27235199.09</v>
      </c>
      <c r="G995" s="151">
        <v>-28044920.859999999</v>
      </c>
      <c r="H995" s="151">
        <v>-28437625.350000001</v>
      </c>
      <c r="I995" s="151">
        <v>-28803605.010000002</v>
      </c>
      <c r="J995" s="151">
        <v>-28915425.640000001</v>
      </c>
      <c r="K995" s="151">
        <v>-29353870.25</v>
      </c>
      <c r="L995" s="151">
        <v>-30285455.960000001</v>
      </c>
      <c r="M995" s="151">
        <v>-31484343.800000001</v>
      </c>
      <c r="N995" s="151">
        <v>-32864689.449999999</v>
      </c>
      <c r="O995" s="151">
        <v>-32864689.449999999</v>
      </c>
      <c r="P995" s="153"/>
      <c r="Q995" s="273">
        <f>AVERAGE(B995:N995)/1000</f>
        <v>-27824.198284615384</v>
      </c>
    </row>
    <row r="996" spans="1:17" x14ac:dyDescent="0.2">
      <c r="A996" s="106" t="s">
        <v>3061</v>
      </c>
      <c r="B996" s="105">
        <v>-26845470.379999999</v>
      </c>
      <c r="C996" s="105">
        <v>-22583623.039999999</v>
      </c>
      <c r="D996" s="105">
        <v>-20687602.66</v>
      </c>
      <c r="E996" s="105">
        <v>-19154638.75</v>
      </c>
      <c r="F996" s="105">
        <v>-26384346.5</v>
      </c>
      <c r="G996" s="105">
        <v>-25459642.440000001</v>
      </c>
      <c r="H996" s="105">
        <v>-24456076.18</v>
      </c>
      <c r="I996" s="105">
        <v>-23331209.379999999</v>
      </c>
      <c r="J996" s="105">
        <v>-19631226.170000002</v>
      </c>
      <c r="K996" s="105">
        <v>-17265040.18</v>
      </c>
      <c r="L996" s="105">
        <v>-15273733.08</v>
      </c>
      <c r="M996" s="105">
        <v>-14717936.279999999</v>
      </c>
      <c r="N996" s="105">
        <v>-14455221.279999999</v>
      </c>
      <c r="O996" s="105">
        <v>-14455221.279999999</v>
      </c>
    </row>
    <row r="997" spans="1:17" x14ac:dyDescent="0.2">
      <c r="A997" s="106" t="s">
        <v>3062</v>
      </c>
      <c r="B997" s="105">
        <v>0</v>
      </c>
      <c r="C997" s="105">
        <v>0</v>
      </c>
      <c r="D997" s="105">
        <v>0</v>
      </c>
      <c r="E997" s="105">
        <v>0</v>
      </c>
      <c r="F997" s="105">
        <v>0</v>
      </c>
      <c r="G997" s="105">
        <v>0</v>
      </c>
      <c r="H997" s="105">
        <v>0</v>
      </c>
      <c r="I997" s="105">
        <v>0</v>
      </c>
      <c r="J997" s="105">
        <v>0</v>
      </c>
      <c r="K997" s="105">
        <v>0</v>
      </c>
      <c r="L997" s="105">
        <v>0</v>
      </c>
      <c r="M997" s="105">
        <v>0</v>
      </c>
      <c r="N997" s="105">
        <v>0</v>
      </c>
      <c r="O997" s="105">
        <v>0</v>
      </c>
    </row>
    <row r="998" spans="1:17" x14ac:dyDescent="0.2">
      <c r="A998" s="106" t="s">
        <v>3063</v>
      </c>
      <c r="B998" s="105">
        <v>-301317.83</v>
      </c>
      <c r="C998" s="105">
        <v>-311547.51</v>
      </c>
      <c r="D998" s="105">
        <v>-374839.33</v>
      </c>
      <c r="E998" s="105">
        <v>-347208.65</v>
      </c>
      <c r="F998" s="105">
        <v>-360827.87</v>
      </c>
      <c r="G998" s="105">
        <v>-371755.12</v>
      </c>
      <c r="H998" s="105">
        <v>-371755.12</v>
      </c>
      <c r="I998" s="105">
        <v>-344733.47</v>
      </c>
      <c r="J998" s="105">
        <v>-300660.11</v>
      </c>
      <c r="K998" s="105">
        <v>-300660.11</v>
      </c>
      <c r="L998" s="105">
        <v>-323974.53999999998</v>
      </c>
      <c r="M998" s="105">
        <v>-306503.42</v>
      </c>
      <c r="N998" s="105">
        <v>-306503.42</v>
      </c>
      <c r="O998" s="105">
        <v>-306503.42</v>
      </c>
    </row>
    <row r="999" spans="1:17" x14ac:dyDescent="0.2">
      <c r="A999" s="233" t="s">
        <v>3064</v>
      </c>
      <c r="B999" s="107">
        <v>-48505375.25</v>
      </c>
      <c r="C999" s="107">
        <v>-46201803.859999903</v>
      </c>
      <c r="D999" s="107">
        <v>-45995660.589999899</v>
      </c>
      <c r="E999" s="107">
        <v>-46192850.739999898</v>
      </c>
      <c r="F999" s="107">
        <v>-53980373.460000001</v>
      </c>
      <c r="G999" s="107">
        <v>-53876318.419999897</v>
      </c>
      <c r="H999" s="107">
        <v>-53265456.649999999</v>
      </c>
      <c r="I999" s="107">
        <v>-52479547.859999999</v>
      </c>
      <c r="J999" s="107">
        <v>-48847311.920000002</v>
      </c>
      <c r="K999" s="107">
        <v>-46919570.539999999</v>
      </c>
      <c r="L999" s="107">
        <v>-45883163.579999998</v>
      </c>
      <c r="M999" s="107">
        <v>-46508783.5</v>
      </c>
      <c r="N999" s="107">
        <v>-47626414.149999999</v>
      </c>
      <c r="O999" s="107">
        <v>-47626414.149999999</v>
      </c>
      <c r="P999" s="151" t="str">
        <f>MID($A999,11,3)</f>
        <v>252</v>
      </c>
    </row>
    <row r="1000" spans="1:17" x14ac:dyDescent="0.2">
      <c r="A1000" s="106" t="s">
        <v>3065</v>
      </c>
    </row>
    <row r="1001" spans="1:17" x14ac:dyDescent="0.2">
      <c r="A1001" s="158" t="s">
        <v>3066</v>
      </c>
    </row>
    <row r="1002" spans="1:17" x14ac:dyDescent="0.2">
      <c r="A1002" s="106" t="s">
        <v>3067</v>
      </c>
      <c r="B1002" s="105">
        <v>-0.08</v>
      </c>
      <c r="C1002" s="105">
        <v>-3348110.43</v>
      </c>
      <c r="D1002" s="105">
        <v>-2867320.91</v>
      </c>
      <c r="E1002" s="105">
        <v>-2386531.39</v>
      </c>
      <c r="F1002" s="105">
        <v>-1905741.87</v>
      </c>
      <c r="G1002" s="105">
        <v>-1424952.35</v>
      </c>
      <c r="H1002" s="105">
        <v>-944162.83</v>
      </c>
      <c r="I1002" s="105">
        <v>-2446816.7000000002</v>
      </c>
      <c r="J1002" s="105">
        <v>-1957453.35</v>
      </c>
      <c r="K1002" s="105">
        <v>-1468090</v>
      </c>
      <c r="L1002" s="105">
        <v>-978726.65</v>
      </c>
      <c r="M1002" s="105">
        <v>-489363.3</v>
      </c>
      <c r="N1002" s="105">
        <v>-0.08</v>
      </c>
      <c r="O1002" s="105">
        <v>-0.08</v>
      </c>
    </row>
    <row r="1003" spans="1:17" x14ac:dyDescent="0.2">
      <c r="A1003" s="106" t="s">
        <v>3068</v>
      </c>
      <c r="B1003" s="105">
        <v>-10043833.539999999</v>
      </c>
      <c r="C1003" s="105">
        <v>-10066574.26</v>
      </c>
      <c r="D1003" s="105">
        <v>-10066574.26</v>
      </c>
      <c r="E1003" s="105">
        <v>-10066574.26</v>
      </c>
      <c r="F1003" s="105">
        <v>-10066574.26</v>
      </c>
      <c r="G1003" s="105">
        <v>-10066574.26</v>
      </c>
      <c r="H1003" s="105">
        <v>-3675150.27999999</v>
      </c>
      <c r="I1003" s="105">
        <v>-3675150.27999999</v>
      </c>
      <c r="J1003" s="105">
        <v>-3675150.27999999</v>
      </c>
      <c r="K1003" s="105">
        <v>-3675150.27999999</v>
      </c>
      <c r="L1003" s="105">
        <v>-3675150.27999999</v>
      </c>
      <c r="M1003" s="105">
        <v>-3675150.27999999</v>
      </c>
      <c r="N1003" s="105">
        <v>-3675150.27999999</v>
      </c>
      <c r="O1003" s="105">
        <v>-3675150.27999999</v>
      </c>
    </row>
    <row r="1004" spans="1:17" x14ac:dyDescent="0.2">
      <c r="A1004" s="106" t="s">
        <v>3069</v>
      </c>
      <c r="B1004" s="105">
        <v>0</v>
      </c>
      <c r="C1004" s="105">
        <v>0</v>
      </c>
      <c r="D1004" s="105">
        <v>0</v>
      </c>
      <c r="E1004" s="105">
        <v>0</v>
      </c>
      <c r="F1004" s="105">
        <v>0</v>
      </c>
      <c r="G1004" s="105">
        <v>0</v>
      </c>
      <c r="H1004" s="105">
        <v>0</v>
      </c>
      <c r="I1004" s="105">
        <v>0</v>
      </c>
      <c r="J1004" s="105">
        <v>0</v>
      </c>
      <c r="K1004" s="105">
        <v>0</v>
      </c>
      <c r="L1004" s="105">
        <v>0</v>
      </c>
      <c r="M1004" s="105">
        <v>0</v>
      </c>
      <c r="N1004" s="105">
        <v>0</v>
      </c>
      <c r="O1004" s="105">
        <v>0</v>
      </c>
    </row>
    <row r="1005" spans="1:17" x14ac:dyDescent="0.2">
      <c r="A1005" s="106" t="s">
        <v>3070</v>
      </c>
      <c r="B1005" s="105">
        <v>0</v>
      </c>
      <c r="C1005" s="105">
        <v>0</v>
      </c>
      <c r="D1005" s="105">
        <v>0</v>
      </c>
      <c r="E1005" s="105">
        <v>0</v>
      </c>
      <c r="F1005" s="105">
        <v>0</v>
      </c>
      <c r="G1005" s="105">
        <v>0</v>
      </c>
      <c r="H1005" s="105">
        <v>0</v>
      </c>
      <c r="I1005" s="105">
        <v>0</v>
      </c>
      <c r="J1005" s="105">
        <v>0</v>
      </c>
      <c r="K1005" s="105">
        <v>0</v>
      </c>
      <c r="L1005" s="105">
        <v>0</v>
      </c>
      <c r="M1005" s="105">
        <v>0</v>
      </c>
      <c r="N1005" s="105">
        <v>0</v>
      </c>
      <c r="O1005" s="105">
        <v>0</v>
      </c>
    </row>
    <row r="1006" spans="1:17" x14ac:dyDescent="0.2">
      <c r="A1006" s="106" t="s">
        <v>3071</v>
      </c>
      <c r="B1006" s="105">
        <v>0</v>
      </c>
      <c r="C1006" s="105">
        <v>0</v>
      </c>
      <c r="D1006" s="105">
        <v>0</v>
      </c>
      <c r="E1006" s="105">
        <v>0</v>
      </c>
      <c r="F1006" s="105">
        <v>0</v>
      </c>
      <c r="G1006" s="105">
        <v>0</v>
      </c>
      <c r="H1006" s="105">
        <v>0</v>
      </c>
      <c r="I1006" s="105">
        <v>0</v>
      </c>
      <c r="J1006" s="105">
        <v>0</v>
      </c>
      <c r="K1006" s="105">
        <v>0</v>
      </c>
      <c r="L1006" s="105">
        <v>0</v>
      </c>
      <c r="M1006" s="105">
        <v>0</v>
      </c>
      <c r="N1006" s="105">
        <v>0</v>
      </c>
      <c r="O1006" s="105">
        <v>0</v>
      </c>
    </row>
    <row r="1007" spans="1:17" x14ac:dyDescent="0.2">
      <c r="A1007" s="106" t="s">
        <v>3072</v>
      </c>
      <c r="B1007" s="105">
        <v>0</v>
      </c>
      <c r="C1007" s="105">
        <v>0</v>
      </c>
      <c r="D1007" s="105">
        <v>0</v>
      </c>
      <c r="E1007" s="105">
        <v>0</v>
      </c>
      <c r="F1007" s="105">
        <v>0</v>
      </c>
      <c r="G1007" s="105">
        <v>0</v>
      </c>
      <c r="H1007" s="105">
        <v>0</v>
      </c>
      <c r="I1007" s="105">
        <v>0</v>
      </c>
      <c r="J1007" s="105">
        <v>0</v>
      </c>
      <c r="K1007" s="105">
        <v>0</v>
      </c>
      <c r="L1007" s="105">
        <v>0</v>
      </c>
      <c r="M1007" s="105">
        <v>0</v>
      </c>
      <c r="N1007" s="105">
        <v>0</v>
      </c>
      <c r="O1007" s="105">
        <v>0</v>
      </c>
    </row>
    <row r="1008" spans="1:17" x14ac:dyDescent="0.2">
      <c r="A1008" s="106" t="s">
        <v>3073</v>
      </c>
      <c r="B1008" s="105">
        <v>0</v>
      </c>
      <c r="C1008" s="105">
        <v>0</v>
      </c>
      <c r="D1008" s="105">
        <v>0</v>
      </c>
      <c r="E1008" s="105">
        <v>0</v>
      </c>
      <c r="F1008" s="105">
        <v>0</v>
      </c>
      <c r="G1008" s="105">
        <v>0</v>
      </c>
      <c r="H1008" s="105">
        <v>0</v>
      </c>
      <c r="I1008" s="105">
        <v>0</v>
      </c>
      <c r="J1008" s="105">
        <v>0</v>
      </c>
      <c r="K1008" s="105">
        <v>0</v>
      </c>
      <c r="L1008" s="105">
        <v>0</v>
      </c>
      <c r="M1008" s="105">
        <v>0</v>
      </c>
      <c r="N1008" s="105">
        <v>0</v>
      </c>
      <c r="O1008" s="105">
        <v>0</v>
      </c>
    </row>
    <row r="1009" spans="1:16" x14ac:dyDescent="0.2">
      <c r="A1009" s="106" t="s">
        <v>3074</v>
      </c>
      <c r="B1009" s="105">
        <v>-1072539.76</v>
      </c>
      <c r="C1009" s="105">
        <v>-1062826.81</v>
      </c>
      <c r="D1009" s="105">
        <v>-1042043.20999999</v>
      </c>
      <c r="E1009" s="105">
        <v>-1032319.35</v>
      </c>
      <c r="F1009" s="105">
        <v>-1035895.96</v>
      </c>
      <c r="G1009" s="105">
        <v>-1039222.1</v>
      </c>
      <c r="H1009" s="105">
        <v>-1029748.72</v>
      </c>
      <c r="I1009" s="105">
        <v>-1023718.66</v>
      </c>
      <c r="J1009" s="105">
        <v>-1014234.15999999</v>
      </c>
      <c r="K1009" s="105">
        <v>-1004995.4</v>
      </c>
      <c r="L1009" s="105">
        <v>-1008560.9</v>
      </c>
      <c r="M1009" s="105">
        <v>-999369.429999999</v>
      </c>
      <c r="N1009" s="105">
        <v>-989946.05</v>
      </c>
      <c r="O1009" s="105">
        <v>-989946.05</v>
      </c>
    </row>
    <row r="1010" spans="1:16" x14ac:dyDescent="0.2">
      <c r="A1010" s="106" t="s">
        <v>3075</v>
      </c>
      <c r="B1010" s="105">
        <v>-10014222.6</v>
      </c>
      <c r="C1010" s="105">
        <v>-9998167.5099999998</v>
      </c>
      <c r="D1010" s="105">
        <v>-9979585.2300000004</v>
      </c>
      <c r="E1010" s="105">
        <v>-9994726.2899999991</v>
      </c>
      <c r="F1010" s="105">
        <v>-9970926.9499999993</v>
      </c>
      <c r="G1010" s="105">
        <v>-9948051.25</v>
      </c>
      <c r="H1010" s="105">
        <v>-9966222.5999999996</v>
      </c>
      <c r="I1010" s="105">
        <v>-9945359.1199999992</v>
      </c>
      <c r="J1010" s="105">
        <v>-9506784.4100000001</v>
      </c>
      <c r="K1010" s="105">
        <v>-9401733.5999999996</v>
      </c>
      <c r="L1010" s="105">
        <v>-9380601.6999999993</v>
      </c>
      <c r="M1010" s="105">
        <v>-9325773.4900000002</v>
      </c>
      <c r="N1010" s="105">
        <v>-8930679.1999999993</v>
      </c>
      <c r="O1010" s="105">
        <v>-8930679.1999999993</v>
      </c>
    </row>
    <row r="1011" spans="1:16" x14ac:dyDescent="0.2">
      <c r="A1011" s="106" t="s">
        <v>3076</v>
      </c>
      <c r="B1011" s="105">
        <v>-21062129.989999998</v>
      </c>
      <c r="C1011" s="105">
        <v>-19927303.129999999</v>
      </c>
      <c r="D1011" s="105">
        <v>-18448734.48</v>
      </c>
      <c r="E1011" s="105">
        <v>-17064976.7299999</v>
      </c>
      <c r="F1011" s="105">
        <v>-17042472.5</v>
      </c>
      <c r="G1011" s="105">
        <v>-16889504.23</v>
      </c>
      <c r="H1011" s="105">
        <v>-16106115.199999999</v>
      </c>
      <c r="I1011" s="105">
        <v>-16083610.9699999</v>
      </c>
      <c r="J1011" s="105">
        <v>-16158674.07</v>
      </c>
      <c r="K1011" s="105">
        <v>-16136169.84</v>
      </c>
      <c r="L1011" s="105">
        <v>-16113665.609999999</v>
      </c>
      <c r="M1011" s="105">
        <v>-16091161.380000001</v>
      </c>
      <c r="N1011" s="105">
        <v>-16068657.15</v>
      </c>
      <c r="O1011" s="105">
        <v>-16068657.15</v>
      </c>
    </row>
    <row r="1012" spans="1:16" x14ac:dyDescent="0.2">
      <c r="A1012" s="106" t="s">
        <v>3077</v>
      </c>
      <c r="B1012" s="105">
        <v>0</v>
      </c>
      <c r="C1012" s="105">
        <v>0</v>
      </c>
      <c r="D1012" s="105">
        <v>0</v>
      </c>
      <c r="E1012" s="105">
        <v>0</v>
      </c>
      <c r="F1012" s="105">
        <v>0</v>
      </c>
      <c r="G1012" s="105">
        <v>0</v>
      </c>
      <c r="H1012" s="105">
        <v>0</v>
      </c>
      <c r="I1012" s="105">
        <v>0</v>
      </c>
      <c r="J1012" s="105">
        <v>0</v>
      </c>
      <c r="K1012" s="105">
        <v>0</v>
      </c>
      <c r="L1012" s="105">
        <v>0</v>
      </c>
      <c r="M1012" s="105">
        <v>0</v>
      </c>
      <c r="N1012" s="105">
        <v>0</v>
      </c>
      <c r="O1012" s="105">
        <v>0</v>
      </c>
    </row>
    <row r="1013" spans="1:16" x14ac:dyDescent="0.2">
      <c r="A1013" s="106" t="s">
        <v>3078</v>
      </c>
      <c r="B1013" s="105">
        <v>0</v>
      </c>
      <c r="C1013" s="105">
        <v>0</v>
      </c>
      <c r="D1013" s="105">
        <v>0</v>
      </c>
      <c r="E1013" s="105">
        <v>0</v>
      </c>
      <c r="F1013" s="105">
        <v>0</v>
      </c>
      <c r="G1013" s="105">
        <v>0</v>
      </c>
      <c r="H1013" s="105">
        <v>0</v>
      </c>
      <c r="I1013" s="105">
        <v>0</v>
      </c>
      <c r="J1013" s="105">
        <v>0</v>
      </c>
      <c r="K1013" s="105">
        <v>0</v>
      </c>
      <c r="L1013" s="105">
        <v>0</v>
      </c>
      <c r="M1013" s="105">
        <v>0</v>
      </c>
      <c r="N1013" s="105">
        <v>0</v>
      </c>
      <c r="O1013" s="105">
        <v>0</v>
      </c>
    </row>
    <row r="1014" spans="1:16" x14ac:dyDescent="0.2">
      <c r="A1014" s="106" t="s">
        <v>3079</v>
      </c>
      <c r="B1014" s="105">
        <v>0</v>
      </c>
      <c r="C1014" s="105">
        <v>0</v>
      </c>
      <c r="D1014" s="105">
        <v>0</v>
      </c>
      <c r="E1014" s="105">
        <v>0</v>
      </c>
      <c r="F1014" s="105">
        <v>0</v>
      </c>
      <c r="G1014" s="105">
        <v>0</v>
      </c>
      <c r="H1014" s="105">
        <v>0</v>
      </c>
      <c r="I1014" s="105">
        <v>0</v>
      </c>
      <c r="J1014" s="105">
        <v>0</v>
      </c>
      <c r="K1014" s="105">
        <v>0</v>
      </c>
      <c r="L1014" s="105">
        <v>0</v>
      </c>
      <c r="M1014" s="105">
        <v>0</v>
      </c>
      <c r="N1014" s="105">
        <v>0</v>
      </c>
      <c r="O1014" s="105">
        <v>0</v>
      </c>
    </row>
    <row r="1015" spans="1:16" x14ac:dyDescent="0.2">
      <c r="A1015" s="106" t="s">
        <v>3080</v>
      </c>
      <c r="B1015" s="105">
        <v>0</v>
      </c>
      <c r="C1015" s="105">
        <v>0</v>
      </c>
      <c r="D1015" s="105">
        <v>0</v>
      </c>
      <c r="E1015" s="105">
        <v>0</v>
      </c>
      <c r="F1015" s="105">
        <v>0</v>
      </c>
      <c r="G1015" s="105">
        <v>0</v>
      </c>
      <c r="H1015" s="105">
        <v>0</v>
      </c>
      <c r="I1015" s="105">
        <v>0</v>
      </c>
      <c r="J1015" s="105">
        <v>0</v>
      </c>
      <c r="K1015" s="105">
        <v>0</v>
      </c>
      <c r="L1015" s="105">
        <v>0</v>
      </c>
      <c r="M1015" s="105">
        <v>0</v>
      </c>
      <c r="N1015" s="105">
        <v>0</v>
      </c>
      <c r="O1015" s="105">
        <v>0</v>
      </c>
    </row>
    <row r="1016" spans="1:16" x14ac:dyDescent="0.2">
      <c r="A1016" s="106" t="s">
        <v>3081</v>
      </c>
      <c r="B1016" s="105">
        <v>0</v>
      </c>
      <c r="C1016" s="105">
        <v>0</v>
      </c>
      <c r="D1016" s="105">
        <v>0</v>
      </c>
      <c r="E1016" s="105">
        <v>0</v>
      </c>
      <c r="F1016" s="105">
        <v>0</v>
      </c>
      <c r="G1016" s="105">
        <v>0</v>
      </c>
      <c r="H1016" s="105">
        <v>0</v>
      </c>
      <c r="I1016" s="105">
        <v>0</v>
      </c>
      <c r="J1016" s="105">
        <v>0</v>
      </c>
      <c r="K1016" s="105">
        <v>0</v>
      </c>
      <c r="L1016" s="105">
        <v>0</v>
      </c>
      <c r="M1016" s="105">
        <v>0</v>
      </c>
      <c r="N1016" s="105">
        <v>0</v>
      </c>
      <c r="O1016" s="105">
        <v>0</v>
      </c>
    </row>
    <row r="1017" spans="1:16" x14ac:dyDescent="0.2">
      <c r="A1017" s="106" t="s">
        <v>3082</v>
      </c>
      <c r="B1017" s="105">
        <v>-2180060.48</v>
      </c>
      <c r="C1017" s="105">
        <v>-2180060.48</v>
      </c>
      <c r="D1017" s="105">
        <v>0</v>
      </c>
      <c r="E1017" s="105">
        <v>-2018049.59</v>
      </c>
      <c r="F1017" s="105">
        <v>0</v>
      </c>
      <c r="G1017" s="105">
        <v>0</v>
      </c>
      <c r="H1017" s="105">
        <v>-2788807.54</v>
      </c>
      <c r="I1017" s="105">
        <v>0</v>
      </c>
      <c r="J1017" s="105">
        <v>0</v>
      </c>
      <c r="K1017" s="105">
        <v>-2897280.18</v>
      </c>
      <c r="L1017" s="105">
        <v>-2897280.18</v>
      </c>
      <c r="M1017" s="105">
        <v>0</v>
      </c>
      <c r="N1017" s="105">
        <v>-1777492.38</v>
      </c>
      <c r="O1017" s="105">
        <v>-1777492.38</v>
      </c>
    </row>
    <row r="1018" spans="1:16" x14ac:dyDescent="0.2">
      <c r="A1018" s="106" t="s">
        <v>3083</v>
      </c>
      <c r="B1018" s="105">
        <v>-3137151.86</v>
      </c>
      <c r="C1018" s="105">
        <v>-3137151.86</v>
      </c>
      <c r="D1018" s="105">
        <v>0</v>
      </c>
      <c r="E1018" s="105">
        <v>-2496345.48</v>
      </c>
      <c r="F1018" s="105">
        <v>0</v>
      </c>
      <c r="G1018" s="105">
        <v>0</v>
      </c>
      <c r="H1018" s="105">
        <v>-3553590.96</v>
      </c>
      <c r="I1018" s="105">
        <v>0</v>
      </c>
      <c r="J1018" s="105">
        <v>0</v>
      </c>
      <c r="K1018" s="105">
        <v>-4017593.79</v>
      </c>
      <c r="L1018" s="105">
        <v>-3525531.8</v>
      </c>
      <c r="M1018" s="105">
        <v>0</v>
      </c>
      <c r="N1018" s="105">
        <v>-2683303.0499999998</v>
      </c>
      <c r="O1018" s="105">
        <v>-2683303.0499999998</v>
      </c>
    </row>
    <row r="1019" spans="1:16" x14ac:dyDescent="0.2">
      <c r="A1019" s="106" t="s">
        <v>3084</v>
      </c>
      <c r="B1019" s="105">
        <v>-3594345.71</v>
      </c>
      <c r="C1019" s="105">
        <v>0</v>
      </c>
      <c r="D1019" s="105">
        <v>0</v>
      </c>
      <c r="E1019" s="105">
        <v>-3995166.08</v>
      </c>
      <c r="F1019" s="105">
        <v>0</v>
      </c>
      <c r="G1019" s="105">
        <v>0</v>
      </c>
      <c r="H1019" s="105">
        <v>-3811234.69</v>
      </c>
      <c r="I1019" s="105">
        <v>0</v>
      </c>
      <c r="J1019" s="105">
        <v>0</v>
      </c>
      <c r="K1019" s="105">
        <v>-4248560.93</v>
      </c>
      <c r="L1019" s="105">
        <v>0</v>
      </c>
      <c r="M1019" s="105">
        <v>0</v>
      </c>
      <c r="N1019" s="105">
        <v>-4021581.76</v>
      </c>
      <c r="O1019" s="105">
        <v>-4021581.76</v>
      </c>
    </row>
    <row r="1020" spans="1:16" x14ac:dyDescent="0.2">
      <c r="A1020" s="106" t="s">
        <v>3085</v>
      </c>
      <c r="B1020" s="105">
        <v>0</v>
      </c>
      <c r="C1020" s="105">
        <v>0</v>
      </c>
      <c r="D1020" s="105">
        <v>0</v>
      </c>
      <c r="E1020" s="105">
        <v>0</v>
      </c>
      <c r="F1020" s="105">
        <v>0</v>
      </c>
      <c r="G1020" s="105">
        <v>0</v>
      </c>
      <c r="H1020" s="105">
        <v>0</v>
      </c>
      <c r="I1020" s="105">
        <v>0</v>
      </c>
      <c r="J1020" s="105">
        <v>0</v>
      </c>
      <c r="K1020" s="105">
        <v>0</v>
      </c>
      <c r="L1020" s="105">
        <v>0</v>
      </c>
      <c r="M1020" s="105">
        <v>0</v>
      </c>
      <c r="N1020" s="105">
        <v>0</v>
      </c>
      <c r="O1020" s="105">
        <v>0</v>
      </c>
      <c r="P1020" s="105"/>
    </row>
    <row r="1021" spans="1:16" x14ac:dyDescent="0.2">
      <c r="A1021" s="106" t="s">
        <v>3086</v>
      </c>
      <c r="B1021" s="105">
        <v>-3751246.48</v>
      </c>
      <c r="C1021" s="105">
        <v>-3828682.3</v>
      </c>
      <c r="D1021" s="105">
        <v>-3655859.6</v>
      </c>
      <c r="E1021" s="105">
        <v>-3627095.99</v>
      </c>
      <c r="F1021" s="105">
        <v>-3598244.17</v>
      </c>
      <c r="G1021" s="105">
        <v>-3569303.86</v>
      </c>
      <c r="H1021" s="105">
        <v>-3540274.77</v>
      </c>
      <c r="I1021" s="105">
        <v>-3511156.61</v>
      </c>
      <c r="J1021" s="105">
        <v>-3481949.09</v>
      </c>
      <c r="K1021" s="105">
        <v>-3452651.92</v>
      </c>
      <c r="L1021" s="105">
        <v>-3423264.81</v>
      </c>
      <c r="M1021" s="105">
        <v>-3918467.06</v>
      </c>
      <c r="N1021" s="105">
        <v>-3662748.16</v>
      </c>
      <c r="O1021" s="105">
        <v>-3662748.16</v>
      </c>
    </row>
    <row r="1022" spans="1:16" x14ac:dyDescent="0.2">
      <c r="A1022" s="106" t="s">
        <v>3087</v>
      </c>
      <c r="B1022" s="105">
        <v>0</v>
      </c>
      <c r="C1022" s="105">
        <v>0</v>
      </c>
      <c r="D1022" s="105">
        <v>0</v>
      </c>
      <c r="E1022" s="105">
        <v>0</v>
      </c>
      <c r="F1022" s="105">
        <v>0</v>
      </c>
      <c r="G1022" s="105">
        <v>0</v>
      </c>
      <c r="H1022" s="105">
        <v>0</v>
      </c>
      <c r="I1022" s="105">
        <v>0</v>
      </c>
      <c r="J1022" s="105">
        <v>0</v>
      </c>
      <c r="K1022" s="105">
        <v>0</v>
      </c>
      <c r="L1022" s="105">
        <v>0</v>
      </c>
      <c r="M1022" s="105">
        <v>0</v>
      </c>
      <c r="N1022" s="105">
        <v>0</v>
      </c>
      <c r="O1022" s="105">
        <v>0</v>
      </c>
    </row>
    <row r="1023" spans="1:16" x14ac:dyDescent="0.2">
      <c r="A1023" s="106" t="s">
        <v>3088</v>
      </c>
      <c r="B1023" s="105">
        <v>-55752.46</v>
      </c>
      <c r="C1023" s="105">
        <v>-68491.009999999995</v>
      </c>
      <c r="D1023" s="105">
        <v>-55744.53</v>
      </c>
      <c r="E1023" s="105">
        <v>-32573.059999999899</v>
      </c>
      <c r="F1023" s="105">
        <v>-30170.37</v>
      </c>
      <c r="G1023" s="105">
        <v>-30170.37</v>
      </c>
      <c r="H1023" s="105">
        <v>-30170.37</v>
      </c>
      <c r="I1023" s="105">
        <v>-30170.37</v>
      </c>
      <c r="J1023" s="105">
        <v>-30170.37</v>
      </c>
      <c r="K1023" s="105">
        <v>-30066.51</v>
      </c>
      <c r="L1023" s="105">
        <v>-30066.51</v>
      </c>
      <c r="M1023" s="105">
        <v>-30798.42</v>
      </c>
      <c r="N1023" s="105">
        <v>-34990.81</v>
      </c>
      <c r="O1023" s="105">
        <v>-34990.81</v>
      </c>
    </row>
    <row r="1024" spans="1:16" x14ac:dyDescent="0.2">
      <c r="A1024" s="106" t="s">
        <v>3089</v>
      </c>
      <c r="B1024" s="105">
        <v>0</v>
      </c>
      <c r="C1024" s="105">
        <v>0</v>
      </c>
      <c r="D1024" s="105">
        <v>0</v>
      </c>
      <c r="E1024" s="105">
        <v>0</v>
      </c>
      <c r="F1024" s="105">
        <v>0</v>
      </c>
      <c r="G1024" s="105">
        <v>0</v>
      </c>
      <c r="H1024" s="105">
        <v>0</v>
      </c>
      <c r="I1024" s="105">
        <v>0</v>
      </c>
      <c r="J1024" s="105">
        <v>0</v>
      </c>
      <c r="K1024" s="105">
        <v>0</v>
      </c>
      <c r="L1024" s="105">
        <v>-889575.96</v>
      </c>
      <c r="M1024" s="105">
        <v>-3462645.9199999901</v>
      </c>
      <c r="N1024" s="105">
        <v>-5590400.6600000001</v>
      </c>
      <c r="O1024" s="105">
        <v>-5590400.6600000001</v>
      </c>
    </row>
    <row r="1025" spans="1:17" x14ac:dyDescent="0.2">
      <c r="A1025" s="106" t="s">
        <v>3090</v>
      </c>
      <c r="B1025" s="105">
        <v>0</v>
      </c>
      <c r="C1025" s="105">
        <v>0</v>
      </c>
      <c r="D1025" s="105">
        <v>0</v>
      </c>
      <c r="E1025" s="105">
        <v>0</v>
      </c>
      <c r="F1025" s="105">
        <v>0</v>
      </c>
      <c r="G1025" s="105">
        <v>0</v>
      </c>
      <c r="H1025" s="105">
        <v>0</v>
      </c>
      <c r="I1025" s="105">
        <v>0</v>
      </c>
      <c r="J1025" s="105">
        <v>0</v>
      </c>
      <c r="K1025" s="105">
        <v>0</v>
      </c>
      <c r="L1025" s="105">
        <v>0</v>
      </c>
      <c r="M1025" s="105">
        <v>0</v>
      </c>
      <c r="N1025" s="105">
        <v>0</v>
      </c>
      <c r="O1025" s="105">
        <v>0</v>
      </c>
    </row>
    <row r="1026" spans="1:17" x14ac:dyDescent="0.2">
      <c r="A1026" s="106" t="s">
        <v>3091</v>
      </c>
      <c r="B1026" s="105">
        <v>0</v>
      </c>
      <c r="C1026" s="105">
        <v>0</v>
      </c>
      <c r="D1026" s="105">
        <v>0</v>
      </c>
      <c r="E1026" s="105">
        <v>0</v>
      </c>
      <c r="F1026" s="105">
        <v>0</v>
      </c>
      <c r="G1026" s="105">
        <v>0</v>
      </c>
      <c r="H1026" s="105">
        <v>0</v>
      </c>
      <c r="I1026" s="105">
        <v>0</v>
      </c>
      <c r="J1026" s="105">
        <v>0</v>
      </c>
      <c r="K1026" s="105">
        <v>0</v>
      </c>
      <c r="L1026" s="105">
        <v>0</v>
      </c>
      <c r="M1026" s="105">
        <v>0</v>
      </c>
      <c r="N1026" s="105">
        <v>0</v>
      </c>
      <c r="O1026" s="105">
        <v>0</v>
      </c>
    </row>
    <row r="1027" spans="1:17" x14ac:dyDescent="0.2">
      <c r="A1027" s="106" t="s">
        <v>3092</v>
      </c>
      <c r="B1027" s="105">
        <v>-149841.07</v>
      </c>
      <c r="C1027" s="105">
        <v>-149841.07</v>
      </c>
      <c r="D1027" s="105">
        <v>-189386.15</v>
      </c>
      <c r="E1027" s="105">
        <v>-183672.43</v>
      </c>
      <c r="F1027" s="105">
        <v>-183672.43</v>
      </c>
      <c r="G1027" s="105">
        <v>-183672.43</v>
      </c>
      <c r="H1027" s="105">
        <v>-217891.24</v>
      </c>
      <c r="I1027" s="105">
        <v>-217891.24</v>
      </c>
      <c r="J1027" s="105">
        <v>-238595.23</v>
      </c>
      <c r="K1027" s="105">
        <v>-264537.52</v>
      </c>
      <c r="L1027" s="105">
        <v>-264537.52</v>
      </c>
      <c r="M1027" s="105">
        <v>-280640.45</v>
      </c>
      <c r="N1027" s="105">
        <v>-271955.57</v>
      </c>
      <c r="O1027" s="105">
        <v>-271955.57</v>
      </c>
    </row>
    <row r="1028" spans="1:17" x14ac:dyDescent="0.2">
      <c r="A1028" s="106" t="s">
        <v>3093</v>
      </c>
      <c r="B1028" s="105">
        <v>0</v>
      </c>
      <c r="C1028" s="105">
        <v>0</v>
      </c>
      <c r="D1028" s="105">
        <v>0</v>
      </c>
      <c r="E1028" s="105">
        <v>0</v>
      </c>
      <c r="F1028" s="105">
        <v>0</v>
      </c>
      <c r="G1028" s="105">
        <v>0</v>
      </c>
      <c r="H1028" s="105">
        <v>0</v>
      </c>
      <c r="I1028" s="105">
        <v>0</v>
      </c>
      <c r="J1028" s="105">
        <v>0</v>
      </c>
      <c r="K1028" s="105">
        <v>0</v>
      </c>
      <c r="L1028" s="105">
        <v>0</v>
      </c>
      <c r="M1028" s="105">
        <v>0</v>
      </c>
      <c r="N1028" s="105">
        <v>0</v>
      </c>
      <c r="O1028" s="105">
        <v>0</v>
      </c>
    </row>
    <row r="1029" spans="1:17" x14ac:dyDescent="0.2">
      <c r="A1029" s="233" t="s">
        <v>3094</v>
      </c>
      <c r="B1029" s="107">
        <v>-55061124.030000001</v>
      </c>
      <c r="C1029" s="107">
        <v>-53767208.859999999</v>
      </c>
      <c r="D1029" s="107">
        <v>-46305248.369999997</v>
      </c>
      <c r="E1029" s="107">
        <v>-52898030.649999999</v>
      </c>
      <c r="F1029" s="107">
        <v>-43833698.509999998</v>
      </c>
      <c r="G1029" s="107">
        <v>-43151450.849999897</v>
      </c>
      <c r="H1029" s="107">
        <v>-45663369.199999899</v>
      </c>
      <c r="I1029" s="107">
        <v>-36933873.949999899</v>
      </c>
      <c r="J1029" s="107">
        <v>-36063010.960000001</v>
      </c>
      <c r="K1029" s="107">
        <v>-46596829.969999902</v>
      </c>
      <c r="L1029" s="107">
        <v>-42186961.919999897</v>
      </c>
      <c r="M1029" s="107">
        <v>-38273369.729999997</v>
      </c>
      <c r="N1029" s="107">
        <v>-47706905.149999999</v>
      </c>
      <c r="O1029" s="107">
        <v>-47706905.149999999</v>
      </c>
      <c r="P1029" s="151" t="str">
        <f>MID($A1029,11,3)</f>
        <v>253</v>
      </c>
    </row>
    <row r="1030" spans="1:17" x14ac:dyDescent="0.2">
      <c r="A1030" s="106" t="s">
        <v>3095</v>
      </c>
      <c r="P1030" s="105"/>
    </row>
    <row r="1031" spans="1:17" x14ac:dyDescent="0.2">
      <c r="A1031" s="158" t="s">
        <v>3096</v>
      </c>
    </row>
    <row r="1032" spans="1:17" x14ac:dyDescent="0.2">
      <c r="A1032" s="106" t="s">
        <v>3097</v>
      </c>
      <c r="B1032" s="105">
        <v>0</v>
      </c>
      <c r="C1032" s="105">
        <v>0</v>
      </c>
      <c r="D1032" s="105">
        <v>0</v>
      </c>
      <c r="E1032" s="105">
        <v>0</v>
      </c>
      <c r="F1032" s="105">
        <v>0</v>
      </c>
      <c r="G1032" s="105">
        <v>0</v>
      </c>
      <c r="H1032" s="105">
        <v>-1295642.5</v>
      </c>
      <c r="I1032" s="105">
        <v>-1295642.5</v>
      </c>
      <c r="J1032" s="105">
        <v>-1295642.5</v>
      </c>
      <c r="K1032" s="105">
        <v>-34297634.450000003</v>
      </c>
      <c r="L1032" s="105">
        <v>-34297634.450000003</v>
      </c>
      <c r="M1032" s="105">
        <v>-34297634.450000003</v>
      </c>
      <c r="N1032" s="105">
        <v>0</v>
      </c>
      <c r="O1032" s="105">
        <v>0</v>
      </c>
    </row>
    <row r="1033" spans="1:17" x14ac:dyDescent="0.2">
      <c r="A1033" s="106" t="s">
        <v>3098</v>
      </c>
      <c r="B1033" s="105">
        <v>0</v>
      </c>
      <c r="C1033" s="105">
        <v>0</v>
      </c>
      <c r="D1033" s="105">
        <v>0</v>
      </c>
      <c r="E1033" s="105">
        <v>0</v>
      </c>
      <c r="F1033" s="105">
        <v>0</v>
      </c>
      <c r="G1033" s="105">
        <v>0</v>
      </c>
      <c r="H1033" s="105">
        <v>0</v>
      </c>
      <c r="I1033" s="105">
        <v>0</v>
      </c>
      <c r="J1033" s="105">
        <v>0</v>
      </c>
      <c r="K1033" s="105">
        <v>0</v>
      </c>
      <c r="L1033" s="105">
        <v>0</v>
      </c>
      <c r="M1033" s="105">
        <v>0</v>
      </c>
      <c r="N1033" s="105">
        <v>0</v>
      </c>
      <c r="O1033" s="105">
        <v>0</v>
      </c>
    </row>
    <row r="1034" spans="1:17" x14ac:dyDescent="0.2">
      <c r="A1034" s="106" t="s">
        <v>3099</v>
      </c>
      <c r="B1034" s="105">
        <v>-18725849</v>
      </c>
      <c r="C1034" s="105">
        <v>-20490775</v>
      </c>
      <c r="D1034" s="105">
        <v>-18953255</v>
      </c>
      <c r="E1034" s="105">
        <v>-19145879</v>
      </c>
      <c r="F1034" s="105">
        <v>-21236948</v>
      </c>
      <c r="G1034" s="105">
        <v>-20323752</v>
      </c>
      <c r="H1034" s="105">
        <v>-23509094</v>
      </c>
      <c r="I1034" s="105">
        <v>-27114129</v>
      </c>
      <c r="J1034" s="105">
        <v>-30004701</v>
      </c>
      <c r="K1034" s="105">
        <v>-34403732</v>
      </c>
      <c r="L1034" s="105">
        <v>-33697951</v>
      </c>
      <c r="M1034" s="105">
        <v>-34023419</v>
      </c>
      <c r="N1034" s="105">
        <v>-34962460</v>
      </c>
      <c r="O1034" s="105">
        <v>-34962460</v>
      </c>
    </row>
    <row r="1035" spans="1:17" x14ac:dyDescent="0.2">
      <c r="A1035" s="106" t="s">
        <v>3100</v>
      </c>
      <c r="B1035" s="105">
        <v>0</v>
      </c>
      <c r="C1035" s="105">
        <v>0</v>
      </c>
      <c r="D1035" s="105">
        <v>0</v>
      </c>
      <c r="E1035" s="105">
        <v>0</v>
      </c>
      <c r="F1035" s="105">
        <v>0</v>
      </c>
      <c r="G1035" s="105">
        <v>0</v>
      </c>
      <c r="H1035" s="105">
        <v>0</v>
      </c>
      <c r="I1035" s="105">
        <v>0</v>
      </c>
      <c r="J1035" s="105">
        <v>0</v>
      </c>
      <c r="K1035" s="105">
        <v>0</v>
      </c>
      <c r="L1035" s="105">
        <v>0</v>
      </c>
      <c r="M1035" s="105">
        <v>0</v>
      </c>
      <c r="N1035" s="105">
        <v>0</v>
      </c>
      <c r="O1035" s="105">
        <v>0</v>
      </c>
    </row>
    <row r="1036" spans="1:17" x14ac:dyDescent="0.2">
      <c r="A1036" s="106" t="s">
        <v>3101</v>
      </c>
      <c r="B1036" s="105">
        <v>0</v>
      </c>
      <c r="C1036" s="105">
        <v>0</v>
      </c>
      <c r="D1036" s="105">
        <v>0</v>
      </c>
      <c r="E1036" s="105">
        <v>0</v>
      </c>
      <c r="F1036" s="105">
        <v>0</v>
      </c>
      <c r="G1036" s="105">
        <v>0</v>
      </c>
      <c r="H1036" s="105">
        <v>0</v>
      </c>
      <c r="I1036" s="105">
        <v>0</v>
      </c>
      <c r="J1036" s="105">
        <v>0</v>
      </c>
      <c r="K1036" s="105">
        <v>0</v>
      </c>
      <c r="L1036" s="105">
        <v>0</v>
      </c>
      <c r="M1036" s="105">
        <v>0</v>
      </c>
      <c r="N1036" s="105">
        <v>0</v>
      </c>
      <c r="O1036" s="105">
        <v>0</v>
      </c>
    </row>
    <row r="1037" spans="1:17" x14ac:dyDescent="0.2">
      <c r="A1037" s="106" t="s">
        <v>3102</v>
      </c>
      <c r="B1037" s="105">
        <v>-199999999.88</v>
      </c>
      <c r="C1037" s="105">
        <v>-199999999.88</v>
      </c>
      <c r="D1037" s="105">
        <v>-199999999.88</v>
      </c>
      <c r="E1037" s="105">
        <v>-199999999.88</v>
      </c>
      <c r="F1037" s="105">
        <v>-199999999.88</v>
      </c>
      <c r="G1037" s="105">
        <v>-199999999.88</v>
      </c>
      <c r="H1037" s="105">
        <v>-199999999.88</v>
      </c>
      <c r="I1037" s="105">
        <v>-199999999.88</v>
      </c>
      <c r="J1037" s="105">
        <v>-199999999.88</v>
      </c>
      <c r="K1037" s="105">
        <v>-199999999.88</v>
      </c>
      <c r="L1037" s="105">
        <v>-199999999.88</v>
      </c>
      <c r="M1037" s="105">
        <v>-199999999.88</v>
      </c>
      <c r="N1037" s="105">
        <v>-199999999.88</v>
      </c>
      <c r="O1037" s="105">
        <v>-199999999.88</v>
      </c>
    </row>
    <row r="1038" spans="1:17" s="273" customFormat="1" x14ac:dyDescent="0.2">
      <c r="A1038" s="270" t="s">
        <v>3103</v>
      </c>
      <c r="B1038" s="271">
        <v>-531233511.15999901</v>
      </c>
      <c r="C1038" s="271">
        <v>-531233511.15999901</v>
      </c>
      <c r="D1038" s="271">
        <v>-527258643.15999901</v>
      </c>
      <c r="E1038" s="271">
        <v>-525271209.15999901</v>
      </c>
      <c r="F1038" s="271">
        <v>-523283775.16000003</v>
      </c>
      <c r="G1038" s="271">
        <v>-521296341.16000003</v>
      </c>
      <c r="H1038" s="271">
        <v>-519308907.16000003</v>
      </c>
      <c r="I1038" s="271">
        <v>-517321473.16000003</v>
      </c>
      <c r="J1038" s="271">
        <v>-515334039.16000003</v>
      </c>
      <c r="K1038" s="271">
        <v>-513346606.16000003</v>
      </c>
      <c r="L1038" s="271">
        <v>-511359172.16000003</v>
      </c>
      <c r="M1038" s="271">
        <v>-509371737.16000003</v>
      </c>
      <c r="N1038" s="271">
        <v>-506178678.31999999</v>
      </c>
      <c r="O1038" s="271">
        <v>-506178678.31999999</v>
      </c>
      <c r="P1038" s="272"/>
      <c r="Q1038" s="273">
        <f>AVERAGE(B1038:N1038)/1000</f>
        <v>-519369.04647999961</v>
      </c>
    </row>
    <row r="1039" spans="1:17" s="273" customFormat="1" x14ac:dyDescent="0.2">
      <c r="A1039" s="270" t="s">
        <v>3104</v>
      </c>
      <c r="B1039" s="271">
        <v>-180351128</v>
      </c>
      <c r="C1039" s="271">
        <v>-180351128</v>
      </c>
      <c r="D1039" s="271">
        <v>-180351128</v>
      </c>
      <c r="E1039" s="271">
        <v>-178326956.25</v>
      </c>
      <c r="F1039" s="271">
        <v>-178326956.25</v>
      </c>
      <c r="G1039" s="271">
        <v>-178326956.25</v>
      </c>
      <c r="H1039" s="271">
        <v>-176302784.5</v>
      </c>
      <c r="I1039" s="271">
        <v>-176302784.5</v>
      </c>
      <c r="J1039" s="271">
        <v>-176302784.5</v>
      </c>
      <c r="K1039" s="271">
        <v>-174278612.75</v>
      </c>
      <c r="L1039" s="271">
        <v>-174278612.75</v>
      </c>
      <c r="M1039" s="271">
        <v>-172929164.91999999</v>
      </c>
      <c r="N1039" s="271">
        <v>-171845137.41999999</v>
      </c>
      <c r="O1039" s="271">
        <v>-171845137.41999999</v>
      </c>
      <c r="P1039" s="272"/>
      <c r="Q1039" s="273">
        <f>AVERAGE(B1039:N1039)/1000</f>
        <v>-176790.31800692307</v>
      </c>
    </row>
    <row r="1040" spans="1:17" x14ac:dyDescent="0.2">
      <c r="A1040" s="106" t="s">
        <v>3105</v>
      </c>
      <c r="B1040" s="105">
        <v>-153781233.13</v>
      </c>
      <c r="C1040" s="105">
        <v>-155391978.55000001</v>
      </c>
      <c r="D1040" s="105">
        <v>-157002723.97</v>
      </c>
      <c r="E1040" s="105">
        <v>-104363469.39</v>
      </c>
      <c r="F1040" s="105">
        <v>-105974214.81</v>
      </c>
      <c r="G1040" s="105">
        <v>-107584960.23</v>
      </c>
      <c r="H1040" s="105">
        <v>-100945705.65000001</v>
      </c>
      <c r="I1040" s="105">
        <v>-102556451.06999999</v>
      </c>
      <c r="J1040" s="105">
        <v>-104167196.48999999</v>
      </c>
      <c r="K1040" s="105">
        <v>-74527941.909999996</v>
      </c>
      <c r="L1040" s="105">
        <v>-76138687.329999998</v>
      </c>
      <c r="M1040" s="105">
        <v>-77749432.75</v>
      </c>
      <c r="N1040" s="105">
        <v>-32110178.170000002</v>
      </c>
      <c r="O1040" s="105">
        <v>-32110178.170000002</v>
      </c>
    </row>
    <row r="1041" spans="1:17" x14ac:dyDescent="0.2">
      <c r="A1041" s="106" t="s">
        <v>3106</v>
      </c>
      <c r="B1041" s="105">
        <v>-29000000</v>
      </c>
      <c r="C1041" s="105">
        <v>-29000000</v>
      </c>
      <c r="D1041" s="105">
        <v>-29000000</v>
      </c>
      <c r="E1041" s="105">
        <v>-29000000</v>
      </c>
      <c r="F1041" s="105">
        <v>-29000000</v>
      </c>
      <c r="G1041" s="105">
        <v>-29000000</v>
      </c>
      <c r="H1041" s="105">
        <v>-29000000</v>
      </c>
      <c r="I1041" s="105">
        <v>-29000000</v>
      </c>
      <c r="J1041" s="105">
        <v>-29000000</v>
      </c>
      <c r="K1041" s="105">
        <v>-29000000</v>
      </c>
      <c r="L1041" s="105">
        <v>-29000000</v>
      </c>
      <c r="M1041" s="105">
        <v>-29000000</v>
      </c>
      <c r="N1041" s="105">
        <v>-29000000</v>
      </c>
      <c r="O1041" s="105">
        <v>-29000000</v>
      </c>
    </row>
    <row r="1042" spans="1:17" x14ac:dyDescent="0.2">
      <c r="A1042" s="106" t="s">
        <v>3107</v>
      </c>
      <c r="B1042" s="105">
        <v>-13829277.289999999</v>
      </c>
      <c r="C1042" s="105">
        <v>-13829277.289999999</v>
      </c>
      <c r="D1042" s="105">
        <v>-13829277.289999999</v>
      </c>
      <c r="E1042" s="105">
        <v>-13829277.289999999</v>
      </c>
      <c r="F1042" s="105">
        <v>-13829277.289999999</v>
      </c>
      <c r="G1042" s="105">
        <v>-13829277.289999999</v>
      </c>
      <c r="H1042" s="105">
        <v>-9219518.2799999993</v>
      </c>
      <c r="I1042" s="105">
        <v>-9219518.2799999993</v>
      </c>
      <c r="J1042" s="105">
        <v>-9219518.2799999993</v>
      </c>
      <c r="K1042" s="105">
        <v>-349793.98</v>
      </c>
      <c r="L1042" s="105">
        <v>-349793.98</v>
      </c>
      <c r="M1042" s="105">
        <v>2723378.79</v>
      </c>
      <c r="N1042" s="105">
        <v>812341.71</v>
      </c>
      <c r="O1042" s="105">
        <v>812341.71</v>
      </c>
    </row>
    <row r="1043" spans="1:17" x14ac:dyDescent="0.2">
      <c r="A1043" s="106" t="s">
        <v>3108</v>
      </c>
      <c r="B1043" s="105">
        <v>0</v>
      </c>
      <c r="C1043" s="105">
        <v>0</v>
      </c>
      <c r="D1043" s="105">
        <v>0</v>
      </c>
      <c r="E1043" s="105">
        <v>0</v>
      </c>
      <c r="F1043" s="105">
        <v>0</v>
      </c>
      <c r="G1043" s="105">
        <v>0</v>
      </c>
      <c r="H1043" s="105">
        <v>0</v>
      </c>
      <c r="I1043" s="105">
        <v>0</v>
      </c>
      <c r="J1043" s="105">
        <v>0</v>
      </c>
      <c r="K1043" s="105">
        <v>0</v>
      </c>
      <c r="L1043" s="105">
        <v>0</v>
      </c>
      <c r="M1043" s="105">
        <v>0</v>
      </c>
      <c r="N1043" s="105">
        <v>0</v>
      </c>
      <c r="O1043" s="105">
        <v>0</v>
      </c>
    </row>
    <row r="1044" spans="1:17" x14ac:dyDescent="0.2">
      <c r="A1044" s="106" t="s">
        <v>3109</v>
      </c>
      <c r="B1044" s="105">
        <v>0</v>
      </c>
      <c r="C1044" s="105">
        <v>0</v>
      </c>
      <c r="D1044" s="105">
        <v>0</v>
      </c>
      <c r="E1044" s="105">
        <v>0</v>
      </c>
      <c r="F1044" s="105">
        <v>0</v>
      </c>
      <c r="G1044" s="105">
        <v>0</v>
      </c>
      <c r="H1044" s="105">
        <v>0</v>
      </c>
      <c r="I1044" s="105">
        <v>0</v>
      </c>
      <c r="J1044" s="105">
        <v>0</v>
      </c>
      <c r="K1044" s="105">
        <v>0</v>
      </c>
      <c r="L1044" s="105">
        <v>0</v>
      </c>
      <c r="M1044" s="105">
        <v>0</v>
      </c>
      <c r="N1044" s="105">
        <v>0</v>
      </c>
      <c r="O1044" s="105">
        <v>0</v>
      </c>
    </row>
    <row r="1045" spans="1:17" s="273" customFormat="1" x14ac:dyDescent="0.2">
      <c r="A1045" s="270" t="s">
        <v>3110</v>
      </c>
      <c r="B1045" s="271">
        <v>-79126788.640000001</v>
      </c>
      <c r="C1045" s="271">
        <v>-79126788.640000001</v>
      </c>
      <c r="D1045" s="271">
        <v>-79126788.640000001</v>
      </c>
      <c r="E1045" s="271">
        <v>-79089334.390000001</v>
      </c>
      <c r="F1045" s="271">
        <v>-79089334.390000001</v>
      </c>
      <c r="G1045" s="271">
        <v>-79089334.390000001</v>
      </c>
      <c r="H1045" s="271">
        <v>-79051880.140000001</v>
      </c>
      <c r="I1045" s="271">
        <v>-79051880.140000001</v>
      </c>
      <c r="J1045" s="271">
        <v>-79051880.140000001</v>
      </c>
      <c r="K1045" s="271">
        <v>-79014425.890000001</v>
      </c>
      <c r="L1045" s="271">
        <v>-79014425.890000001</v>
      </c>
      <c r="M1045" s="271">
        <v>-80252912.349999994</v>
      </c>
      <c r="N1045" s="271">
        <v>-81971851.599999994</v>
      </c>
      <c r="O1045" s="271">
        <v>-81971851.599999994</v>
      </c>
      <c r="P1045" s="272"/>
      <c r="Q1045" s="273">
        <f>AVERAGE(B1045:N1045)/1000</f>
        <v>-79389.048095384613</v>
      </c>
    </row>
    <row r="1046" spans="1:17" x14ac:dyDescent="0.2">
      <c r="A1046" s="106" t="s">
        <v>3111</v>
      </c>
      <c r="B1046" s="105">
        <v>0</v>
      </c>
      <c r="C1046" s="105">
        <v>0</v>
      </c>
      <c r="D1046" s="105">
        <v>0</v>
      </c>
      <c r="E1046" s="105">
        <v>0</v>
      </c>
      <c r="F1046" s="105">
        <v>0</v>
      </c>
      <c r="G1046" s="105">
        <v>0</v>
      </c>
      <c r="H1046" s="105">
        <v>0</v>
      </c>
      <c r="I1046" s="105">
        <v>0</v>
      </c>
      <c r="J1046" s="105">
        <v>0</v>
      </c>
      <c r="K1046" s="105">
        <v>0</v>
      </c>
      <c r="L1046" s="105">
        <v>0</v>
      </c>
      <c r="M1046" s="105">
        <v>0</v>
      </c>
      <c r="N1046" s="105">
        <v>0</v>
      </c>
      <c r="O1046" s="105">
        <v>0</v>
      </c>
    </row>
    <row r="1047" spans="1:17" x14ac:dyDescent="0.2">
      <c r="A1047" s="106" t="s">
        <v>3112</v>
      </c>
      <c r="B1047" s="105">
        <v>0</v>
      </c>
      <c r="C1047" s="105">
        <v>0</v>
      </c>
      <c r="D1047" s="105">
        <v>0</v>
      </c>
      <c r="E1047" s="105">
        <v>0</v>
      </c>
      <c r="F1047" s="105">
        <v>0</v>
      </c>
      <c r="G1047" s="105">
        <v>0</v>
      </c>
      <c r="H1047" s="105">
        <v>0</v>
      </c>
      <c r="I1047" s="105">
        <v>0</v>
      </c>
      <c r="J1047" s="105">
        <v>0</v>
      </c>
      <c r="K1047" s="105">
        <v>0</v>
      </c>
      <c r="L1047" s="105">
        <v>0</v>
      </c>
      <c r="M1047" s="105">
        <v>0</v>
      </c>
      <c r="N1047" s="105">
        <v>0</v>
      </c>
      <c r="O1047" s="105">
        <v>0</v>
      </c>
    </row>
    <row r="1048" spans="1:17" x14ac:dyDescent="0.2">
      <c r="A1048" s="106" t="s">
        <v>3113</v>
      </c>
      <c r="B1048" s="105">
        <v>0</v>
      </c>
      <c r="C1048" s="105">
        <v>0</v>
      </c>
      <c r="D1048" s="105">
        <v>0</v>
      </c>
      <c r="E1048" s="105">
        <v>0</v>
      </c>
      <c r="F1048" s="105">
        <v>0</v>
      </c>
      <c r="G1048" s="105">
        <v>0</v>
      </c>
      <c r="H1048" s="105">
        <v>0</v>
      </c>
      <c r="I1048" s="105">
        <v>0</v>
      </c>
      <c r="J1048" s="105">
        <v>0</v>
      </c>
      <c r="K1048" s="105">
        <v>0</v>
      </c>
      <c r="L1048" s="105">
        <v>0</v>
      </c>
      <c r="M1048" s="105">
        <v>0</v>
      </c>
      <c r="N1048" s="105">
        <v>0</v>
      </c>
      <c r="O1048" s="105">
        <v>0</v>
      </c>
    </row>
    <row r="1049" spans="1:17" x14ac:dyDescent="0.2">
      <c r="A1049" s="106" t="s">
        <v>3114</v>
      </c>
      <c r="B1049" s="105">
        <v>0</v>
      </c>
      <c r="C1049" s="105">
        <v>0</v>
      </c>
      <c r="D1049" s="105">
        <v>0</v>
      </c>
      <c r="E1049" s="105">
        <v>0</v>
      </c>
      <c r="F1049" s="105">
        <v>0</v>
      </c>
      <c r="G1049" s="105">
        <v>0</v>
      </c>
      <c r="H1049" s="105">
        <v>0</v>
      </c>
      <c r="I1049" s="105">
        <v>0</v>
      </c>
      <c r="J1049" s="105">
        <v>0</v>
      </c>
      <c r="K1049" s="105">
        <v>0</v>
      </c>
      <c r="L1049" s="105">
        <v>0</v>
      </c>
      <c r="M1049" s="105">
        <v>0</v>
      </c>
      <c r="N1049" s="105">
        <v>0</v>
      </c>
      <c r="O1049" s="105">
        <v>0</v>
      </c>
    </row>
    <row r="1050" spans="1:17" x14ac:dyDescent="0.2">
      <c r="A1050" s="106" t="s">
        <v>3115</v>
      </c>
      <c r="B1050" s="105">
        <v>-206463</v>
      </c>
      <c r="C1050" s="105">
        <v>-189257.75</v>
      </c>
      <c r="D1050" s="105">
        <v>-172052.5</v>
      </c>
      <c r="E1050" s="105">
        <v>-154847.25</v>
      </c>
      <c r="F1050" s="105">
        <v>-137642</v>
      </c>
      <c r="G1050" s="105">
        <v>-120436.75</v>
      </c>
      <c r="H1050" s="105">
        <v>-103231.5</v>
      </c>
      <c r="I1050" s="105">
        <v>-86026.25</v>
      </c>
      <c r="J1050" s="105">
        <v>-68821</v>
      </c>
      <c r="K1050" s="105">
        <v>-51615.75</v>
      </c>
      <c r="L1050" s="105">
        <v>-34410.5</v>
      </c>
      <c r="M1050" s="105">
        <v>-17205.25</v>
      </c>
      <c r="N1050" s="105">
        <v>0</v>
      </c>
      <c r="O1050" s="105">
        <v>0</v>
      </c>
    </row>
    <row r="1051" spans="1:17" x14ac:dyDescent="0.2">
      <c r="A1051" s="106" t="s">
        <v>3116</v>
      </c>
      <c r="B1051" s="105">
        <v>0</v>
      </c>
      <c r="C1051" s="105">
        <v>0</v>
      </c>
      <c r="D1051" s="105">
        <v>0</v>
      </c>
      <c r="E1051" s="105">
        <v>0</v>
      </c>
      <c r="F1051" s="105">
        <v>0</v>
      </c>
      <c r="G1051" s="105">
        <v>0</v>
      </c>
      <c r="H1051" s="105">
        <v>0</v>
      </c>
      <c r="I1051" s="105">
        <v>0</v>
      </c>
      <c r="J1051" s="105">
        <v>0</v>
      </c>
      <c r="K1051" s="105">
        <v>0</v>
      </c>
      <c r="L1051" s="105">
        <v>0</v>
      </c>
      <c r="M1051" s="105">
        <v>0</v>
      </c>
      <c r="N1051" s="105">
        <v>0</v>
      </c>
      <c r="O1051" s="105">
        <v>0</v>
      </c>
    </row>
    <row r="1052" spans="1:17" x14ac:dyDescent="0.2">
      <c r="A1052" s="106" t="s">
        <v>3117</v>
      </c>
      <c r="B1052" s="105">
        <v>0</v>
      </c>
      <c r="C1052" s="105">
        <v>0</v>
      </c>
      <c r="D1052" s="105">
        <v>0</v>
      </c>
      <c r="E1052" s="105">
        <v>0</v>
      </c>
      <c r="F1052" s="105">
        <v>0</v>
      </c>
      <c r="G1052" s="105">
        <v>0</v>
      </c>
      <c r="H1052" s="105">
        <v>0</v>
      </c>
      <c r="I1052" s="105">
        <v>0</v>
      </c>
      <c r="J1052" s="105">
        <v>0</v>
      </c>
      <c r="K1052" s="105">
        <v>0</v>
      </c>
      <c r="L1052" s="105">
        <v>0</v>
      </c>
      <c r="M1052" s="105">
        <v>0</v>
      </c>
      <c r="N1052" s="105">
        <v>0</v>
      </c>
      <c r="O1052" s="105">
        <v>0</v>
      </c>
    </row>
    <row r="1053" spans="1:17" x14ac:dyDescent="0.2">
      <c r="A1053" s="106" t="s">
        <v>3118</v>
      </c>
      <c r="B1053" s="105">
        <v>-7725497.8700000001</v>
      </c>
      <c r="C1053" s="105">
        <v>-6373395.6399999997</v>
      </c>
      <c r="D1053" s="105">
        <v>-5274441.74</v>
      </c>
      <c r="E1053" s="105">
        <v>-4115678.9</v>
      </c>
      <c r="F1053" s="105">
        <v>-3740796.22</v>
      </c>
      <c r="G1053" s="105">
        <v>-4037392.79</v>
      </c>
      <c r="H1053" s="105">
        <v>-4416581.6399999997</v>
      </c>
      <c r="I1053" s="105">
        <v>-5933174.6299999999</v>
      </c>
      <c r="J1053" s="105">
        <v>-9217031.9600000009</v>
      </c>
      <c r="K1053" s="105">
        <v>-11313440.85</v>
      </c>
      <c r="L1053" s="105">
        <v>-11876063.68</v>
      </c>
      <c r="M1053" s="105">
        <v>-10497620.49</v>
      </c>
      <c r="N1053" s="105">
        <v>-9174128.4800000004</v>
      </c>
      <c r="O1053" s="105">
        <v>-9174128.4800000004</v>
      </c>
    </row>
    <row r="1054" spans="1:17" x14ac:dyDescent="0.2">
      <c r="A1054" s="106" t="s">
        <v>3119</v>
      </c>
      <c r="B1054" s="105">
        <v>-2149172</v>
      </c>
      <c r="C1054" s="105">
        <v>-2093730</v>
      </c>
      <c r="D1054" s="105">
        <v>-2202073</v>
      </c>
      <c r="E1054" s="105">
        <v>-1159697</v>
      </c>
      <c r="F1054" s="105">
        <v>-364283</v>
      </c>
      <c r="G1054" s="105">
        <v>-594637</v>
      </c>
      <c r="H1054" s="105">
        <v>-310914</v>
      </c>
      <c r="I1054" s="105">
        <v>435843</v>
      </c>
      <c r="J1054" s="105">
        <v>117682</v>
      </c>
      <c r="K1054" s="105">
        <v>-678187</v>
      </c>
      <c r="L1054" s="105">
        <v>-937157</v>
      </c>
      <c r="M1054" s="105">
        <v>-1042386</v>
      </c>
      <c r="N1054" s="105">
        <v>-1225201</v>
      </c>
      <c r="O1054" s="105">
        <v>-1225201</v>
      </c>
    </row>
    <row r="1055" spans="1:17" x14ac:dyDescent="0.2">
      <c r="A1055" s="106" t="s">
        <v>3120</v>
      </c>
      <c r="B1055" s="105">
        <v>-6102743.1100000003</v>
      </c>
      <c r="C1055" s="105">
        <v>-5983497.0300000003</v>
      </c>
      <c r="D1055" s="105">
        <v>-5864250.9500000002</v>
      </c>
      <c r="E1055" s="105">
        <v>-5745004.8700000001</v>
      </c>
      <c r="F1055" s="105">
        <v>-5625758.79</v>
      </c>
      <c r="G1055" s="105">
        <v>-4652402.62</v>
      </c>
      <c r="H1055" s="105">
        <v>-4534999.78</v>
      </c>
      <c r="I1055" s="105">
        <v>-4059683.9</v>
      </c>
      <c r="J1055" s="105">
        <v>-3973288.53</v>
      </c>
      <c r="K1055" s="105">
        <v>-7512301.6699999999</v>
      </c>
      <c r="L1055" s="105">
        <v>-7377984.3099999996</v>
      </c>
      <c r="M1055" s="105">
        <v>-7187749.6600000001</v>
      </c>
      <c r="N1055" s="105">
        <v>-7025220.0899999999</v>
      </c>
      <c r="O1055" s="105">
        <v>-7025220.0899999999</v>
      </c>
    </row>
    <row r="1056" spans="1:17" x14ac:dyDescent="0.2">
      <c r="A1056" s="106" t="s">
        <v>3121</v>
      </c>
      <c r="B1056" s="105">
        <v>-9472262.0099999998</v>
      </c>
      <c r="C1056" s="105">
        <v>-1039978.27</v>
      </c>
      <c r="D1056" s="105">
        <v>0</v>
      </c>
      <c r="E1056" s="105">
        <v>0</v>
      </c>
      <c r="F1056" s="105">
        <v>0</v>
      </c>
      <c r="G1056" s="105">
        <v>0</v>
      </c>
      <c r="H1056" s="105">
        <v>0</v>
      </c>
      <c r="I1056" s="105">
        <v>0</v>
      </c>
      <c r="J1056" s="105">
        <v>0</v>
      </c>
      <c r="K1056" s="105">
        <v>0</v>
      </c>
      <c r="L1056" s="105">
        <v>0</v>
      </c>
      <c r="M1056" s="105">
        <v>0</v>
      </c>
      <c r="N1056" s="105">
        <v>0</v>
      </c>
      <c r="O1056" s="105">
        <v>0</v>
      </c>
    </row>
    <row r="1057" spans="1:15" x14ac:dyDescent="0.2">
      <c r="A1057" s="106" t="s">
        <v>3122</v>
      </c>
      <c r="B1057" s="105">
        <v>0</v>
      </c>
      <c r="C1057" s="105">
        <v>-8683480.9299999997</v>
      </c>
      <c r="D1057" s="105">
        <v>45320.11</v>
      </c>
      <c r="E1057" s="105">
        <v>607578.43999999994</v>
      </c>
      <c r="F1057" s="105">
        <v>0</v>
      </c>
      <c r="G1057" s="105">
        <v>0</v>
      </c>
      <c r="H1057" s="105">
        <v>0</v>
      </c>
      <c r="I1057" s="105">
        <v>-562258.32999999996</v>
      </c>
      <c r="J1057" s="105">
        <v>0</v>
      </c>
      <c r="K1057" s="105">
        <v>0</v>
      </c>
      <c r="L1057" s="105">
        <v>0</v>
      </c>
      <c r="M1057" s="105">
        <v>0</v>
      </c>
      <c r="N1057" s="105">
        <v>0</v>
      </c>
      <c r="O1057" s="105">
        <v>0</v>
      </c>
    </row>
    <row r="1058" spans="1:15" x14ac:dyDescent="0.2">
      <c r="A1058" s="106" t="s">
        <v>3123</v>
      </c>
      <c r="B1058" s="105">
        <v>0</v>
      </c>
      <c r="C1058" s="105">
        <v>0</v>
      </c>
      <c r="D1058" s="105">
        <v>0</v>
      </c>
      <c r="E1058" s="105">
        <v>0</v>
      </c>
      <c r="F1058" s="105">
        <v>0</v>
      </c>
      <c r="G1058" s="105">
        <v>0</v>
      </c>
      <c r="H1058" s="105">
        <v>0</v>
      </c>
      <c r="I1058" s="105">
        <v>0</v>
      </c>
      <c r="J1058" s="105">
        <v>0</v>
      </c>
      <c r="K1058" s="105">
        <v>0</v>
      </c>
      <c r="L1058" s="105">
        <v>0</v>
      </c>
      <c r="M1058" s="105">
        <v>-112421838.52</v>
      </c>
      <c r="N1058" s="105">
        <v>-111801762.34999999</v>
      </c>
      <c r="O1058" s="105">
        <v>-111801762.34999999</v>
      </c>
    </row>
    <row r="1059" spans="1:15" x14ac:dyDescent="0.2">
      <c r="A1059" s="106" t="s">
        <v>3124</v>
      </c>
      <c r="B1059" s="105">
        <v>0</v>
      </c>
      <c r="C1059" s="105">
        <v>0</v>
      </c>
      <c r="D1059" s="105">
        <v>0</v>
      </c>
      <c r="E1059" s="105">
        <v>0</v>
      </c>
      <c r="F1059" s="105">
        <v>0</v>
      </c>
      <c r="G1059" s="105">
        <v>0</v>
      </c>
      <c r="H1059" s="105">
        <v>0</v>
      </c>
      <c r="I1059" s="105">
        <v>0</v>
      </c>
      <c r="J1059" s="105">
        <v>0</v>
      </c>
      <c r="K1059" s="105">
        <v>0</v>
      </c>
      <c r="L1059" s="105">
        <v>0</v>
      </c>
      <c r="M1059" s="105">
        <v>-7325613.1200000001</v>
      </c>
      <c r="N1059" s="105">
        <v>-7335221.5300000003</v>
      </c>
      <c r="O1059" s="105">
        <v>-7335221.5300000003</v>
      </c>
    </row>
    <row r="1060" spans="1:15" x14ac:dyDescent="0.2">
      <c r="A1060" s="106" t="s">
        <v>3125</v>
      </c>
      <c r="B1060" s="105">
        <v>83476.86</v>
      </c>
      <c r="C1060" s="105">
        <v>83476.86</v>
      </c>
      <c r="D1060" s="105">
        <v>83476.86</v>
      </c>
      <c r="E1060" s="105">
        <v>165080.29</v>
      </c>
      <c r="F1060" s="105">
        <v>165080.29</v>
      </c>
      <c r="G1060" s="105">
        <v>165080.29</v>
      </c>
      <c r="H1060" s="105">
        <v>0</v>
      </c>
      <c r="I1060" s="105">
        <v>0</v>
      </c>
      <c r="J1060" s="105">
        <v>0</v>
      </c>
      <c r="K1060" s="105">
        <v>0</v>
      </c>
      <c r="L1060" s="105">
        <v>0</v>
      </c>
      <c r="M1060" s="105">
        <v>0</v>
      </c>
      <c r="N1060" s="105">
        <v>0</v>
      </c>
      <c r="O1060" s="105">
        <v>0</v>
      </c>
    </row>
    <row r="1061" spans="1:15" x14ac:dyDescent="0.2">
      <c r="A1061" s="106" t="s">
        <v>3126</v>
      </c>
      <c r="B1061" s="105">
        <v>0</v>
      </c>
      <c r="C1061" s="105">
        <v>0</v>
      </c>
      <c r="D1061" s="105">
        <v>0</v>
      </c>
      <c r="E1061" s="105">
        <v>0</v>
      </c>
      <c r="F1061" s="105">
        <v>0</v>
      </c>
      <c r="G1061" s="105">
        <v>0</v>
      </c>
      <c r="H1061" s="105">
        <v>0</v>
      </c>
      <c r="I1061" s="105">
        <v>0</v>
      </c>
      <c r="J1061" s="105">
        <v>0</v>
      </c>
      <c r="K1061" s="105">
        <v>0</v>
      </c>
      <c r="L1061" s="105">
        <v>0</v>
      </c>
      <c r="M1061" s="105">
        <v>0</v>
      </c>
      <c r="N1061" s="105">
        <v>0</v>
      </c>
      <c r="O1061" s="105">
        <v>0</v>
      </c>
    </row>
    <row r="1062" spans="1:15" x14ac:dyDescent="0.2">
      <c r="A1062" s="106" t="s">
        <v>3127</v>
      </c>
      <c r="B1062" s="105">
        <v>0</v>
      </c>
      <c r="C1062" s="105">
        <v>0</v>
      </c>
      <c r="D1062" s="105">
        <v>0</v>
      </c>
      <c r="E1062" s="105">
        <v>0</v>
      </c>
      <c r="F1062" s="105">
        <v>0</v>
      </c>
      <c r="G1062" s="105">
        <v>0</v>
      </c>
      <c r="H1062" s="105">
        <v>0</v>
      </c>
      <c r="I1062" s="105">
        <v>0</v>
      </c>
      <c r="J1062" s="105">
        <v>0</v>
      </c>
      <c r="K1062" s="105">
        <v>0</v>
      </c>
      <c r="L1062" s="105">
        <v>0</v>
      </c>
      <c r="M1062" s="105">
        <v>0</v>
      </c>
      <c r="N1062" s="105">
        <v>0</v>
      </c>
      <c r="O1062" s="105">
        <v>0</v>
      </c>
    </row>
    <row r="1063" spans="1:15" x14ac:dyDescent="0.2">
      <c r="A1063" s="106" t="s">
        <v>3128</v>
      </c>
      <c r="B1063" s="105">
        <v>0</v>
      </c>
      <c r="C1063" s="105">
        <v>0</v>
      </c>
      <c r="D1063" s="105">
        <v>0</v>
      </c>
      <c r="E1063" s="105">
        <v>0</v>
      </c>
      <c r="F1063" s="105">
        <v>0</v>
      </c>
      <c r="G1063" s="105">
        <v>0</v>
      </c>
      <c r="H1063" s="105">
        <v>0</v>
      </c>
      <c r="I1063" s="105">
        <v>0</v>
      </c>
      <c r="J1063" s="105">
        <v>0</v>
      </c>
      <c r="K1063" s="105">
        <v>0</v>
      </c>
      <c r="L1063" s="105">
        <v>0</v>
      </c>
      <c r="M1063" s="105">
        <v>0</v>
      </c>
      <c r="N1063" s="105">
        <v>0</v>
      </c>
      <c r="O1063" s="105">
        <v>0</v>
      </c>
    </row>
    <row r="1064" spans="1:15" x14ac:dyDescent="0.2">
      <c r="A1064" s="106" t="s">
        <v>3129</v>
      </c>
      <c r="B1064" s="105">
        <v>0</v>
      </c>
      <c r="C1064" s="105">
        <v>0</v>
      </c>
      <c r="D1064" s="105">
        <v>0</v>
      </c>
      <c r="E1064" s="105">
        <v>0</v>
      </c>
      <c r="F1064" s="105">
        <v>0</v>
      </c>
      <c r="G1064" s="105">
        <v>0</v>
      </c>
      <c r="H1064" s="105">
        <v>0</v>
      </c>
      <c r="I1064" s="105">
        <v>0</v>
      </c>
      <c r="J1064" s="105">
        <v>0</v>
      </c>
      <c r="K1064" s="105">
        <v>0</v>
      </c>
      <c r="L1064" s="105">
        <v>0</v>
      </c>
      <c r="M1064" s="105">
        <v>0</v>
      </c>
      <c r="N1064" s="105">
        <v>0</v>
      </c>
      <c r="O1064" s="105">
        <v>0</v>
      </c>
    </row>
    <row r="1065" spans="1:15" x14ac:dyDescent="0.2">
      <c r="A1065" s="106" t="s">
        <v>3130</v>
      </c>
      <c r="B1065" s="105">
        <v>0</v>
      </c>
      <c r="C1065" s="105">
        <v>0</v>
      </c>
      <c r="D1065" s="105">
        <v>0</v>
      </c>
      <c r="E1065" s="105">
        <v>0</v>
      </c>
      <c r="F1065" s="105">
        <v>0</v>
      </c>
      <c r="G1065" s="105">
        <v>0</v>
      </c>
      <c r="H1065" s="105">
        <v>0</v>
      </c>
      <c r="I1065" s="105">
        <v>0</v>
      </c>
      <c r="J1065" s="105">
        <v>0</v>
      </c>
      <c r="K1065" s="105">
        <v>0</v>
      </c>
      <c r="L1065" s="105">
        <v>0</v>
      </c>
      <c r="M1065" s="105">
        <v>0</v>
      </c>
      <c r="N1065" s="105">
        <v>0</v>
      </c>
      <c r="O1065" s="105">
        <v>0</v>
      </c>
    </row>
    <row r="1066" spans="1:15" x14ac:dyDescent="0.2">
      <c r="A1066" s="106" t="s">
        <v>3131</v>
      </c>
      <c r="B1066" s="105">
        <v>0</v>
      </c>
      <c r="C1066" s="105">
        <v>0</v>
      </c>
      <c r="D1066" s="105">
        <v>0</v>
      </c>
      <c r="E1066" s="105">
        <v>0</v>
      </c>
      <c r="F1066" s="105">
        <v>0</v>
      </c>
      <c r="G1066" s="105">
        <v>0</v>
      </c>
      <c r="H1066" s="105">
        <v>0</v>
      </c>
      <c r="I1066" s="105">
        <v>0</v>
      </c>
      <c r="J1066" s="105">
        <v>0</v>
      </c>
      <c r="K1066" s="105">
        <v>0</v>
      </c>
      <c r="L1066" s="105">
        <v>0</v>
      </c>
      <c r="M1066" s="105">
        <v>0</v>
      </c>
      <c r="N1066" s="105">
        <v>0</v>
      </c>
      <c r="O1066" s="105">
        <v>0</v>
      </c>
    </row>
    <row r="1067" spans="1:15" x14ac:dyDescent="0.2">
      <c r="A1067" s="106" t="s">
        <v>3132</v>
      </c>
      <c r="B1067" s="105">
        <v>0</v>
      </c>
      <c r="C1067" s="105">
        <v>0</v>
      </c>
      <c r="D1067" s="105">
        <v>0</v>
      </c>
      <c r="E1067" s="105">
        <v>0</v>
      </c>
      <c r="F1067" s="105">
        <v>0</v>
      </c>
      <c r="G1067" s="105">
        <v>0</v>
      </c>
      <c r="H1067" s="105">
        <v>-5829019.6200000001</v>
      </c>
      <c r="I1067" s="105">
        <v>-5829019.6200000001</v>
      </c>
      <c r="J1067" s="105">
        <v>-5829019.6200000001</v>
      </c>
      <c r="K1067" s="105">
        <v>-5036813.91</v>
      </c>
      <c r="L1067" s="105">
        <v>-5036813.91</v>
      </c>
      <c r="M1067" s="105">
        <v>-5036813.91</v>
      </c>
      <c r="N1067" s="105">
        <v>-1777918.26</v>
      </c>
      <c r="O1067" s="105">
        <v>-1777918.26</v>
      </c>
    </row>
    <row r="1068" spans="1:15" x14ac:dyDescent="0.2">
      <c r="A1068" s="106" t="s">
        <v>3133</v>
      </c>
      <c r="B1068" s="105">
        <v>-67558303.030000001</v>
      </c>
      <c r="C1068" s="105">
        <v>-67558320.859999999</v>
      </c>
      <c r="D1068" s="105">
        <v>-76269270.349999994</v>
      </c>
      <c r="E1068" s="105">
        <v>-77639984.930000007</v>
      </c>
      <c r="F1068" s="105">
        <v>-77640434.409999996</v>
      </c>
      <c r="G1068" s="105">
        <v>-79694743.680000007</v>
      </c>
      <c r="H1068" s="105">
        <v>-84469814.569999993</v>
      </c>
      <c r="I1068" s="105">
        <v>-84486122.939999998</v>
      </c>
      <c r="J1068" s="105">
        <v>-88412486.200000003</v>
      </c>
      <c r="K1068" s="105">
        <v>-78794739.549999997</v>
      </c>
      <c r="L1068" s="105">
        <v>-78806005.569999993</v>
      </c>
      <c r="M1068" s="105">
        <v>-76755146.510000005</v>
      </c>
      <c r="N1068" s="105">
        <v>-97147592.969999999</v>
      </c>
      <c r="O1068" s="105">
        <v>-97147592.969999999</v>
      </c>
    </row>
    <row r="1069" spans="1:15" x14ac:dyDescent="0.2">
      <c r="A1069" s="106" t="s">
        <v>3134</v>
      </c>
      <c r="B1069" s="105">
        <v>-17162290.379999999</v>
      </c>
      <c r="C1069" s="105">
        <v>-17162290.379999999</v>
      </c>
      <c r="D1069" s="105">
        <v>-17162290.379999999</v>
      </c>
      <c r="E1069" s="105">
        <v>-5857656.4699999997</v>
      </c>
      <c r="F1069" s="105">
        <v>-5857656.4699999997</v>
      </c>
      <c r="G1069" s="105">
        <v>-5857656.4699999997</v>
      </c>
      <c r="H1069" s="105">
        <v>-22501413</v>
      </c>
      <c r="I1069" s="105">
        <v>-22501413</v>
      </c>
      <c r="J1069" s="105">
        <v>-22501413</v>
      </c>
      <c r="K1069" s="105">
        <v>-77734432</v>
      </c>
      <c r="L1069" s="105">
        <v>-77734432</v>
      </c>
      <c r="M1069" s="105">
        <v>-77734432</v>
      </c>
      <c r="N1069" s="105">
        <v>0</v>
      </c>
      <c r="O1069" s="105">
        <v>0</v>
      </c>
    </row>
    <row r="1070" spans="1:15" x14ac:dyDescent="0.2">
      <c r="A1070" s="106" t="s">
        <v>3135</v>
      </c>
      <c r="B1070" s="105">
        <v>0</v>
      </c>
      <c r="C1070" s="105">
        <v>0</v>
      </c>
      <c r="D1070" s="105">
        <v>0</v>
      </c>
      <c r="E1070" s="105">
        <v>0</v>
      </c>
      <c r="F1070" s="105">
        <v>0</v>
      </c>
      <c r="G1070" s="105">
        <v>0</v>
      </c>
      <c r="H1070" s="105">
        <v>0</v>
      </c>
      <c r="I1070" s="105">
        <v>0</v>
      </c>
      <c r="J1070" s="105">
        <v>0</v>
      </c>
      <c r="K1070" s="105">
        <v>0</v>
      </c>
      <c r="L1070" s="105">
        <v>0</v>
      </c>
      <c r="M1070" s="105">
        <v>0</v>
      </c>
      <c r="N1070" s="105">
        <v>0</v>
      </c>
      <c r="O1070" s="105">
        <v>0</v>
      </c>
    </row>
    <row r="1071" spans="1:15" x14ac:dyDescent="0.2">
      <c r="A1071" s="106" t="s">
        <v>3136</v>
      </c>
      <c r="B1071" s="105">
        <v>0</v>
      </c>
      <c r="C1071" s="105">
        <v>0</v>
      </c>
      <c r="D1071" s="105">
        <v>0</v>
      </c>
      <c r="E1071" s="105">
        <v>0</v>
      </c>
      <c r="F1071" s="105">
        <v>0</v>
      </c>
      <c r="G1071" s="105">
        <v>0</v>
      </c>
      <c r="H1071" s="105">
        <v>0</v>
      </c>
      <c r="I1071" s="105">
        <v>0</v>
      </c>
      <c r="J1071" s="105">
        <v>0</v>
      </c>
      <c r="K1071" s="105">
        <v>0</v>
      </c>
      <c r="L1071" s="105">
        <v>0</v>
      </c>
      <c r="M1071" s="105">
        <v>0</v>
      </c>
      <c r="N1071" s="105">
        <v>0</v>
      </c>
      <c r="O1071" s="105">
        <v>0</v>
      </c>
    </row>
    <row r="1072" spans="1:15" x14ac:dyDescent="0.2">
      <c r="A1072" s="106" t="s">
        <v>3137</v>
      </c>
      <c r="B1072" s="105">
        <v>-6958689.6500000004</v>
      </c>
      <c r="C1072" s="105">
        <v>-6958689.6500000004</v>
      </c>
      <c r="D1072" s="105">
        <v>-6958689.6500000004</v>
      </c>
      <c r="E1072" s="105">
        <v>-7205872.6200000001</v>
      </c>
      <c r="F1072" s="105">
        <v>-7205872.6200000001</v>
      </c>
      <c r="G1072" s="105">
        <v>-7205872.6200000001</v>
      </c>
      <c r="H1072" s="105">
        <v>-7453055.5899999999</v>
      </c>
      <c r="I1072" s="105">
        <v>-7453055.5899999999</v>
      </c>
      <c r="J1072" s="105">
        <v>-7453055.5899999999</v>
      </c>
      <c r="K1072" s="105">
        <v>-7700238.5599999996</v>
      </c>
      <c r="L1072" s="105">
        <v>-7700238.5599999996</v>
      </c>
      <c r="M1072" s="105">
        <v>-7700238.5599999996</v>
      </c>
      <c r="N1072" s="105">
        <v>-7947421.5300000003</v>
      </c>
      <c r="O1072" s="105">
        <v>-7947421.5300000003</v>
      </c>
    </row>
    <row r="1073" spans="1:16" x14ac:dyDescent="0.2">
      <c r="A1073" s="233" t="s">
        <v>3138</v>
      </c>
      <c r="B1073" s="107">
        <v>-1323299731.29</v>
      </c>
      <c r="C1073" s="107">
        <v>-1325382622.1700001</v>
      </c>
      <c r="D1073" s="107">
        <v>-1319296087.54</v>
      </c>
      <c r="E1073" s="107">
        <v>-1250132208.6700001</v>
      </c>
      <c r="F1073" s="107">
        <v>-1251147869</v>
      </c>
      <c r="G1073" s="107">
        <v>-1251448682.8399999</v>
      </c>
      <c r="H1073" s="107">
        <v>-1268252561.8099999</v>
      </c>
      <c r="I1073" s="107">
        <v>-1272336789.79</v>
      </c>
      <c r="J1073" s="107">
        <v>-1281713195.8499999</v>
      </c>
      <c r="K1073" s="107">
        <v>-1328040516.3099999</v>
      </c>
      <c r="L1073" s="107">
        <v>-1327639382.97</v>
      </c>
      <c r="M1073" s="107">
        <v>-1440619965.74</v>
      </c>
      <c r="N1073" s="107">
        <v>-1298690429.8899901</v>
      </c>
      <c r="O1073" s="107">
        <v>-1298690429.8899901</v>
      </c>
      <c r="P1073" s="151" t="str">
        <f>MID($A1073,11,3)</f>
        <v>254</v>
      </c>
    </row>
    <row r="1074" spans="1:16" x14ac:dyDescent="0.2">
      <c r="A1074" s="106" t="s">
        <v>3139</v>
      </c>
    </row>
    <row r="1075" spans="1:16" x14ac:dyDescent="0.2">
      <c r="A1075" s="158" t="s">
        <v>3140</v>
      </c>
    </row>
    <row r="1076" spans="1:16" x14ac:dyDescent="0.2">
      <c r="A1076" s="106" t="s">
        <v>3141</v>
      </c>
      <c r="B1076" s="105">
        <v>-232230452.52000001</v>
      </c>
      <c r="C1076" s="105">
        <v>-232230452.52000001</v>
      </c>
      <c r="D1076" s="105">
        <v>-232230452.52000001</v>
      </c>
      <c r="E1076" s="105">
        <v>-232230452.52000001</v>
      </c>
      <c r="F1076" s="105">
        <v>-232230452.52000001</v>
      </c>
      <c r="G1076" s="105">
        <v>-232230452.52000001</v>
      </c>
      <c r="H1076" s="105">
        <v>-232230452.52000001</v>
      </c>
      <c r="I1076" s="105">
        <v>-232230452.52000001</v>
      </c>
      <c r="J1076" s="105">
        <v>-232230452.52000001</v>
      </c>
      <c r="K1076" s="105">
        <v>-232230452.52000001</v>
      </c>
      <c r="L1076" s="105">
        <v>-232230452.52000001</v>
      </c>
      <c r="M1076" s="105">
        <v>-235952026.81999999</v>
      </c>
      <c r="N1076" s="105">
        <v>-241052026.81999999</v>
      </c>
      <c r="O1076" s="105">
        <v>-241052026.81999999</v>
      </c>
    </row>
    <row r="1077" spans="1:16" x14ac:dyDescent="0.2">
      <c r="A1077" s="106" t="s">
        <v>3142</v>
      </c>
      <c r="B1077" s="105">
        <v>-1323884.1599999999</v>
      </c>
      <c r="C1077" s="105">
        <v>-1323884.1599999999</v>
      </c>
      <c r="D1077" s="105">
        <v>-1323884.1599999999</v>
      </c>
      <c r="E1077" s="105">
        <v>-1213560.4099999999</v>
      </c>
      <c r="F1077" s="105">
        <v>-1213560.4099999999</v>
      </c>
      <c r="G1077" s="105">
        <v>-1213560.4099999999</v>
      </c>
      <c r="H1077" s="105">
        <v>-1103236.6599999999</v>
      </c>
      <c r="I1077" s="105">
        <v>-1103236.6599999999</v>
      </c>
      <c r="J1077" s="105">
        <v>-1103236.6599999999</v>
      </c>
      <c r="K1077" s="105">
        <v>-992912.91</v>
      </c>
      <c r="L1077" s="105">
        <v>-992912.91</v>
      </c>
      <c r="M1077" s="105">
        <v>-919363.74</v>
      </c>
      <c r="N1077" s="105">
        <v>-882589.16</v>
      </c>
      <c r="O1077" s="105">
        <v>-882589.16</v>
      </c>
    </row>
    <row r="1078" spans="1:16" x14ac:dyDescent="0.2">
      <c r="A1078" s="233" t="s">
        <v>3143</v>
      </c>
      <c r="B1078" s="107">
        <v>-233554336.68000001</v>
      </c>
      <c r="C1078" s="107">
        <v>-233554336.68000001</v>
      </c>
      <c r="D1078" s="107">
        <v>-233554336.68000001</v>
      </c>
      <c r="E1078" s="107">
        <v>-233444012.93000001</v>
      </c>
      <c r="F1078" s="107">
        <v>-233444012.93000001</v>
      </c>
      <c r="G1078" s="107">
        <v>-233444012.93000001</v>
      </c>
      <c r="H1078" s="107">
        <v>-233333689.18000001</v>
      </c>
      <c r="I1078" s="107">
        <v>-233333689.18000001</v>
      </c>
      <c r="J1078" s="107">
        <v>-233333689.18000001</v>
      </c>
      <c r="K1078" s="107">
        <v>-233223365.43000001</v>
      </c>
      <c r="L1078" s="107">
        <v>-233223365.43000001</v>
      </c>
      <c r="M1078" s="107">
        <v>-236871390.56</v>
      </c>
      <c r="N1078" s="107">
        <v>-241934615.97999999</v>
      </c>
      <c r="O1078" s="107">
        <v>-241934615.97999999</v>
      </c>
      <c r="P1078" s="151" t="str">
        <f>MID($A1078,11,3)</f>
        <v>255</v>
      </c>
    </row>
    <row r="1079" spans="1:16" x14ac:dyDescent="0.2">
      <c r="A1079" s="106" t="s">
        <v>3144</v>
      </c>
    </row>
    <row r="1080" spans="1:16" x14ac:dyDescent="0.2">
      <c r="A1080" s="158" t="s">
        <v>3145</v>
      </c>
    </row>
    <row r="1081" spans="1:16" x14ac:dyDescent="0.2">
      <c r="A1081" s="106" t="s">
        <v>3146</v>
      </c>
      <c r="B1081" s="105">
        <v>-0.55000000000000004</v>
      </c>
      <c r="C1081" s="105">
        <v>-0.55000000000000004</v>
      </c>
      <c r="D1081" s="105">
        <v>-0.55000000000000004</v>
      </c>
      <c r="E1081" s="105">
        <v>-0.55000000000000004</v>
      </c>
      <c r="F1081" s="105">
        <v>-0.55000000000000004</v>
      </c>
      <c r="G1081" s="105">
        <v>-0.55000000000000004</v>
      </c>
      <c r="H1081" s="105">
        <v>-0.55000000000000004</v>
      </c>
      <c r="I1081" s="105">
        <v>-0.55000000000000004</v>
      </c>
      <c r="J1081" s="105">
        <v>-0.55000000000000004</v>
      </c>
      <c r="K1081" s="105">
        <v>-0.55000000000000004</v>
      </c>
      <c r="L1081" s="105">
        <v>-0.55000000000000004</v>
      </c>
      <c r="M1081" s="105">
        <v>-0.55000000000000004</v>
      </c>
      <c r="N1081" s="105">
        <v>-0.55000000000000004</v>
      </c>
      <c r="O1081" s="105">
        <v>-0.55000000000000004</v>
      </c>
    </row>
    <row r="1082" spans="1:16" x14ac:dyDescent="0.2">
      <c r="A1082" s="106" t="s">
        <v>3147</v>
      </c>
      <c r="B1082" s="105">
        <v>-0.17</v>
      </c>
      <c r="C1082" s="105">
        <v>-0.17</v>
      </c>
      <c r="D1082" s="105">
        <v>-0.17</v>
      </c>
      <c r="E1082" s="105">
        <v>-0.17</v>
      </c>
      <c r="F1082" s="105">
        <v>-0.17</v>
      </c>
      <c r="G1082" s="105">
        <v>-0.17</v>
      </c>
      <c r="H1082" s="105">
        <v>-0.17</v>
      </c>
      <c r="I1082" s="105">
        <v>-0.17</v>
      </c>
      <c r="J1082" s="105">
        <v>-0.17</v>
      </c>
      <c r="K1082" s="105">
        <v>-0.17</v>
      </c>
      <c r="L1082" s="105">
        <v>-0.17</v>
      </c>
      <c r="M1082" s="105">
        <v>-0.17</v>
      </c>
      <c r="N1082" s="105">
        <v>-0.17</v>
      </c>
      <c r="O1082" s="105">
        <v>-0.17</v>
      </c>
    </row>
    <row r="1083" spans="1:16" x14ac:dyDescent="0.2">
      <c r="A1083" s="106" t="s">
        <v>3148</v>
      </c>
      <c r="B1083" s="105">
        <v>0</v>
      </c>
      <c r="C1083" s="105">
        <v>0</v>
      </c>
      <c r="D1083" s="105">
        <v>0</v>
      </c>
      <c r="E1083" s="105">
        <v>0</v>
      </c>
      <c r="F1083" s="105">
        <v>0</v>
      </c>
      <c r="G1083" s="105">
        <v>0</v>
      </c>
      <c r="H1083" s="105">
        <v>0</v>
      </c>
      <c r="I1083" s="105">
        <v>0</v>
      </c>
      <c r="J1083" s="105">
        <v>0</v>
      </c>
      <c r="K1083" s="105">
        <v>0</v>
      </c>
      <c r="L1083" s="105">
        <v>0</v>
      </c>
      <c r="M1083" s="105">
        <v>0</v>
      </c>
      <c r="N1083" s="105">
        <v>0</v>
      </c>
      <c r="O1083" s="105">
        <v>0</v>
      </c>
    </row>
    <row r="1084" spans="1:16" x14ac:dyDescent="0.2">
      <c r="A1084" s="106" t="s">
        <v>3149</v>
      </c>
      <c r="B1084" s="105">
        <v>0</v>
      </c>
      <c r="C1084" s="105">
        <v>0</v>
      </c>
      <c r="D1084" s="105">
        <v>0</v>
      </c>
      <c r="E1084" s="105">
        <v>0</v>
      </c>
      <c r="F1084" s="105">
        <v>0</v>
      </c>
      <c r="G1084" s="105">
        <v>0</v>
      </c>
      <c r="H1084" s="105">
        <v>0</v>
      </c>
      <c r="I1084" s="105">
        <v>0</v>
      </c>
      <c r="J1084" s="105">
        <v>0</v>
      </c>
      <c r="K1084" s="105">
        <v>0</v>
      </c>
      <c r="L1084" s="105">
        <v>0</v>
      </c>
      <c r="M1084" s="105">
        <v>0</v>
      </c>
      <c r="N1084" s="105">
        <v>0</v>
      </c>
      <c r="O1084" s="105">
        <v>0</v>
      </c>
    </row>
    <row r="1085" spans="1:16" x14ac:dyDescent="0.2">
      <c r="A1085" s="233" t="s">
        <v>3150</v>
      </c>
      <c r="B1085" s="107">
        <v>-0.72</v>
      </c>
      <c r="C1085" s="107">
        <v>-0.72</v>
      </c>
      <c r="D1085" s="107">
        <v>-0.72</v>
      </c>
      <c r="E1085" s="107">
        <v>-0.72</v>
      </c>
      <c r="F1085" s="107">
        <v>-0.72</v>
      </c>
      <c r="G1085" s="107">
        <v>-0.72</v>
      </c>
      <c r="H1085" s="107">
        <v>-0.72</v>
      </c>
      <c r="I1085" s="107">
        <v>-0.72</v>
      </c>
      <c r="J1085" s="107">
        <v>-0.72</v>
      </c>
      <c r="K1085" s="107">
        <v>-0.72</v>
      </c>
      <c r="L1085" s="107">
        <v>-0.72</v>
      </c>
      <c r="M1085" s="107">
        <v>-0.72</v>
      </c>
      <c r="N1085" s="107">
        <v>-0.72</v>
      </c>
      <c r="O1085" s="107">
        <v>-0.72</v>
      </c>
    </row>
    <row r="1086" spans="1:16" x14ac:dyDescent="0.2">
      <c r="A1086" s="106" t="s">
        <v>3151</v>
      </c>
    </row>
    <row r="1087" spans="1:16" x14ac:dyDescent="0.2">
      <c r="A1087" s="158" t="s">
        <v>3152</v>
      </c>
    </row>
    <row r="1088" spans="1:16" x14ac:dyDescent="0.2">
      <c r="A1088" s="106" t="s">
        <v>3153</v>
      </c>
      <c r="B1088" s="105">
        <v>0</v>
      </c>
      <c r="C1088" s="105">
        <v>0</v>
      </c>
      <c r="D1088" s="105">
        <v>0</v>
      </c>
      <c r="E1088" s="105">
        <v>0</v>
      </c>
      <c r="F1088" s="105">
        <v>0</v>
      </c>
      <c r="G1088" s="105">
        <v>0</v>
      </c>
      <c r="H1088" s="105">
        <v>0</v>
      </c>
      <c r="I1088" s="105">
        <v>0</v>
      </c>
      <c r="J1088" s="105">
        <v>0</v>
      </c>
      <c r="K1088" s="105">
        <v>0</v>
      </c>
      <c r="L1088" s="105">
        <v>0</v>
      </c>
      <c r="M1088" s="105">
        <v>0</v>
      </c>
      <c r="N1088" s="105">
        <v>0</v>
      </c>
      <c r="O1088" s="105">
        <v>0</v>
      </c>
    </row>
    <row r="1089" spans="1:16" x14ac:dyDescent="0.2">
      <c r="A1089" s="106" t="s">
        <v>3154</v>
      </c>
      <c r="B1089" s="105">
        <v>0</v>
      </c>
      <c r="C1089" s="105">
        <v>0</v>
      </c>
      <c r="D1089" s="105">
        <v>0</v>
      </c>
      <c r="E1089" s="105">
        <v>0</v>
      </c>
      <c r="F1089" s="105">
        <v>0</v>
      </c>
      <c r="G1089" s="105">
        <v>0</v>
      </c>
      <c r="H1089" s="105">
        <v>0</v>
      </c>
      <c r="I1089" s="105">
        <v>0</v>
      </c>
      <c r="J1089" s="105">
        <v>0</v>
      </c>
      <c r="K1089" s="105">
        <v>0</v>
      </c>
      <c r="L1089" s="105">
        <v>0</v>
      </c>
      <c r="M1089" s="105">
        <v>0</v>
      </c>
      <c r="N1089" s="105">
        <v>0</v>
      </c>
      <c r="O1089" s="105">
        <v>0</v>
      </c>
    </row>
    <row r="1090" spans="1:16" x14ac:dyDescent="0.2">
      <c r="A1090" s="106" t="s">
        <v>3155</v>
      </c>
      <c r="B1090" s="105">
        <v>-2108474575.8199999</v>
      </c>
      <c r="C1090" s="105">
        <v>-2108474575.8199999</v>
      </c>
      <c r="D1090" s="105">
        <v>-2108474575.8199999</v>
      </c>
      <c r="E1090" s="105">
        <v>-2143476947.54</v>
      </c>
      <c r="F1090" s="105">
        <v>-2143476947.54</v>
      </c>
      <c r="G1090" s="105">
        <v>-2143476947.54</v>
      </c>
      <c r="H1090" s="105">
        <v>-2178460507.71</v>
      </c>
      <c r="I1090" s="105">
        <v>-2178460507.71</v>
      </c>
      <c r="J1090" s="105">
        <v>-2178460507.71</v>
      </c>
      <c r="K1090" s="105">
        <v>-2215503794.7599902</v>
      </c>
      <c r="L1090" s="105">
        <v>-2215503794.7599902</v>
      </c>
      <c r="M1090" s="105">
        <v>-2232438413.0900002</v>
      </c>
      <c r="N1090" s="105">
        <v>-2247728180.8099999</v>
      </c>
      <c r="O1090" s="105">
        <v>-2247728180.8099999</v>
      </c>
    </row>
    <row r="1091" spans="1:16" x14ac:dyDescent="0.2">
      <c r="A1091" s="106" t="s">
        <v>3156</v>
      </c>
      <c r="B1091" s="105">
        <v>-560694332.70000005</v>
      </c>
      <c r="C1091" s="105">
        <v>-560694332.70000005</v>
      </c>
      <c r="D1091" s="105">
        <v>-560694332.70000005</v>
      </c>
      <c r="E1091" s="105">
        <v>-572825464.21999896</v>
      </c>
      <c r="F1091" s="105">
        <v>-572825464.21999896</v>
      </c>
      <c r="G1091" s="105">
        <v>-572825464.21999896</v>
      </c>
      <c r="H1091" s="105">
        <v>-584951381.51999998</v>
      </c>
      <c r="I1091" s="105">
        <v>-584951381.51999998</v>
      </c>
      <c r="J1091" s="105">
        <v>-584951381.51999998</v>
      </c>
      <c r="K1091" s="105">
        <v>-597648149.57000005</v>
      </c>
      <c r="L1091" s="105">
        <v>-597648149.57000005</v>
      </c>
      <c r="M1091" s="105">
        <v>-606091379.87</v>
      </c>
      <c r="N1091" s="105">
        <v>-610727104.99000001</v>
      </c>
      <c r="O1091" s="105">
        <v>-610727104.99000001</v>
      </c>
    </row>
    <row r="1092" spans="1:16" x14ac:dyDescent="0.2">
      <c r="A1092" s="106" t="s">
        <v>3157</v>
      </c>
      <c r="B1092" s="105">
        <v>0</v>
      </c>
      <c r="C1092" s="105">
        <v>0</v>
      </c>
      <c r="D1092" s="105">
        <v>0</v>
      </c>
      <c r="E1092" s="105">
        <v>0</v>
      </c>
      <c r="F1092" s="105">
        <v>0</v>
      </c>
      <c r="G1092" s="105">
        <v>0</v>
      </c>
      <c r="H1092" s="105">
        <v>0</v>
      </c>
      <c r="I1092" s="105">
        <v>0</v>
      </c>
      <c r="J1092" s="105">
        <v>0</v>
      </c>
      <c r="K1092" s="105">
        <v>0</v>
      </c>
      <c r="L1092" s="105">
        <v>0</v>
      </c>
      <c r="M1092" s="105">
        <v>0</v>
      </c>
      <c r="N1092" s="105">
        <v>0</v>
      </c>
      <c r="O1092" s="105">
        <v>0</v>
      </c>
    </row>
    <row r="1093" spans="1:16" x14ac:dyDescent="0.2">
      <c r="A1093" s="106" t="s">
        <v>3158</v>
      </c>
      <c r="B1093" s="105">
        <v>0</v>
      </c>
      <c r="C1093" s="105">
        <v>0</v>
      </c>
      <c r="D1093" s="105">
        <v>0</v>
      </c>
      <c r="E1093" s="105">
        <v>0</v>
      </c>
      <c r="F1093" s="105">
        <v>0</v>
      </c>
      <c r="G1093" s="105">
        <v>0</v>
      </c>
      <c r="H1093" s="105">
        <v>0</v>
      </c>
      <c r="I1093" s="105">
        <v>0</v>
      </c>
      <c r="J1093" s="105">
        <v>0</v>
      </c>
      <c r="K1093" s="105">
        <v>0</v>
      </c>
      <c r="L1093" s="105">
        <v>0</v>
      </c>
      <c r="M1093" s="105">
        <v>0</v>
      </c>
      <c r="N1093" s="105">
        <v>0</v>
      </c>
      <c r="O1093" s="105">
        <v>0</v>
      </c>
    </row>
    <row r="1094" spans="1:16" x14ac:dyDescent="0.2">
      <c r="A1094" s="233" t="s">
        <v>3159</v>
      </c>
      <c r="B1094" s="107">
        <v>-2669168908.52</v>
      </c>
      <c r="C1094" s="107">
        <v>-2669168908.52</v>
      </c>
      <c r="D1094" s="107">
        <v>-2669168908.52</v>
      </c>
      <c r="E1094" s="107">
        <v>-2716302411.7600002</v>
      </c>
      <c r="F1094" s="107">
        <v>-2716302411.7600002</v>
      </c>
      <c r="G1094" s="107">
        <v>-2716302411.7600002</v>
      </c>
      <c r="H1094" s="107">
        <v>-2763411889.23</v>
      </c>
      <c r="I1094" s="107">
        <v>-2763411889.23</v>
      </c>
      <c r="J1094" s="107">
        <v>-2763411889.23</v>
      </c>
      <c r="K1094" s="107">
        <v>-2813151944.3299999</v>
      </c>
      <c r="L1094" s="107">
        <v>-2813151944.3299999</v>
      </c>
      <c r="M1094" s="107">
        <v>-2838529792.95999</v>
      </c>
      <c r="N1094" s="107">
        <v>-2858455285.8000002</v>
      </c>
      <c r="O1094" s="107">
        <v>-2858455285.8000002</v>
      </c>
      <c r="P1094" s="151" t="s">
        <v>3160</v>
      </c>
    </row>
    <row r="1095" spans="1:16" x14ac:dyDescent="0.2">
      <c r="A1095" s="106" t="s">
        <v>3161</v>
      </c>
    </row>
    <row r="1096" spans="1:16" x14ac:dyDescent="0.2">
      <c r="A1096" s="158" t="s">
        <v>3162</v>
      </c>
    </row>
    <row r="1097" spans="1:16" x14ac:dyDescent="0.2">
      <c r="A1097" s="106" t="s">
        <v>3163</v>
      </c>
      <c r="B1097" s="105">
        <v>0</v>
      </c>
      <c r="C1097" s="105">
        <v>0</v>
      </c>
      <c r="D1097" s="105">
        <v>0</v>
      </c>
      <c r="E1097" s="105">
        <v>0</v>
      </c>
      <c r="F1097" s="105">
        <v>0</v>
      </c>
      <c r="G1097" s="105">
        <v>0</v>
      </c>
      <c r="H1097" s="105">
        <v>0</v>
      </c>
      <c r="I1097" s="105">
        <v>0</v>
      </c>
      <c r="J1097" s="105">
        <v>0</v>
      </c>
      <c r="K1097" s="105">
        <v>0</v>
      </c>
      <c r="L1097" s="105">
        <v>0</v>
      </c>
      <c r="M1097" s="105">
        <v>0</v>
      </c>
      <c r="N1097" s="105">
        <v>0</v>
      </c>
      <c r="O1097" s="105">
        <v>0</v>
      </c>
    </row>
    <row r="1098" spans="1:16" x14ac:dyDescent="0.2">
      <c r="A1098" s="106" t="s">
        <v>3164</v>
      </c>
      <c r="B1098" s="105">
        <v>0</v>
      </c>
      <c r="C1098" s="105">
        <v>0</v>
      </c>
      <c r="D1098" s="105">
        <v>0</v>
      </c>
      <c r="E1098" s="105">
        <v>0</v>
      </c>
      <c r="F1098" s="105">
        <v>0</v>
      </c>
      <c r="G1098" s="105">
        <v>0</v>
      </c>
      <c r="H1098" s="105">
        <v>0</v>
      </c>
      <c r="I1098" s="105">
        <v>0</v>
      </c>
      <c r="J1098" s="105">
        <v>0</v>
      </c>
      <c r="K1098" s="105">
        <v>0</v>
      </c>
      <c r="L1098" s="105">
        <v>0</v>
      </c>
      <c r="M1098" s="105">
        <v>0</v>
      </c>
      <c r="N1098" s="105">
        <v>0</v>
      </c>
      <c r="O1098" s="105">
        <v>0</v>
      </c>
    </row>
    <row r="1099" spans="1:16" x14ac:dyDescent="0.2">
      <c r="A1099" s="106" t="s">
        <v>3165</v>
      </c>
      <c r="B1099" s="105">
        <v>0</v>
      </c>
      <c r="C1099" s="105">
        <v>0</v>
      </c>
      <c r="D1099" s="105">
        <v>0</v>
      </c>
      <c r="E1099" s="105">
        <v>0</v>
      </c>
      <c r="F1099" s="105">
        <v>0</v>
      </c>
      <c r="G1099" s="105">
        <v>0</v>
      </c>
      <c r="H1099" s="105">
        <v>0</v>
      </c>
      <c r="I1099" s="105">
        <v>0</v>
      </c>
      <c r="J1099" s="105">
        <v>0</v>
      </c>
      <c r="K1099" s="105">
        <v>0</v>
      </c>
      <c r="L1099" s="105">
        <v>0</v>
      </c>
      <c r="M1099" s="105">
        <v>0</v>
      </c>
      <c r="N1099" s="105">
        <v>0</v>
      </c>
      <c r="O1099" s="105">
        <v>0</v>
      </c>
    </row>
    <row r="1100" spans="1:16" x14ac:dyDescent="0.2">
      <c r="A1100" s="106" t="s">
        <v>3166</v>
      </c>
      <c r="B1100" s="105">
        <v>0</v>
      </c>
      <c r="C1100" s="105">
        <v>0</v>
      </c>
      <c r="D1100" s="105">
        <v>0</v>
      </c>
      <c r="E1100" s="105">
        <v>0</v>
      </c>
      <c r="F1100" s="105">
        <v>0</v>
      </c>
      <c r="G1100" s="105">
        <v>0</v>
      </c>
      <c r="H1100" s="105">
        <v>0</v>
      </c>
      <c r="I1100" s="105">
        <v>0</v>
      </c>
      <c r="J1100" s="105">
        <v>0</v>
      </c>
      <c r="K1100" s="105">
        <v>0</v>
      </c>
      <c r="L1100" s="105">
        <v>0</v>
      </c>
      <c r="M1100" s="105">
        <v>0</v>
      </c>
      <c r="N1100" s="105">
        <v>0</v>
      </c>
      <c r="O1100" s="105">
        <v>0</v>
      </c>
    </row>
    <row r="1101" spans="1:16" x14ac:dyDescent="0.2">
      <c r="A1101" s="106" t="s">
        <v>3167</v>
      </c>
      <c r="B1101" s="105">
        <v>-857868196.39999998</v>
      </c>
      <c r="C1101" s="105">
        <v>-857868196.39999998</v>
      </c>
      <c r="D1101" s="105">
        <v>-857868196.39999998</v>
      </c>
      <c r="E1101" s="105">
        <v>-822980791.75</v>
      </c>
      <c r="F1101" s="105">
        <v>-822980791.75</v>
      </c>
      <c r="G1101" s="105">
        <v>-822980791.75</v>
      </c>
      <c r="H1101" s="105">
        <v>-758409132.67999995</v>
      </c>
      <c r="I1101" s="105">
        <v>-758409132.67999995</v>
      </c>
      <c r="J1101" s="105">
        <v>-758409132.67999995</v>
      </c>
      <c r="K1101" s="105">
        <v>-515032072.38</v>
      </c>
      <c r="L1101" s="105">
        <v>-515032072.38</v>
      </c>
      <c r="M1101" s="105">
        <v>-649700728.47000003</v>
      </c>
      <c r="N1101" s="105">
        <v>-639824882.86000001</v>
      </c>
      <c r="O1101" s="105">
        <v>-639824882.86000001</v>
      </c>
    </row>
    <row r="1102" spans="1:16" x14ac:dyDescent="0.2">
      <c r="A1102" s="106" t="s">
        <v>3168</v>
      </c>
      <c r="B1102" s="105">
        <v>-237763750.86000001</v>
      </c>
      <c r="C1102" s="105">
        <v>-237763750.86000001</v>
      </c>
      <c r="D1102" s="105">
        <v>-237763750.86000001</v>
      </c>
      <c r="E1102" s="105">
        <v>-228093837.58000001</v>
      </c>
      <c r="F1102" s="105">
        <v>-228093837.58000001</v>
      </c>
      <c r="G1102" s="105">
        <v>-228093837.58000001</v>
      </c>
      <c r="H1102" s="105">
        <v>-210198880.81</v>
      </c>
      <c r="I1102" s="105">
        <v>-210198880.81</v>
      </c>
      <c r="J1102" s="105">
        <v>-210198880.81</v>
      </c>
      <c r="K1102" s="105">
        <v>-142747439.34999999</v>
      </c>
      <c r="L1102" s="105">
        <v>-142747439.34999999</v>
      </c>
      <c r="M1102" s="105">
        <v>-180029008.28999999</v>
      </c>
      <c r="N1102" s="105">
        <v>-177819884.59</v>
      </c>
      <c r="O1102" s="105">
        <v>-177819884.59</v>
      </c>
    </row>
    <row r="1103" spans="1:16" x14ac:dyDescent="0.2">
      <c r="A1103" s="106" t="s">
        <v>3169</v>
      </c>
      <c r="B1103" s="105">
        <v>0</v>
      </c>
      <c r="C1103" s="105">
        <v>0</v>
      </c>
      <c r="D1103" s="105">
        <v>0</v>
      </c>
      <c r="E1103" s="105">
        <v>0</v>
      </c>
      <c r="F1103" s="105">
        <v>0</v>
      </c>
      <c r="G1103" s="105">
        <v>0</v>
      </c>
      <c r="H1103" s="105">
        <v>0</v>
      </c>
      <c r="I1103" s="105">
        <v>0</v>
      </c>
      <c r="J1103" s="105">
        <v>0</v>
      </c>
      <c r="K1103" s="105">
        <v>0</v>
      </c>
      <c r="L1103" s="105">
        <v>0</v>
      </c>
      <c r="M1103" s="105">
        <v>0</v>
      </c>
      <c r="N1103" s="105">
        <v>0</v>
      </c>
      <c r="O1103" s="105">
        <v>0</v>
      </c>
    </row>
    <row r="1104" spans="1:16" x14ac:dyDescent="0.2">
      <c r="A1104" s="106" t="s">
        <v>3170</v>
      </c>
      <c r="B1104" s="105">
        <v>0</v>
      </c>
      <c r="C1104" s="105">
        <v>0</v>
      </c>
      <c r="D1104" s="105">
        <v>0</v>
      </c>
      <c r="E1104" s="105">
        <v>0</v>
      </c>
      <c r="F1104" s="105">
        <v>0</v>
      </c>
      <c r="G1104" s="105">
        <v>0</v>
      </c>
      <c r="H1104" s="105">
        <v>0</v>
      </c>
      <c r="I1104" s="105">
        <v>0</v>
      </c>
      <c r="J1104" s="105">
        <v>0</v>
      </c>
      <c r="K1104" s="105">
        <v>0</v>
      </c>
      <c r="L1104" s="105">
        <v>0</v>
      </c>
      <c r="M1104" s="105">
        <v>0</v>
      </c>
      <c r="N1104" s="105">
        <v>0</v>
      </c>
      <c r="O1104" s="105">
        <v>0</v>
      </c>
    </row>
    <row r="1105" spans="1:17" x14ac:dyDescent="0.2">
      <c r="A1105" s="233" t="s">
        <v>3171</v>
      </c>
      <c r="B1105" s="107">
        <v>-1095631947.26</v>
      </c>
      <c r="C1105" s="107">
        <v>-1095631947.26</v>
      </c>
      <c r="D1105" s="107">
        <v>-1095631947.26</v>
      </c>
      <c r="E1105" s="107">
        <v>-1051074629.32999</v>
      </c>
      <c r="F1105" s="107">
        <v>-1051074629.32999</v>
      </c>
      <c r="G1105" s="107">
        <v>-1051074629.32999</v>
      </c>
      <c r="H1105" s="107">
        <v>-968608013.48999906</v>
      </c>
      <c r="I1105" s="107">
        <v>-968608013.48999906</v>
      </c>
      <c r="J1105" s="107">
        <v>-968608013.48999906</v>
      </c>
      <c r="K1105" s="107">
        <v>-657779511.72999895</v>
      </c>
      <c r="L1105" s="107">
        <v>-657779511.72999895</v>
      </c>
      <c r="M1105" s="107">
        <v>-829729736.75999999</v>
      </c>
      <c r="N1105" s="107">
        <v>-817644767.45000005</v>
      </c>
      <c r="O1105" s="107">
        <v>-817644767.45000005</v>
      </c>
      <c r="P1105" s="151" t="s">
        <v>3160</v>
      </c>
    </row>
    <row r="1106" spans="1:17" x14ac:dyDescent="0.2">
      <c r="A1106" s="106" t="s">
        <v>1467</v>
      </c>
    </row>
    <row r="1107" spans="1:17" x14ac:dyDescent="0.2">
      <c r="A1107" s="106" t="s">
        <v>3172</v>
      </c>
      <c r="B1107" s="105">
        <v>0</v>
      </c>
      <c r="C1107" s="105">
        <v>0</v>
      </c>
      <c r="D1107" s="105">
        <v>0</v>
      </c>
      <c r="E1107" s="105">
        <v>0</v>
      </c>
      <c r="F1107" s="105">
        <v>0</v>
      </c>
      <c r="G1107" s="105">
        <v>0</v>
      </c>
      <c r="H1107" s="105">
        <v>0</v>
      </c>
      <c r="I1107" s="105">
        <v>0</v>
      </c>
      <c r="J1107" s="105">
        <v>0</v>
      </c>
      <c r="K1107" s="105">
        <v>0</v>
      </c>
      <c r="L1107" s="105">
        <v>0</v>
      </c>
      <c r="M1107" s="105">
        <v>0</v>
      </c>
      <c r="N1107" s="105">
        <v>0</v>
      </c>
      <c r="O1107" s="105">
        <v>0</v>
      </c>
    </row>
    <row r="1108" spans="1:17" x14ac:dyDescent="0.2">
      <c r="A1108" s="106" t="s">
        <v>3173</v>
      </c>
    </row>
    <row r="1109" spans="1:17" x14ac:dyDescent="0.2">
      <c r="A1109" s="85" t="s">
        <v>3174</v>
      </c>
      <c r="B1109" s="108">
        <v>-26165936762.789902</v>
      </c>
      <c r="C1109" s="108">
        <v>-26351719554.349998</v>
      </c>
      <c r="D1109" s="108">
        <v>-26319944845.179901</v>
      </c>
      <c r="E1109" s="108">
        <v>-26312048036.07</v>
      </c>
      <c r="F1109" s="108">
        <v>-26442365030.27</v>
      </c>
      <c r="G1109" s="108">
        <v>-26512506732.8899</v>
      </c>
      <c r="H1109" s="108">
        <v>-26599628018.799999</v>
      </c>
      <c r="I1109" s="108">
        <v>-26658317690.349998</v>
      </c>
      <c r="J1109" s="108">
        <v>-26715877392.519901</v>
      </c>
      <c r="K1109" s="108">
        <v>-26919285392.759899</v>
      </c>
      <c r="L1109" s="108">
        <v>-26845260373.66</v>
      </c>
      <c r="M1109" s="108">
        <v>-27365832127.259998</v>
      </c>
      <c r="N1109" s="108">
        <v>-27163962779.619999</v>
      </c>
      <c r="O1109" s="108">
        <v>-27163962779.619999</v>
      </c>
      <c r="Q1109" s="149">
        <f>AVERAGE(B1109:N1109)/1000</f>
        <v>-26644052.67203996</v>
      </c>
    </row>
    <row r="1110" spans="1:17" x14ac:dyDescent="0.2">
      <c r="A1110" s="106" t="s">
        <v>3175</v>
      </c>
    </row>
    <row r="1111" spans="1:17" x14ac:dyDescent="0.2">
      <c r="A1111" s="233" t="s">
        <v>3176</v>
      </c>
      <c r="B1111" s="105">
        <v>-0.789973884820938</v>
      </c>
      <c r="C1111" s="105">
        <v>-0.76002627611160201</v>
      </c>
      <c r="D1111" s="105">
        <v>-0.999994575977325</v>
      </c>
      <c r="E1111" s="105">
        <v>-0.72002038359641996</v>
      </c>
      <c r="F1111" s="105">
        <v>-0.77001377940177895</v>
      </c>
      <c r="G1111" s="105">
        <v>-0.78997015953063898</v>
      </c>
      <c r="H1111" s="105">
        <v>-0.74002146720886197</v>
      </c>
      <c r="I1111" s="105">
        <v>-0.75999647378921498</v>
      </c>
      <c r="J1111" s="105">
        <v>-0.77999010682105996</v>
      </c>
      <c r="K1111" s="105">
        <v>-0.68999081850051802</v>
      </c>
      <c r="L1111" s="105">
        <v>-0.74001029133796603</v>
      </c>
      <c r="M1111" s="105">
        <v>-0.840015709400177</v>
      </c>
      <c r="N1111" s="105">
        <v>-0.80999359488487199</v>
      </c>
      <c r="O1111" s="105">
        <v>-0.80999359488487199</v>
      </c>
    </row>
    <row r="1112" spans="1:17" x14ac:dyDescent="0.2">
      <c r="A1112" s="106" t="s">
        <v>3177</v>
      </c>
    </row>
    <row r="1113" spans="1:17" x14ac:dyDescent="0.2">
      <c r="A1113" s="106" t="s">
        <v>3178</v>
      </c>
    </row>
    <row r="1114" spans="1:17" x14ac:dyDescent="0.2">
      <c r="A1114" s="106" t="s">
        <v>3179</v>
      </c>
    </row>
    <row r="1115" spans="1:17" x14ac:dyDescent="0.2">
      <c r="A1115" s="106" t="s">
        <v>3180</v>
      </c>
    </row>
    <row r="1116" spans="1:17" x14ac:dyDescent="0.2">
      <c r="A1116" s="106" t="s">
        <v>3181</v>
      </c>
    </row>
    <row r="1117" spans="1:17" x14ac:dyDescent="0.2">
      <c r="A1117" s="158" t="s">
        <v>3182</v>
      </c>
    </row>
    <row r="1118" spans="1:17" x14ac:dyDescent="0.2">
      <c r="A1118" s="106" t="s">
        <v>3183</v>
      </c>
    </row>
    <row r="1119" spans="1:17" x14ac:dyDescent="0.2">
      <c r="A1119" s="106" t="s">
        <v>3184</v>
      </c>
      <c r="B1119" s="105">
        <v>0</v>
      </c>
      <c r="C1119" s="105">
        <v>0</v>
      </c>
      <c r="D1119" s="105">
        <v>0</v>
      </c>
      <c r="E1119" s="105">
        <v>0</v>
      </c>
      <c r="F1119" s="105">
        <v>0</v>
      </c>
      <c r="G1119" s="105">
        <v>0</v>
      </c>
      <c r="H1119" s="105">
        <v>0</v>
      </c>
      <c r="I1119" s="105">
        <v>0</v>
      </c>
      <c r="J1119" s="105">
        <v>0</v>
      </c>
      <c r="K1119" s="105">
        <v>0</v>
      </c>
      <c r="L1119" s="105">
        <v>0</v>
      </c>
      <c r="M1119" s="105">
        <v>0</v>
      </c>
      <c r="N1119" s="105">
        <v>0</v>
      </c>
      <c r="O1119" s="105">
        <v>0</v>
      </c>
    </row>
    <row r="1120" spans="1:17" x14ac:dyDescent="0.2">
      <c r="A1120" s="106" t="s">
        <v>3185</v>
      </c>
      <c r="B1120" s="105">
        <v>0</v>
      </c>
      <c r="C1120" s="105">
        <v>0</v>
      </c>
      <c r="D1120" s="105">
        <v>0</v>
      </c>
      <c r="E1120" s="105">
        <v>0</v>
      </c>
      <c r="F1120" s="105">
        <v>0</v>
      </c>
      <c r="G1120" s="105">
        <v>0</v>
      </c>
      <c r="H1120" s="105">
        <v>0</v>
      </c>
      <c r="I1120" s="105">
        <v>0</v>
      </c>
      <c r="J1120" s="105">
        <v>0</v>
      </c>
      <c r="K1120" s="105">
        <v>0</v>
      </c>
      <c r="L1120" s="105">
        <v>0</v>
      </c>
      <c r="M1120" s="105">
        <v>0</v>
      </c>
      <c r="N1120" s="105">
        <v>0</v>
      </c>
      <c r="O1120" s="105">
        <v>0</v>
      </c>
    </row>
    <row r="1121" spans="1:15" x14ac:dyDescent="0.2">
      <c r="A1121" s="106" t="s">
        <v>1482</v>
      </c>
    </row>
    <row r="1122" spans="1:15" x14ac:dyDescent="0.2">
      <c r="A1122" s="106" t="s">
        <v>3186</v>
      </c>
    </row>
    <row r="1123" spans="1:15" x14ac:dyDescent="0.2">
      <c r="A1123" s="106" t="s">
        <v>1484</v>
      </c>
      <c r="B1123" s="105">
        <v>1000</v>
      </c>
      <c r="C1123" s="105">
        <v>1000</v>
      </c>
      <c r="D1123" s="105">
        <v>1000</v>
      </c>
      <c r="E1123" s="105">
        <v>1000</v>
      </c>
      <c r="F1123" s="105">
        <v>1000</v>
      </c>
      <c r="G1123" s="105">
        <v>1000</v>
      </c>
      <c r="H1123" s="105">
        <v>1000</v>
      </c>
      <c r="I1123" s="105">
        <v>1000</v>
      </c>
      <c r="J1123" s="105">
        <v>1000</v>
      </c>
      <c r="K1123" s="105">
        <v>1000</v>
      </c>
      <c r="L1123" s="105">
        <v>1000</v>
      </c>
      <c r="M1123" s="105">
        <v>1000</v>
      </c>
      <c r="N1123" s="105">
        <v>1000</v>
      </c>
      <c r="O1123" s="105">
        <v>1000</v>
      </c>
    </row>
    <row r="1124" spans="1:15" x14ac:dyDescent="0.2">
      <c r="A1124" s="106" t="s">
        <v>3187</v>
      </c>
      <c r="B1124" s="105">
        <v>26165936762</v>
      </c>
      <c r="C1124" s="105">
        <v>26351719553.589901</v>
      </c>
      <c r="D1124" s="105">
        <v>26319944844.179901</v>
      </c>
      <c r="E1124" s="105">
        <v>26312048035.349998</v>
      </c>
      <c r="F1124" s="105">
        <v>26442365029.5</v>
      </c>
      <c r="G1124" s="105">
        <v>26512506732.099998</v>
      </c>
      <c r="H1124" s="105">
        <v>26599628018.059898</v>
      </c>
      <c r="I1124" s="105">
        <v>26658317689.59</v>
      </c>
      <c r="J1124" s="105">
        <v>26715877391.739899</v>
      </c>
      <c r="K1124" s="105">
        <v>26919285392.069901</v>
      </c>
      <c r="L1124" s="105">
        <v>26845260372.919899</v>
      </c>
      <c r="M1124" s="105">
        <v>27365832126.419899</v>
      </c>
      <c r="N1124" s="105">
        <v>27163962778.810001</v>
      </c>
      <c r="O1124" s="105">
        <v>27163962778.810001</v>
      </c>
    </row>
    <row r="1125" spans="1:15" x14ac:dyDescent="0.2">
      <c r="A1125" s="106" t="s">
        <v>3188</v>
      </c>
      <c r="B1125" s="105">
        <v>0</v>
      </c>
      <c r="C1125" s="105">
        <v>0</v>
      </c>
      <c r="D1125" s="105">
        <v>0</v>
      </c>
      <c r="E1125" s="105">
        <v>0</v>
      </c>
      <c r="F1125" s="105">
        <v>0</v>
      </c>
      <c r="G1125" s="105">
        <v>0</v>
      </c>
      <c r="H1125" s="105">
        <v>0</v>
      </c>
      <c r="I1125" s="105">
        <v>0</v>
      </c>
      <c r="J1125" s="105">
        <v>0</v>
      </c>
      <c r="K1125" s="105">
        <v>0</v>
      </c>
      <c r="L1125" s="105">
        <v>0</v>
      </c>
      <c r="M1125" s="105">
        <v>0</v>
      </c>
      <c r="N1125" s="105">
        <v>0</v>
      </c>
      <c r="O1125" s="105">
        <v>0</v>
      </c>
    </row>
    <row r="1126" spans="1:15" x14ac:dyDescent="0.2">
      <c r="A1126" s="233" t="s">
        <v>3189</v>
      </c>
      <c r="B1126" s="105">
        <v>26165936762</v>
      </c>
      <c r="C1126" s="105">
        <v>26351719553.589901</v>
      </c>
      <c r="D1126" s="105">
        <v>26319944844.179901</v>
      </c>
      <c r="E1126" s="105">
        <v>26312048035.349998</v>
      </c>
      <c r="F1126" s="105">
        <v>26442365029.5</v>
      </c>
      <c r="G1126" s="105">
        <v>26512506732.099998</v>
      </c>
      <c r="H1126" s="105">
        <v>26599628018.059898</v>
      </c>
      <c r="I1126" s="105">
        <v>26658317689.59</v>
      </c>
      <c r="J1126" s="105">
        <v>26715877391.739899</v>
      </c>
      <c r="K1126" s="105">
        <v>26919285392.069901</v>
      </c>
      <c r="L1126" s="105">
        <v>26845260372.919899</v>
      </c>
      <c r="M1126" s="105">
        <v>27365832126.419899</v>
      </c>
      <c r="N1126" s="105">
        <v>27163962778.810001</v>
      </c>
      <c r="O1126" s="105">
        <v>27163962778.810001</v>
      </c>
    </row>
    <row r="1127" spans="1:15" x14ac:dyDescent="0.2">
      <c r="A1127" s="106" t="s">
        <v>1488</v>
      </c>
    </row>
    <row r="1128" spans="1:15" x14ac:dyDescent="0.2">
      <c r="A1128" s="106" t="s">
        <v>3190</v>
      </c>
      <c r="B1128" s="105">
        <v>-26165936762.789902</v>
      </c>
      <c r="C1128" s="105">
        <v>-26351719554.349998</v>
      </c>
      <c r="D1128" s="105">
        <v>-26319944845.179901</v>
      </c>
      <c r="E1128" s="105">
        <v>-26312048036.07</v>
      </c>
      <c r="F1128" s="105">
        <v>-26442365030.27</v>
      </c>
      <c r="G1128" s="105">
        <v>-26512506732.8899</v>
      </c>
      <c r="H1128" s="105">
        <v>-26599628018.799999</v>
      </c>
      <c r="I1128" s="105">
        <v>-26658317690.349998</v>
      </c>
      <c r="J1128" s="105">
        <v>-26715877392.519901</v>
      </c>
      <c r="K1128" s="105">
        <v>-26919285392.759899</v>
      </c>
      <c r="L1128" s="105">
        <v>-26845260373.66</v>
      </c>
      <c r="M1128" s="105">
        <v>-27365832127.259998</v>
      </c>
      <c r="N1128" s="105">
        <v>-27163962779.619999</v>
      </c>
      <c r="O1128" s="105">
        <v>-27163962779.619999</v>
      </c>
    </row>
    <row r="1129" spans="1:15" x14ac:dyDescent="0.2">
      <c r="A1129" s="106" t="s">
        <v>3191</v>
      </c>
      <c r="B1129" s="105">
        <v>0</v>
      </c>
      <c r="C1129" s="105">
        <v>0</v>
      </c>
      <c r="D1129" s="105">
        <v>0</v>
      </c>
      <c r="E1129" s="105">
        <v>0</v>
      </c>
      <c r="F1129" s="105">
        <v>0</v>
      </c>
      <c r="G1129" s="105">
        <v>0</v>
      </c>
      <c r="H1129" s="105">
        <v>0</v>
      </c>
      <c r="I1129" s="105">
        <v>0</v>
      </c>
      <c r="J1129" s="105">
        <v>0</v>
      </c>
      <c r="K1129" s="105">
        <v>0</v>
      </c>
      <c r="L1129" s="105">
        <v>0</v>
      </c>
      <c r="M1129" s="105">
        <v>0</v>
      </c>
      <c r="N1129" s="105">
        <v>0</v>
      </c>
      <c r="O1129" s="105">
        <v>0</v>
      </c>
    </row>
    <row r="1130" spans="1:15" x14ac:dyDescent="0.2">
      <c r="A1130" s="233" t="s">
        <v>3192</v>
      </c>
      <c r="B1130" s="105">
        <v>-26165936762.789902</v>
      </c>
      <c r="C1130" s="105">
        <v>-26351719554.349998</v>
      </c>
      <c r="D1130" s="105">
        <v>-26319944845.179901</v>
      </c>
      <c r="E1130" s="105">
        <v>-26312048036.07</v>
      </c>
      <c r="F1130" s="105">
        <v>-26442365030.27</v>
      </c>
      <c r="G1130" s="105">
        <v>-26512506732.8899</v>
      </c>
      <c r="H1130" s="105">
        <v>-26599628018.799999</v>
      </c>
      <c r="I1130" s="105">
        <v>-26658317690.349998</v>
      </c>
      <c r="J1130" s="105">
        <v>-26715877392.519901</v>
      </c>
      <c r="K1130" s="105">
        <v>-26919285392.759899</v>
      </c>
      <c r="L1130" s="105">
        <v>-26845260373.66</v>
      </c>
      <c r="M1130" s="105">
        <v>-27365832127.259998</v>
      </c>
      <c r="N1130" s="105">
        <v>-27163962779.619999</v>
      </c>
      <c r="O1130" s="105">
        <v>-27163962779.619999</v>
      </c>
    </row>
    <row r="1131" spans="1:15" x14ac:dyDescent="0.2">
      <c r="A1131" s="106" t="s">
        <v>3193</v>
      </c>
    </row>
    <row r="1132" spans="1:15" x14ac:dyDescent="0.2">
      <c r="A1132" s="106" t="s">
        <v>3194</v>
      </c>
      <c r="B1132" s="105">
        <v>0</v>
      </c>
      <c r="C1132" s="105">
        <v>0</v>
      </c>
      <c r="D1132" s="105">
        <v>0</v>
      </c>
      <c r="E1132" s="105">
        <v>0</v>
      </c>
      <c r="F1132" s="105">
        <v>0</v>
      </c>
      <c r="G1132" s="105">
        <v>0</v>
      </c>
      <c r="H1132" s="105">
        <v>0</v>
      </c>
      <c r="I1132" s="105">
        <v>0</v>
      </c>
      <c r="J1132" s="105">
        <v>0</v>
      </c>
      <c r="K1132" s="105">
        <v>0</v>
      </c>
      <c r="L1132" s="105">
        <v>0</v>
      </c>
      <c r="M1132" s="105">
        <v>0</v>
      </c>
      <c r="N1132" s="105">
        <v>0</v>
      </c>
      <c r="O1132" s="105">
        <v>0</v>
      </c>
    </row>
    <row r="1133" spans="1:15" x14ac:dyDescent="0.2">
      <c r="A1133" s="106" t="s">
        <v>3195</v>
      </c>
      <c r="B1133" s="105">
        <v>0</v>
      </c>
      <c r="C1133" s="105">
        <v>0</v>
      </c>
      <c r="D1133" s="105">
        <v>0</v>
      </c>
      <c r="E1133" s="105">
        <v>0</v>
      </c>
      <c r="F1133" s="105">
        <v>0</v>
      </c>
      <c r="G1133" s="105">
        <v>0</v>
      </c>
      <c r="H1133" s="105">
        <v>0</v>
      </c>
      <c r="I1133" s="105">
        <v>0</v>
      </c>
      <c r="J1133" s="105">
        <v>0</v>
      </c>
      <c r="K1133" s="105">
        <v>0</v>
      </c>
      <c r="L1133" s="105">
        <v>0</v>
      </c>
      <c r="M1133" s="105">
        <v>0</v>
      </c>
      <c r="N1133" s="105">
        <v>0</v>
      </c>
      <c r="O1133" s="105">
        <v>0</v>
      </c>
    </row>
    <row r="1134" spans="1:15" x14ac:dyDescent="0.2">
      <c r="A1134" s="106" t="s">
        <v>3196</v>
      </c>
      <c r="B1134" s="105">
        <v>0</v>
      </c>
      <c r="C1134" s="105">
        <v>0</v>
      </c>
      <c r="D1134" s="105">
        <v>0</v>
      </c>
      <c r="E1134" s="105">
        <v>0</v>
      </c>
      <c r="F1134" s="105">
        <v>0</v>
      </c>
      <c r="G1134" s="105">
        <v>0</v>
      </c>
      <c r="H1134" s="105">
        <v>0</v>
      </c>
      <c r="I1134" s="105">
        <v>0</v>
      </c>
      <c r="J1134" s="105">
        <v>0</v>
      </c>
      <c r="K1134" s="105">
        <v>0</v>
      </c>
      <c r="L1134" s="105">
        <v>0</v>
      </c>
      <c r="M1134" s="105">
        <v>0</v>
      </c>
      <c r="N1134" s="105">
        <v>0</v>
      </c>
      <c r="O1134" s="105">
        <v>0</v>
      </c>
    </row>
    <row r="1135" spans="1:15" x14ac:dyDescent="0.2">
      <c r="A1135" s="106" t="s">
        <v>3197</v>
      </c>
      <c r="B1135" s="105">
        <v>0</v>
      </c>
      <c r="C1135" s="105">
        <v>0</v>
      </c>
      <c r="D1135" s="105">
        <v>0</v>
      </c>
      <c r="E1135" s="105">
        <v>0</v>
      </c>
      <c r="F1135" s="105">
        <v>0</v>
      </c>
      <c r="G1135" s="105">
        <v>0</v>
      </c>
      <c r="H1135" s="105">
        <v>0</v>
      </c>
      <c r="I1135" s="105">
        <v>0</v>
      </c>
      <c r="J1135" s="105">
        <v>0</v>
      </c>
      <c r="K1135" s="105">
        <v>0</v>
      </c>
      <c r="L1135" s="105">
        <v>0</v>
      </c>
      <c r="M1135" s="105">
        <v>0</v>
      </c>
      <c r="N1135" s="105">
        <v>0</v>
      </c>
      <c r="O1135" s="105">
        <v>0</v>
      </c>
    </row>
    <row r="1136" spans="1:15" x14ac:dyDescent="0.2">
      <c r="A1136" s="233" t="s">
        <v>3198</v>
      </c>
      <c r="B1136" s="105">
        <v>0</v>
      </c>
      <c r="C1136" s="105">
        <v>0</v>
      </c>
      <c r="D1136" s="105">
        <v>0</v>
      </c>
      <c r="E1136" s="105">
        <v>0</v>
      </c>
      <c r="F1136" s="105">
        <v>0</v>
      </c>
      <c r="G1136" s="105">
        <v>0</v>
      </c>
      <c r="H1136" s="105">
        <v>0</v>
      </c>
      <c r="I1136" s="105">
        <v>0</v>
      </c>
      <c r="J1136" s="105">
        <v>0</v>
      </c>
      <c r="K1136" s="105">
        <v>0</v>
      </c>
      <c r="L1136" s="105">
        <v>0</v>
      </c>
      <c r="M1136" s="105">
        <v>0</v>
      </c>
      <c r="N1136" s="105">
        <v>0</v>
      </c>
      <c r="O1136" s="105">
        <v>0</v>
      </c>
    </row>
    <row r="1137" spans="1:15" x14ac:dyDescent="0.2">
      <c r="A1137" s="106" t="s">
        <v>3199</v>
      </c>
    </row>
    <row r="1138" spans="1:15" x14ac:dyDescent="0.2">
      <c r="A1138" s="106" t="s">
        <v>3200</v>
      </c>
      <c r="B1138" s="105">
        <v>0</v>
      </c>
      <c r="C1138" s="105">
        <v>0</v>
      </c>
      <c r="D1138" s="105">
        <v>0</v>
      </c>
      <c r="E1138" s="105">
        <v>0</v>
      </c>
      <c r="F1138" s="105">
        <v>0</v>
      </c>
      <c r="G1138" s="105">
        <v>0</v>
      </c>
      <c r="H1138" s="105">
        <v>0</v>
      </c>
      <c r="I1138" s="105">
        <v>0</v>
      </c>
      <c r="J1138" s="105">
        <v>0</v>
      </c>
      <c r="K1138" s="105">
        <v>0</v>
      </c>
      <c r="L1138" s="105">
        <v>0</v>
      </c>
      <c r="M1138" s="105">
        <v>0</v>
      </c>
      <c r="N1138" s="105">
        <v>0</v>
      </c>
      <c r="O1138" s="105">
        <v>0</v>
      </c>
    </row>
    <row r="1139" spans="1:15" x14ac:dyDescent="0.2">
      <c r="A1139" s="106" t="s">
        <v>3201</v>
      </c>
      <c r="B1139" s="105">
        <v>0</v>
      </c>
      <c r="C1139" s="105">
        <v>0</v>
      </c>
      <c r="D1139" s="105">
        <v>0</v>
      </c>
      <c r="E1139" s="105">
        <v>0</v>
      </c>
      <c r="F1139" s="105">
        <v>0</v>
      </c>
      <c r="G1139" s="105">
        <v>0</v>
      </c>
      <c r="H1139" s="105">
        <v>0</v>
      </c>
      <c r="I1139" s="105">
        <v>0</v>
      </c>
      <c r="J1139" s="105">
        <v>0</v>
      </c>
      <c r="K1139" s="105">
        <v>0</v>
      </c>
      <c r="L1139" s="105">
        <v>0</v>
      </c>
      <c r="M1139" s="105">
        <v>0</v>
      </c>
      <c r="N1139" s="105">
        <v>0</v>
      </c>
      <c r="O1139" s="105">
        <v>0</v>
      </c>
    </row>
    <row r="1140" spans="1:15" x14ac:dyDescent="0.2">
      <c r="A1140" s="106" t="s">
        <v>3202</v>
      </c>
      <c r="B1140" s="105">
        <v>0</v>
      </c>
      <c r="C1140" s="105">
        <v>0</v>
      </c>
      <c r="D1140" s="105">
        <v>0</v>
      </c>
      <c r="E1140" s="105">
        <v>0</v>
      </c>
      <c r="F1140" s="105">
        <v>0</v>
      </c>
      <c r="G1140" s="105">
        <v>0</v>
      </c>
      <c r="H1140" s="105">
        <v>0</v>
      </c>
      <c r="I1140" s="105">
        <v>0</v>
      </c>
      <c r="J1140" s="105">
        <v>0</v>
      </c>
      <c r="K1140" s="105">
        <v>0</v>
      </c>
      <c r="L1140" s="105">
        <v>0</v>
      </c>
      <c r="M1140" s="105">
        <v>0</v>
      </c>
      <c r="N1140" s="105">
        <v>0</v>
      </c>
      <c r="O1140" s="105">
        <v>0</v>
      </c>
    </row>
    <row r="1141" spans="1:15" x14ac:dyDescent="0.2">
      <c r="A1141" s="233" t="s">
        <v>1502</v>
      </c>
      <c r="B1141" s="105">
        <v>0</v>
      </c>
      <c r="C1141" s="105">
        <v>0</v>
      </c>
      <c r="D1141" s="105">
        <v>0</v>
      </c>
      <c r="E1141" s="105">
        <v>0</v>
      </c>
      <c r="F1141" s="105">
        <v>0</v>
      </c>
      <c r="G1141" s="105">
        <v>0</v>
      </c>
      <c r="H1141" s="105">
        <v>0</v>
      </c>
      <c r="I1141" s="105">
        <v>0</v>
      </c>
      <c r="J1141" s="105">
        <v>0</v>
      </c>
      <c r="K1141" s="105">
        <v>0</v>
      </c>
      <c r="L1141" s="105">
        <v>0</v>
      </c>
      <c r="M1141" s="105">
        <v>0</v>
      </c>
      <c r="N1141" s="105">
        <v>0</v>
      </c>
      <c r="O1141" s="105">
        <v>0</v>
      </c>
    </row>
    <row r="1142" spans="1:15" x14ac:dyDescent="0.2">
      <c r="A1142" s="106" t="s">
        <v>3203</v>
      </c>
      <c r="B1142" s="105">
        <v>0</v>
      </c>
      <c r="C1142" s="105">
        <v>0</v>
      </c>
      <c r="D1142" s="105">
        <v>0</v>
      </c>
      <c r="E1142" s="105">
        <v>0</v>
      </c>
      <c r="F1142" s="105">
        <v>0</v>
      </c>
      <c r="G1142" s="105">
        <v>0</v>
      </c>
      <c r="H1142" s="105">
        <v>0</v>
      </c>
      <c r="I1142" s="105">
        <v>0</v>
      </c>
      <c r="J1142" s="105">
        <v>0</v>
      </c>
      <c r="K1142" s="105">
        <v>0</v>
      </c>
      <c r="L1142" s="105">
        <v>0</v>
      </c>
      <c r="M1142" s="105">
        <v>0</v>
      </c>
      <c r="N1142" s="105">
        <v>0</v>
      </c>
      <c r="O1142" s="105">
        <v>0</v>
      </c>
    </row>
    <row r="1143" spans="1:15" x14ac:dyDescent="0.2">
      <c r="A1143" s="106" t="s">
        <v>3204</v>
      </c>
      <c r="B1143" s="105">
        <v>26165936762</v>
      </c>
      <c r="C1143" s="105">
        <v>26351719553.589901</v>
      </c>
      <c r="D1143" s="105">
        <v>26319944844.179901</v>
      </c>
      <c r="E1143" s="105">
        <v>26312048035.349998</v>
      </c>
      <c r="F1143" s="105">
        <v>26442365029.5</v>
      </c>
      <c r="G1143" s="105">
        <v>26512506732.099998</v>
      </c>
      <c r="H1143" s="105">
        <v>26599628018.059898</v>
      </c>
      <c r="I1143" s="105">
        <v>26658317689.59</v>
      </c>
      <c r="J1143" s="105">
        <v>26715877391.739899</v>
      </c>
      <c r="K1143" s="105">
        <v>26919285392.069901</v>
      </c>
      <c r="L1143" s="105">
        <v>26845260372.919899</v>
      </c>
      <c r="M1143" s="105">
        <v>27365832126.419899</v>
      </c>
      <c r="N1143" s="105">
        <v>27163962778.810001</v>
      </c>
      <c r="O1143" s="105">
        <v>27163962778.810001</v>
      </c>
    </row>
    <row r="1144" spans="1:15" x14ac:dyDescent="0.2">
      <c r="A1144" s="106" t="s">
        <v>3205</v>
      </c>
      <c r="B1144" s="105">
        <v>0</v>
      </c>
      <c r="C1144" s="105">
        <v>0</v>
      </c>
      <c r="D1144" s="105">
        <v>0</v>
      </c>
      <c r="E1144" s="105">
        <v>0</v>
      </c>
      <c r="F1144" s="105">
        <v>0</v>
      </c>
      <c r="G1144" s="105">
        <v>0</v>
      </c>
      <c r="H1144" s="105">
        <v>0</v>
      </c>
      <c r="I1144" s="105">
        <v>0</v>
      </c>
      <c r="J1144" s="105">
        <v>0</v>
      </c>
      <c r="K1144" s="105">
        <v>0</v>
      </c>
      <c r="L1144" s="105">
        <v>0</v>
      </c>
      <c r="M1144" s="105">
        <v>0</v>
      </c>
      <c r="N1144" s="105">
        <v>0</v>
      </c>
      <c r="O1144" s="105">
        <v>0</v>
      </c>
    </row>
    <row r="1145" spans="1:15" x14ac:dyDescent="0.2">
      <c r="A1145" s="233" t="s">
        <v>3206</v>
      </c>
      <c r="B1145" s="107">
        <v>26165936762</v>
      </c>
      <c r="C1145" s="107">
        <v>26351719553.589901</v>
      </c>
      <c r="D1145" s="107">
        <v>26319944844.179901</v>
      </c>
      <c r="E1145" s="107">
        <v>26312048035.349998</v>
      </c>
      <c r="F1145" s="107">
        <v>26442365029.5</v>
      </c>
      <c r="G1145" s="107">
        <v>26512506732.099998</v>
      </c>
      <c r="H1145" s="107">
        <v>26599628018.059898</v>
      </c>
      <c r="I1145" s="107">
        <v>26658317689.59</v>
      </c>
      <c r="J1145" s="107">
        <v>26715877391.739899</v>
      </c>
      <c r="K1145" s="107">
        <v>26919285392.069901</v>
      </c>
      <c r="L1145" s="107">
        <v>26845260372.919899</v>
      </c>
      <c r="M1145" s="107">
        <v>27365832126.419899</v>
      </c>
      <c r="N1145" s="107">
        <v>27163962778.810001</v>
      </c>
      <c r="O1145" s="107">
        <v>27163962778.810001</v>
      </c>
    </row>
    <row r="1146" spans="1:15" x14ac:dyDescent="0.2">
      <c r="A1146" s="106" t="s">
        <v>3207</v>
      </c>
    </row>
    <row r="1147" spans="1:15" x14ac:dyDescent="0.2">
      <c r="A1147" s="106" t="s">
        <v>3208</v>
      </c>
      <c r="B1147" s="105">
        <v>1000</v>
      </c>
      <c r="C1147" s="105">
        <v>1000</v>
      </c>
      <c r="D1147" s="105">
        <v>1000</v>
      </c>
      <c r="E1147" s="105">
        <v>1000</v>
      </c>
      <c r="F1147" s="105">
        <v>1000</v>
      </c>
      <c r="G1147" s="105">
        <v>1000</v>
      </c>
      <c r="H1147" s="105">
        <v>1000</v>
      </c>
      <c r="I1147" s="105">
        <v>1000</v>
      </c>
      <c r="J1147" s="105">
        <v>1000</v>
      </c>
      <c r="K1147" s="105">
        <v>1000</v>
      </c>
      <c r="L1147" s="105">
        <v>1000</v>
      </c>
      <c r="M1147" s="105">
        <v>1000</v>
      </c>
      <c r="N1147" s="105">
        <v>1000</v>
      </c>
      <c r="O1147" s="105">
        <v>1000</v>
      </c>
    </row>
    <row r="1148" spans="1:15" x14ac:dyDescent="0.2">
      <c r="A1148" s="233" t="s">
        <v>3209</v>
      </c>
      <c r="B1148" s="105">
        <v>-322058749.00999999</v>
      </c>
      <c r="C1148" s="105">
        <v>-306787587.47000003</v>
      </c>
      <c r="D1148" s="105">
        <v>-308981137.39999998</v>
      </c>
      <c r="E1148" s="105">
        <v>-302858820.63</v>
      </c>
      <c r="F1148" s="105">
        <v>-304070982.35000002</v>
      </c>
      <c r="G1148" s="105">
        <v>-304864936.45999998</v>
      </c>
      <c r="H1148" s="105">
        <v>-296334814.20999998</v>
      </c>
      <c r="I1148" s="105">
        <v>-299265424.61000001</v>
      </c>
      <c r="J1148" s="105">
        <v>-299557894.81999999</v>
      </c>
      <c r="K1148" s="105">
        <v>-304159445.30000001</v>
      </c>
      <c r="L1148" s="105">
        <v>-293989468.05999899</v>
      </c>
      <c r="M1148" s="105">
        <v>-291145741.24000001</v>
      </c>
      <c r="N1148" s="105">
        <v>-290856586.5</v>
      </c>
      <c r="O1148" s="105">
        <v>-290856586.5</v>
      </c>
    </row>
    <row r="1149" spans="1:15" x14ac:dyDescent="0.2">
      <c r="A1149" s="233" t="s">
        <v>3210</v>
      </c>
      <c r="B1149" s="105">
        <v>709668716.83000004</v>
      </c>
      <c r="C1149" s="105">
        <v>709668716.83000004</v>
      </c>
      <c r="D1149" s="105">
        <v>709668716.83000004</v>
      </c>
      <c r="E1149" s="105">
        <v>691347434.42999995</v>
      </c>
      <c r="F1149" s="105">
        <v>691347434.42999995</v>
      </c>
      <c r="G1149" s="105">
        <v>691347434.42999995</v>
      </c>
      <c r="H1149" s="105">
        <v>703945118.06999898</v>
      </c>
      <c r="I1149" s="105">
        <v>703945118.06999898</v>
      </c>
      <c r="J1149" s="105">
        <v>703945118.06999898</v>
      </c>
      <c r="K1149" s="105">
        <v>706459029.08999896</v>
      </c>
      <c r="L1149" s="105">
        <v>706459029.08999896</v>
      </c>
      <c r="M1149" s="105">
        <v>742040041.27999997</v>
      </c>
      <c r="N1149" s="105">
        <v>735283869.37</v>
      </c>
      <c r="O1149" s="105">
        <v>735283869.37</v>
      </c>
    </row>
    <row r="1150" spans="1:15" x14ac:dyDescent="0.2">
      <c r="A1150" s="233" t="s">
        <v>3211</v>
      </c>
      <c r="B1150" s="105">
        <v>123847441.809999</v>
      </c>
      <c r="C1150" s="105">
        <v>123847441.809999</v>
      </c>
      <c r="D1150" s="105">
        <v>123847441.809999</v>
      </c>
      <c r="E1150" s="105">
        <v>117744803.92</v>
      </c>
      <c r="F1150" s="105">
        <v>117744803.92</v>
      </c>
      <c r="G1150" s="105">
        <v>117744803.92</v>
      </c>
      <c r="H1150" s="105">
        <v>118927528.03</v>
      </c>
      <c r="I1150" s="105">
        <v>118927528.03</v>
      </c>
      <c r="J1150" s="105">
        <v>118927528.03</v>
      </c>
      <c r="K1150" s="105">
        <v>116778324.17999899</v>
      </c>
      <c r="L1150" s="105">
        <v>116778324.17999899</v>
      </c>
      <c r="M1150" s="105">
        <v>113718813.45999999</v>
      </c>
      <c r="N1150" s="105">
        <v>112753285.41</v>
      </c>
      <c r="O1150" s="105">
        <v>112753285.41</v>
      </c>
    </row>
    <row r="1151" spans="1:15" x14ac:dyDescent="0.2">
      <c r="A1151" s="233" t="s">
        <v>3212</v>
      </c>
      <c r="B1151" s="105">
        <v>-79126788.640000001</v>
      </c>
      <c r="C1151" s="105">
        <v>-79126788.640000001</v>
      </c>
      <c r="D1151" s="105">
        <v>-79126788.640000001</v>
      </c>
      <c r="E1151" s="105">
        <v>-79089334.390000001</v>
      </c>
      <c r="F1151" s="105">
        <v>-79089334.390000001</v>
      </c>
      <c r="G1151" s="105">
        <v>-79089334.390000001</v>
      </c>
      <c r="H1151" s="105">
        <v>-79051880.140000001</v>
      </c>
      <c r="I1151" s="105">
        <v>-79051880.140000001</v>
      </c>
      <c r="J1151" s="105">
        <v>-79051880.140000001</v>
      </c>
      <c r="K1151" s="105">
        <v>-79014425.890000001</v>
      </c>
      <c r="L1151" s="105">
        <v>-79014425.890000001</v>
      </c>
      <c r="M1151" s="105">
        <v>-80252912.349999994</v>
      </c>
      <c r="N1151" s="105">
        <v>-81971851.599999994</v>
      </c>
      <c r="O1151" s="105">
        <v>-81971851.599999994</v>
      </c>
    </row>
    <row r="1152" spans="1:15" x14ac:dyDescent="0.2">
      <c r="A1152" s="233" t="s">
        <v>3213</v>
      </c>
      <c r="B1152" s="105">
        <v>25575352563.73</v>
      </c>
      <c r="C1152" s="105">
        <v>25745864193.7799</v>
      </c>
      <c r="D1152" s="105">
        <v>25716283034.2999</v>
      </c>
      <c r="E1152" s="105">
        <v>25726725283.240002</v>
      </c>
      <c r="F1152" s="105">
        <v>25858254439.110001</v>
      </c>
      <c r="G1152" s="105">
        <v>25929190095.82</v>
      </c>
      <c r="H1152" s="105">
        <v>25994038306.029999</v>
      </c>
      <c r="I1152" s="105">
        <v>26055658587.959999</v>
      </c>
      <c r="J1152" s="105">
        <v>26113510760.319901</v>
      </c>
      <c r="K1152" s="105">
        <v>26321193058.2099</v>
      </c>
      <c r="L1152" s="105">
        <v>26236998061.819901</v>
      </c>
      <c r="M1152" s="105">
        <v>26720966100.569901</v>
      </c>
      <c r="N1152" s="105">
        <v>26524810358.93</v>
      </c>
      <c r="O1152" s="105">
        <v>26524810358.93</v>
      </c>
    </row>
    <row r="1153" spans="1:15" x14ac:dyDescent="0.2">
      <c r="A1153" s="106" t="s">
        <v>3214</v>
      </c>
    </row>
    <row r="1154" spans="1:15" x14ac:dyDescent="0.2">
      <c r="A1154" s="106" t="s">
        <v>3215</v>
      </c>
    </row>
    <row r="1155" spans="1:15" x14ac:dyDescent="0.2">
      <c r="A1155" s="106" t="s">
        <v>3216</v>
      </c>
      <c r="B1155" s="105">
        <v>0</v>
      </c>
      <c r="C1155" s="105">
        <v>0</v>
      </c>
      <c r="D1155" s="105">
        <v>0</v>
      </c>
      <c r="E1155" s="105">
        <v>0</v>
      </c>
      <c r="F1155" s="105">
        <v>0</v>
      </c>
      <c r="G1155" s="105">
        <v>0</v>
      </c>
      <c r="H1155" s="105">
        <v>0</v>
      </c>
      <c r="I1155" s="105">
        <v>0</v>
      </c>
      <c r="J1155" s="105">
        <v>0</v>
      </c>
      <c r="K1155" s="105">
        <v>0</v>
      </c>
      <c r="L1155" s="105">
        <v>0</v>
      </c>
      <c r="M1155" s="105">
        <v>0</v>
      </c>
      <c r="N1155" s="105">
        <v>0</v>
      </c>
      <c r="O1155" s="105">
        <v>0</v>
      </c>
    </row>
    <row r="1156" spans="1:15" x14ac:dyDescent="0.2">
      <c r="A1156" s="233" t="s">
        <v>3217</v>
      </c>
      <c r="B1156" s="109">
        <v>25575352563.73</v>
      </c>
      <c r="C1156" s="109">
        <v>25745864193.7799</v>
      </c>
      <c r="D1156" s="109">
        <v>25716283034.2999</v>
      </c>
      <c r="E1156" s="109">
        <v>25726725283.240002</v>
      </c>
      <c r="F1156" s="109">
        <v>25858254439.110001</v>
      </c>
      <c r="G1156" s="109">
        <v>25929190095.82</v>
      </c>
      <c r="H1156" s="109">
        <v>25994038306.029999</v>
      </c>
      <c r="I1156" s="109">
        <v>26055658587.959999</v>
      </c>
      <c r="J1156" s="109">
        <v>26113510760.319901</v>
      </c>
      <c r="K1156" s="109">
        <v>26321193058.2099</v>
      </c>
      <c r="L1156" s="109">
        <v>26236998061.819901</v>
      </c>
      <c r="M1156" s="109">
        <v>26720966100.569901</v>
      </c>
      <c r="N1156" s="109">
        <v>26524810358.93</v>
      </c>
      <c r="O1156" s="109">
        <v>26524810358.93</v>
      </c>
    </row>
    <row r="1157" spans="1:15" x14ac:dyDescent="0.2">
      <c r="A1157" s="106" t="s">
        <v>1518</v>
      </c>
    </row>
    <row r="1158" spans="1:15" x14ac:dyDescent="0.2">
      <c r="A1158" s="106" t="s">
        <v>3218</v>
      </c>
    </row>
    <row r="1159" spans="1:15" x14ac:dyDescent="0.2">
      <c r="A1159" s="106" t="s">
        <v>3219</v>
      </c>
      <c r="B1159" s="105">
        <v>-26165936762.789902</v>
      </c>
      <c r="C1159" s="105">
        <v>-26351719554.349998</v>
      </c>
      <c r="D1159" s="105">
        <v>-26319944845.179901</v>
      </c>
      <c r="E1159" s="105">
        <v>-26312048036.07</v>
      </c>
      <c r="F1159" s="105">
        <v>-26442365030.27</v>
      </c>
      <c r="G1159" s="105">
        <v>-26512506732.8899</v>
      </c>
      <c r="H1159" s="105">
        <v>-26599628018.799999</v>
      </c>
      <c r="I1159" s="105">
        <v>-26658317690.349998</v>
      </c>
      <c r="J1159" s="105">
        <v>-26715877392.519901</v>
      </c>
      <c r="K1159" s="105">
        <v>-26919285392.759899</v>
      </c>
      <c r="L1159" s="105">
        <v>-26845260373.66</v>
      </c>
      <c r="M1159" s="105">
        <v>-27365832127.259998</v>
      </c>
      <c r="N1159" s="105">
        <v>-27163962779.619999</v>
      </c>
      <c r="O1159" s="105">
        <v>-27163962779.619999</v>
      </c>
    </row>
    <row r="1160" spans="1:15" x14ac:dyDescent="0.2">
      <c r="A1160" s="106" t="s">
        <v>3220</v>
      </c>
      <c r="B1160" s="105">
        <v>0</v>
      </c>
      <c r="C1160" s="105">
        <v>0</v>
      </c>
      <c r="D1160" s="105">
        <v>0</v>
      </c>
      <c r="E1160" s="105">
        <v>0</v>
      </c>
      <c r="F1160" s="105">
        <v>0</v>
      </c>
      <c r="G1160" s="105">
        <v>0</v>
      </c>
      <c r="H1160" s="105">
        <v>0</v>
      </c>
      <c r="I1160" s="105">
        <v>0</v>
      </c>
      <c r="J1160" s="105">
        <v>0</v>
      </c>
      <c r="K1160" s="105">
        <v>0</v>
      </c>
      <c r="L1160" s="105">
        <v>0</v>
      </c>
      <c r="M1160" s="105">
        <v>0</v>
      </c>
      <c r="N1160" s="105">
        <v>0</v>
      </c>
      <c r="O1160" s="105">
        <v>0</v>
      </c>
    </row>
    <row r="1161" spans="1:15" x14ac:dyDescent="0.2">
      <c r="A1161" s="233" t="s">
        <v>3221</v>
      </c>
      <c r="B1161" s="107">
        <v>-26165936762.789902</v>
      </c>
      <c r="C1161" s="107">
        <v>-26351719554.349998</v>
      </c>
      <c r="D1161" s="107">
        <v>-26319944845.179901</v>
      </c>
      <c r="E1161" s="107">
        <v>-26312048036.07</v>
      </c>
      <c r="F1161" s="107">
        <v>-26442365030.27</v>
      </c>
      <c r="G1161" s="107">
        <v>-26512506732.8899</v>
      </c>
      <c r="H1161" s="107">
        <v>-26599628018.799999</v>
      </c>
      <c r="I1161" s="107">
        <v>-26658317690.349998</v>
      </c>
      <c r="J1161" s="107">
        <v>-26715877392.519901</v>
      </c>
      <c r="K1161" s="107">
        <v>-26919285392.759899</v>
      </c>
      <c r="L1161" s="107">
        <v>-26845260373.66</v>
      </c>
      <c r="M1161" s="107">
        <v>-27365832127.259998</v>
      </c>
      <c r="N1161" s="107">
        <v>-27163962779.619999</v>
      </c>
      <c r="O1161" s="107">
        <v>-27163962779.619999</v>
      </c>
    </row>
    <row r="1162" spans="1:15" x14ac:dyDescent="0.2">
      <c r="A1162" s="106" t="s">
        <v>3222</v>
      </c>
      <c r="B1162" s="105">
        <v>1000</v>
      </c>
      <c r="C1162" s="105">
        <v>1000</v>
      </c>
      <c r="D1162" s="105">
        <v>1000</v>
      </c>
      <c r="E1162" s="105">
        <v>1000</v>
      </c>
      <c r="F1162" s="105">
        <v>1000</v>
      </c>
      <c r="G1162" s="105">
        <v>1000</v>
      </c>
      <c r="H1162" s="105">
        <v>1000</v>
      </c>
      <c r="I1162" s="105">
        <v>1000</v>
      </c>
      <c r="J1162" s="105">
        <v>1000</v>
      </c>
      <c r="K1162" s="105">
        <v>1000</v>
      </c>
      <c r="L1162" s="105">
        <v>1000</v>
      </c>
      <c r="M1162" s="105">
        <v>1000</v>
      </c>
      <c r="N1162" s="105">
        <v>1000</v>
      </c>
      <c r="O1162" s="105">
        <v>1000</v>
      </c>
    </row>
    <row r="1163" spans="1:15" x14ac:dyDescent="0.2">
      <c r="A1163" s="233" t="s">
        <v>3223</v>
      </c>
      <c r="B1163" s="105">
        <v>-322058749.00999999</v>
      </c>
      <c r="C1163" s="105">
        <v>-306787587.47000003</v>
      </c>
      <c r="D1163" s="105">
        <v>-308981137.39999998</v>
      </c>
      <c r="E1163" s="105">
        <v>-302858820.63</v>
      </c>
      <c r="F1163" s="105">
        <v>-304070982.35000002</v>
      </c>
      <c r="G1163" s="105">
        <v>-304864936.45999998</v>
      </c>
      <c r="H1163" s="105">
        <v>-296334814.20999998</v>
      </c>
      <c r="I1163" s="105">
        <v>-299265424.61000001</v>
      </c>
      <c r="J1163" s="105">
        <v>-299557894.81999999</v>
      </c>
      <c r="K1163" s="105">
        <v>-304159445.30000001</v>
      </c>
      <c r="L1163" s="105">
        <v>-293989468.05999899</v>
      </c>
      <c r="M1163" s="105">
        <v>-291145741.24000001</v>
      </c>
      <c r="N1163" s="105">
        <v>-290856586.5</v>
      </c>
      <c r="O1163" s="105">
        <v>-290856586.5</v>
      </c>
    </row>
    <row r="1164" spans="1:15" x14ac:dyDescent="0.2">
      <c r="A1164" s="233" t="s">
        <v>3224</v>
      </c>
      <c r="B1164" s="105">
        <v>709668716.83000004</v>
      </c>
      <c r="C1164" s="105">
        <v>709668716.83000004</v>
      </c>
      <c r="D1164" s="105">
        <v>709668716.83000004</v>
      </c>
      <c r="E1164" s="105">
        <v>691347434.42999995</v>
      </c>
      <c r="F1164" s="105">
        <v>691347434.42999995</v>
      </c>
      <c r="G1164" s="105">
        <v>691347434.42999995</v>
      </c>
      <c r="H1164" s="105">
        <v>703945118.06999898</v>
      </c>
      <c r="I1164" s="105">
        <v>703945118.06999898</v>
      </c>
      <c r="J1164" s="105">
        <v>703945118.06999898</v>
      </c>
      <c r="K1164" s="105">
        <v>706459029.08999896</v>
      </c>
      <c r="L1164" s="105">
        <v>706459029.08999896</v>
      </c>
      <c r="M1164" s="105">
        <v>742040041.27999997</v>
      </c>
      <c r="N1164" s="105">
        <v>735283869.37</v>
      </c>
      <c r="O1164" s="105">
        <v>735283869.37</v>
      </c>
    </row>
    <row r="1165" spans="1:15" x14ac:dyDescent="0.2">
      <c r="A1165" s="233" t="s">
        <v>3225</v>
      </c>
      <c r="B1165" s="105">
        <v>123847441.809999</v>
      </c>
      <c r="C1165" s="105">
        <v>123847441.809999</v>
      </c>
      <c r="D1165" s="105">
        <v>123847441.809999</v>
      </c>
      <c r="E1165" s="105">
        <v>117744803.92</v>
      </c>
      <c r="F1165" s="105">
        <v>117744803.92</v>
      </c>
      <c r="G1165" s="105">
        <v>117744803.92</v>
      </c>
      <c r="H1165" s="105">
        <v>118927528.03</v>
      </c>
      <c r="I1165" s="105">
        <v>118927528.03</v>
      </c>
      <c r="J1165" s="105">
        <v>118927528.03</v>
      </c>
      <c r="K1165" s="105">
        <v>116778324.17999899</v>
      </c>
      <c r="L1165" s="105">
        <v>116778324.17999899</v>
      </c>
      <c r="M1165" s="105">
        <v>113718813.45999999</v>
      </c>
      <c r="N1165" s="105">
        <v>112753285.41</v>
      </c>
      <c r="O1165" s="105">
        <v>112753285.41</v>
      </c>
    </row>
    <row r="1166" spans="1:15" x14ac:dyDescent="0.2">
      <c r="A1166" s="233" t="s">
        <v>3226</v>
      </c>
      <c r="B1166" s="105">
        <v>-79126788.640000001</v>
      </c>
      <c r="C1166" s="105">
        <v>-79126788.640000001</v>
      </c>
      <c r="D1166" s="105">
        <v>-79126788.640000001</v>
      </c>
      <c r="E1166" s="105">
        <v>-79089334.390000001</v>
      </c>
      <c r="F1166" s="105">
        <v>-79089334.390000001</v>
      </c>
      <c r="G1166" s="105">
        <v>-79089334.390000001</v>
      </c>
      <c r="H1166" s="105">
        <v>-79051880.140000001</v>
      </c>
      <c r="I1166" s="105">
        <v>-79051880.140000001</v>
      </c>
      <c r="J1166" s="105">
        <v>-79051880.140000001</v>
      </c>
      <c r="K1166" s="105">
        <v>-79014425.890000001</v>
      </c>
      <c r="L1166" s="105">
        <v>-79014425.890000001</v>
      </c>
      <c r="M1166" s="105">
        <v>-80252912.349999994</v>
      </c>
      <c r="N1166" s="105">
        <v>-81971851.599999994</v>
      </c>
      <c r="O1166" s="105">
        <v>-81971851.599999994</v>
      </c>
    </row>
    <row r="1167" spans="1:15" x14ac:dyDescent="0.2">
      <c r="A1167" s="233" t="s">
        <v>3227</v>
      </c>
      <c r="B1167" s="105">
        <v>0</v>
      </c>
      <c r="C1167" s="105">
        <v>0</v>
      </c>
      <c r="D1167" s="105">
        <v>0</v>
      </c>
      <c r="E1167" s="105">
        <v>0</v>
      </c>
      <c r="F1167" s="105">
        <v>0</v>
      </c>
      <c r="G1167" s="105">
        <v>0</v>
      </c>
      <c r="H1167" s="105">
        <v>0</v>
      </c>
      <c r="I1167" s="105">
        <v>0</v>
      </c>
      <c r="J1167" s="105">
        <v>0</v>
      </c>
      <c r="K1167" s="105">
        <v>0</v>
      </c>
      <c r="L1167" s="105">
        <v>0</v>
      </c>
      <c r="M1167" s="105">
        <v>0</v>
      </c>
      <c r="N1167" s="105">
        <v>0</v>
      </c>
      <c r="O1167" s="105">
        <v>0</v>
      </c>
    </row>
    <row r="1168" spans="1:15" x14ac:dyDescent="0.2">
      <c r="A1168" s="233" t="s">
        <v>3228</v>
      </c>
      <c r="B1168" s="105">
        <v>0</v>
      </c>
      <c r="C1168" s="105">
        <v>0</v>
      </c>
      <c r="D1168" s="105">
        <v>0</v>
      </c>
      <c r="E1168" s="105">
        <v>0</v>
      </c>
      <c r="F1168" s="105">
        <v>0</v>
      </c>
      <c r="G1168" s="105">
        <v>0</v>
      </c>
      <c r="H1168" s="105">
        <v>0</v>
      </c>
      <c r="I1168" s="105">
        <v>0</v>
      </c>
      <c r="J1168" s="105">
        <v>0</v>
      </c>
      <c r="K1168" s="105">
        <v>0</v>
      </c>
      <c r="L1168" s="105">
        <v>0</v>
      </c>
      <c r="M1168" s="105">
        <v>0</v>
      </c>
      <c r="N1168" s="105">
        <v>0</v>
      </c>
      <c r="O1168" s="105">
        <v>0</v>
      </c>
    </row>
    <row r="1169" spans="1:15" x14ac:dyDescent="0.2">
      <c r="A1169" s="233" t="s">
        <v>3229</v>
      </c>
      <c r="B1169" s="109">
        <v>-25575352564.519901</v>
      </c>
      <c r="C1169" s="109">
        <v>-25745864194.540001</v>
      </c>
      <c r="D1169" s="109">
        <v>-25716283035.2999</v>
      </c>
      <c r="E1169" s="109">
        <v>-25726725283.959999</v>
      </c>
      <c r="F1169" s="109">
        <v>-25858254439.880001</v>
      </c>
      <c r="G1169" s="109">
        <v>-25929190096.609901</v>
      </c>
      <c r="H1169" s="109">
        <v>-25994038306.77</v>
      </c>
      <c r="I1169" s="109">
        <v>-26055658588.720001</v>
      </c>
      <c r="J1169" s="109">
        <v>-26113510761.099899</v>
      </c>
      <c r="K1169" s="109">
        <v>-26321193058.899899</v>
      </c>
      <c r="L1169" s="109">
        <v>-26236998062.560001</v>
      </c>
      <c r="M1169" s="109">
        <v>-26720966101.41</v>
      </c>
      <c r="N1169" s="109">
        <v>-26524810359.740002</v>
      </c>
      <c r="O1169" s="109">
        <v>-26524810359.740002</v>
      </c>
    </row>
    <row r="1170" spans="1:15" x14ac:dyDescent="0.2">
      <c r="A1170" s="106" t="s">
        <v>3230</v>
      </c>
      <c r="B1170" s="105">
        <v>0</v>
      </c>
      <c r="C1170" s="105">
        <v>0</v>
      </c>
      <c r="D1170" s="105">
        <v>0</v>
      </c>
      <c r="E1170" s="105">
        <v>0</v>
      </c>
      <c r="F1170" s="105">
        <v>0</v>
      </c>
      <c r="G1170" s="105">
        <v>0</v>
      </c>
      <c r="H1170" s="105">
        <v>0</v>
      </c>
      <c r="I1170" s="105">
        <v>0</v>
      </c>
      <c r="J1170" s="105">
        <v>0</v>
      </c>
      <c r="K1170" s="105">
        <v>0</v>
      </c>
      <c r="L1170" s="105">
        <v>0</v>
      </c>
      <c r="M1170" s="105">
        <v>0</v>
      </c>
      <c r="N1170" s="105">
        <v>0</v>
      </c>
      <c r="O1170" s="105">
        <v>0</v>
      </c>
    </row>
    <row r="1171" spans="1:15" x14ac:dyDescent="0.2">
      <c r="A1171" s="106" t="s">
        <v>3231</v>
      </c>
    </row>
    <row r="1172" spans="1:15" x14ac:dyDescent="0.2">
      <c r="A1172" s="106" t="s">
        <v>3232</v>
      </c>
    </row>
    <row r="1173" spans="1:15" x14ac:dyDescent="0.2">
      <c r="A1173" s="106" t="s">
        <v>3233</v>
      </c>
      <c r="B1173" s="105">
        <v>0</v>
      </c>
      <c r="C1173" s="105">
        <v>0</v>
      </c>
      <c r="D1173" s="105">
        <v>0</v>
      </c>
      <c r="E1173" s="105">
        <v>0</v>
      </c>
      <c r="F1173" s="105">
        <v>0</v>
      </c>
      <c r="G1173" s="105">
        <v>0</v>
      </c>
      <c r="H1173" s="105">
        <v>0</v>
      </c>
      <c r="I1173" s="105">
        <v>0</v>
      </c>
      <c r="J1173" s="105">
        <v>0</v>
      </c>
      <c r="K1173" s="105">
        <v>0</v>
      </c>
      <c r="L1173" s="105">
        <v>0</v>
      </c>
      <c r="M1173" s="105">
        <v>0</v>
      </c>
      <c r="N1173" s="105">
        <v>0</v>
      </c>
      <c r="O1173" s="105">
        <v>0</v>
      </c>
    </row>
    <row r="1174" spans="1:15" x14ac:dyDescent="0.2">
      <c r="A1174" s="106" t="s">
        <v>3234</v>
      </c>
      <c r="B1174" s="105">
        <v>25575353000</v>
      </c>
      <c r="C1174" s="105">
        <v>25745864000</v>
      </c>
      <c r="D1174" s="105">
        <v>25716283000</v>
      </c>
      <c r="E1174" s="105">
        <v>25726725000</v>
      </c>
      <c r="F1174" s="105">
        <v>25858254000</v>
      </c>
      <c r="G1174" s="105">
        <v>25929190000</v>
      </c>
      <c r="H1174" s="105">
        <v>25994038000</v>
      </c>
      <c r="I1174" s="105">
        <v>26055659000</v>
      </c>
      <c r="J1174" s="105">
        <v>26113511000</v>
      </c>
      <c r="K1174" s="105">
        <v>26321193000</v>
      </c>
      <c r="L1174" s="105">
        <v>26236998000</v>
      </c>
      <c r="M1174" s="105">
        <v>26720966000</v>
      </c>
      <c r="N1174" s="105">
        <v>26524810000</v>
      </c>
      <c r="O1174" s="105">
        <v>26524810000</v>
      </c>
    </row>
    <row r="1175" spans="1:15" x14ac:dyDescent="0.2">
      <c r="A1175" s="106" t="s">
        <v>3235</v>
      </c>
      <c r="B1175" s="105">
        <v>1000</v>
      </c>
      <c r="C1175" s="105">
        <v>1000</v>
      </c>
      <c r="D1175" s="105">
        <v>1000</v>
      </c>
      <c r="E1175" s="105">
        <v>1000</v>
      </c>
      <c r="F1175" s="105">
        <v>1000</v>
      </c>
      <c r="G1175" s="105">
        <v>1000</v>
      </c>
      <c r="H1175" s="105">
        <v>1000</v>
      </c>
      <c r="I1175" s="105">
        <v>1000</v>
      </c>
      <c r="J1175" s="105">
        <v>1000</v>
      </c>
      <c r="K1175" s="105">
        <v>1000</v>
      </c>
      <c r="L1175" s="105">
        <v>1000</v>
      </c>
      <c r="M1175" s="105">
        <v>1000</v>
      </c>
      <c r="N1175" s="105">
        <v>1000</v>
      </c>
      <c r="O1175" s="105">
        <v>1000</v>
      </c>
    </row>
    <row r="1176" spans="1:15" x14ac:dyDescent="0.2">
      <c r="A1176" s="106" t="s">
        <v>3236</v>
      </c>
    </row>
    <row r="1177" spans="1:15" x14ac:dyDescent="0.2">
      <c r="A1177" s="106" t="s">
        <v>3237</v>
      </c>
    </row>
    <row r="1178" spans="1:15" x14ac:dyDescent="0.2">
      <c r="A1178" s="106" t="s">
        <v>3238</v>
      </c>
      <c r="B1178" s="105">
        <v>0</v>
      </c>
      <c r="C1178" s="105">
        <v>0</v>
      </c>
      <c r="D1178" s="105">
        <v>0</v>
      </c>
      <c r="E1178" s="105">
        <v>0</v>
      </c>
      <c r="F1178" s="105">
        <v>0</v>
      </c>
      <c r="G1178" s="105">
        <v>0</v>
      </c>
      <c r="H1178" s="105">
        <v>0</v>
      </c>
      <c r="I1178" s="105">
        <v>0</v>
      </c>
      <c r="J1178" s="105">
        <v>0</v>
      </c>
      <c r="K1178" s="105">
        <v>0</v>
      </c>
      <c r="L1178" s="105">
        <v>0</v>
      </c>
      <c r="M1178" s="105">
        <v>0</v>
      </c>
      <c r="N1178" s="105">
        <v>0</v>
      </c>
      <c r="O1178" s="105">
        <v>0</v>
      </c>
    </row>
    <row r="1179" spans="1:15" x14ac:dyDescent="0.2">
      <c r="A1179" s="106" t="s">
        <v>3239</v>
      </c>
    </row>
    <row r="1180" spans="1:15" x14ac:dyDescent="0.2">
      <c r="A1180" s="106" t="s">
        <v>3240</v>
      </c>
      <c r="B1180" s="105">
        <v>-25575353000</v>
      </c>
      <c r="C1180" s="105">
        <v>-25745864000</v>
      </c>
      <c r="D1180" s="105">
        <v>-25716283000</v>
      </c>
      <c r="E1180" s="105">
        <v>-25726725000</v>
      </c>
      <c r="F1180" s="105">
        <v>-25858254000</v>
      </c>
      <c r="G1180" s="105">
        <v>-25929190000</v>
      </c>
      <c r="H1180" s="105">
        <v>-25994038000</v>
      </c>
      <c r="I1180" s="105">
        <v>-26055659000</v>
      </c>
      <c r="J1180" s="105">
        <v>-26113511000</v>
      </c>
      <c r="K1180" s="105">
        <v>-26321193000</v>
      </c>
      <c r="L1180" s="105">
        <v>-26236998000</v>
      </c>
      <c r="M1180" s="105">
        <v>-26720966000</v>
      </c>
      <c r="N1180" s="105">
        <v>-26524810000</v>
      </c>
      <c r="O1180" s="105">
        <v>-26524810000</v>
      </c>
    </row>
    <row r="1181" spans="1:15" x14ac:dyDescent="0.2">
      <c r="A1181" s="106" t="s">
        <v>3241</v>
      </c>
      <c r="B1181" s="105">
        <v>1000</v>
      </c>
      <c r="C1181" s="105">
        <v>1000</v>
      </c>
      <c r="D1181" s="105">
        <v>1000</v>
      </c>
      <c r="E1181" s="105">
        <v>1000</v>
      </c>
      <c r="F1181" s="105">
        <v>1000</v>
      </c>
      <c r="G1181" s="105">
        <v>1000</v>
      </c>
      <c r="H1181" s="105">
        <v>1000</v>
      </c>
      <c r="I1181" s="105">
        <v>1000</v>
      </c>
      <c r="J1181" s="105">
        <v>1000</v>
      </c>
      <c r="K1181" s="105">
        <v>1000</v>
      </c>
      <c r="L1181" s="105">
        <v>1000</v>
      </c>
      <c r="M1181" s="105">
        <v>1000</v>
      </c>
      <c r="N1181" s="105">
        <v>1000</v>
      </c>
      <c r="O1181" s="105">
        <v>1000</v>
      </c>
    </row>
    <row r="1182" spans="1:15" x14ac:dyDescent="0.2">
      <c r="A1182" s="106" t="s">
        <v>3242</v>
      </c>
    </row>
    <row r="1183" spans="1:15" x14ac:dyDescent="0.2">
      <c r="A1183" s="106" t="s">
        <v>3243</v>
      </c>
    </row>
    <row r="1184" spans="1:15" x14ac:dyDescent="0.2">
      <c r="A1184" s="106" t="s">
        <v>3244</v>
      </c>
      <c r="B1184" s="105">
        <v>0</v>
      </c>
      <c r="C1184" s="105">
        <v>0</v>
      </c>
      <c r="D1184" s="105">
        <v>0</v>
      </c>
      <c r="E1184" s="105">
        <v>0</v>
      </c>
      <c r="F1184" s="105">
        <v>0</v>
      </c>
      <c r="G1184" s="105">
        <v>0</v>
      </c>
      <c r="H1184" s="105">
        <v>0</v>
      </c>
      <c r="I1184" s="105">
        <v>0</v>
      </c>
      <c r="J1184" s="105">
        <v>0</v>
      </c>
      <c r="K1184" s="105">
        <v>0</v>
      </c>
      <c r="L1184" s="105">
        <v>0</v>
      </c>
      <c r="M1184" s="105">
        <v>0</v>
      </c>
      <c r="N1184" s="105">
        <v>0</v>
      </c>
      <c r="O1184" s="105">
        <v>0</v>
      </c>
    </row>
    <row r="1185" spans="1:16" x14ac:dyDescent="0.2">
      <c r="A1185" s="106" t="s">
        <v>3245</v>
      </c>
    </row>
    <row r="1186" spans="1:16" x14ac:dyDescent="0.2">
      <c r="A1186" s="106" t="s">
        <v>3246</v>
      </c>
      <c r="B1186" s="105">
        <v>0</v>
      </c>
      <c r="C1186" s="105">
        <v>0</v>
      </c>
      <c r="D1186" s="105">
        <v>0</v>
      </c>
      <c r="E1186" s="105">
        <v>0</v>
      </c>
      <c r="F1186" s="105">
        <v>0</v>
      </c>
      <c r="G1186" s="105">
        <v>0</v>
      </c>
      <c r="H1186" s="105">
        <v>0</v>
      </c>
      <c r="I1186" s="105">
        <v>0</v>
      </c>
      <c r="J1186" s="105">
        <v>0</v>
      </c>
      <c r="K1186" s="105">
        <v>0</v>
      </c>
      <c r="L1186" s="105">
        <v>0</v>
      </c>
      <c r="M1186" s="105">
        <v>0</v>
      </c>
      <c r="N1186" s="105">
        <v>0</v>
      </c>
      <c r="O1186" s="105">
        <v>0</v>
      </c>
    </row>
    <row r="1187" spans="1:16" x14ac:dyDescent="0.2">
      <c r="A1187" s="106" t="s">
        <v>3247</v>
      </c>
    </row>
    <row r="1188" spans="1:16" x14ac:dyDescent="0.2">
      <c r="A1188" s="106" t="s">
        <v>3248</v>
      </c>
    </row>
    <row r="1199" spans="1:16" x14ac:dyDescent="0.2">
      <c r="P1199" s="153"/>
    </row>
    <row r="1206" spans="16:16" x14ac:dyDescent="0.2">
      <c r="P1206" s="153"/>
    </row>
    <row r="1217" spans="16:16" x14ac:dyDescent="0.2">
      <c r="P1217" s="153"/>
    </row>
  </sheetData>
  <autoFilter ref="A3:P1219" xr:uid="{F3601367-DECA-4104-9A80-39700A04C9F5}"/>
  <pageMargins left="0.7" right="0.7" top="0.75" bottom="0.75" header="0.3" footer="0.3"/>
  <pageSetup orientation="portrait" r:id="rId1"/>
  <headerFooter>
    <oddHeader>&amp;RDEF’s Response to OPC POD 1 (1-26)
Q7
Page &amp;P of &amp;N</oddHeader>
    <oddFooter>&amp;R20240025-OPCPOD1-00004212</oddFooter>
  </headerFooter>
  <colBreaks count="1" manualBreakCount="1">
    <brk id="1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BFDB-D069-44AC-BDD2-4F58BFA91042}">
  <sheetPr codeName="Sheet17"/>
  <dimension ref="A1:N307"/>
  <sheetViews>
    <sheetView tabSelected="1" workbookViewId="0">
      <selection activeCell="H19" sqref="H19"/>
    </sheetView>
  </sheetViews>
  <sheetFormatPr defaultColWidth="9.109375" defaultRowHeight="10.199999999999999" x14ac:dyDescent="0.2"/>
  <cols>
    <col min="1" max="1" width="30.6640625" style="106" customWidth="1"/>
    <col min="2" max="13" width="10.6640625" style="105" customWidth="1"/>
    <col min="14" max="14" width="11.77734375" style="105" bestFit="1" customWidth="1"/>
    <col min="15" max="16384" width="9.109375" style="200"/>
  </cols>
  <sheetData>
    <row r="1" spans="1:14" s="199" customFormat="1" x14ac:dyDescent="0.2">
      <c r="A1" s="146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</row>
    <row r="2" spans="1:14" s="199" customFormat="1" x14ac:dyDescent="0.2">
      <c r="A2" s="146" t="s">
        <v>2275</v>
      </c>
      <c r="B2" s="104" t="s">
        <v>346</v>
      </c>
      <c r="C2" s="104" t="s">
        <v>347</v>
      </c>
      <c r="D2" s="104" t="s">
        <v>348</v>
      </c>
      <c r="E2" s="104" t="s">
        <v>349</v>
      </c>
      <c r="F2" s="104" t="s">
        <v>350</v>
      </c>
      <c r="G2" s="104" t="s">
        <v>351</v>
      </c>
      <c r="H2" s="104" t="s">
        <v>352</v>
      </c>
      <c r="I2" s="104" t="s">
        <v>353</v>
      </c>
      <c r="J2" s="104" t="s">
        <v>354</v>
      </c>
      <c r="K2" s="104" t="s">
        <v>355</v>
      </c>
      <c r="L2" s="104" t="s">
        <v>356</v>
      </c>
      <c r="M2" s="104" t="s">
        <v>357</v>
      </c>
      <c r="N2" s="104" t="s">
        <v>20</v>
      </c>
    </row>
    <row r="3" spans="1:14" s="199" customFormat="1" x14ac:dyDescent="0.2">
      <c r="A3" s="146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</row>
    <row r="4" spans="1:14" x14ac:dyDescent="0.2">
      <c r="A4" s="158" t="s">
        <v>366</v>
      </c>
    </row>
    <row r="5" spans="1:14" x14ac:dyDescent="0.2">
      <c r="A5" s="106" t="s">
        <v>367</v>
      </c>
    </row>
    <row r="6" spans="1:14" x14ac:dyDescent="0.2">
      <c r="A6" s="106" t="s">
        <v>1585</v>
      </c>
      <c r="B6" s="105">
        <v>1493412000</v>
      </c>
      <c r="C6" s="105">
        <v>1493412000</v>
      </c>
      <c r="D6" s="105">
        <v>1493412000</v>
      </c>
      <c r="E6" s="105">
        <v>1493412000</v>
      </c>
      <c r="F6" s="105">
        <v>1493412000</v>
      </c>
      <c r="G6" s="105">
        <v>1493412000</v>
      </c>
      <c r="H6" s="105">
        <v>1493412000</v>
      </c>
      <c r="I6" s="105">
        <v>1493412000</v>
      </c>
      <c r="J6" s="105">
        <v>1493412000</v>
      </c>
      <c r="K6" s="105">
        <v>1493412000</v>
      </c>
      <c r="L6" s="105">
        <v>1493412000</v>
      </c>
      <c r="M6" s="105">
        <v>1493412000</v>
      </c>
      <c r="N6" s="105">
        <v>17920944000</v>
      </c>
    </row>
    <row r="7" spans="1:14" x14ac:dyDescent="0.2">
      <c r="A7" s="106" t="s">
        <v>1586</v>
      </c>
      <c r="B7" s="105">
        <v>1493412000</v>
      </c>
      <c r="C7" s="105">
        <v>1493412000</v>
      </c>
      <c r="D7" s="105">
        <v>1493412000</v>
      </c>
      <c r="E7" s="105">
        <v>1493412000</v>
      </c>
      <c r="F7" s="105">
        <v>1493412000</v>
      </c>
      <c r="G7" s="105">
        <v>1493412000</v>
      </c>
      <c r="H7" s="105">
        <v>1493412000</v>
      </c>
      <c r="I7" s="105">
        <v>1493412000</v>
      </c>
      <c r="J7" s="105">
        <v>1493412000</v>
      </c>
      <c r="K7" s="105">
        <v>1493412000</v>
      </c>
      <c r="L7" s="105">
        <v>1493412000</v>
      </c>
      <c r="M7" s="105">
        <v>1493412000</v>
      </c>
      <c r="N7" s="105">
        <v>17920944000</v>
      </c>
    </row>
    <row r="8" spans="1:14" x14ac:dyDescent="0.2">
      <c r="A8" s="106" t="s">
        <v>1587</v>
      </c>
    </row>
    <row r="9" spans="1:14" x14ac:dyDescent="0.2">
      <c r="A9" s="106" t="s">
        <v>1588</v>
      </c>
      <c r="B9" s="105">
        <v>1000</v>
      </c>
      <c r="C9" s="105">
        <v>1000</v>
      </c>
      <c r="D9" s="105">
        <v>1000</v>
      </c>
      <c r="E9" s="105">
        <v>1000</v>
      </c>
      <c r="F9" s="105">
        <v>1000</v>
      </c>
      <c r="G9" s="105">
        <v>1000</v>
      </c>
      <c r="H9" s="105">
        <v>1000</v>
      </c>
      <c r="I9" s="105">
        <v>1000</v>
      </c>
      <c r="J9" s="105">
        <v>1000</v>
      </c>
      <c r="K9" s="105">
        <v>1000</v>
      </c>
      <c r="L9" s="105">
        <v>1000</v>
      </c>
      <c r="M9" s="105">
        <v>1000</v>
      </c>
      <c r="N9" s="105">
        <v>12000</v>
      </c>
    </row>
    <row r="10" spans="1:14" x14ac:dyDescent="0.2">
      <c r="A10" s="106" t="s">
        <v>1589</v>
      </c>
    </row>
    <row r="11" spans="1:14" x14ac:dyDescent="0.2">
      <c r="A11" s="106" t="s">
        <v>1590</v>
      </c>
    </row>
    <row r="12" spans="1:14" x14ac:dyDescent="0.2">
      <c r="A12" s="106" t="s">
        <v>1591</v>
      </c>
    </row>
    <row r="13" spans="1:14" x14ac:dyDescent="0.2">
      <c r="A13" s="106" t="s">
        <v>1592</v>
      </c>
    </row>
    <row r="14" spans="1:14" x14ac:dyDescent="0.2">
      <c r="A14" s="106" t="s">
        <v>1593</v>
      </c>
    </row>
    <row r="15" spans="1:14" x14ac:dyDescent="0.2">
      <c r="A15" s="106" t="s">
        <v>377</v>
      </c>
    </row>
    <row r="16" spans="1:14" x14ac:dyDescent="0.2">
      <c r="A16" s="106" t="s">
        <v>1594</v>
      </c>
    </row>
    <row r="17" spans="1:14" x14ac:dyDescent="0.2">
      <c r="A17" s="106" t="s">
        <v>1595</v>
      </c>
    </row>
    <row r="18" spans="1:14" x14ac:dyDescent="0.2">
      <c r="A18" s="106" t="s">
        <v>1596</v>
      </c>
      <c r="B18" s="105">
        <v>23906493442.932999</v>
      </c>
      <c r="C18" s="105">
        <v>24043255649.996101</v>
      </c>
      <c r="D18" s="105">
        <v>24188169219.033798</v>
      </c>
      <c r="E18" s="105">
        <v>24367040196.630699</v>
      </c>
      <c r="F18" s="105">
        <v>24542721778.4007</v>
      </c>
      <c r="G18" s="105">
        <v>24717885839.943001</v>
      </c>
      <c r="H18" s="105">
        <v>24876252123.739899</v>
      </c>
      <c r="I18" s="105">
        <v>25034886825.612301</v>
      </c>
      <c r="J18" s="105">
        <v>25188785999.284599</v>
      </c>
      <c r="K18" s="105">
        <v>25345252823.357601</v>
      </c>
      <c r="L18" s="105">
        <v>25503853293.226898</v>
      </c>
      <c r="M18" s="105">
        <v>25677179689.196098</v>
      </c>
      <c r="N18" s="105">
        <v>25677179689.196098</v>
      </c>
    </row>
    <row r="19" spans="1:14" x14ac:dyDescent="0.2">
      <c r="A19" s="106" t="s">
        <v>1597</v>
      </c>
      <c r="B19" s="105">
        <v>6462835532.8692303</v>
      </c>
      <c r="C19" s="105">
        <v>6508257172.9184599</v>
      </c>
      <c r="D19" s="105">
        <v>6553861075.8515396</v>
      </c>
      <c r="E19" s="105">
        <v>6601591053.2015305</v>
      </c>
      <c r="F19" s="105">
        <v>6650448208.1392298</v>
      </c>
      <c r="G19" s="105">
        <v>6698558493.7499905</v>
      </c>
      <c r="H19" s="105">
        <v>6753737849.2092304</v>
      </c>
      <c r="I19" s="105">
        <v>6808347044.44384</v>
      </c>
      <c r="J19" s="105">
        <v>6857960087.2069197</v>
      </c>
      <c r="K19" s="105">
        <v>6910567074.7576799</v>
      </c>
      <c r="L19" s="105">
        <v>6958283721.9576797</v>
      </c>
      <c r="M19" s="105">
        <v>7009212986.9346104</v>
      </c>
      <c r="N19" s="105">
        <v>7009212986.9346104</v>
      </c>
    </row>
    <row r="20" spans="1:14" x14ac:dyDescent="0.2">
      <c r="A20" s="106" t="s">
        <v>1598</v>
      </c>
      <c r="B20" s="107">
        <v>17443657910.063801</v>
      </c>
      <c r="C20" s="107">
        <v>17534998477.077599</v>
      </c>
      <c r="D20" s="107">
        <v>17634308143.182301</v>
      </c>
      <c r="E20" s="107">
        <v>17765449143.429199</v>
      </c>
      <c r="F20" s="107">
        <v>17892273570.261501</v>
      </c>
      <c r="G20" s="107">
        <v>18019327346.193001</v>
      </c>
      <c r="H20" s="107">
        <v>18122514274.530701</v>
      </c>
      <c r="I20" s="107">
        <v>18226539781.1684</v>
      </c>
      <c r="J20" s="107">
        <v>18330825912.077599</v>
      </c>
      <c r="K20" s="107">
        <v>18434685748.599998</v>
      </c>
      <c r="L20" s="107">
        <v>18545569571.269199</v>
      </c>
      <c r="M20" s="107">
        <v>18667966702.261501</v>
      </c>
      <c r="N20" s="107">
        <v>18667966702.261501</v>
      </c>
    </row>
    <row r="21" spans="1:14" x14ac:dyDescent="0.2">
      <c r="A21" s="106" t="s">
        <v>1599</v>
      </c>
      <c r="B21" s="105">
        <v>130369980.868461</v>
      </c>
      <c r="C21" s="105">
        <v>129798789.00769199</v>
      </c>
      <c r="D21" s="105">
        <v>129786795.726153</v>
      </c>
      <c r="E21" s="105">
        <v>129774802.44461501</v>
      </c>
      <c r="F21" s="105">
        <v>129762809.163076</v>
      </c>
      <c r="G21" s="105">
        <v>129751968.446153</v>
      </c>
      <c r="H21" s="105">
        <v>129741138.906923</v>
      </c>
      <c r="I21" s="105">
        <v>129730444.490769</v>
      </c>
      <c r="J21" s="105">
        <v>129719614.951538</v>
      </c>
      <c r="K21" s="105">
        <v>129721602.51000001</v>
      </c>
      <c r="L21" s="105">
        <v>129724038.294615</v>
      </c>
      <c r="M21" s="105">
        <v>124530512.300769</v>
      </c>
      <c r="N21" s="105">
        <v>124530512.300769</v>
      </c>
    </row>
    <row r="22" spans="1:14" x14ac:dyDescent="0.2">
      <c r="A22" s="106" t="s">
        <v>1600</v>
      </c>
      <c r="B22" s="105">
        <v>1492207470.64307</v>
      </c>
      <c r="C22" s="105">
        <v>1532474270.86538</v>
      </c>
      <c r="D22" s="105">
        <v>1569233827.3223</v>
      </c>
      <c r="E22" s="105">
        <v>1577378749.14153</v>
      </c>
      <c r="F22" s="105">
        <v>1593597622.6484599</v>
      </c>
      <c r="G22" s="105">
        <v>1611464980.4384601</v>
      </c>
      <c r="H22" s="105">
        <v>1649770949.9646101</v>
      </c>
      <c r="I22" s="105">
        <v>1690555226.0999999</v>
      </c>
      <c r="J22" s="105">
        <v>1737762384.92153</v>
      </c>
      <c r="K22" s="105">
        <v>1788189593.7630701</v>
      </c>
      <c r="L22" s="105">
        <v>1836206233.3053801</v>
      </c>
      <c r="M22" s="105">
        <v>1882927055.11538</v>
      </c>
      <c r="N22" s="105">
        <v>1882927055.11538</v>
      </c>
    </row>
    <row r="23" spans="1:14" x14ac:dyDescent="0.2">
      <c r="A23" s="106" t="s">
        <v>1601</v>
      </c>
      <c r="B23" s="105">
        <v>0</v>
      </c>
      <c r="C23" s="105">
        <v>0</v>
      </c>
      <c r="D23" s="105">
        <v>0</v>
      </c>
      <c r="E23" s="105">
        <v>0</v>
      </c>
      <c r="F23" s="105">
        <v>0</v>
      </c>
      <c r="G23" s="105">
        <v>0</v>
      </c>
      <c r="H23" s="105">
        <v>0</v>
      </c>
      <c r="I23" s="105">
        <v>0</v>
      </c>
      <c r="J23" s="105">
        <v>0</v>
      </c>
      <c r="K23" s="105">
        <v>0</v>
      </c>
      <c r="L23" s="105">
        <v>0</v>
      </c>
      <c r="M23" s="105">
        <v>0</v>
      </c>
      <c r="N23" s="105">
        <v>0</v>
      </c>
    </row>
    <row r="24" spans="1:14" x14ac:dyDescent="0.2">
      <c r="A24" s="106" t="s">
        <v>1602</v>
      </c>
      <c r="B24" s="107">
        <v>19066235361.575298</v>
      </c>
      <c r="C24" s="107">
        <v>19197271536.950699</v>
      </c>
      <c r="D24" s="107">
        <v>19333328766.230701</v>
      </c>
      <c r="E24" s="107">
        <v>19472602695.015301</v>
      </c>
      <c r="F24" s="107">
        <v>19615634002.073002</v>
      </c>
      <c r="G24" s="107">
        <v>19760544295.077599</v>
      </c>
      <c r="H24" s="107">
        <v>19902026363.402199</v>
      </c>
      <c r="I24" s="107">
        <v>20046825451.759201</v>
      </c>
      <c r="J24" s="107">
        <v>20198307911.950699</v>
      </c>
      <c r="K24" s="107">
        <v>20352596944.873001</v>
      </c>
      <c r="L24" s="107">
        <v>20511499842.869202</v>
      </c>
      <c r="M24" s="107">
        <v>20675424269.677601</v>
      </c>
      <c r="N24" s="107">
        <v>20675424269.677601</v>
      </c>
    </row>
    <row r="25" spans="1:14" x14ac:dyDescent="0.2">
      <c r="A25" s="106" t="s">
        <v>1603</v>
      </c>
      <c r="B25" s="105">
        <v>1717872877.45769</v>
      </c>
      <c r="C25" s="105">
        <v>1794524573.75231</v>
      </c>
      <c r="D25" s="105">
        <v>1876044367.9346099</v>
      </c>
      <c r="E25" s="105">
        <v>1950816058.9784501</v>
      </c>
      <c r="F25" s="105">
        <v>2014859923.99384</v>
      </c>
      <c r="G25" s="105">
        <v>2079455920.5738399</v>
      </c>
      <c r="H25" s="105">
        <v>2143890018.6969199</v>
      </c>
      <c r="I25" s="105">
        <v>2177037082.6430702</v>
      </c>
      <c r="J25" s="105">
        <v>2181399408.13307</v>
      </c>
      <c r="K25" s="105">
        <v>2136779131.1823001</v>
      </c>
      <c r="L25" s="105">
        <v>2076387052.29691</v>
      </c>
      <c r="M25" s="105">
        <v>2028331733.6246099</v>
      </c>
      <c r="N25" s="105">
        <v>2028331733.6246099</v>
      </c>
    </row>
    <row r="26" spans="1:14" x14ac:dyDescent="0.2">
      <c r="A26" s="106" t="s">
        <v>1604</v>
      </c>
      <c r="B26" s="109">
        <v>20784108239.033001</v>
      </c>
      <c r="C26" s="109">
        <v>20991796110.702999</v>
      </c>
      <c r="D26" s="109">
        <v>21209373134.165298</v>
      </c>
      <c r="E26" s="109">
        <v>21423418753.993801</v>
      </c>
      <c r="F26" s="109">
        <v>21630493926.066898</v>
      </c>
      <c r="G26" s="109">
        <v>21840000215.651501</v>
      </c>
      <c r="H26" s="109">
        <v>22045916382.099201</v>
      </c>
      <c r="I26" s="109">
        <v>22223862534.402302</v>
      </c>
      <c r="J26" s="109">
        <v>22379707320.083801</v>
      </c>
      <c r="K26" s="109">
        <v>22489376076.055302</v>
      </c>
      <c r="L26" s="109">
        <v>22587886895.1661</v>
      </c>
      <c r="M26" s="109">
        <v>22703756003.302299</v>
      </c>
      <c r="N26" s="109">
        <v>22703756003.302299</v>
      </c>
    </row>
    <row r="27" spans="1:14" x14ac:dyDescent="0.2">
      <c r="A27" s="106" t="s">
        <v>1605</v>
      </c>
      <c r="B27" s="105">
        <v>0</v>
      </c>
      <c r="C27" s="105">
        <v>0</v>
      </c>
      <c r="D27" s="105">
        <v>0</v>
      </c>
      <c r="E27" s="105">
        <v>0</v>
      </c>
      <c r="F27" s="105">
        <v>0</v>
      </c>
      <c r="G27" s="105">
        <v>0</v>
      </c>
      <c r="H27" s="105">
        <v>0</v>
      </c>
      <c r="I27" s="105">
        <v>0</v>
      </c>
      <c r="J27" s="105">
        <v>0</v>
      </c>
      <c r="K27" s="105">
        <v>0</v>
      </c>
      <c r="L27" s="105">
        <v>0</v>
      </c>
      <c r="M27" s="105">
        <v>0</v>
      </c>
      <c r="N27" s="105">
        <v>0</v>
      </c>
    </row>
    <row r="28" spans="1:14" x14ac:dyDescent="0.2">
      <c r="A28" s="106" t="s">
        <v>1606</v>
      </c>
      <c r="B28" s="105">
        <v>0</v>
      </c>
      <c r="C28" s="105">
        <v>0</v>
      </c>
      <c r="D28" s="105">
        <v>0</v>
      </c>
      <c r="E28" s="105">
        <v>0</v>
      </c>
      <c r="F28" s="105">
        <v>0</v>
      </c>
      <c r="G28" s="105">
        <v>0</v>
      </c>
      <c r="H28" s="105">
        <v>0</v>
      </c>
      <c r="I28" s="105">
        <v>0</v>
      </c>
      <c r="J28" s="105">
        <v>0</v>
      </c>
      <c r="K28" s="105">
        <v>0</v>
      </c>
      <c r="L28" s="105">
        <v>0</v>
      </c>
      <c r="M28" s="105">
        <v>0</v>
      </c>
      <c r="N28" s="105">
        <v>0</v>
      </c>
    </row>
    <row r="29" spans="1:14" x14ac:dyDescent="0.2">
      <c r="A29" s="106" t="s">
        <v>1607</v>
      </c>
      <c r="B29" s="105">
        <v>0</v>
      </c>
      <c r="C29" s="105">
        <v>0</v>
      </c>
      <c r="D29" s="105">
        <v>0</v>
      </c>
      <c r="E29" s="105">
        <v>0</v>
      </c>
      <c r="F29" s="105">
        <v>0</v>
      </c>
      <c r="G29" s="105">
        <v>0</v>
      </c>
      <c r="H29" s="105">
        <v>0</v>
      </c>
      <c r="I29" s="105">
        <v>0</v>
      </c>
      <c r="J29" s="105">
        <v>0</v>
      </c>
      <c r="K29" s="105">
        <v>0</v>
      </c>
      <c r="L29" s="105">
        <v>0</v>
      </c>
      <c r="M29" s="105">
        <v>0</v>
      </c>
      <c r="N29" s="105">
        <v>0</v>
      </c>
    </row>
    <row r="30" spans="1:14" x14ac:dyDescent="0.2">
      <c r="A30" s="158" t="s">
        <v>1608</v>
      </c>
      <c r="B30" s="105">
        <v>20784339034.673801</v>
      </c>
      <c r="C30" s="105">
        <v>20991988440.012299</v>
      </c>
      <c r="D30" s="105">
        <v>21209530494.0546</v>
      </c>
      <c r="E30" s="105">
        <v>21423544641.463001</v>
      </c>
      <c r="F30" s="105">
        <v>21630591838.048401</v>
      </c>
      <c r="G30" s="105">
        <v>21840073649.0853</v>
      </c>
      <c r="H30" s="105">
        <v>22045968833.8923</v>
      </c>
      <c r="I30" s="105">
        <v>22223897501.4715</v>
      </c>
      <c r="J30" s="105">
        <v>22379728299.368401</v>
      </c>
      <c r="K30" s="105">
        <v>22489386565.5592</v>
      </c>
      <c r="L30" s="105">
        <v>22587890391.834599</v>
      </c>
      <c r="M30" s="105">
        <v>22703756004.086102</v>
      </c>
      <c r="N30" s="105">
        <v>22703756004.086102</v>
      </c>
    </row>
    <row r="31" spans="1:14" x14ac:dyDescent="0.2">
      <c r="A31" s="158" t="s">
        <v>1609</v>
      </c>
      <c r="B31" s="105">
        <v>-230795.64076662</v>
      </c>
      <c r="C31" s="105">
        <v>-192329.30922135699</v>
      </c>
      <c r="D31" s="105">
        <v>-157359.889227896</v>
      </c>
      <c r="E31" s="105">
        <v>-125887.46924325801</v>
      </c>
      <c r="F31" s="105">
        <v>-97911.981537938103</v>
      </c>
      <c r="G31" s="105">
        <v>-73433.433849364505</v>
      </c>
      <c r="H31" s="105">
        <v>-52451.793085783698</v>
      </c>
      <c r="I31" s="105">
        <v>-34967.069234699004</v>
      </c>
      <c r="J31" s="105">
        <v>-20979.284614324501</v>
      </c>
      <c r="K31" s="105">
        <v>-10489.503841847099</v>
      </c>
      <c r="L31" s="105">
        <v>-3496.6684654354999</v>
      </c>
      <c r="M31" s="105">
        <v>-0.78385323286056496</v>
      </c>
      <c r="N31" s="105">
        <v>-0.78385323286056496</v>
      </c>
    </row>
    <row r="32" spans="1:14" x14ac:dyDescent="0.2">
      <c r="A32" s="106" t="s">
        <v>1610</v>
      </c>
    </row>
    <row r="33" spans="1:1" x14ac:dyDescent="0.2">
      <c r="A33" s="106" t="s">
        <v>1611</v>
      </c>
    </row>
    <row r="34" spans="1:1" x14ac:dyDescent="0.2">
      <c r="A34" s="106" t="s">
        <v>1612</v>
      </c>
    </row>
    <row r="35" spans="1:1" x14ac:dyDescent="0.2">
      <c r="A35" s="106" t="s">
        <v>397</v>
      </c>
    </row>
    <row r="36" spans="1:1" x14ac:dyDescent="0.2">
      <c r="A36" s="106" t="s">
        <v>1613</v>
      </c>
    </row>
    <row r="37" spans="1:1" x14ac:dyDescent="0.2">
      <c r="A37" s="106" t="s">
        <v>1614</v>
      </c>
    </row>
    <row r="38" spans="1:1" x14ac:dyDescent="0.2">
      <c r="A38" s="106" t="s">
        <v>1615</v>
      </c>
    </row>
    <row r="39" spans="1:1" x14ac:dyDescent="0.2">
      <c r="A39" s="106" t="s">
        <v>1616</v>
      </c>
    </row>
    <row r="40" spans="1:1" x14ac:dyDescent="0.2">
      <c r="A40" s="106" t="s">
        <v>1617</v>
      </c>
    </row>
    <row r="41" spans="1:1" x14ac:dyDescent="0.2">
      <c r="A41" s="106" t="s">
        <v>1618</v>
      </c>
    </row>
    <row r="42" spans="1:1" x14ac:dyDescent="0.2">
      <c r="A42" s="106" t="s">
        <v>1619</v>
      </c>
    </row>
    <row r="43" spans="1:1" x14ac:dyDescent="0.2">
      <c r="A43" s="158" t="s">
        <v>1620</v>
      </c>
    </row>
    <row r="44" spans="1:1" x14ac:dyDescent="0.2">
      <c r="A44" s="106" t="s">
        <v>406</v>
      </c>
    </row>
    <row r="45" spans="1:1" x14ac:dyDescent="0.2">
      <c r="A45" s="106" t="s">
        <v>1621</v>
      </c>
    </row>
    <row r="46" spans="1:1" x14ac:dyDescent="0.2">
      <c r="A46" s="158" t="s">
        <v>1622</v>
      </c>
    </row>
    <row r="47" spans="1:1" x14ac:dyDescent="0.2">
      <c r="A47" s="106" t="s">
        <v>1623</v>
      </c>
    </row>
    <row r="48" spans="1:1" x14ac:dyDescent="0.2">
      <c r="A48" s="106" t="s">
        <v>1624</v>
      </c>
    </row>
    <row r="49" spans="1:14" x14ac:dyDescent="0.2">
      <c r="A49" s="106" t="s">
        <v>1625</v>
      </c>
      <c r="B49" s="105">
        <v>5984061591.1499996</v>
      </c>
      <c r="C49" s="105">
        <v>6006174674.4099998</v>
      </c>
      <c r="D49" s="105">
        <v>6047776148.6700001</v>
      </c>
      <c r="E49" s="105">
        <v>6143530610.0699997</v>
      </c>
      <c r="F49" s="105">
        <v>6185127484.6999998</v>
      </c>
      <c r="G49" s="105">
        <v>6210512148.5</v>
      </c>
      <c r="H49" s="105">
        <v>6256223742.3199997</v>
      </c>
      <c r="I49" s="105">
        <v>6337216816.8599997</v>
      </c>
      <c r="J49" s="105">
        <v>6429228721.6799898</v>
      </c>
      <c r="K49" s="105">
        <v>6520796563.6399899</v>
      </c>
      <c r="L49" s="105">
        <v>6570973530.2299995</v>
      </c>
      <c r="M49" s="105">
        <v>6586001944.25</v>
      </c>
      <c r="N49" s="105">
        <v>6586001944.25</v>
      </c>
    </row>
    <row r="50" spans="1:14" x14ac:dyDescent="0.2">
      <c r="A50" s="106" t="s">
        <v>1626</v>
      </c>
      <c r="B50" s="105">
        <v>298766123.72000003</v>
      </c>
      <c r="C50" s="105">
        <v>312471846.25999999</v>
      </c>
      <c r="D50" s="105">
        <v>313209890.72000003</v>
      </c>
      <c r="E50" s="105">
        <v>320971090.86000001</v>
      </c>
      <c r="F50" s="105">
        <v>312893848.12</v>
      </c>
      <c r="G50" s="105">
        <v>307838610.47000003</v>
      </c>
      <c r="H50" s="105">
        <v>327692416.75</v>
      </c>
      <c r="I50" s="105">
        <v>339670075.50999999</v>
      </c>
      <c r="J50" s="105">
        <v>349014722.38</v>
      </c>
      <c r="K50" s="105">
        <v>319378534.989999</v>
      </c>
      <c r="L50" s="105">
        <v>313364396.40999901</v>
      </c>
      <c r="M50" s="105">
        <v>314147364.91000003</v>
      </c>
      <c r="N50" s="105">
        <v>314147364.91000003</v>
      </c>
    </row>
    <row r="51" spans="1:14" x14ac:dyDescent="0.2">
      <c r="A51" s="106" t="s">
        <v>1627</v>
      </c>
    </row>
    <row r="52" spans="1:14" x14ac:dyDescent="0.2">
      <c r="A52" s="106" t="s">
        <v>1628</v>
      </c>
      <c r="B52" s="105">
        <v>6282827714.8699999</v>
      </c>
      <c r="C52" s="105">
        <v>6318646520.6700001</v>
      </c>
      <c r="D52" s="105">
        <v>6360986039.3900003</v>
      </c>
      <c r="E52" s="105">
        <v>6464501700.9300003</v>
      </c>
      <c r="F52" s="105">
        <v>6498021332.8199997</v>
      </c>
      <c r="G52" s="105">
        <v>6518350758.9700003</v>
      </c>
      <c r="H52" s="105">
        <v>6583916159.0699997</v>
      </c>
      <c r="I52" s="105">
        <v>6676886892.3699999</v>
      </c>
      <c r="J52" s="105">
        <v>6778243444.0600004</v>
      </c>
      <c r="K52" s="105">
        <v>6840175098.6300001</v>
      </c>
      <c r="L52" s="105">
        <v>6884337926.6400003</v>
      </c>
      <c r="M52" s="105">
        <v>6900149309.1599998</v>
      </c>
      <c r="N52" s="105">
        <v>6900149309.1599998</v>
      </c>
    </row>
    <row r="53" spans="1:14" x14ac:dyDescent="0.2">
      <c r="A53" s="106" t="s">
        <v>1629</v>
      </c>
    </row>
    <row r="54" spans="1:14" x14ac:dyDescent="0.2">
      <c r="A54" s="106" t="s">
        <v>1630</v>
      </c>
      <c r="B54" s="105">
        <v>2671322162.8899999</v>
      </c>
      <c r="C54" s="105">
        <v>2703860213.2199998</v>
      </c>
      <c r="D54" s="105">
        <v>2741540681.1500001</v>
      </c>
      <c r="E54" s="105">
        <v>2775053947.8299899</v>
      </c>
      <c r="F54" s="105">
        <v>2782410479.5900002</v>
      </c>
      <c r="G54" s="105">
        <v>2764064800.1199999</v>
      </c>
      <c r="H54" s="105">
        <v>2749169662.3299999</v>
      </c>
      <c r="I54" s="105">
        <v>2772890501.7800002</v>
      </c>
      <c r="J54" s="105">
        <v>2792882798.9499998</v>
      </c>
      <c r="K54" s="105">
        <v>2818750292.75</v>
      </c>
      <c r="L54" s="105">
        <v>2833770263.1099901</v>
      </c>
      <c r="M54" s="105">
        <v>2823193868.6599998</v>
      </c>
      <c r="N54" s="105">
        <v>2823193868.6599998</v>
      </c>
    </row>
    <row r="55" spans="1:14" x14ac:dyDescent="0.2">
      <c r="A55" s="106" t="s">
        <v>1631</v>
      </c>
      <c r="B55" s="105">
        <v>907546757.70479202</v>
      </c>
      <c r="C55" s="105">
        <v>892713019.81657398</v>
      </c>
      <c r="D55" s="105">
        <v>870640892.08747196</v>
      </c>
      <c r="E55" s="105">
        <v>892900634.24177694</v>
      </c>
      <c r="F55" s="105">
        <v>914929145.05752897</v>
      </c>
      <c r="G55" s="105">
        <v>949642710.78594601</v>
      </c>
      <c r="H55" s="105">
        <v>984418799.69300795</v>
      </c>
      <c r="I55" s="105">
        <v>1033759635.78397</v>
      </c>
      <c r="J55" s="105">
        <v>1082491777.8389699</v>
      </c>
      <c r="K55" s="105">
        <v>1108977098.40049</v>
      </c>
      <c r="L55" s="105">
        <v>1146351818.4403701</v>
      </c>
      <c r="M55" s="105">
        <v>1148467425.4036601</v>
      </c>
      <c r="N55" s="105">
        <v>1148467425.4036601</v>
      </c>
    </row>
    <row r="56" spans="1:14" x14ac:dyDescent="0.2">
      <c r="A56" s="106" t="s">
        <v>1632</v>
      </c>
      <c r="B56" s="105">
        <v>902397599.92999995</v>
      </c>
      <c r="C56" s="105">
        <v>907697707.52999902</v>
      </c>
      <c r="D56" s="105">
        <v>853089296.18999898</v>
      </c>
      <c r="E56" s="105">
        <v>860380581.169999</v>
      </c>
      <c r="F56" s="105">
        <v>865393084.38999903</v>
      </c>
      <c r="G56" s="105">
        <v>863493909.83999896</v>
      </c>
      <c r="H56" s="105">
        <v>870210932.95999897</v>
      </c>
      <c r="I56" s="105">
        <v>877181391.15999901</v>
      </c>
      <c r="J56" s="105">
        <v>855158089.80999899</v>
      </c>
      <c r="K56" s="105">
        <v>862522502.31999898</v>
      </c>
      <c r="L56" s="105">
        <v>874714401.98999906</v>
      </c>
      <c r="M56" s="105">
        <v>829702078.07999897</v>
      </c>
      <c r="N56" s="105">
        <v>829702078.07999897</v>
      </c>
    </row>
    <row r="57" spans="1:14" x14ac:dyDescent="0.2">
      <c r="A57" s="106" t="s">
        <v>1633</v>
      </c>
      <c r="B57" s="105">
        <v>427527397.69</v>
      </c>
      <c r="C57" s="105">
        <v>432816458.81999999</v>
      </c>
      <c r="D57" s="105">
        <v>438628701.08999997</v>
      </c>
      <c r="E57" s="105">
        <v>444120898.30000001</v>
      </c>
      <c r="F57" s="105">
        <v>447862745.13999999</v>
      </c>
      <c r="G57" s="105">
        <v>454340172.51999998</v>
      </c>
      <c r="H57" s="105">
        <v>458693461.77999997</v>
      </c>
      <c r="I57" s="105">
        <v>468030727.38</v>
      </c>
      <c r="J57" s="105">
        <v>488114368.80000001</v>
      </c>
      <c r="K57" s="105">
        <v>494326983.08999997</v>
      </c>
      <c r="L57" s="105">
        <v>497593838.68000001</v>
      </c>
      <c r="M57" s="105">
        <v>479388060.50999999</v>
      </c>
      <c r="N57" s="105">
        <v>479388060.50999999</v>
      </c>
    </row>
    <row r="58" spans="1:14" x14ac:dyDescent="0.2">
      <c r="A58" s="106" t="s">
        <v>1634</v>
      </c>
      <c r="B58" s="107">
        <v>4908793918.2147903</v>
      </c>
      <c r="C58" s="107">
        <v>4937087399.38657</v>
      </c>
      <c r="D58" s="107">
        <v>4903899570.5174704</v>
      </c>
      <c r="E58" s="107">
        <v>4972456061.54177</v>
      </c>
      <c r="F58" s="107">
        <v>5010595454.1775198</v>
      </c>
      <c r="G58" s="107">
        <v>5031541593.2659397</v>
      </c>
      <c r="H58" s="107">
        <v>5062492856.7629995</v>
      </c>
      <c r="I58" s="107">
        <v>5151862256.1039696</v>
      </c>
      <c r="J58" s="107">
        <v>5218647035.3989697</v>
      </c>
      <c r="K58" s="107">
        <v>5284576876.5604897</v>
      </c>
      <c r="L58" s="107">
        <v>5352430322.2203703</v>
      </c>
      <c r="M58" s="107">
        <v>5280751432.6536598</v>
      </c>
      <c r="N58" s="107">
        <v>5280751432.6536598</v>
      </c>
    </row>
    <row r="59" spans="1:14" x14ac:dyDescent="0.2">
      <c r="A59" s="106" t="s">
        <v>421</v>
      </c>
    </row>
    <row r="60" spans="1:14" x14ac:dyDescent="0.2">
      <c r="A60" s="158" t="s">
        <v>1635</v>
      </c>
      <c r="B60" s="109">
        <v>1374033796.6552</v>
      </c>
      <c r="C60" s="109">
        <v>1381559121.2834201</v>
      </c>
      <c r="D60" s="109">
        <v>1457086468.87252</v>
      </c>
      <c r="E60" s="109">
        <v>1492045639.3882201</v>
      </c>
      <c r="F60" s="109">
        <v>1487425878.6424699</v>
      </c>
      <c r="G60" s="109">
        <v>1486809165.7040501</v>
      </c>
      <c r="H60" s="109">
        <v>1521423302.3069899</v>
      </c>
      <c r="I60" s="109">
        <v>1525024636.2660201</v>
      </c>
      <c r="J60" s="109">
        <v>1559596408.6610301</v>
      </c>
      <c r="K60" s="109">
        <v>1555598222.0695</v>
      </c>
      <c r="L60" s="109">
        <v>1531907604.41962</v>
      </c>
      <c r="M60" s="109">
        <v>1619397876.50633</v>
      </c>
      <c r="N60" s="109">
        <v>1619397876.50633</v>
      </c>
    </row>
    <row r="61" spans="1:14" x14ac:dyDescent="0.2">
      <c r="A61" s="106" t="s">
        <v>423</v>
      </c>
    </row>
    <row r="62" spans="1:14" x14ac:dyDescent="0.2">
      <c r="A62" s="106" t="s">
        <v>1636</v>
      </c>
    </row>
    <row r="63" spans="1:14" x14ac:dyDescent="0.2">
      <c r="A63" s="106" t="s">
        <v>425</v>
      </c>
    </row>
    <row r="64" spans="1:14" x14ac:dyDescent="0.2">
      <c r="A64" s="158" t="s">
        <v>1637</v>
      </c>
    </row>
    <row r="65" spans="1:14" s="201" customFormat="1" x14ac:dyDescent="0.2">
      <c r="A65" s="159" t="s">
        <v>1638</v>
      </c>
      <c r="B65" s="160">
        <v>0.25345000000000001</v>
      </c>
      <c r="C65" s="160">
        <v>0.25345000000000001</v>
      </c>
      <c r="D65" s="160">
        <v>0.25345000000000001</v>
      </c>
      <c r="E65" s="160">
        <v>0.25345000000000001</v>
      </c>
      <c r="F65" s="160">
        <v>0.25345000000000001</v>
      </c>
      <c r="G65" s="160">
        <v>0.25345000000000001</v>
      </c>
      <c r="H65" s="160">
        <v>0.25345000000000001</v>
      </c>
      <c r="I65" s="160">
        <v>0.25345000000000001</v>
      </c>
      <c r="J65" s="160">
        <v>0.25345000000000001</v>
      </c>
      <c r="K65" s="160">
        <v>0.25345000000000001</v>
      </c>
      <c r="L65" s="160">
        <v>0.25345000000000001</v>
      </c>
      <c r="M65" s="160">
        <v>0.25345000000000001</v>
      </c>
      <c r="N65" s="160">
        <v>0.25345000000000001</v>
      </c>
    </row>
    <row r="66" spans="1:14" x14ac:dyDescent="0.2">
      <c r="A66" s="106" t="s">
        <v>428</v>
      </c>
    </row>
    <row r="67" spans="1:14" x14ac:dyDescent="0.2">
      <c r="A67" s="106" t="s">
        <v>1639</v>
      </c>
    </row>
    <row r="68" spans="1:14" x14ac:dyDescent="0.2">
      <c r="A68" s="106" t="s">
        <v>1640</v>
      </c>
    </row>
    <row r="69" spans="1:14" x14ac:dyDescent="0.2">
      <c r="A69" s="106" t="s">
        <v>1641</v>
      </c>
    </row>
    <row r="70" spans="1:14" x14ac:dyDescent="0.2">
      <c r="A70" s="106" t="s">
        <v>1642</v>
      </c>
    </row>
    <row r="71" spans="1:14" x14ac:dyDescent="0.2">
      <c r="A71" s="106" t="s">
        <v>1643</v>
      </c>
    </row>
    <row r="72" spans="1:14" x14ac:dyDescent="0.2">
      <c r="A72" s="106" t="s">
        <v>1644</v>
      </c>
    </row>
    <row r="73" spans="1:14" x14ac:dyDescent="0.2">
      <c r="A73" s="106" t="s">
        <v>1645</v>
      </c>
    </row>
    <row r="74" spans="1:14" x14ac:dyDescent="0.2">
      <c r="A74" s="106" t="s">
        <v>1646</v>
      </c>
    </row>
    <row r="75" spans="1:14" x14ac:dyDescent="0.2">
      <c r="A75" s="106" t="s">
        <v>1647</v>
      </c>
    </row>
    <row r="76" spans="1:14" x14ac:dyDescent="0.2">
      <c r="A76" s="106" t="s">
        <v>1648</v>
      </c>
    </row>
    <row r="77" spans="1:14" x14ac:dyDescent="0.2">
      <c r="A77" s="106" t="s">
        <v>1649</v>
      </c>
    </row>
    <row r="78" spans="1:14" x14ac:dyDescent="0.2">
      <c r="A78" s="106" t="s">
        <v>1650</v>
      </c>
    </row>
    <row r="79" spans="1:14" x14ac:dyDescent="0.2">
      <c r="A79" s="106" t="s">
        <v>1651</v>
      </c>
    </row>
    <row r="80" spans="1:14" x14ac:dyDescent="0.2">
      <c r="A80" s="158" t="s">
        <v>1652</v>
      </c>
      <c r="B80" s="105">
        <v>5112754439.2996597</v>
      </c>
      <c r="C80" s="105">
        <v>5139694939.8165703</v>
      </c>
      <c r="D80" s="105">
        <v>5127558539.9274702</v>
      </c>
      <c r="E80" s="105">
        <v>5201400725.8017702</v>
      </c>
      <c r="F80" s="105">
        <v>5233640301.2375298</v>
      </c>
      <c r="G80" s="105">
        <v>5258387179.98594</v>
      </c>
      <c r="H80" s="105">
        <v>5295630824.3330002</v>
      </c>
      <c r="I80" s="105">
        <v>5380702773.8039703</v>
      </c>
      <c r="J80" s="105">
        <v>5458322648.9489698</v>
      </c>
      <c r="K80" s="105">
        <v>5520592921.1704903</v>
      </c>
      <c r="L80" s="105">
        <v>5585967722.1803703</v>
      </c>
      <c r="M80" s="105">
        <v>5534397268.7936602</v>
      </c>
      <c r="N80" s="105">
        <v>5534397268.7936602</v>
      </c>
    </row>
    <row r="81" spans="1:14" x14ac:dyDescent="0.2">
      <c r="A81" s="106" t="s">
        <v>443</v>
      </c>
    </row>
    <row r="82" spans="1:14" ht="10.8" thickBot="1" x14ac:dyDescent="0.25">
      <c r="A82" s="158" t="s">
        <v>1653</v>
      </c>
      <c r="B82" s="161">
        <v>1170073275.5703299</v>
      </c>
      <c r="C82" s="161">
        <v>1178951580.85342</v>
      </c>
      <c r="D82" s="161">
        <v>1233427499.4625199</v>
      </c>
      <c r="E82" s="161">
        <v>1263100975.1282201</v>
      </c>
      <c r="F82" s="161">
        <v>1264381031.5824699</v>
      </c>
      <c r="G82" s="161">
        <v>1259963578.98405</v>
      </c>
      <c r="H82" s="161">
        <v>1288285334.73699</v>
      </c>
      <c r="I82" s="161">
        <v>1296184118.56602</v>
      </c>
      <c r="J82" s="161">
        <v>1319920795.1110301</v>
      </c>
      <c r="K82" s="161">
        <v>1319582177.4595001</v>
      </c>
      <c r="L82" s="161">
        <v>1298370204.45962</v>
      </c>
      <c r="M82" s="161">
        <v>1365752040.3663299</v>
      </c>
      <c r="N82" s="161">
        <v>1365752040.3663299</v>
      </c>
    </row>
    <row r="83" spans="1:14" ht="10.8" thickTop="1" x14ac:dyDescent="0.2">
      <c r="A83" s="106" t="s">
        <v>1654</v>
      </c>
    </row>
    <row r="84" spans="1:14" x14ac:dyDescent="0.2">
      <c r="A84" s="106" t="s">
        <v>1655</v>
      </c>
    </row>
    <row r="85" spans="1:14" x14ac:dyDescent="0.2">
      <c r="A85" s="158" t="s">
        <v>1656</v>
      </c>
    </row>
    <row r="86" spans="1:14" x14ac:dyDescent="0.2">
      <c r="A86" s="158" t="s">
        <v>1657</v>
      </c>
    </row>
    <row r="87" spans="1:14" x14ac:dyDescent="0.2">
      <c r="A87" s="106" t="s">
        <v>1658</v>
      </c>
    </row>
    <row r="88" spans="1:14" x14ac:dyDescent="0.2">
      <c r="A88" s="106" t="s">
        <v>1659</v>
      </c>
    </row>
    <row r="89" spans="1:14" x14ac:dyDescent="0.2">
      <c r="A89" s="106" t="s">
        <v>1660</v>
      </c>
    </row>
    <row r="90" spans="1:14" x14ac:dyDescent="0.2">
      <c r="A90" s="106" t="s">
        <v>1661</v>
      </c>
    </row>
    <row r="91" spans="1:14" x14ac:dyDescent="0.2">
      <c r="A91" s="106" t="s">
        <v>1662</v>
      </c>
    </row>
    <row r="92" spans="1:14" x14ac:dyDescent="0.2">
      <c r="A92" s="106" t="s">
        <v>1663</v>
      </c>
    </row>
    <row r="93" spans="1:14" x14ac:dyDescent="0.2">
      <c r="A93" s="106" t="s">
        <v>1664</v>
      </c>
    </row>
    <row r="94" spans="1:14" x14ac:dyDescent="0.2">
      <c r="A94" s="106" t="s">
        <v>1665</v>
      </c>
    </row>
    <row r="95" spans="1:14" x14ac:dyDescent="0.2">
      <c r="A95" s="106" t="s">
        <v>1666</v>
      </c>
    </row>
    <row r="96" spans="1:14" x14ac:dyDescent="0.2">
      <c r="A96" s="106" t="s">
        <v>1667</v>
      </c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</row>
    <row r="97" spans="1:14" x14ac:dyDescent="0.2">
      <c r="A97" s="106" t="s">
        <v>1668</v>
      </c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</row>
    <row r="98" spans="1:14" x14ac:dyDescent="0.2">
      <c r="A98" s="106" t="s">
        <v>1669</v>
      </c>
    </row>
    <row r="99" spans="1:14" x14ac:dyDescent="0.2">
      <c r="A99" s="158" t="s">
        <v>1670</v>
      </c>
    </row>
    <row r="100" spans="1:14" x14ac:dyDescent="0.2">
      <c r="A100" s="106" t="s">
        <v>1671</v>
      </c>
    </row>
    <row r="101" spans="1:14" x14ac:dyDescent="0.2">
      <c r="A101" s="106" t="s">
        <v>1672</v>
      </c>
    </row>
    <row r="102" spans="1:14" x14ac:dyDescent="0.2">
      <c r="A102" s="106" t="s">
        <v>1673</v>
      </c>
    </row>
    <row r="103" spans="1:14" x14ac:dyDescent="0.2">
      <c r="A103" s="106" t="s">
        <v>1674</v>
      </c>
    </row>
    <row r="104" spans="1:14" x14ac:dyDescent="0.2">
      <c r="A104" s="106" t="s">
        <v>1675</v>
      </c>
    </row>
    <row r="105" spans="1:14" x14ac:dyDescent="0.2">
      <c r="A105" s="106" t="s">
        <v>1676</v>
      </c>
    </row>
    <row r="106" spans="1:14" x14ac:dyDescent="0.2">
      <c r="A106" s="106" t="s">
        <v>1677</v>
      </c>
    </row>
    <row r="107" spans="1:14" x14ac:dyDescent="0.2">
      <c r="A107" s="106" t="s">
        <v>1678</v>
      </c>
    </row>
    <row r="108" spans="1:14" x14ac:dyDescent="0.2">
      <c r="A108" s="106" t="s">
        <v>1679</v>
      </c>
    </row>
    <row r="109" spans="1:14" x14ac:dyDescent="0.2">
      <c r="A109" s="106" t="s">
        <v>1680</v>
      </c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</row>
    <row r="110" spans="1:14" x14ac:dyDescent="0.2">
      <c r="A110" s="106" t="s">
        <v>1681</v>
      </c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</row>
    <row r="111" spans="1:14" x14ac:dyDescent="0.2">
      <c r="A111" s="106" t="s">
        <v>1682</v>
      </c>
    </row>
    <row r="112" spans="1:14" x14ac:dyDescent="0.2">
      <c r="A112" s="158" t="s">
        <v>1683</v>
      </c>
    </row>
    <row r="113" spans="1:14" x14ac:dyDescent="0.2">
      <c r="A113" s="106" t="s">
        <v>1684</v>
      </c>
    </row>
    <row r="114" spans="1:14" x14ac:dyDescent="0.2">
      <c r="A114" s="106" t="s">
        <v>1685</v>
      </c>
    </row>
    <row r="115" spans="1:14" x14ac:dyDescent="0.2">
      <c r="A115" s="106" t="s">
        <v>1686</v>
      </c>
    </row>
    <row r="116" spans="1:14" x14ac:dyDescent="0.2">
      <c r="A116" s="106" t="s">
        <v>1687</v>
      </c>
    </row>
    <row r="117" spans="1:14" x14ac:dyDescent="0.2">
      <c r="A117" s="106" t="s">
        <v>1688</v>
      </c>
    </row>
    <row r="118" spans="1:14" x14ac:dyDescent="0.2">
      <c r="A118" s="106" t="s">
        <v>1689</v>
      </c>
    </row>
    <row r="119" spans="1:14" x14ac:dyDescent="0.2">
      <c r="A119" s="106" t="s">
        <v>1690</v>
      </c>
    </row>
    <row r="120" spans="1:14" x14ac:dyDescent="0.2">
      <c r="A120" s="106" t="s">
        <v>1691</v>
      </c>
    </row>
    <row r="121" spans="1:14" x14ac:dyDescent="0.2">
      <c r="A121" s="106" t="s">
        <v>1692</v>
      </c>
    </row>
    <row r="122" spans="1:14" x14ac:dyDescent="0.2">
      <c r="A122" s="106" t="s">
        <v>1693</v>
      </c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</row>
    <row r="123" spans="1:14" x14ac:dyDescent="0.2">
      <c r="A123" s="106" t="s">
        <v>1694</v>
      </c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</row>
    <row r="124" spans="1:14" x14ac:dyDescent="0.2">
      <c r="A124" s="106" t="s">
        <v>1695</v>
      </c>
    </row>
    <row r="125" spans="1:14" x14ac:dyDescent="0.2">
      <c r="A125" s="106" t="s">
        <v>1696</v>
      </c>
    </row>
    <row r="126" spans="1:14" x14ac:dyDescent="0.2">
      <c r="A126" s="158" t="s">
        <v>1697</v>
      </c>
    </row>
    <row r="127" spans="1:14" x14ac:dyDescent="0.2">
      <c r="A127" s="106" t="s">
        <v>1698</v>
      </c>
    </row>
    <row r="128" spans="1:14" x14ac:dyDescent="0.2">
      <c r="A128" s="106" t="s">
        <v>1699</v>
      </c>
    </row>
    <row r="129" spans="1:14" x14ac:dyDescent="0.2">
      <c r="A129" s="106" t="s">
        <v>1700</v>
      </c>
    </row>
    <row r="130" spans="1:14" x14ac:dyDescent="0.2">
      <c r="A130" s="106" t="s">
        <v>1701</v>
      </c>
    </row>
    <row r="131" spans="1:14" x14ac:dyDescent="0.2">
      <c r="A131" s="106" t="s">
        <v>1702</v>
      </c>
    </row>
    <row r="132" spans="1:14" x14ac:dyDescent="0.2">
      <c r="A132" s="106" t="s">
        <v>1703</v>
      </c>
    </row>
    <row r="133" spans="1:14" x14ac:dyDescent="0.2">
      <c r="A133" s="106" t="s">
        <v>1704</v>
      </c>
    </row>
    <row r="134" spans="1:14" x14ac:dyDescent="0.2">
      <c r="A134" s="106" t="s">
        <v>1705</v>
      </c>
    </row>
    <row r="135" spans="1:14" x14ac:dyDescent="0.2">
      <c r="A135" s="106" t="s">
        <v>1706</v>
      </c>
    </row>
    <row r="136" spans="1:14" x14ac:dyDescent="0.2">
      <c r="A136" s="106" t="s">
        <v>1707</v>
      </c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</row>
    <row r="137" spans="1:14" ht="10.8" thickBot="1" x14ac:dyDescent="0.25">
      <c r="A137" s="158" t="s">
        <v>1708</v>
      </c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</row>
    <row r="138" spans="1:14" ht="10.8" thickTop="1" x14ac:dyDescent="0.2">
      <c r="A138" s="158" t="s">
        <v>1709</v>
      </c>
    </row>
    <row r="139" spans="1:14" x14ac:dyDescent="0.2">
      <c r="A139" s="106" t="s">
        <v>1710</v>
      </c>
    </row>
    <row r="140" spans="1:14" x14ac:dyDescent="0.2">
      <c r="A140" s="106" t="s">
        <v>1711</v>
      </c>
    </row>
    <row r="141" spans="1:14" x14ac:dyDescent="0.2">
      <c r="A141" s="106" t="s">
        <v>1712</v>
      </c>
    </row>
    <row r="142" spans="1:14" ht="10.8" thickBot="1" x14ac:dyDescent="0.25">
      <c r="A142" s="162" t="s">
        <v>1713</v>
      </c>
    </row>
    <row r="143" spans="1:14" s="202" customFormat="1" x14ac:dyDescent="0.2">
      <c r="A143" s="163" t="s">
        <v>1714</v>
      </c>
      <c r="B143" s="164">
        <v>0.25345000000000001</v>
      </c>
      <c r="C143" s="164">
        <v>0.25345000000000001</v>
      </c>
      <c r="D143" s="164">
        <v>0.25345000000000001</v>
      </c>
      <c r="E143" s="164">
        <v>0.25345000000000001</v>
      </c>
      <c r="F143" s="164">
        <v>0.25345000000000001</v>
      </c>
      <c r="G143" s="164">
        <v>0.25345000000000001</v>
      </c>
      <c r="H143" s="164">
        <v>0.25345000000000001</v>
      </c>
      <c r="I143" s="164">
        <v>0.25345000000000001</v>
      </c>
      <c r="J143" s="164">
        <v>0.25345000000000001</v>
      </c>
      <c r="K143" s="164">
        <v>0.25345000000000001</v>
      </c>
      <c r="L143" s="164">
        <v>0.25345000000000001</v>
      </c>
      <c r="M143" s="164">
        <v>0.25345000000000001</v>
      </c>
      <c r="N143" s="164">
        <v>0.25345000000000001</v>
      </c>
    </row>
    <row r="144" spans="1:14" x14ac:dyDescent="0.2">
      <c r="A144" s="106" t="s">
        <v>1715</v>
      </c>
      <c r="B144" s="105">
        <v>12000</v>
      </c>
      <c r="C144" s="105">
        <v>12000</v>
      </c>
      <c r="D144" s="105">
        <v>12000</v>
      </c>
      <c r="E144" s="105">
        <v>12000</v>
      </c>
      <c r="F144" s="105">
        <v>12000</v>
      </c>
      <c r="G144" s="105">
        <v>12000</v>
      </c>
      <c r="H144" s="105">
        <v>12000</v>
      </c>
      <c r="I144" s="105">
        <v>12000</v>
      </c>
      <c r="J144" s="105">
        <v>12000</v>
      </c>
      <c r="K144" s="105">
        <v>12000</v>
      </c>
      <c r="L144" s="105">
        <v>12000</v>
      </c>
      <c r="M144" s="105">
        <v>12000</v>
      </c>
      <c r="N144" s="105">
        <v>12000</v>
      </c>
    </row>
    <row r="145" spans="1:14" x14ac:dyDescent="0.2">
      <c r="A145" s="106" t="s">
        <v>1716</v>
      </c>
    </row>
    <row r="146" spans="1:14" x14ac:dyDescent="0.2">
      <c r="A146" s="106" t="s">
        <v>1717</v>
      </c>
      <c r="B146" s="105">
        <v>1374033796.6552</v>
      </c>
      <c r="C146" s="105">
        <v>1381559121.2834201</v>
      </c>
      <c r="D146" s="105">
        <v>1457086468.87252</v>
      </c>
      <c r="E146" s="105">
        <v>1492045639.3882201</v>
      </c>
      <c r="F146" s="105">
        <v>1487425878.6424699</v>
      </c>
      <c r="G146" s="105">
        <v>1486809165.7040501</v>
      </c>
      <c r="H146" s="105">
        <v>1521423302.3069899</v>
      </c>
      <c r="I146" s="105">
        <v>1525024636.2660201</v>
      </c>
      <c r="J146" s="105">
        <v>1559596408.6610301</v>
      </c>
      <c r="K146" s="105">
        <v>1555598222.0695</v>
      </c>
      <c r="L146" s="105">
        <v>1531907604.41962</v>
      </c>
      <c r="M146" s="105">
        <v>1619397876.50633</v>
      </c>
      <c r="N146" s="105">
        <v>1619397876.50633</v>
      </c>
    </row>
    <row r="147" spans="1:14" x14ac:dyDescent="0.2">
      <c r="A147" s="106" t="s">
        <v>1718</v>
      </c>
    </row>
    <row r="148" spans="1:14" x14ac:dyDescent="0.2">
      <c r="A148" s="106" t="s">
        <v>1719</v>
      </c>
      <c r="B148" s="105">
        <v>20784108239.033001</v>
      </c>
      <c r="C148" s="105">
        <v>20991796110.702999</v>
      </c>
      <c r="D148" s="105">
        <v>21209373134.165298</v>
      </c>
      <c r="E148" s="105">
        <v>21423418753.993801</v>
      </c>
      <c r="F148" s="105">
        <v>21630493926.066898</v>
      </c>
      <c r="G148" s="105">
        <v>21840000215.651501</v>
      </c>
      <c r="H148" s="105">
        <v>22045916382.099201</v>
      </c>
      <c r="I148" s="105">
        <v>22223862534.402302</v>
      </c>
      <c r="J148" s="105">
        <v>22379707320.083801</v>
      </c>
      <c r="K148" s="105">
        <v>22489376076.055302</v>
      </c>
      <c r="L148" s="105">
        <v>22587886895.1661</v>
      </c>
      <c r="M148" s="105">
        <v>22703756003.302299</v>
      </c>
      <c r="N148" s="105">
        <v>22703756003.302299</v>
      </c>
    </row>
    <row r="149" spans="1:14" s="201" customFormat="1" x14ac:dyDescent="0.2">
      <c r="A149" s="165" t="s">
        <v>1720</v>
      </c>
      <c r="B149" s="160">
        <v>1.6658634425303898E-2</v>
      </c>
      <c r="C149" s="160">
        <v>1.6949147427103201E-2</v>
      </c>
      <c r="D149" s="160">
        <v>1.7287074268563799E-2</v>
      </c>
      <c r="E149" s="160">
        <v>1.7598258756890299E-2</v>
      </c>
      <c r="F149" s="160">
        <v>1.7914404397073199E-2</v>
      </c>
      <c r="G149" s="160">
        <v>1.8026087892520401E-2</v>
      </c>
      <c r="H149" s="160">
        <v>1.8306815916606899E-2</v>
      </c>
      <c r="I149" s="160">
        <v>1.8717116735944801E-2</v>
      </c>
      <c r="J149" s="160">
        <v>1.9007857516002799E-2</v>
      </c>
      <c r="K149" s="160">
        <v>1.9182953399464402E-2</v>
      </c>
      <c r="L149" s="160">
        <v>1.9235202203574799E-2</v>
      </c>
      <c r="M149" s="160">
        <v>1.9102576430389599E-2</v>
      </c>
      <c r="N149" s="160">
        <v>1.9102576430389599E-2</v>
      </c>
    </row>
    <row r="150" spans="1:14" x14ac:dyDescent="0.2">
      <c r="A150" s="106" t="s">
        <v>1721</v>
      </c>
    </row>
    <row r="151" spans="1:14" x14ac:dyDescent="0.2">
      <c r="A151" s="106" t="s">
        <v>1722</v>
      </c>
      <c r="B151" s="105">
        <v>346234861.00999999</v>
      </c>
      <c r="C151" s="105">
        <v>355793047.04000002</v>
      </c>
      <c r="D151" s="105">
        <v>366648008.56</v>
      </c>
      <c r="E151" s="105">
        <v>377014866.69</v>
      </c>
      <c r="F151" s="105">
        <v>387497415.5</v>
      </c>
      <c r="G151" s="105">
        <v>393689763.45999998</v>
      </c>
      <c r="H151" s="105">
        <v>403590532.92000002</v>
      </c>
      <c r="I151" s="105">
        <v>415966629.38</v>
      </c>
      <c r="J151" s="105">
        <v>425390287.99000001</v>
      </c>
      <c r="K151" s="105">
        <v>431412653.25</v>
      </c>
      <c r="L151" s="105">
        <v>434482571.77999997</v>
      </c>
      <c r="M151" s="105">
        <v>433700234.30999899</v>
      </c>
      <c r="N151" s="105">
        <v>433700234.30999899</v>
      </c>
    </row>
    <row r="152" spans="1:14" x14ac:dyDescent="0.2">
      <c r="A152" s="106" t="s">
        <v>1723</v>
      </c>
      <c r="B152" s="105">
        <v>-2472809.4999999902</v>
      </c>
      <c r="C152" s="105">
        <v>-1855590.01999999</v>
      </c>
      <c r="D152" s="105">
        <v>-1261804.1199999901</v>
      </c>
      <c r="E152" s="105">
        <v>-353833.34</v>
      </c>
      <c r="F152" s="105">
        <v>315856.31</v>
      </c>
      <c r="G152" s="105">
        <v>-31104776.5</v>
      </c>
      <c r="H152" s="105">
        <v>-35645011.979999997</v>
      </c>
      <c r="I152" s="105">
        <v>-39753976.259999998</v>
      </c>
      <c r="J152" s="105">
        <v>-43388234.07</v>
      </c>
      <c r="K152" s="105">
        <v>-42981067.520000003</v>
      </c>
      <c r="L152" s="105">
        <v>-48875181.240000002</v>
      </c>
      <c r="M152" s="105">
        <v>-51372185.340000004</v>
      </c>
      <c r="N152" s="105">
        <v>-51372185.340000004</v>
      </c>
    </row>
    <row r="153" spans="1:14" x14ac:dyDescent="0.2">
      <c r="A153" s="106" t="s">
        <v>3249</v>
      </c>
      <c r="B153" s="105">
        <v>-9536234.8699999992</v>
      </c>
      <c r="C153" s="105">
        <v>-10163690.33</v>
      </c>
      <c r="D153" s="105">
        <v>-10760054.109999999</v>
      </c>
      <c r="E153" s="105">
        <v>-11516679.619999999</v>
      </c>
      <c r="F153" s="105">
        <v>-12135429.039999999</v>
      </c>
      <c r="G153" s="105">
        <v>-12660429.039999999</v>
      </c>
      <c r="H153" s="105">
        <v>-13110429.039999999</v>
      </c>
      <c r="I153" s="105">
        <v>-13560429.039999999</v>
      </c>
      <c r="J153" s="105">
        <v>-14153988.039999999</v>
      </c>
      <c r="K153" s="105">
        <v>-15298990.509999899</v>
      </c>
      <c r="L153" s="105">
        <v>-17519258.089999899</v>
      </c>
      <c r="M153" s="105">
        <v>-19315178.949999999</v>
      </c>
      <c r="N153" s="105">
        <v>-19315178.949999999</v>
      </c>
    </row>
    <row r="154" spans="1:14" x14ac:dyDescent="0.2">
      <c r="A154" s="106" t="s">
        <v>3250</v>
      </c>
      <c r="B154" s="105">
        <v>0</v>
      </c>
      <c r="C154" s="105">
        <v>0</v>
      </c>
      <c r="D154" s="105">
        <v>0</v>
      </c>
      <c r="E154" s="105">
        <v>0</v>
      </c>
      <c r="F154" s="105">
        <v>0</v>
      </c>
      <c r="G154" s="105">
        <v>0</v>
      </c>
      <c r="H154" s="105">
        <v>0</v>
      </c>
      <c r="I154" s="105">
        <v>0</v>
      </c>
      <c r="J154" s="105">
        <v>0</v>
      </c>
      <c r="K154" s="105">
        <v>0</v>
      </c>
      <c r="L154" s="105">
        <v>0</v>
      </c>
      <c r="M154" s="105">
        <v>0</v>
      </c>
      <c r="N154" s="105">
        <v>0</v>
      </c>
    </row>
    <row r="155" spans="1:14" x14ac:dyDescent="0.2">
      <c r="A155" s="106" t="s">
        <v>3251</v>
      </c>
      <c r="B155" s="105">
        <v>0</v>
      </c>
      <c r="C155" s="105">
        <v>0</v>
      </c>
      <c r="D155" s="105">
        <v>0</v>
      </c>
      <c r="E155" s="105">
        <v>0</v>
      </c>
      <c r="F155" s="105">
        <v>0</v>
      </c>
      <c r="G155" s="105">
        <v>0</v>
      </c>
      <c r="H155" s="105">
        <v>0</v>
      </c>
      <c r="I155" s="105">
        <v>0</v>
      </c>
      <c r="J155" s="105">
        <v>0</v>
      </c>
      <c r="K155" s="105">
        <v>0</v>
      </c>
      <c r="L155" s="105">
        <v>0</v>
      </c>
      <c r="M155" s="105">
        <v>0</v>
      </c>
      <c r="N155" s="105">
        <v>0</v>
      </c>
    </row>
    <row r="156" spans="1:14" x14ac:dyDescent="0.2">
      <c r="A156" s="106" t="s">
        <v>3252</v>
      </c>
      <c r="B156" s="105">
        <v>334225816.63999999</v>
      </c>
      <c r="C156" s="105">
        <v>343773766.69</v>
      </c>
      <c r="D156" s="105">
        <v>354626150.32999998</v>
      </c>
      <c r="E156" s="105">
        <v>365144353.73000002</v>
      </c>
      <c r="F156" s="105">
        <v>375677842.76999998</v>
      </c>
      <c r="G156" s="105">
        <v>349924557.92000002</v>
      </c>
      <c r="H156" s="105">
        <v>354835091.89999998</v>
      </c>
      <c r="I156" s="105">
        <v>362652224.07999998</v>
      </c>
      <c r="J156" s="105">
        <v>367848065.88</v>
      </c>
      <c r="K156" s="105">
        <v>373132595.22000003</v>
      </c>
      <c r="L156" s="105">
        <v>368088132.44999999</v>
      </c>
      <c r="M156" s="105">
        <v>363012870.01999903</v>
      </c>
      <c r="N156" s="105">
        <v>363012870.01999903</v>
      </c>
    </row>
    <row r="157" spans="1:14" x14ac:dyDescent="0.2">
      <c r="A157" s="106" t="s">
        <v>2025</v>
      </c>
    </row>
    <row r="158" spans="1:14" x14ac:dyDescent="0.2">
      <c r="A158" s="106" t="s">
        <v>3253</v>
      </c>
      <c r="B158" s="105">
        <v>1039807980.0152</v>
      </c>
      <c r="C158" s="105">
        <v>1037785354.59342</v>
      </c>
      <c r="D158" s="105">
        <v>1102460318.54252</v>
      </c>
      <c r="E158" s="105">
        <v>1126901285.6582201</v>
      </c>
      <c r="F158" s="105">
        <v>1111748035.8724699</v>
      </c>
      <c r="G158" s="105">
        <v>1136884607.78405</v>
      </c>
      <c r="H158" s="105">
        <v>1166588210.4069901</v>
      </c>
      <c r="I158" s="105">
        <v>1162372412.1860199</v>
      </c>
      <c r="J158" s="105">
        <v>1191748342.7810299</v>
      </c>
      <c r="K158" s="105">
        <v>1182465626.8494999</v>
      </c>
      <c r="L158" s="105">
        <v>1163819471.96962</v>
      </c>
      <c r="M158" s="105">
        <v>1256385006.48633</v>
      </c>
      <c r="N158" s="105">
        <v>1256385006.48633</v>
      </c>
    </row>
    <row r="159" spans="1:14" x14ac:dyDescent="0.2">
      <c r="A159" s="106" t="s">
        <v>2027</v>
      </c>
    </row>
    <row r="160" spans="1:14" ht="10.8" thickBot="1" x14ac:dyDescent="0.25">
      <c r="A160" s="166" t="s">
        <v>3254</v>
      </c>
    </row>
    <row r="161" spans="1:14" x14ac:dyDescent="0.2">
      <c r="A161" s="106" t="s">
        <v>3255</v>
      </c>
      <c r="B161" s="105">
        <v>0</v>
      </c>
      <c r="C161" s="105">
        <v>0</v>
      </c>
      <c r="D161" s="105">
        <v>0</v>
      </c>
      <c r="E161" s="105">
        <v>0</v>
      </c>
      <c r="F161" s="105">
        <v>0</v>
      </c>
      <c r="G161" s="105">
        <v>0</v>
      </c>
      <c r="H161" s="105">
        <v>0</v>
      </c>
      <c r="I161" s="105">
        <v>0</v>
      </c>
      <c r="J161" s="105">
        <v>0</v>
      </c>
      <c r="K161" s="105">
        <v>0</v>
      </c>
      <c r="L161" s="105">
        <v>0</v>
      </c>
      <c r="M161" s="105">
        <v>0</v>
      </c>
      <c r="N161" s="105">
        <v>0</v>
      </c>
    </row>
    <row r="162" spans="1:14" x14ac:dyDescent="0.2">
      <c r="A162" s="106" t="s">
        <v>3256</v>
      </c>
      <c r="B162" s="105">
        <v>-79368678.575129703</v>
      </c>
      <c r="C162" s="105">
        <v>-85298464.7299999</v>
      </c>
      <c r="D162" s="105">
        <v>-29487502.379999898</v>
      </c>
      <c r="E162" s="105">
        <v>-26490210.279999901</v>
      </c>
      <c r="F162" s="105">
        <v>-34678430.2299999</v>
      </c>
      <c r="G162" s="105">
        <v>24475993.879999999</v>
      </c>
      <c r="H162" s="105">
        <v>28479971.98</v>
      </c>
      <c r="I162" s="105">
        <v>21894119.359999899</v>
      </c>
      <c r="J162" s="105">
        <v>453214989.59999901</v>
      </c>
      <c r="K162" s="105">
        <v>447267017.90999901</v>
      </c>
      <c r="L162" s="105">
        <v>396395529.50999898</v>
      </c>
      <c r="M162" s="105">
        <v>344165098.56999999</v>
      </c>
      <c r="N162" s="105">
        <v>344165098.56999999</v>
      </c>
    </row>
    <row r="163" spans="1:14" x14ac:dyDescent="0.2">
      <c r="A163" s="106" t="s">
        <v>3257</v>
      </c>
      <c r="B163" s="105">
        <v>0</v>
      </c>
      <c r="C163" s="105">
        <v>0</v>
      </c>
      <c r="D163" s="105">
        <v>0</v>
      </c>
      <c r="E163" s="105">
        <v>0</v>
      </c>
      <c r="F163" s="105">
        <v>0</v>
      </c>
      <c r="G163" s="105">
        <v>0</v>
      </c>
      <c r="H163" s="105">
        <v>0</v>
      </c>
      <c r="I163" s="105">
        <v>0</v>
      </c>
      <c r="J163" s="105">
        <v>0</v>
      </c>
      <c r="K163" s="105">
        <v>0</v>
      </c>
      <c r="L163" s="105">
        <v>0</v>
      </c>
      <c r="M163" s="105">
        <v>0</v>
      </c>
      <c r="N163" s="105">
        <v>0</v>
      </c>
    </row>
    <row r="164" spans="1:14" x14ac:dyDescent="0.2">
      <c r="A164" s="106" t="s">
        <v>3258</v>
      </c>
      <c r="B164" s="105">
        <v>0</v>
      </c>
      <c r="C164" s="105">
        <v>0</v>
      </c>
      <c r="D164" s="105">
        <v>0</v>
      </c>
      <c r="E164" s="105">
        <v>0</v>
      </c>
      <c r="F164" s="105">
        <v>0</v>
      </c>
      <c r="G164" s="105">
        <v>0</v>
      </c>
      <c r="H164" s="105">
        <v>0</v>
      </c>
      <c r="I164" s="105">
        <v>0</v>
      </c>
      <c r="J164" s="105">
        <v>0</v>
      </c>
      <c r="K164" s="105">
        <v>0</v>
      </c>
      <c r="L164" s="105">
        <v>0</v>
      </c>
      <c r="M164" s="105">
        <v>0</v>
      </c>
      <c r="N164" s="105">
        <v>0</v>
      </c>
    </row>
    <row r="165" spans="1:14" x14ac:dyDescent="0.2">
      <c r="A165" s="106" t="s">
        <v>3259</v>
      </c>
      <c r="B165" s="105">
        <v>-79368678.575129703</v>
      </c>
      <c r="C165" s="105">
        <v>-85298464.7299999</v>
      </c>
      <c r="D165" s="105">
        <v>-29487502.379999898</v>
      </c>
      <c r="E165" s="105">
        <v>-26490210.279999901</v>
      </c>
      <c r="F165" s="105">
        <v>-34678430.2299999</v>
      </c>
      <c r="G165" s="105">
        <v>24475993.879999999</v>
      </c>
      <c r="H165" s="105">
        <v>28479971.98</v>
      </c>
      <c r="I165" s="105">
        <v>21894119.359999899</v>
      </c>
      <c r="J165" s="105">
        <v>453214989.59999901</v>
      </c>
      <c r="K165" s="105">
        <v>447267017.90999901</v>
      </c>
      <c r="L165" s="105">
        <v>396395529.50999898</v>
      </c>
      <c r="M165" s="105">
        <v>344165098.56999999</v>
      </c>
      <c r="N165" s="105">
        <v>344165098.56999999</v>
      </c>
    </row>
    <row r="166" spans="1:14" x14ac:dyDescent="0.2">
      <c r="A166" s="106" t="s">
        <v>1737</v>
      </c>
      <c r="B166" s="105">
        <v>0</v>
      </c>
      <c r="C166" s="105">
        <v>0</v>
      </c>
      <c r="D166" s="105">
        <v>0</v>
      </c>
      <c r="E166" s="105">
        <v>0</v>
      </c>
      <c r="F166" s="105">
        <v>0</v>
      </c>
      <c r="G166" s="105">
        <v>0</v>
      </c>
      <c r="H166" s="105">
        <v>0</v>
      </c>
      <c r="I166" s="105">
        <v>0</v>
      </c>
      <c r="J166" s="105">
        <v>0</v>
      </c>
      <c r="K166" s="105">
        <v>0</v>
      </c>
      <c r="L166" s="105">
        <v>0</v>
      </c>
      <c r="M166" s="105">
        <v>0</v>
      </c>
      <c r="N166" s="105">
        <v>0</v>
      </c>
    </row>
    <row r="167" spans="1:14" x14ac:dyDescent="0.2">
      <c r="A167" s="106" t="s">
        <v>3260</v>
      </c>
      <c r="B167" s="105">
        <v>344787333.90999901</v>
      </c>
      <c r="C167" s="105">
        <v>347037029.15999901</v>
      </c>
      <c r="D167" s="105">
        <v>310484836.29000002</v>
      </c>
      <c r="E167" s="105">
        <v>313881681.54000002</v>
      </c>
      <c r="F167" s="105">
        <v>317278526.79000002</v>
      </c>
      <c r="G167" s="105">
        <v>261058685.34</v>
      </c>
      <c r="H167" s="105">
        <v>264455530.59</v>
      </c>
      <c r="I167" s="105">
        <v>267852375.84</v>
      </c>
      <c r="J167" s="105">
        <v>-153389232.799999</v>
      </c>
      <c r="K167" s="105">
        <v>-149992387.549999</v>
      </c>
      <c r="L167" s="105">
        <v>-101733950.799999</v>
      </c>
      <c r="M167" s="105">
        <v>-30882824.589999899</v>
      </c>
      <c r="N167" s="105">
        <v>-30882824.589999899</v>
      </c>
    </row>
    <row r="168" spans="1:14" s="202" customFormat="1" x14ac:dyDescent="0.2">
      <c r="A168" s="106" t="s">
        <v>1739</v>
      </c>
      <c r="B168" s="105">
        <v>-58767144</v>
      </c>
      <c r="C168" s="105">
        <v>-54190338.5</v>
      </c>
      <c r="D168" s="105">
        <v>-50037660</v>
      </c>
      <c r="E168" s="105">
        <v>-47749257.25</v>
      </c>
      <c r="F168" s="105">
        <v>-45460854.5</v>
      </c>
      <c r="G168" s="105">
        <v>-41308176</v>
      </c>
      <c r="H168" s="105">
        <v>-39019773.25</v>
      </c>
      <c r="I168" s="105">
        <v>-36731370.5</v>
      </c>
      <c r="J168" s="105">
        <v>-32578691</v>
      </c>
      <c r="K168" s="105">
        <v>-30290288.25</v>
      </c>
      <c r="L168" s="105">
        <v>-26759036</v>
      </c>
      <c r="M168" s="105">
        <v>-25054832.84</v>
      </c>
      <c r="N168" s="105">
        <v>-25054832.84</v>
      </c>
    </row>
    <row r="169" spans="1:14" x14ac:dyDescent="0.2">
      <c r="A169" s="106" t="s">
        <v>3261</v>
      </c>
      <c r="B169" s="105">
        <v>-2249695.25</v>
      </c>
      <c r="C169" s="105">
        <v>-4499390.5</v>
      </c>
      <c r="D169" s="105">
        <v>-6749085.75</v>
      </c>
      <c r="E169" s="105">
        <v>-10145931</v>
      </c>
      <c r="F169" s="105">
        <v>-13542776.25</v>
      </c>
      <c r="G169" s="105">
        <v>-16939621.5</v>
      </c>
      <c r="H169" s="105">
        <v>-20336466.75</v>
      </c>
      <c r="I169" s="105">
        <v>-23733311.999999899</v>
      </c>
      <c r="J169" s="105">
        <v>-27130157.249999899</v>
      </c>
      <c r="K169" s="105">
        <v>-30527002.499999899</v>
      </c>
      <c r="L169" s="105">
        <v>-33923847.749999903</v>
      </c>
      <c r="M169" s="105">
        <v>-34140309.999999903</v>
      </c>
      <c r="N169" s="105">
        <v>-34140309.999999903</v>
      </c>
    </row>
    <row r="170" spans="1:14" x14ac:dyDescent="0.2">
      <c r="A170" s="106" t="s">
        <v>3262</v>
      </c>
      <c r="B170" s="105">
        <v>283770494.65999901</v>
      </c>
      <c r="C170" s="105">
        <v>288347300.15999901</v>
      </c>
      <c r="D170" s="105">
        <v>253698090.53999999</v>
      </c>
      <c r="E170" s="105">
        <v>255986493.28999999</v>
      </c>
      <c r="F170" s="105">
        <v>258274896.03999999</v>
      </c>
      <c r="G170" s="105">
        <v>202810887.84</v>
      </c>
      <c r="H170" s="105">
        <v>205099290.59</v>
      </c>
      <c r="I170" s="105">
        <v>207387693.34</v>
      </c>
      <c r="J170" s="105">
        <v>-213098081.049999</v>
      </c>
      <c r="K170" s="105">
        <v>-210809678.299999</v>
      </c>
      <c r="L170" s="105">
        <v>-162416834.549999</v>
      </c>
      <c r="M170" s="105">
        <v>-90077967.429999903</v>
      </c>
      <c r="N170" s="105">
        <v>-90077967.429999903</v>
      </c>
    </row>
    <row r="171" spans="1:14" x14ac:dyDescent="0.2">
      <c r="A171" s="106" t="s">
        <v>3263</v>
      </c>
    </row>
    <row r="172" spans="1:14" x14ac:dyDescent="0.2">
      <c r="A172" s="167" t="s">
        <v>3264</v>
      </c>
      <c r="B172" s="105">
        <v>-441295</v>
      </c>
      <c r="C172" s="105">
        <v>-441295</v>
      </c>
      <c r="D172" s="105">
        <v>-551618.75</v>
      </c>
      <c r="E172" s="105">
        <v>-551618.75</v>
      </c>
      <c r="F172" s="105">
        <v>-551618.75</v>
      </c>
      <c r="G172" s="105">
        <v>-441295</v>
      </c>
      <c r="H172" s="105">
        <v>-441295</v>
      </c>
      <c r="I172" s="105">
        <v>-441295</v>
      </c>
      <c r="J172" s="105">
        <v>-441295</v>
      </c>
      <c r="K172" s="105">
        <v>-441295</v>
      </c>
      <c r="L172" s="105">
        <v>-441295</v>
      </c>
      <c r="M172" s="105">
        <v>-441295</v>
      </c>
      <c r="N172" s="105">
        <v>-441295</v>
      </c>
    </row>
    <row r="173" spans="1:14" x14ac:dyDescent="0.2">
      <c r="A173" s="106" t="s">
        <v>3265</v>
      </c>
      <c r="B173" s="105">
        <v>203960521.08487001</v>
      </c>
      <c r="C173" s="105">
        <v>202607540.42999899</v>
      </c>
      <c r="D173" s="105">
        <v>223658969.41</v>
      </c>
      <c r="E173" s="105">
        <v>228944664.25999999</v>
      </c>
      <c r="F173" s="105">
        <v>223044847.06</v>
      </c>
      <c r="G173" s="105">
        <v>226845586.72</v>
      </c>
      <c r="H173" s="105">
        <v>233137967.56999999</v>
      </c>
      <c r="I173" s="105">
        <v>228840517.699999</v>
      </c>
      <c r="J173" s="105">
        <v>239675613.55000001</v>
      </c>
      <c r="K173" s="105">
        <v>236016044.61000001</v>
      </c>
      <c r="L173" s="105">
        <v>233537399.96000001</v>
      </c>
      <c r="M173" s="105">
        <v>253645836.13999999</v>
      </c>
      <c r="N173" s="105">
        <v>253645836.13999999</v>
      </c>
    </row>
    <row r="174" spans="1:14" x14ac:dyDescent="0.2">
      <c r="A174" s="106" t="s">
        <v>536</v>
      </c>
    </row>
    <row r="175" spans="1:14" x14ac:dyDescent="0.2">
      <c r="A175" s="106" t="s">
        <v>3266</v>
      </c>
      <c r="B175" s="105">
        <v>265418655.33487001</v>
      </c>
      <c r="C175" s="105">
        <v>261738564.43000001</v>
      </c>
      <c r="D175" s="105">
        <v>280997333.91000003</v>
      </c>
      <c r="E175" s="105">
        <v>287391471.25999999</v>
      </c>
      <c r="F175" s="105">
        <v>282600096.56</v>
      </c>
      <c r="G175" s="105">
        <v>285534679.21999902</v>
      </c>
      <c r="H175" s="105">
        <v>292935502.56999999</v>
      </c>
      <c r="I175" s="105">
        <v>289746495.19999897</v>
      </c>
      <c r="J175" s="105">
        <v>299825756.80000001</v>
      </c>
      <c r="K175" s="105">
        <v>297274630.36000001</v>
      </c>
      <c r="L175" s="105">
        <v>294661578.70999998</v>
      </c>
      <c r="M175" s="105">
        <v>313282273.98000002</v>
      </c>
      <c r="N175" s="105">
        <v>313282273.98000002</v>
      </c>
    </row>
    <row r="176" spans="1:14" x14ac:dyDescent="0.2">
      <c r="A176" s="163" t="s">
        <v>3267</v>
      </c>
      <c r="B176" s="164">
        <v>0.25525737485779598</v>
      </c>
      <c r="C176" s="164">
        <v>0.25220876674689702</v>
      </c>
      <c r="D176" s="164">
        <v>0.25488203900298401</v>
      </c>
      <c r="E176" s="164">
        <v>0.25502808002577998</v>
      </c>
      <c r="F176" s="164">
        <v>0.25419437448182403</v>
      </c>
      <c r="G176" s="164">
        <v>0.25115537431415003</v>
      </c>
      <c r="H176" s="164">
        <v>0.25110445996004199</v>
      </c>
      <c r="I176" s="164">
        <v>0.24927165524781</v>
      </c>
      <c r="J176" s="164">
        <v>0.25158479020858898</v>
      </c>
      <c r="K176" s="164">
        <v>0.25140234405970902</v>
      </c>
      <c r="L176" s="164">
        <v>0.253184953342738</v>
      </c>
      <c r="M176" s="164">
        <v>0.249352127224232</v>
      </c>
      <c r="N176" s="164">
        <v>0.249352127224232</v>
      </c>
    </row>
    <row r="177" spans="1:14" x14ac:dyDescent="0.2">
      <c r="A177" s="106" t="s">
        <v>3268</v>
      </c>
    </row>
    <row r="178" spans="1:14" x14ac:dyDescent="0.2">
      <c r="A178" s="106" t="s">
        <v>3269</v>
      </c>
      <c r="B178" s="105">
        <v>0</v>
      </c>
      <c r="C178" s="105">
        <v>0</v>
      </c>
      <c r="D178" s="105">
        <v>0</v>
      </c>
      <c r="E178" s="105">
        <v>0</v>
      </c>
      <c r="F178" s="105">
        <v>0</v>
      </c>
      <c r="G178" s="105">
        <v>0</v>
      </c>
      <c r="H178" s="105">
        <v>0</v>
      </c>
      <c r="I178" s="105">
        <v>0</v>
      </c>
      <c r="J178" s="105">
        <v>0</v>
      </c>
      <c r="K178" s="105">
        <v>0</v>
      </c>
      <c r="L178" s="105">
        <v>0</v>
      </c>
      <c r="M178" s="105">
        <v>0</v>
      </c>
      <c r="N178" s="105">
        <v>0</v>
      </c>
    </row>
    <row r="179" spans="1:14" x14ac:dyDescent="0.2">
      <c r="A179" s="106" t="s">
        <v>3270</v>
      </c>
    </row>
    <row r="180" spans="1:14" x14ac:dyDescent="0.2">
      <c r="A180" s="106" t="s">
        <v>3271</v>
      </c>
    </row>
    <row r="181" spans="1:14" x14ac:dyDescent="0.2">
      <c r="A181" s="106" t="s">
        <v>1752</v>
      </c>
    </row>
    <row r="182" spans="1:14" x14ac:dyDescent="0.2">
      <c r="A182" s="106" t="s">
        <v>3272</v>
      </c>
    </row>
    <row r="183" spans="1:14" x14ac:dyDescent="0.2">
      <c r="A183" s="106" t="s">
        <v>3273</v>
      </c>
      <c r="B183" s="105">
        <v>0</v>
      </c>
      <c r="C183" s="105">
        <v>0</v>
      </c>
      <c r="D183" s="105">
        <v>0</v>
      </c>
      <c r="E183" s="105">
        <v>0</v>
      </c>
      <c r="F183" s="105">
        <v>0</v>
      </c>
      <c r="G183" s="105">
        <v>0</v>
      </c>
      <c r="H183" s="105">
        <v>0</v>
      </c>
      <c r="I183" s="105">
        <v>0</v>
      </c>
      <c r="J183" s="105">
        <v>0</v>
      </c>
      <c r="K183" s="105">
        <v>0</v>
      </c>
      <c r="L183" s="105">
        <v>0</v>
      </c>
      <c r="M183" s="105">
        <v>0</v>
      </c>
      <c r="N183" s="105">
        <v>0</v>
      </c>
    </row>
    <row r="184" spans="1:14" x14ac:dyDescent="0.2">
      <c r="A184" s="106" t="s">
        <v>2052</v>
      </c>
    </row>
    <row r="185" spans="1:14" x14ac:dyDescent="0.2">
      <c r="A185" s="106" t="s">
        <v>3274</v>
      </c>
    </row>
    <row r="186" spans="1:14" ht="10.8" thickBot="1" x14ac:dyDescent="0.25">
      <c r="A186" s="162" t="s">
        <v>3275</v>
      </c>
      <c r="B186" s="105">
        <v>0</v>
      </c>
      <c r="C186" s="105">
        <v>0</v>
      </c>
      <c r="D186" s="105">
        <v>0</v>
      </c>
      <c r="E186" s="105">
        <v>0</v>
      </c>
      <c r="F186" s="105">
        <v>0</v>
      </c>
      <c r="G186" s="105">
        <v>0</v>
      </c>
      <c r="H186" s="105">
        <v>0</v>
      </c>
      <c r="I186" s="105">
        <v>0</v>
      </c>
      <c r="J186" s="105">
        <v>0</v>
      </c>
      <c r="K186" s="105">
        <v>0</v>
      </c>
      <c r="L186" s="105">
        <v>0</v>
      </c>
      <c r="M186" s="105">
        <v>0</v>
      </c>
      <c r="N186" s="105">
        <v>0</v>
      </c>
    </row>
    <row r="187" spans="1:14" x14ac:dyDescent="0.2">
      <c r="A187" s="106" t="s">
        <v>3276</v>
      </c>
    </row>
    <row r="188" spans="1:14" x14ac:dyDescent="0.2">
      <c r="A188" s="106" t="s">
        <v>3277</v>
      </c>
    </row>
    <row r="189" spans="1:14" x14ac:dyDescent="0.2">
      <c r="A189" s="106" t="s">
        <v>3278</v>
      </c>
    </row>
    <row r="190" spans="1:14" x14ac:dyDescent="0.2">
      <c r="A190" s="106" t="s">
        <v>3279</v>
      </c>
    </row>
    <row r="191" spans="1:14" x14ac:dyDescent="0.2">
      <c r="A191" s="106" t="s">
        <v>3280</v>
      </c>
    </row>
    <row r="192" spans="1:14" x14ac:dyDescent="0.2">
      <c r="A192" s="106" t="s">
        <v>3281</v>
      </c>
    </row>
    <row r="193" spans="1:1" x14ac:dyDescent="0.2">
      <c r="A193" s="106" t="s">
        <v>3282</v>
      </c>
    </row>
    <row r="194" spans="1:1" x14ac:dyDescent="0.2">
      <c r="A194" s="106" t="s">
        <v>3283</v>
      </c>
    </row>
    <row r="195" spans="1:1" x14ac:dyDescent="0.2">
      <c r="A195" s="106" t="s">
        <v>3284</v>
      </c>
    </row>
    <row r="196" spans="1:1" x14ac:dyDescent="0.2">
      <c r="A196" s="106" t="s">
        <v>3285</v>
      </c>
    </row>
    <row r="197" spans="1:1" x14ac:dyDescent="0.2">
      <c r="A197" s="106" t="s">
        <v>3286</v>
      </c>
    </row>
    <row r="198" spans="1:1" x14ac:dyDescent="0.2">
      <c r="A198" s="106" t="s">
        <v>3287</v>
      </c>
    </row>
    <row r="199" spans="1:1" x14ac:dyDescent="0.2">
      <c r="A199" s="106" t="s">
        <v>3288</v>
      </c>
    </row>
    <row r="200" spans="1:1" x14ac:dyDescent="0.2">
      <c r="A200" s="106" t="s">
        <v>3289</v>
      </c>
    </row>
    <row r="201" spans="1:1" ht="10.8" thickBot="1" x14ac:dyDescent="0.25">
      <c r="A201" s="169" t="s">
        <v>3290</v>
      </c>
    </row>
    <row r="202" spans="1:1" x14ac:dyDescent="0.2">
      <c r="A202" s="106" t="s">
        <v>3291</v>
      </c>
    </row>
    <row r="203" spans="1:1" x14ac:dyDescent="0.2">
      <c r="A203" s="106" t="s">
        <v>3292</v>
      </c>
    </row>
    <row r="204" spans="1:1" x14ac:dyDescent="0.2">
      <c r="A204" s="106" t="s">
        <v>3293</v>
      </c>
    </row>
    <row r="205" spans="1:1" x14ac:dyDescent="0.2">
      <c r="A205" s="106" t="s">
        <v>3294</v>
      </c>
    </row>
    <row r="206" spans="1:1" x14ac:dyDescent="0.2">
      <c r="A206" s="106" t="s">
        <v>3295</v>
      </c>
    </row>
    <row r="207" spans="1:1" x14ac:dyDescent="0.2">
      <c r="A207" s="106" t="s">
        <v>3296</v>
      </c>
    </row>
    <row r="208" spans="1:1" x14ac:dyDescent="0.2">
      <c r="A208" s="170" t="s">
        <v>3297</v>
      </c>
    </row>
    <row r="209" spans="1:14" x14ac:dyDescent="0.2">
      <c r="A209" s="106" t="s">
        <v>3298</v>
      </c>
    </row>
    <row r="210" spans="1:14" x14ac:dyDescent="0.2">
      <c r="A210" s="106" t="s">
        <v>3299</v>
      </c>
    </row>
    <row r="211" spans="1:14" x14ac:dyDescent="0.2">
      <c r="A211" s="106" t="s">
        <v>3300</v>
      </c>
    </row>
    <row r="212" spans="1:14" x14ac:dyDescent="0.2">
      <c r="A212" s="106" t="s">
        <v>3301</v>
      </c>
    </row>
    <row r="213" spans="1:14" x14ac:dyDescent="0.2">
      <c r="A213" s="106" t="s">
        <v>3302</v>
      </c>
    </row>
    <row r="214" spans="1:14" x14ac:dyDescent="0.2">
      <c r="A214" s="106" t="s">
        <v>3303</v>
      </c>
    </row>
    <row r="215" spans="1:14" x14ac:dyDescent="0.2">
      <c r="A215" s="106" t="s">
        <v>3304</v>
      </c>
    </row>
    <row r="216" spans="1:14" ht="10.8" thickBot="1" x14ac:dyDescent="0.25">
      <c r="A216" s="166" t="s">
        <v>3305</v>
      </c>
    </row>
    <row r="217" spans="1:14" x14ac:dyDescent="0.2">
      <c r="A217" s="106" t="s">
        <v>3306</v>
      </c>
      <c r="B217" s="105">
        <v>-6282827714.8699999</v>
      </c>
      <c r="C217" s="105">
        <v>-6318646520.6700001</v>
      </c>
      <c r="D217" s="105">
        <v>-6360986039.3900003</v>
      </c>
      <c r="E217" s="105">
        <v>-6464501700.9300003</v>
      </c>
      <c r="F217" s="105">
        <v>-6498021332.8199997</v>
      </c>
      <c r="G217" s="105">
        <v>-6518350758.9700003</v>
      </c>
      <c r="H217" s="105">
        <v>-6583916159.0699997</v>
      </c>
      <c r="I217" s="105">
        <v>-6676886892.3699999</v>
      </c>
      <c r="J217" s="105">
        <v>-6778243444.0600004</v>
      </c>
      <c r="K217" s="105">
        <v>-6840175098.6300001</v>
      </c>
      <c r="L217" s="105">
        <v>-6884337926.6400003</v>
      </c>
      <c r="M217" s="105">
        <v>-6900149309.1599998</v>
      </c>
      <c r="N217" s="105">
        <v>-6900149309.1599998</v>
      </c>
    </row>
    <row r="218" spans="1:14" x14ac:dyDescent="0.2">
      <c r="A218" s="106" t="s">
        <v>3307</v>
      </c>
      <c r="B218" s="105">
        <v>-6282827714.8699999</v>
      </c>
      <c r="C218" s="105">
        <v>-6318646520.6700001</v>
      </c>
      <c r="D218" s="105">
        <v>-6360986032.2600002</v>
      </c>
      <c r="E218" s="105">
        <v>-6464501693.7999897</v>
      </c>
      <c r="F218" s="105">
        <v>-6498021325.68999</v>
      </c>
      <c r="G218" s="105">
        <v>-6518350751.8399897</v>
      </c>
      <c r="H218" s="105">
        <v>-6583916153.1799898</v>
      </c>
      <c r="I218" s="105">
        <v>-6676886886.4799995</v>
      </c>
      <c r="J218" s="105">
        <v>-6778243438.1700001</v>
      </c>
      <c r="K218" s="105">
        <v>-6840175092.7399998</v>
      </c>
      <c r="L218" s="105">
        <v>-6884337920.75</v>
      </c>
      <c r="M218" s="105">
        <v>-6900149303.2700005</v>
      </c>
      <c r="N218" s="105">
        <v>-6900149303.2700005</v>
      </c>
    </row>
    <row r="219" spans="1:14" x14ac:dyDescent="0.2">
      <c r="A219" s="106" t="s">
        <v>3308</v>
      </c>
      <c r="B219" s="105">
        <v>0</v>
      </c>
      <c r="C219" s="105">
        <v>-9.3132257461547799E-7</v>
      </c>
      <c r="D219" s="105">
        <v>-7.1300016716122601</v>
      </c>
      <c r="E219" s="105">
        <v>-7.1300016716122601</v>
      </c>
      <c r="F219" s="105">
        <v>-7.1300016716122601</v>
      </c>
      <c r="G219" s="105">
        <v>-7.1300007402896801</v>
      </c>
      <c r="H219" s="105">
        <v>-5.8900006115436501</v>
      </c>
      <c r="I219" s="105">
        <v>-5.8899996802210799</v>
      </c>
      <c r="J219" s="105">
        <v>-5.8899996802210799</v>
      </c>
      <c r="K219" s="105">
        <v>-5.8899987488984999</v>
      </c>
      <c r="L219" s="105">
        <v>-5.8899996802210799</v>
      </c>
      <c r="M219" s="105">
        <v>-5.8899996802210799</v>
      </c>
      <c r="N219" s="105">
        <v>-5.8899996802210799</v>
      </c>
    </row>
    <row r="220" spans="1:14" x14ac:dyDescent="0.2">
      <c r="A220" s="106" t="s">
        <v>3309</v>
      </c>
    </row>
    <row r="221" spans="1:14" x14ac:dyDescent="0.2">
      <c r="A221" s="106" t="s">
        <v>3310</v>
      </c>
      <c r="B221" s="105">
        <v>2671322162.8899999</v>
      </c>
      <c r="C221" s="105">
        <v>2703860213.2199998</v>
      </c>
      <c r="D221" s="105">
        <v>2741540681.1500001</v>
      </c>
      <c r="E221" s="105">
        <v>2775053947.8299899</v>
      </c>
      <c r="F221" s="105">
        <v>2782410479.5900002</v>
      </c>
      <c r="G221" s="105">
        <v>2764064800.1199999</v>
      </c>
      <c r="H221" s="105">
        <v>2749169662.3299999</v>
      </c>
      <c r="I221" s="105">
        <v>2772890501.7800002</v>
      </c>
      <c r="J221" s="105">
        <v>2792882798.9499998</v>
      </c>
      <c r="K221" s="105">
        <v>2818750292.75</v>
      </c>
      <c r="L221" s="105">
        <v>2833770263.1099901</v>
      </c>
      <c r="M221" s="105">
        <v>2823193868.6599998</v>
      </c>
      <c r="N221" s="105">
        <v>2823193868.6599998</v>
      </c>
    </row>
    <row r="222" spans="1:14" x14ac:dyDescent="0.2">
      <c r="A222" s="106" t="s">
        <v>3311</v>
      </c>
      <c r="B222" s="105">
        <v>2671322162.8899999</v>
      </c>
      <c r="C222" s="105">
        <v>2703860213.2199998</v>
      </c>
      <c r="D222" s="105">
        <v>2741540681.1500001</v>
      </c>
      <c r="E222" s="105">
        <v>2775053947.8299999</v>
      </c>
      <c r="F222" s="105">
        <v>2782410479.5900002</v>
      </c>
      <c r="G222" s="105">
        <v>2764064800.1199999</v>
      </c>
      <c r="H222" s="105">
        <v>2749169662.3299999</v>
      </c>
      <c r="I222" s="105">
        <v>2772890501.7800002</v>
      </c>
      <c r="J222" s="105">
        <v>2792882798.9499998</v>
      </c>
      <c r="K222" s="105">
        <v>2818750292.75</v>
      </c>
      <c r="L222" s="105">
        <v>2833770263.1099901</v>
      </c>
      <c r="M222" s="105">
        <v>2823193868.6599998</v>
      </c>
      <c r="N222" s="105">
        <v>2823193868.6599998</v>
      </c>
    </row>
    <row r="223" spans="1:14" x14ac:dyDescent="0.2">
      <c r="A223" s="106" t="s">
        <v>1794</v>
      </c>
      <c r="B223" s="105">
        <v>0</v>
      </c>
      <c r="C223" s="105">
        <v>-4.6566128730773899E-7</v>
      </c>
      <c r="D223" s="105">
        <v>-4.6566128730773899E-7</v>
      </c>
      <c r="E223" s="105">
        <v>-9.3132257461547799E-7</v>
      </c>
      <c r="F223" s="105">
        <v>-4.6566128730773899E-7</v>
      </c>
      <c r="G223" s="105">
        <v>0</v>
      </c>
      <c r="H223" s="105">
        <v>-4.6566128730773899E-7</v>
      </c>
      <c r="I223" s="105">
        <v>0</v>
      </c>
      <c r="J223" s="105">
        <v>0</v>
      </c>
      <c r="K223" s="105">
        <v>0</v>
      </c>
      <c r="L223" s="105">
        <v>0</v>
      </c>
      <c r="M223" s="105">
        <v>-4.6566128730773899E-7</v>
      </c>
      <c r="N223" s="105">
        <v>-4.6566128730773899E-7</v>
      </c>
    </row>
    <row r="224" spans="1:14" x14ac:dyDescent="0.2">
      <c r="A224" s="106" t="s">
        <v>1795</v>
      </c>
    </row>
    <row r="225" spans="1:14" x14ac:dyDescent="0.2">
      <c r="A225" s="106" t="s">
        <v>3312</v>
      </c>
      <c r="B225" s="105">
        <v>907546757.70479202</v>
      </c>
      <c r="C225" s="105">
        <v>892713019.81657398</v>
      </c>
      <c r="D225" s="105">
        <v>870640892.08747196</v>
      </c>
      <c r="E225" s="105">
        <v>892900634.24177694</v>
      </c>
      <c r="F225" s="105">
        <v>914929145.05752897</v>
      </c>
      <c r="G225" s="105">
        <v>949642710.78594601</v>
      </c>
      <c r="H225" s="105">
        <v>984418799.69300795</v>
      </c>
      <c r="I225" s="105">
        <v>1033759635.78397</v>
      </c>
      <c r="J225" s="105">
        <v>1082491777.8389699</v>
      </c>
      <c r="K225" s="105">
        <v>1108977098.40049</v>
      </c>
      <c r="L225" s="105">
        <v>1146351818.4403701</v>
      </c>
      <c r="M225" s="105">
        <v>1148467425.4036601</v>
      </c>
      <c r="N225" s="105">
        <v>1148467425.4036601</v>
      </c>
    </row>
    <row r="226" spans="1:14" x14ac:dyDescent="0.2">
      <c r="A226" s="106" t="s">
        <v>3313</v>
      </c>
      <c r="B226" s="105">
        <v>907545734.94999897</v>
      </c>
      <c r="C226" s="105">
        <v>892711897.91999996</v>
      </c>
      <c r="D226" s="105">
        <v>870639861.95000005</v>
      </c>
      <c r="E226" s="105">
        <v>892899360.15999997</v>
      </c>
      <c r="F226" s="105">
        <v>914928171.09999895</v>
      </c>
      <c r="G226" s="105">
        <v>949641836.53999996</v>
      </c>
      <c r="H226" s="105">
        <v>984417653.91999996</v>
      </c>
      <c r="I226" s="105">
        <v>1033758641.68999</v>
      </c>
      <c r="J226" s="105">
        <v>1082490947.27</v>
      </c>
      <c r="K226" s="105">
        <v>1108976185.8699999</v>
      </c>
      <c r="L226" s="105">
        <v>1146350737.8299999</v>
      </c>
      <c r="M226" s="105">
        <v>1148466464.4200001</v>
      </c>
      <c r="N226" s="105">
        <v>1148466464.4200001</v>
      </c>
    </row>
    <row r="227" spans="1:14" x14ac:dyDescent="0.2">
      <c r="A227" s="106" t="s">
        <v>1798</v>
      </c>
      <c r="B227" s="105">
        <v>1022.7547927061</v>
      </c>
      <c r="C227" s="105">
        <v>1121.89657392445</v>
      </c>
      <c r="D227" s="105">
        <v>1030.1374720875101</v>
      </c>
      <c r="E227" s="105">
        <v>1274.0817769663399</v>
      </c>
      <c r="F227" s="105">
        <v>973.95752929151001</v>
      </c>
      <c r="G227" s="105">
        <v>874.24594594631299</v>
      </c>
      <c r="H227" s="105">
        <v>1145.77300893142</v>
      </c>
      <c r="I227" s="105">
        <v>994.09397924318898</v>
      </c>
      <c r="J227" s="105">
        <v>830.56897018104701</v>
      </c>
      <c r="K227" s="105">
        <v>912.53049322403899</v>
      </c>
      <c r="L227" s="105">
        <v>1080.6103770155401</v>
      </c>
      <c r="M227" s="105">
        <v>960.98366100341002</v>
      </c>
      <c r="N227" s="105">
        <v>960.98366100341002</v>
      </c>
    </row>
    <row r="228" spans="1:14" x14ac:dyDescent="0.2">
      <c r="A228" s="106" t="s">
        <v>1799</v>
      </c>
    </row>
    <row r="229" spans="1:14" x14ac:dyDescent="0.2">
      <c r="A229" s="106" t="s">
        <v>3314</v>
      </c>
      <c r="B229" s="105">
        <v>902397599.92999995</v>
      </c>
      <c r="C229" s="105">
        <v>907697707.52999902</v>
      </c>
      <c r="D229" s="105">
        <v>853089296.18999898</v>
      </c>
      <c r="E229" s="105">
        <v>860380581.169999</v>
      </c>
      <c r="F229" s="105">
        <v>865393084.38999903</v>
      </c>
      <c r="G229" s="105">
        <v>863493909.83999896</v>
      </c>
      <c r="H229" s="105">
        <v>870210932.95999897</v>
      </c>
      <c r="I229" s="105">
        <v>877181391.15999901</v>
      </c>
      <c r="J229" s="105">
        <v>855158089.80999899</v>
      </c>
      <c r="K229" s="105">
        <v>862522502.31999898</v>
      </c>
      <c r="L229" s="105">
        <v>874714401.98999906</v>
      </c>
      <c r="M229" s="105">
        <v>829702078.07999897</v>
      </c>
      <c r="N229" s="105">
        <v>829702078.07999897</v>
      </c>
    </row>
    <row r="230" spans="1:14" x14ac:dyDescent="0.2">
      <c r="A230" s="106" t="s">
        <v>3315</v>
      </c>
      <c r="B230" s="105">
        <v>902196306.11999905</v>
      </c>
      <c r="C230" s="105">
        <v>907521688.70999897</v>
      </c>
      <c r="D230" s="105">
        <v>852942371.36999905</v>
      </c>
      <c r="E230" s="105">
        <v>860254908.55999899</v>
      </c>
      <c r="F230" s="105">
        <v>865288686.60999894</v>
      </c>
      <c r="G230" s="105">
        <v>863266652.419999</v>
      </c>
      <c r="H230" s="105">
        <v>870003304.68999898</v>
      </c>
      <c r="I230" s="105">
        <v>876993133.47999895</v>
      </c>
      <c r="J230" s="105">
        <v>854984457.18999898</v>
      </c>
      <c r="K230" s="105">
        <v>862367197.53999901</v>
      </c>
      <c r="L230" s="105">
        <v>874578096.52999902</v>
      </c>
      <c r="M230" s="105">
        <v>829612771.33999896</v>
      </c>
      <c r="N230" s="105">
        <v>829612771.33999896</v>
      </c>
    </row>
    <row r="231" spans="1:14" x14ac:dyDescent="0.2">
      <c r="A231" s="106" t="s">
        <v>3316</v>
      </c>
      <c r="B231" s="105">
        <v>201293.81</v>
      </c>
      <c r="C231" s="105">
        <v>176018.82</v>
      </c>
      <c r="D231" s="105">
        <v>146924.82</v>
      </c>
      <c r="E231" s="105">
        <v>125672.61</v>
      </c>
      <c r="F231" s="105">
        <v>104397.78</v>
      </c>
      <c r="G231" s="105">
        <v>227257.42</v>
      </c>
      <c r="H231" s="105">
        <v>207628.27</v>
      </c>
      <c r="I231" s="105">
        <v>188257.68</v>
      </c>
      <c r="J231" s="105">
        <v>173632.62</v>
      </c>
      <c r="K231" s="105">
        <v>155304.77999999901</v>
      </c>
      <c r="L231" s="105">
        <v>136305.459999999</v>
      </c>
      <c r="M231" s="105">
        <v>89306.74</v>
      </c>
      <c r="N231" s="105">
        <v>89306.74</v>
      </c>
    </row>
    <row r="232" spans="1:14" x14ac:dyDescent="0.2">
      <c r="A232" s="106" t="s">
        <v>3317</v>
      </c>
      <c r="B232" s="105">
        <v>1.7746515368344199E-7</v>
      </c>
      <c r="C232" s="105">
        <v>1.13914211397059E-7</v>
      </c>
      <c r="D232" s="105">
        <v>-4.3485215428518098E-8</v>
      </c>
      <c r="E232" s="105">
        <v>1.2512657576735301E-7</v>
      </c>
      <c r="F232" s="105">
        <v>-1.17083231998549E-7</v>
      </c>
      <c r="G232" s="105">
        <v>3.8085090636741297E-8</v>
      </c>
      <c r="H232" s="105">
        <v>-1.2994405551580699E-7</v>
      </c>
      <c r="I232" s="105">
        <v>3.8824055081931801E-8</v>
      </c>
      <c r="J232" s="105">
        <v>-3.0166802389430798E-7</v>
      </c>
      <c r="K232" s="105">
        <v>5.8832938520936196E-9</v>
      </c>
      <c r="L232" s="105">
        <v>-1.7135448615590499E-7</v>
      </c>
      <c r="M232" s="105">
        <v>2.90754087473033E-8</v>
      </c>
      <c r="N232" s="105">
        <v>2.90754087473033E-8</v>
      </c>
    </row>
    <row r="233" spans="1:14" x14ac:dyDescent="0.2">
      <c r="A233" s="106" t="s">
        <v>3318</v>
      </c>
    </row>
    <row r="234" spans="1:14" x14ac:dyDescent="0.2">
      <c r="A234" s="106" t="s">
        <v>3319</v>
      </c>
      <c r="B234" s="105">
        <v>427527397.69</v>
      </c>
      <c r="C234" s="105">
        <v>432816458.81999999</v>
      </c>
      <c r="D234" s="105">
        <v>438628701.08999997</v>
      </c>
      <c r="E234" s="105">
        <v>444120898.30000001</v>
      </c>
      <c r="F234" s="105">
        <v>447862745.13999999</v>
      </c>
      <c r="G234" s="105">
        <v>454340172.51999998</v>
      </c>
      <c r="H234" s="105">
        <v>458693461.77999997</v>
      </c>
      <c r="I234" s="105">
        <v>468030727.38</v>
      </c>
      <c r="J234" s="105">
        <v>488114368.80000001</v>
      </c>
      <c r="K234" s="105">
        <v>494326983.08999997</v>
      </c>
      <c r="L234" s="105">
        <v>497593838.68000001</v>
      </c>
      <c r="M234" s="105">
        <v>479388060.50999999</v>
      </c>
      <c r="N234" s="105">
        <v>479388060.50999999</v>
      </c>
    </row>
    <row r="235" spans="1:14" x14ac:dyDescent="0.2">
      <c r="A235" s="106" t="s">
        <v>3320</v>
      </c>
      <c r="B235" s="105">
        <v>427527397.69</v>
      </c>
      <c r="C235" s="105">
        <v>432816458.81999999</v>
      </c>
      <c r="D235" s="105">
        <v>438628701.08999997</v>
      </c>
      <c r="E235" s="105">
        <v>444120898.299999</v>
      </c>
      <c r="F235" s="105">
        <v>447862745.13999897</v>
      </c>
      <c r="G235" s="105">
        <v>454340172.51999903</v>
      </c>
      <c r="H235" s="105">
        <v>458693461.77999902</v>
      </c>
      <c r="I235" s="105">
        <v>468030727.37999898</v>
      </c>
      <c r="J235" s="105">
        <v>488114368.799999</v>
      </c>
      <c r="K235" s="105">
        <v>494326983.08999902</v>
      </c>
      <c r="L235" s="105">
        <v>497593838.68000001</v>
      </c>
      <c r="M235" s="105">
        <v>479388060.50999999</v>
      </c>
      <c r="N235" s="105">
        <v>479388060.50999999</v>
      </c>
    </row>
    <row r="236" spans="1:14" x14ac:dyDescent="0.2">
      <c r="A236" s="106" t="s">
        <v>1807</v>
      </c>
      <c r="B236" s="105">
        <v>0</v>
      </c>
      <c r="C236" s="105">
        <v>5.8207660913467401E-8</v>
      </c>
      <c r="D236" s="105">
        <v>0</v>
      </c>
      <c r="E236" s="105">
        <v>5.8207660913467401E-8</v>
      </c>
      <c r="F236" s="105">
        <v>5.8207660913467401E-8</v>
      </c>
      <c r="G236" s="105">
        <v>5.8207660913467401E-8</v>
      </c>
      <c r="H236" s="105">
        <v>5.8207660913467401E-8</v>
      </c>
      <c r="I236" s="105">
        <v>1.1641532182693399E-7</v>
      </c>
      <c r="J236" s="105">
        <v>2.3283064365386899E-7</v>
      </c>
      <c r="K236" s="105">
        <v>1.1641532182693399E-7</v>
      </c>
      <c r="L236" s="105">
        <v>1.1641532182693399E-7</v>
      </c>
      <c r="M236" s="105">
        <v>5.8207660913467401E-8</v>
      </c>
      <c r="N236" s="105">
        <v>5.8207660913467401E-8</v>
      </c>
    </row>
    <row r="237" spans="1:14" x14ac:dyDescent="0.2">
      <c r="A237" s="106" t="s">
        <v>1808</v>
      </c>
    </row>
    <row r="238" spans="1:14" x14ac:dyDescent="0.2">
      <c r="A238" s="106" t="s">
        <v>3321</v>
      </c>
      <c r="B238" s="105">
        <v>-79368678.575129703</v>
      </c>
      <c r="C238" s="105">
        <v>-85298464.7299999</v>
      </c>
      <c r="D238" s="105">
        <v>-29487502.379999898</v>
      </c>
      <c r="E238" s="105">
        <v>-26490210.279999901</v>
      </c>
      <c r="F238" s="105">
        <v>-34678430.2299999</v>
      </c>
      <c r="G238" s="105">
        <v>24475993.879999999</v>
      </c>
      <c r="H238" s="105">
        <v>28479971.98</v>
      </c>
      <c r="I238" s="105">
        <v>21894119.359999899</v>
      </c>
      <c r="J238" s="105">
        <v>453214989.59999901</v>
      </c>
      <c r="K238" s="105">
        <v>447267017.90999901</v>
      </c>
      <c r="L238" s="105">
        <v>396395529.50999898</v>
      </c>
      <c r="M238" s="105">
        <v>344165098.56999999</v>
      </c>
      <c r="N238" s="105">
        <v>344165098.56999999</v>
      </c>
    </row>
    <row r="239" spans="1:14" x14ac:dyDescent="0.2">
      <c r="A239" s="106" t="s">
        <v>3322</v>
      </c>
      <c r="B239" s="105">
        <v>-79368678.575129703</v>
      </c>
      <c r="C239" s="105">
        <v>-85298464.7299999</v>
      </c>
      <c r="D239" s="105">
        <v>-29487502.379999898</v>
      </c>
      <c r="E239" s="105">
        <v>-26490210.279999901</v>
      </c>
      <c r="F239" s="105">
        <v>-34678430.2299999</v>
      </c>
      <c r="G239" s="105">
        <v>24475993.879999999</v>
      </c>
      <c r="H239" s="105">
        <v>28479971.98</v>
      </c>
      <c r="I239" s="105">
        <v>21894119.359999899</v>
      </c>
      <c r="J239" s="105">
        <v>453214989.59999901</v>
      </c>
      <c r="K239" s="105">
        <v>447267017.90999901</v>
      </c>
      <c r="L239" s="105">
        <v>396395529.50999898</v>
      </c>
      <c r="M239" s="105">
        <v>344165098.56999999</v>
      </c>
      <c r="N239" s="105">
        <v>344165098.56999999</v>
      </c>
    </row>
    <row r="240" spans="1:14" x14ac:dyDescent="0.2">
      <c r="A240" s="106" t="s">
        <v>3323</v>
      </c>
      <c r="B240" s="105">
        <v>0</v>
      </c>
      <c r="C240" s="105">
        <v>0</v>
      </c>
      <c r="D240" s="105">
        <v>0</v>
      </c>
      <c r="E240" s="105">
        <v>0</v>
      </c>
      <c r="F240" s="105">
        <v>0</v>
      </c>
      <c r="G240" s="105">
        <v>0</v>
      </c>
      <c r="H240" s="105">
        <v>0</v>
      </c>
      <c r="I240" s="105">
        <v>0</v>
      </c>
      <c r="J240" s="105">
        <v>0</v>
      </c>
      <c r="K240" s="105">
        <v>0</v>
      </c>
      <c r="L240" s="105">
        <v>0</v>
      </c>
      <c r="M240" s="105">
        <v>0</v>
      </c>
      <c r="N240" s="105">
        <v>0</v>
      </c>
    </row>
    <row r="241" spans="1:14" x14ac:dyDescent="0.2">
      <c r="A241" s="106" t="s">
        <v>3324</v>
      </c>
    </row>
    <row r="242" spans="1:14" x14ac:dyDescent="0.2">
      <c r="A242" s="106" t="s">
        <v>3325</v>
      </c>
    </row>
    <row r="243" spans="1:14" x14ac:dyDescent="0.2">
      <c r="A243" s="106" t="s">
        <v>3326</v>
      </c>
      <c r="B243" s="105">
        <v>283770494.65999901</v>
      </c>
      <c r="C243" s="105">
        <v>288347300.15999901</v>
      </c>
      <c r="D243" s="105">
        <v>253698090.53999999</v>
      </c>
      <c r="E243" s="105">
        <v>255986493.28999999</v>
      </c>
      <c r="F243" s="105">
        <v>258274896.03999999</v>
      </c>
      <c r="G243" s="105">
        <v>202810887.84</v>
      </c>
      <c r="H243" s="105">
        <v>205099290.59</v>
      </c>
      <c r="I243" s="105">
        <v>207387693.34</v>
      </c>
      <c r="J243" s="105">
        <v>-213098081.049999</v>
      </c>
      <c r="K243" s="105">
        <v>-210809678.299999</v>
      </c>
      <c r="L243" s="105">
        <v>-162416834.549999</v>
      </c>
      <c r="M243" s="105">
        <v>-90077967.429999903</v>
      </c>
      <c r="N243" s="105">
        <v>-90077967.429999903</v>
      </c>
    </row>
    <row r="244" spans="1:14" x14ac:dyDescent="0.2">
      <c r="A244" s="106" t="s">
        <v>3327</v>
      </c>
      <c r="B244" s="105">
        <v>283770494.66000003</v>
      </c>
      <c r="C244" s="105">
        <v>288347300.16000003</v>
      </c>
      <c r="D244" s="105">
        <v>253698090.53999999</v>
      </c>
      <c r="E244" s="105">
        <v>255986493.28999999</v>
      </c>
      <c r="F244" s="105">
        <v>258274896.03999999</v>
      </c>
      <c r="G244" s="105">
        <v>202810887.84</v>
      </c>
      <c r="H244" s="105">
        <v>205099290.59</v>
      </c>
      <c r="I244" s="105">
        <v>207387693.34</v>
      </c>
      <c r="J244" s="105">
        <v>-213098081.049999</v>
      </c>
      <c r="K244" s="105">
        <v>-210809678.299999</v>
      </c>
      <c r="L244" s="105">
        <v>-162416834.549999</v>
      </c>
      <c r="M244" s="105">
        <v>-90077967.429999903</v>
      </c>
      <c r="N244" s="105">
        <v>-90077967.429999903</v>
      </c>
    </row>
    <row r="245" spans="1:14" x14ac:dyDescent="0.2">
      <c r="A245" s="106" t="s">
        <v>3328</v>
      </c>
      <c r="B245" s="105">
        <v>-5.8207660913467401E-8</v>
      </c>
      <c r="C245" s="105">
        <v>-5.8207660913467401E-8</v>
      </c>
      <c r="D245" s="105">
        <v>0</v>
      </c>
      <c r="E245" s="105">
        <v>-2.91038304567337E-8</v>
      </c>
      <c r="F245" s="105">
        <v>0</v>
      </c>
      <c r="G245" s="105">
        <v>-8.7311491370201098E-8</v>
      </c>
      <c r="H245" s="105">
        <v>-5.8207660913467401E-8</v>
      </c>
      <c r="I245" s="105">
        <v>-8.7311491370201098E-8</v>
      </c>
      <c r="J245" s="105">
        <v>-2.91038304567337E-8</v>
      </c>
      <c r="K245" s="105">
        <v>0</v>
      </c>
      <c r="L245" s="105">
        <v>8.7311491370201098E-8</v>
      </c>
      <c r="M245" s="105">
        <v>2.91038304567337E-8</v>
      </c>
      <c r="N245" s="105">
        <v>2.91038304567337E-8</v>
      </c>
    </row>
    <row r="246" spans="1:14" x14ac:dyDescent="0.2">
      <c r="A246" s="106" t="s">
        <v>3329</v>
      </c>
    </row>
    <row r="247" spans="1:14" x14ac:dyDescent="0.2">
      <c r="A247" s="106" t="s">
        <v>2115</v>
      </c>
    </row>
    <row r="248" spans="1:14" x14ac:dyDescent="0.2">
      <c r="A248" s="106" t="s">
        <v>3330</v>
      </c>
      <c r="B248" s="105">
        <v>-441295</v>
      </c>
      <c r="C248" s="105">
        <v>-441295</v>
      </c>
      <c r="D248" s="105">
        <v>-551618.75</v>
      </c>
      <c r="E248" s="105">
        <v>-551618.75</v>
      </c>
      <c r="F248" s="105">
        <v>-551618.75</v>
      </c>
      <c r="G248" s="105">
        <v>-441295</v>
      </c>
      <c r="H248" s="105">
        <v>-441295</v>
      </c>
      <c r="I248" s="105">
        <v>-441295</v>
      </c>
      <c r="J248" s="105">
        <v>-441295</v>
      </c>
      <c r="K248" s="105">
        <v>-441295</v>
      </c>
      <c r="L248" s="105">
        <v>-441295</v>
      </c>
      <c r="M248" s="105">
        <v>-441295</v>
      </c>
      <c r="N248" s="105">
        <v>-441295</v>
      </c>
    </row>
    <row r="249" spans="1:14" x14ac:dyDescent="0.2">
      <c r="A249" s="106" t="s">
        <v>3331</v>
      </c>
      <c r="B249" s="105">
        <v>-441295</v>
      </c>
      <c r="C249" s="105">
        <v>-441295</v>
      </c>
      <c r="D249" s="105">
        <v>-551618.75</v>
      </c>
      <c r="E249" s="105">
        <v>-551618.75</v>
      </c>
      <c r="F249" s="105">
        <v>-551618.75</v>
      </c>
      <c r="G249" s="105">
        <v>-441295</v>
      </c>
      <c r="H249" s="105">
        <v>-441295</v>
      </c>
      <c r="I249" s="105">
        <v>-441295</v>
      </c>
      <c r="J249" s="105">
        <v>-441295</v>
      </c>
      <c r="K249" s="105">
        <v>-441295</v>
      </c>
      <c r="L249" s="105">
        <v>-441295</v>
      </c>
      <c r="M249" s="105">
        <v>-441295</v>
      </c>
      <c r="N249" s="105">
        <v>-441295</v>
      </c>
    </row>
    <row r="250" spans="1:14" x14ac:dyDescent="0.2">
      <c r="A250" s="106" t="s">
        <v>3332</v>
      </c>
      <c r="B250" s="105">
        <v>0</v>
      </c>
      <c r="C250" s="105">
        <v>0</v>
      </c>
      <c r="D250" s="105">
        <v>0</v>
      </c>
      <c r="E250" s="105">
        <v>0</v>
      </c>
      <c r="F250" s="105">
        <v>0</v>
      </c>
      <c r="G250" s="105">
        <v>0</v>
      </c>
      <c r="H250" s="105">
        <v>0</v>
      </c>
      <c r="I250" s="105">
        <v>0</v>
      </c>
      <c r="J250" s="105">
        <v>0</v>
      </c>
      <c r="K250" s="105">
        <v>0</v>
      </c>
      <c r="L250" s="105">
        <v>0</v>
      </c>
      <c r="M250" s="105">
        <v>0</v>
      </c>
      <c r="N250" s="105">
        <v>0</v>
      </c>
    </row>
    <row r="251" spans="1:14" x14ac:dyDescent="0.2">
      <c r="A251" s="106" t="s">
        <v>1822</v>
      </c>
    </row>
    <row r="252" spans="1:14" x14ac:dyDescent="0.2">
      <c r="A252" s="106" t="s">
        <v>3333</v>
      </c>
      <c r="B252" s="105">
        <v>1170073275.5703299</v>
      </c>
      <c r="C252" s="105">
        <v>1178951580.85342</v>
      </c>
      <c r="D252" s="105">
        <v>1233427499.4625199</v>
      </c>
      <c r="E252" s="105">
        <v>1263100975.1282201</v>
      </c>
      <c r="F252" s="105">
        <v>1264381031.5824699</v>
      </c>
      <c r="G252" s="105">
        <v>1259963578.98405</v>
      </c>
      <c r="H252" s="105">
        <v>1288285334.73699</v>
      </c>
      <c r="I252" s="105">
        <v>1296184118.56602</v>
      </c>
      <c r="J252" s="105">
        <v>1319920795.1110301</v>
      </c>
      <c r="K252" s="105">
        <v>1319582177.4595001</v>
      </c>
      <c r="L252" s="105">
        <v>1298370204.45962</v>
      </c>
      <c r="M252" s="105">
        <v>1365752040.3663299</v>
      </c>
      <c r="N252" s="105">
        <v>1365752040.3663299</v>
      </c>
    </row>
    <row r="253" spans="1:14" x14ac:dyDescent="0.2">
      <c r="A253" s="106" t="s">
        <v>3334</v>
      </c>
      <c r="B253" s="105">
        <v>1170074298.32513</v>
      </c>
      <c r="C253" s="105">
        <v>1178952702.74999</v>
      </c>
      <c r="D253" s="105">
        <v>1233428522.46999</v>
      </c>
      <c r="E253" s="105">
        <v>1263102242.0799899</v>
      </c>
      <c r="F253" s="105">
        <v>1264381998.4099901</v>
      </c>
      <c r="G253" s="105">
        <v>1259964446.0999999</v>
      </c>
      <c r="H253" s="105">
        <v>1288286474.6199901</v>
      </c>
      <c r="I253" s="105">
        <v>1296185106.77</v>
      </c>
      <c r="J253" s="105">
        <v>1319921619.79</v>
      </c>
      <c r="K253" s="105">
        <v>1319583084.0999999</v>
      </c>
      <c r="L253" s="105">
        <v>1298371279.1800001</v>
      </c>
      <c r="M253" s="105">
        <v>1365752995.46</v>
      </c>
      <c r="N253" s="105">
        <v>1365752995.46</v>
      </c>
    </row>
    <row r="254" spans="1:14" x14ac:dyDescent="0.2">
      <c r="A254" s="106" t="s">
        <v>3335</v>
      </c>
      <c r="B254" s="105">
        <v>-1022.7547925896901</v>
      </c>
      <c r="C254" s="105">
        <v>-1121.8965724110601</v>
      </c>
      <c r="D254" s="105">
        <v>-1023.00747018307</v>
      </c>
      <c r="E254" s="105">
        <v>-1266.95177424699</v>
      </c>
      <c r="F254" s="105">
        <v>-966.82752692140605</v>
      </c>
      <c r="G254" s="105">
        <v>-867.11594555526904</v>
      </c>
      <c r="H254" s="105">
        <v>-1139.8830078542201</v>
      </c>
      <c r="I254" s="105">
        <v>-988.20397956296802</v>
      </c>
      <c r="J254" s="105">
        <v>-824.67897050082604</v>
      </c>
      <c r="K254" s="105">
        <v>-906.64049470797102</v>
      </c>
      <c r="L254" s="105">
        <v>-1074.7203773353201</v>
      </c>
      <c r="M254" s="105">
        <v>-955.09366132318905</v>
      </c>
      <c r="N254" s="105">
        <v>-955.09366132318905</v>
      </c>
    </row>
    <row r="255" spans="1:14" x14ac:dyDescent="0.2">
      <c r="A255" s="106" t="s">
        <v>1826</v>
      </c>
    </row>
    <row r="256" spans="1:14" ht="10.8" thickBot="1" x14ac:dyDescent="0.25">
      <c r="A256" s="166" t="s">
        <v>3336</v>
      </c>
    </row>
    <row r="257" spans="1:1" x14ac:dyDescent="0.2">
      <c r="A257" s="106" t="s">
        <v>3337</v>
      </c>
    </row>
    <row r="258" spans="1:1" x14ac:dyDescent="0.2">
      <c r="A258" s="106" t="s">
        <v>3338</v>
      </c>
    </row>
    <row r="259" spans="1:1" x14ac:dyDescent="0.2">
      <c r="A259" s="106" t="s">
        <v>3339</v>
      </c>
    </row>
    <row r="260" spans="1:1" x14ac:dyDescent="0.2">
      <c r="A260" s="106" t="s">
        <v>3340</v>
      </c>
    </row>
    <row r="261" spans="1:1" x14ac:dyDescent="0.2">
      <c r="A261" s="106" t="s">
        <v>3341</v>
      </c>
    </row>
    <row r="262" spans="1:1" x14ac:dyDescent="0.2">
      <c r="A262" s="106" t="s">
        <v>3342</v>
      </c>
    </row>
    <row r="263" spans="1:1" x14ac:dyDescent="0.2">
      <c r="A263" s="106" t="s">
        <v>1834</v>
      </c>
    </row>
    <row r="264" spans="1:1" x14ac:dyDescent="0.2">
      <c r="A264" s="106" t="s">
        <v>1835</v>
      </c>
    </row>
    <row r="265" spans="1:1" x14ac:dyDescent="0.2">
      <c r="A265" s="106" t="s">
        <v>3343</v>
      </c>
    </row>
    <row r="266" spans="1:1" x14ac:dyDescent="0.2">
      <c r="A266" s="106" t="s">
        <v>3344</v>
      </c>
    </row>
    <row r="267" spans="1:1" x14ac:dyDescent="0.2">
      <c r="A267" s="106" t="s">
        <v>1838</v>
      </c>
    </row>
    <row r="268" spans="1:1" x14ac:dyDescent="0.2">
      <c r="A268" s="106" t="s">
        <v>1839</v>
      </c>
    </row>
    <row r="269" spans="1:1" x14ac:dyDescent="0.2">
      <c r="A269" s="106" t="s">
        <v>3345</v>
      </c>
    </row>
    <row r="270" spans="1:1" x14ac:dyDescent="0.2">
      <c r="A270" s="106" t="s">
        <v>3346</v>
      </c>
    </row>
    <row r="271" spans="1:1" x14ac:dyDescent="0.2">
      <c r="A271" s="106" t="s">
        <v>3347</v>
      </c>
    </row>
    <row r="272" spans="1:1" x14ac:dyDescent="0.2">
      <c r="A272" s="106" t="s">
        <v>3348</v>
      </c>
    </row>
    <row r="273" spans="1:14" x14ac:dyDescent="0.2">
      <c r="A273" s="106" t="s">
        <v>3349</v>
      </c>
    </row>
    <row r="274" spans="1:14" x14ac:dyDescent="0.2">
      <c r="A274" s="106" t="s">
        <v>3350</v>
      </c>
    </row>
    <row r="275" spans="1:14" x14ac:dyDescent="0.2">
      <c r="A275" s="106" t="s">
        <v>2142</v>
      </c>
    </row>
    <row r="276" spans="1:14" x14ac:dyDescent="0.2">
      <c r="A276" s="106" t="s">
        <v>3351</v>
      </c>
    </row>
    <row r="277" spans="1:14" x14ac:dyDescent="0.2">
      <c r="A277" s="106" t="s">
        <v>2144</v>
      </c>
    </row>
    <row r="278" spans="1:14" ht="10.8" thickBot="1" x14ac:dyDescent="0.25">
      <c r="A278" s="166" t="s">
        <v>3352</v>
      </c>
      <c r="B278" s="105">
        <v>0</v>
      </c>
      <c r="C278" s="105">
        <v>0</v>
      </c>
      <c r="D278" s="105">
        <v>0</v>
      </c>
      <c r="E278" s="105">
        <v>0</v>
      </c>
      <c r="F278" s="105">
        <v>0</v>
      </c>
      <c r="G278" s="105">
        <v>0</v>
      </c>
      <c r="H278" s="105">
        <v>0</v>
      </c>
      <c r="I278" s="105">
        <v>0</v>
      </c>
      <c r="J278" s="105">
        <v>0</v>
      </c>
      <c r="K278" s="105">
        <v>0</v>
      </c>
      <c r="L278" s="105">
        <v>0</v>
      </c>
      <c r="M278" s="105">
        <v>0</v>
      </c>
      <c r="N278" s="105">
        <v>0</v>
      </c>
    </row>
    <row r="279" spans="1:14" x14ac:dyDescent="0.2">
      <c r="A279" s="106" t="s">
        <v>3353</v>
      </c>
      <c r="B279" s="105">
        <v>0</v>
      </c>
      <c r="C279" s="105">
        <v>0</v>
      </c>
      <c r="D279" s="105">
        <v>0</v>
      </c>
      <c r="E279" s="105">
        <v>0</v>
      </c>
      <c r="F279" s="105">
        <v>0</v>
      </c>
      <c r="G279" s="105">
        <v>0</v>
      </c>
      <c r="H279" s="105">
        <v>0</v>
      </c>
      <c r="I279" s="105">
        <v>0</v>
      </c>
      <c r="J279" s="105">
        <v>0</v>
      </c>
      <c r="K279" s="105">
        <v>0</v>
      </c>
      <c r="L279" s="105">
        <v>0</v>
      </c>
      <c r="M279" s="105">
        <v>0</v>
      </c>
      <c r="N279" s="105">
        <v>0</v>
      </c>
    </row>
    <row r="280" spans="1:14" x14ac:dyDescent="0.2">
      <c r="A280" s="106" t="s">
        <v>3354</v>
      </c>
      <c r="B280" s="105">
        <v>0</v>
      </c>
      <c r="C280" s="105">
        <v>0</v>
      </c>
      <c r="D280" s="105">
        <v>0</v>
      </c>
      <c r="E280" s="105">
        <v>0</v>
      </c>
      <c r="F280" s="105">
        <v>0</v>
      </c>
      <c r="G280" s="105">
        <v>0</v>
      </c>
      <c r="H280" s="105">
        <v>0</v>
      </c>
      <c r="I280" s="105">
        <v>0</v>
      </c>
      <c r="J280" s="105">
        <v>0</v>
      </c>
      <c r="K280" s="105">
        <v>0</v>
      </c>
      <c r="L280" s="105">
        <v>0</v>
      </c>
      <c r="M280" s="105">
        <v>0</v>
      </c>
      <c r="N280" s="105">
        <v>0</v>
      </c>
    </row>
    <row r="281" spans="1:14" x14ac:dyDescent="0.2">
      <c r="A281" s="106" t="s">
        <v>3355</v>
      </c>
      <c r="B281" s="105">
        <v>0</v>
      </c>
      <c r="C281" s="105">
        <v>0</v>
      </c>
      <c r="D281" s="105">
        <v>0</v>
      </c>
      <c r="E281" s="105">
        <v>0</v>
      </c>
      <c r="F281" s="105">
        <v>0</v>
      </c>
      <c r="G281" s="105">
        <v>0</v>
      </c>
      <c r="H281" s="105">
        <v>0</v>
      </c>
      <c r="I281" s="105">
        <v>0</v>
      </c>
      <c r="J281" s="105">
        <v>0</v>
      </c>
      <c r="K281" s="105">
        <v>0</v>
      </c>
      <c r="L281" s="105">
        <v>0</v>
      </c>
      <c r="M281" s="105">
        <v>0</v>
      </c>
      <c r="N281" s="105">
        <v>0</v>
      </c>
    </row>
    <row r="282" spans="1:14" x14ac:dyDescent="0.2">
      <c r="A282" s="106" t="s">
        <v>3356</v>
      </c>
      <c r="B282" s="105">
        <v>0</v>
      </c>
      <c r="C282" s="105">
        <v>0</v>
      </c>
      <c r="D282" s="105">
        <v>0</v>
      </c>
      <c r="E282" s="105">
        <v>0</v>
      </c>
      <c r="F282" s="105">
        <v>0</v>
      </c>
      <c r="G282" s="105">
        <v>0</v>
      </c>
      <c r="H282" s="105">
        <v>0</v>
      </c>
      <c r="I282" s="105">
        <v>0</v>
      </c>
      <c r="J282" s="105">
        <v>0</v>
      </c>
      <c r="K282" s="105">
        <v>0</v>
      </c>
      <c r="L282" s="105">
        <v>0</v>
      </c>
      <c r="M282" s="105">
        <v>0</v>
      </c>
      <c r="N282" s="105">
        <v>0</v>
      </c>
    </row>
    <row r="283" spans="1:14" x14ac:dyDescent="0.2">
      <c r="A283" s="106" t="s">
        <v>3357</v>
      </c>
      <c r="B283" s="105">
        <v>0</v>
      </c>
      <c r="C283" s="105">
        <v>0</v>
      </c>
      <c r="D283" s="105">
        <v>0</v>
      </c>
      <c r="E283" s="105">
        <v>0</v>
      </c>
      <c r="F283" s="105">
        <v>0</v>
      </c>
      <c r="G283" s="105">
        <v>0</v>
      </c>
      <c r="H283" s="105">
        <v>0</v>
      </c>
      <c r="I283" s="105">
        <v>0</v>
      </c>
      <c r="J283" s="105">
        <v>0</v>
      </c>
      <c r="K283" s="105">
        <v>0</v>
      </c>
      <c r="L283" s="105">
        <v>0</v>
      </c>
      <c r="M283" s="105">
        <v>0</v>
      </c>
      <c r="N283" s="105">
        <v>0</v>
      </c>
    </row>
    <row r="284" spans="1:14" x14ac:dyDescent="0.2">
      <c r="A284" s="106" t="s">
        <v>3358</v>
      </c>
      <c r="B284" s="105">
        <v>0</v>
      </c>
      <c r="C284" s="105">
        <v>0</v>
      </c>
      <c r="D284" s="105">
        <v>0</v>
      </c>
      <c r="E284" s="105">
        <v>0</v>
      </c>
      <c r="F284" s="105">
        <v>0</v>
      </c>
      <c r="G284" s="105">
        <v>0</v>
      </c>
      <c r="H284" s="105">
        <v>0</v>
      </c>
      <c r="I284" s="105">
        <v>0</v>
      </c>
      <c r="J284" s="105">
        <v>0</v>
      </c>
      <c r="K284" s="105">
        <v>0</v>
      </c>
      <c r="L284" s="105">
        <v>0</v>
      </c>
      <c r="M284" s="105">
        <v>0</v>
      </c>
      <c r="N284" s="105">
        <v>0</v>
      </c>
    </row>
    <row r="285" spans="1:14" x14ac:dyDescent="0.2">
      <c r="A285" s="106" t="s">
        <v>3359</v>
      </c>
      <c r="B285" s="105">
        <v>0</v>
      </c>
      <c r="C285" s="105">
        <v>0</v>
      </c>
      <c r="D285" s="105">
        <v>0</v>
      </c>
      <c r="E285" s="105">
        <v>0</v>
      </c>
      <c r="F285" s="105">
        <v>0</v>
      </c>
      <c r="G285" s="105">
        <v>0</v>
      </c>
      <c r="H285" s="105">
        <v>0</v>
      </c>
      <c r="I285" s="105">
        <v>0</v>
      </c>
      <c r="J285" s="105">
        <v>0</v>
      </c>
      <c r="K285" s="105">
        <v>0</v>
      </c>
      <c r="L285" s="105">
        <v>0</v>
      </c>
      <c r="M285" s="105">
        <v>0</v>
      </c>
      <c r="N285" s="105">
        <v>0</v>
      </c>
    </row>
    <row r="286" spans="1:14" x14ac:dyDescent="0.2">
      <c r="A286" s="106" t="s">
        <v>3360</v>
      </c>
      <c r="B286" s="105">
        <v>0</v>
      </c>
      <c r="C286" s="105">
        <v>0</v>
      </c>
      <c r="D286" s="105">
        <v>0</v>
      </c>
      <c r="E286" s="105">
        <v>0</v>
      </c>
      <c r="F286" s="105">
        <v>0</v>
      </c>
      <c r="G286" s="105">
        <v>0</v>
      </c>
      <c r="H286" s="105">
        <v>0</v>
      </c>
      <c r="I286" s="105">
        <v>0</v>
      </c>
      <c r="J286" s="105">
        <v>0</v>
      </c>
      <c r="K286" s="105">
        <v>0</v>
      </c>
      <c r="L286" s="105">
        <v>0</v>
      </c>
      <c r="M286" s="105">
        <v>0</v>
      </c>
      <c r="N286" s="105">
        <v>0</v>
      </c>
    </row>
    <row r="287" spans="1:14" x14ac:dyDescent="0.2">
      <c r="A287" s="106" t="s">
        <v>3361</v>
      </c>
      <c r="B287" s="105">
        <v>0</v>
      </c>
      <c r="C287" s="105">
        <v>0</v>
      </c>
      <c r="D287" s="105">
        <v>0</v>
      </c>
      <c r="E287" s="105">
        <v>0</v>
      </c>
      <c r="F287" s="105">
        <v>0</v>
      </c>
      <c r="G287" s="105">
        <v>0</v>
      </c>
      <c r="H287" s="105">
        <v>0</v>
      </c>
      <c r="I287" s="105">
        <v>0</v>
      </c>
      <c r="J287" s="105">
        <v>0</v>
      </c>
      <c r="K287" s="105">
        <v>0</v>
      </c>
      <c r="L287" s="105">
        <v>0</v>
      </c>
      <c r="M287" s="105">
        <v>0</v>
      </c>
      <c r="N287" s="105">
        <v>0</v>
      </c>
    </row>
    <row r="288" spans="1:14" x14ac:dyDescent="0.2">
      <c r="A288" s="106" t="s">
        <v>3362</v>
      </c>
      <c r="B288" s="105">
        <v>0</v>
      </c>
      <c r="C288" s="105">
        <v>0</v>
      </c>
      <c r="D288" s="105">
        <v>0</v>
      </c>
      <c r="E288" s="105">
        <v>0</v>
      </c>
      <c r="F288" s="105">
        <v>0</v>
      </c>
      <c r="G288" s="105">
        <v>0</v>
      </c>
      <c r="H288" s="105">
        <v>0</v>
      </c>
      <c r="I288" s="105">
        <v>0</v>
      </c>
      <c r="J288" s="105">
        <v>0</v>
      </c>
      <c r="K288" s="105">
        <v>0</v>
      </c>
      <c r="L288" s="105">
        <v>0</v>
      </c>
      <c r="M288" s="105">
        <v>0</v>
      </c>
      <c r="N288" s="105">
        <v>0</v>
      </c>
    </row>
    <row r="289" spans="1:14" x14ac:dyDescent="0.2">
      <c r="A289" s="106" t="s">
        <v>3363</v>
      </c>
      <c r="B289" s="105">
        <v>0</v>
      </c>
      <c r="C289" s="105">
        <v>0</v>
      </c>
      <c r="D289" s="105">
        <v>0</v>
      </c>
      <c r="E289" s="105">
        <v>0</v>
      </c>
      <c r="F289" s="105">
        <v>0</v>
      </c>
      <c r="G289" s="105">
        <v>0</v>
      </c>
      <c r="H289" s="105">
        <v>0</v>
      </c>
      <c r="I289" s="105">
        <v>0</v>
      </c>
      <c r="J289" s="105">
        <v>0</v>
      </c>
      <c r="K289" s="105">
        <v>0</v>
      </c>
      <c r="L289" s="105">
        <v>0</v>
      </c>
      <c r="M289" s="105">
        <v>0</v>
      </c>
      <c r="N289" s="105">
        <v>0</v>
      </c>
    </row>
    <row r="290" spans="1:14" x14ac:dyDescent="0.2">
      <c r="A290" s="106" t="s">
        <v>3364</v>
      </c>
      <c r="B290" s="105">
        <v>0</v>
      </c>
      <c r="C290" s="105">
        <v>0</v>
      </c>
      <c r="D290" s="105">
        <v>0</v>
      </c>
      <c r="E290" s="105">
        <v>0</v>
      </c>
      <c r="F290" s="105">
        <v>0</v>
      </c>
      <c r="G290" s="105">
        <v>0</v>
      </c>
      <c r="H290" s="105">
        <v>0</v>
      </c>
      <c r="I290" s="105">
        <v>0</v>
      </c>
      <c r="J290" s="105">
        <v>0</v>
      </c>
      <c r="K290" s="105">
        <v>0</v>
      </c>
      <c r="L290" s="105">
        <v>0</v>
      </c>
      <c r="M290" s="105">
        <v>0</v>
      </c>
      <c r="N290" s="105">
        <v>0</v>
      </c>
    </row>
    <row r="291" spans="1:14" x14ac:dyDescent="0.2">
      <c r="A291" s="106" t="s">
        <v>3365</v>
      </c>
      <c r="B291" s="105">
        <v>0</v>
      </c>
      <c r="C291" s="105">
        <v>0</v>
      </c>
      <c r="D291" s="105">
        <v>0</v>
      </c>
      <c r="E291" s="105">
        <v>0</v>
      </c>
      <c r="F291" s="105">
        <v>0</v>
      </c>
      <c r="G291" s="105">
        <v>0</v>
      </c>
      <c r="H291" s="105">
        <v>0</v>
      </c>
      <c r="I291" s="105">
        <v>0</v>
      </c>
      <c r="J291" s="105">
        <v>0</v>
      </c>
      <c r="K291" s="105">
        <v>0</v>
      </c>
      <c r="L291" s="105">
        <v>0</v>
      </c>
      <c r="M291" s="105">
        <v>0</v>
      </c>
      <c r="N291" s="105">
        <v>0</v>
      </c>
    </row>
    <row r="292" spans="1:14" x14ac:dyDescent="0.2">
      <c r="A292" s="106" t="s">
        <v>3366</v>
      </c>
      <c r="B292" s="105">
        <v>0</v>
      </c>
      <c r="C292" s="105">
        <v>0</v>
      </c>
      <c r="D292" s="105">
        <v>0</v>
      </c>
      <c r="E292" s="105">
        <v>0</v>
      </c>
      <c r="F292" s="105">
        <v>0</v>
      </c>
      <c r="G292" s="105">
        <v>0</v>
      </c>
      <c r="H292" s="105">
        <v>0</v>
      </c>
      <c r="I292" s="105">
        <v>0</v>
      </c>
      <c r="J292" s="105">
        <v>0</v>
      </c>
      <c r="K292" s="105">
        <v>0</v>
      </c>
      <c r="L292" s="105">
        <v>0</v>
      </c>
      <c r="M292" s="105">
        <v>0</v>
      </c>
      <c r="N292" s="105">
        <v>0</v>
      </c>
    </row>
    <row r="293" spans="1:14" x14ac:dyDescent="0.2">
      <c r="A293" s="106" t="s">
        <v>3367</v>
      </c>
      <c r="B293" s="105">
        <v>0</v>
      </c>
      <c r="C293" s="105">
        <v>0</v>
      </c>
      <c r="D293" s="105">
        <v>0</v>
      </c>
      <c r="E293" s="105">
        <v>0</v>
      </c>
      <c r="F293" s="105">
        <v>0</v>
      </c>
      <c r="G293" s="105">
        <v>0</v>
      </c>
      <c r="H293" s="105">
        <v>0</v>
      </c>
      <c r="I293" s="105">
        <v>0</v>
      </c>
      <c r="J293" s="105">
        <v>0</v>
      </c>
      <c r="K293" s="105">
        <v>0</v>
      </c>
      <c r="L293" s="105">
        <v>0</v>
      </c>
      <c r="M293" s="105">
        <v>0</v>
      </c>
      <c r="N293" s="105">
        <v>0</v>
      </c>
    </row>
    <row r="294" spans="1:14" x14ac:dyDescent="0.2">
      <c r="A294" s="106" t="s">
        <v>3368</v>
      </c>
      <c r="B294" s="105">
        <v>0</v>
      </c>
      <c r="C294" s="105">
        <v>0</v>
      </c>
      <c r="D294" s="105">
        <v>0</v>
      </c>
      <c r="E294" s="105">
        <v>0</v>
      </c>
      <c r="F294" s="105">
        <v>0</v>
      </c>
      <c r="G294" s="105">
        <v>0</v>
      </c>
      <c r="H294" s="105">
        <v>0</v>
      </c>
      <c r="I294" s="105">
        <v>0</v>
      </c>
      <c r="J294" s="105">
        <v>0</v>
      </c>
      <c r="K294" s="105">
        <v>0</v>
      </c>
      <c r="L294" s="105">
        <v>0</v>
      </c>
      <c r="M294" s="105">
        <v>0</v>
      </c>
      <c r="N294" s="105">
        <v>0</v>
      </c>
    </row>
    <row r="295" spans="1:14" x14ac:dyDescent="0.2">
      <c r="A295" s="106" t="s">
        <v>3369</v>
      </c>
      <c r="B295" s="105">
        <v>0</v>
      </c>
      <c r="C295" s="105">
        <v>0</v>
      </c>
      <c r="D295" s="105">
        <v>0</v>
      </c>
      <c r="E295" s="105">
        <v>0</v>
      </c>
      <c r="F295" s="105">
        <v>0</v>
      </c>
      <c r="G295" s="105">
        <v>0</v>
      </c>
      <c r="H295" s="105">
        <v>0</v>
      </c>
      <c r="I295" s="105">
        <v>0</v>
      </c>
      <c r="J295" s="105">
        <v>0</v>
      </c>
      <c r="K295" s="105">
        <v>0</v>
      </c>
      <c r="L295" s="105">
        <v>0</v>
      </c>
      <c r="M295" s="105">
        <v>0</v>
      </c>
      <c r="N295" s="105">
        <v>0</v>
      </c>
    </row>
    <row r="296" spans="1:14" x14ac:dyDescent="0.2">
      <c r="A296" s="106" t="s">
        <v>3370</v>
      </c>
      <c r="B296" s="105">
        <v>0</v>
      </c>
      <c r="C296" s="105">
        <v>0</v>
      </c>
      <c r="D296" s="105">
        <v>0</v>
      </c>
      <c r="E296" s="105">
        <v>0</v>
      </c>
      <c r="F296" s="105">
        <v>0</v>
      </c>
      <c r="G296" s="105">
        <v>0</v>
      </c>
      <c r="H296" s="105">
        <v>0</v>
      </c>
      <c r="I296" s="105">
        <v>0</v>
      </c>
      <c r="J296" s="105">
        <v>0</v>
      </c>
      <c r="K296" s="105">
        <v>0</v>
      </c>
      <c r="L296" s="105">
        <v>0</v>
      </c>
      <c r="M296" s="105">
        <v>0</v>
      </c>
      <c r="N296" s="105">
        <v>0</v>
      </c>
    </row>
    <row r="297" spans="1:14" x14ac:dyDescent="0.2">
      <c r="A297" s="106" t="s">
        <v>3371</v>
      </c>
      <c r="B297" s="105">
        <v>0</v>
      </c>
      <c r="C297" s="105">
        <v>0</v>
      </c>
      <c r="D297" s="105">
        <v>0</v>
      </c>
      <c r="E297" s="105">
        <v>0</v>
      </c>
      <c r="F297" s="105">
        <v>0</v>
      </c>
      <c r="G297" s="105">
        <v>0</v>
      </c>
      <c r="H297" s="105">
        <v>0</v>
      </c>
      <c r="I297" s="105">
        <v>0</v>
      </c>
      <c r="J297" s="105">
        <v>0</v>
      </c>
      <c r="K297" s="105">
        <v>0</v>
      </c>
      <c r="L297" s="105">
        <v>0</v>
      </c>
      <c r="M297" s="105">
        <v>0</v>
      </c>
      <c r="N297" s="105">
        <v>0</v>
      </c>
    </row>
    <row r="298" spans="1:14" x14ac:dyDescent="0.2">
      <c r="A298" s="106" t="s">
        <v>3372</v>
      </c>
      <c r="B298" s="105">
        <v>0</v>
      </c>
      <c r="C298" s="105">
        <v>0</v>
      </c>
      <c r="D298" s="105">
        <v>0</v>
      </c>
      <c r="E298" s="105">
        <v>0</v>
      </c>
      <c r="F298" s="105">
        <v>0</v>
      </c>
      <c r="G298" s="105">
        <v>0</v>
      </c>
      <c r="H298" s="105">
        <v>0</v>
      </c>
      <c r="I298" s="105">
        <v>0</v>
      </c>
      <c r="J298" s="105">
        <v>0</v>
      </c>
      <c r="K298" s="105">
        <v>0</v>
      </c>
      <c r="L298" s="105">
        <v>0</v>
      </c>
      <c r="M298" s="105">
        <v>0</v>
      </c>
      <c r="N298" s="105">
        <v>0</v>
      </c>
    </row>
    <row r="299" spans="1:14" x14ac:dyDescent="0.2">
      <c r="A299" s="106" t="s">
        <v>3373</v>
      </c>
      <c r="B299" s="105">
        <v>0</v>
      </c>
      <c r="C299" s="105">
        <v>0</v>
      </c>
      <c r="D299" s="105">
        <v>0</v>
      </c>
      <c r="E299" s="105">
        <v>0</v>
      </c>
      <c r="F299" s="105">
        <v>0</v>
      </c>
      <c r="G299" s="105">
        <v>0</v>
      </c>
      <c r="H299" s="105">
        <v>0</v>
      </c>
      <c r="I299" s="105">
        <v>0</v>
      </c>
      <c r="J299" s="105">
        <v>0</v>
      </c>
      <c r="K299" s="105">
        <v>0</v>
      </c>
      <c r="L299" s="105">
        <v>0</v>
      </c>
      <c r="M299" s="105">
        <v>0</v>
      </c>
      <c r="N299" s="105">
        <v>0</v>
      </c>
    </row>
    <row r="300" spans="1:14" x14ac:dyDescent="0.2">
      <c r="A300" s="106" t="s">
        <v>3374</v>
      </c>
      <c r="B300" s="105">
        <v>0</v>
      </c>
      <c r="C300" s="105">
        <v>0</v>
      </c>
      <c r="D300" s="105">
        <v>0</v>
      </c>
      <c r="E300" s="105">
        <v>0</v>
      </c>
      <c r="F300" s="105">
        <v>0</v>
      </c>
      <c r="G300" s="105">
        <v>0</v>
      </c>
      <c r="H300" s="105">
        <v>0</v>
      </c>
      <c r="I300" s="105">
        <v>0</v>
      </c>
      <c r="J300" s="105">
        <v>0</v>
      </c>
      <c r="K300" s="105">
        <v>0</v>
      </c>
      <c r="L300" s="105">
        <v>0</v>
      </c>
      <c r="M300" s="105">
        <v>0</v>
      </c>
      <c r="N300" s="105">
        <v>0</v>
      </c>
    </row>
    <row r="301" spans="1:14" x14ac:dyDescent="0.2">
      <c r="A301" s="106" t="s">
        <v>3375</v>
      </c>
      <c r="B301" s="105">
        <v>0</v>
      </c>
      <c r="C301" s="105">
        <v>0</v>
      </c>
      <c r="D301" s="105">
        <v>0</v>
      </c>
      <c r="E301" s="105">
        <v>0</v>
      </c>
      <c r="F301" s="105">
        <v>0</v>
      </c>
      <c r="G301" s="105">
        <v>0</v>
      </c>
      <c r="H301" s="105">
        <v>0</v>
      </c>
      <c r="I301" s="105">
        <v>0</v>
      </c>
      <c r="J301" s="105">
        <v>0</v>
      </c>
      <c r="K301" s="105">
        <v>0</v>
      </c>
      <c r="L301" s="105">
        <v>0</v>
      </c>
      <c r="M301" s="105">
        <v>0</v>
      </c>
      <c r="N301" s="105">
        <v>0</v>
      </c>
    </row>
    <row r="302" spans="1:14" x14ac:dyDescent="0.2">
      <c r="A302" s="106" t="s">
        <v>3376</v>
      </c>
      <c r="B302" s="105">
        <v>0</v>
      </c>
      <c r="C302" s="105">
        <v>0</v>
      </c>
      <c r="D302" s="105">
        <v>0</v>
      </c>
      <c r="E302" s="105">
        <v>0</v>
      </c>
      <c r="F302" s="105">
        <v>0</v>
      </c>
      <c r="G302" s="105">
        <v>0</v>
      </c>
      <c r="H302" s="105">
        <v>0</v>
      </c>
      <c r="I302" s="105">
        <v>0</v>
      </c>
      <c r="J302" s="105">
        <v>0</v>
      </c>
      <c r="K302" s="105">
        <v>0</v>
      </c>
      <c r="L302" s="105">
        <v>0</v>
      </c>
      <c r="M302" s="105">
        <v>0</v>
      </c>
      <c r="N302" s="105">
        <v>0</v>
      </c>
    </row>
    <row r="303" spans="1:14" x14ac:dyDescent="0.2">
      <c r="A303" s="106" t="s">
        <v>3377</v>
      </c>
    </row>
    <row r="304" spans="1:14" x14ac:dyDescent="0.2">
      <c r="A304" s="106" t="s">
        <v>3378</v>
      </c>
    </row>
    <row r="305" spans="1:1" x14ac:dyDescent="0.2">
      <c r="A305" s="106" t="s">
        <v>3379</v>
      </c>
    </row>
    <row r="306" spans="1:1" x14ac:dyDescent="0.2">
      <c r="A306" s="106" t="s">
        <v>3380</v>
      </c>
    </row>
    <row r="307" spans="1:1" x14ac:dyDescent="0.2">
      <c r="A307" s="106" t="s">
        <v>1878</v>
      </c>
    </row>
  </sheetData>
  <pageMargins left="0.7" right="0.7" top="0.75" bottom="0.75" header="0.3" footer="0.3"/>
  <pageSetup orientation="portrait" r:id="rId1"/>
  <headerFooter>
    <oddHeader>&amp;RDEF’s Response to OPC POD 1 (1-26)
Q7
Page &amp;P of &amp;N</oddHeader>
    <oddFooter>&amp;R20240025-OPCPOD1-00004212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886FE-BF57-4120-8E56-2765E507E153}">
  <sheetPr codeName="Sheet18"/>
  <dimension ref="A1:N408"/>
  <sheetViews>
    <sheetView tabSelected="1" workbookViewId="0">
      <pane xSplit="1" ySplit="2" topLeftCell="B21" activePane="bottomRight" state="frozen"/>
      <selection activeCell="H19" sqref="H19"/>
      <selection pane="topRight" activeCell="H19" sqref="H19"/>
      <selection pane="bottomLeft" activeCell="H19" sqref="H19"/>
      <selection pane="bottomRight" activeCell="H19" sqref="H19"/>
    </sheetView>
  </sheetViews>
  <sheetFormatPr defaultColWidth="9.109375" defaultRowHeight="10.199999999999999" x14ac:dyDescent="0.2"/>
  <cols>
    <col min="1" max="1" width="30.6640625" style="106" customWidth="1"/>
    <col min="2" max="13" width="10.6640625" style="105" customWidth="1"/>
    <col min="14" max="14" width="11.77734375" style="105" bestFit="1" customWidth="1"/>
    <col min="15" max="15" width="9.109375" style="200"/>
    <col min="16" max="16" width="10" style="200" bestFit="1" customWidth="1"/>
    <col min="17" max="16384" width="9.109375" style="200"/>
  </cols>
  <sheetData>
    <row r="1" spans="1:14" s="199" customFormat="1" x14ac:dyDescent="0.2">
      <c r="A1" s="146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</row>
    <row r="2" spans="1:14" s="199" customFormat="1" x14ac:dyDescent="0.2">
      <c r="A2" s="146" t="s">
        <v>2275</v>
      </c>
      <c r="B2" s="104" t="s">
        <v>346</v>
      </c>
      <c r="C2" s="104" t="s">
        <v>347</v>
      </c>
      <c r="D2" s="104" t="s">
        <v>348</v>
      </c>
      <c r="E2" s="104" t="s">
        <v>349</v>
      </c>
      <c r="F2" s="104" t="s">
        <v>350</v>
      </c>
      <c r="G2" s="104" t="s">
        <v>351</v>
      </c>
      <c r="H2" s="104" t="s">
        <v>352</v>
      </c>
      <c r="I2" s="104" t="s">
        <v>353</v>
      </c>
      <c r="J2" s="104" t="s">
        <v>354</v>
      </c>
      <c r="K2" s="104" t="s">
        <v>355</v>
      </c>
      <c r="L2" s="104" t="s">
        <v>356</v>
      </c>
      <c r="M2" s="104" t="s">
        <v>357</v>
      </c>
      <c r="N2" s="104" t="s">
        <v>20</v>
      </c>
    </row>
    <row r="3" spans="1:14" s="199" customFormat="1" x14ac:dyDescent="0.2">
      <c r="A3" s="146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</row>
    <row r="4" spans="1:14" x14ac:dyDescent="0.2">
      <c r="A4" s="158" t="s">
        <v>366</v>
      </c>
    </row>
    <row r="5" spans="1:14" x14ac:dyDescent="0.2">
      <c r="A5" s="106" t="s">
        <v>367</v>
      </c>
    </row>
    <row r="6" spans="1:14" x14ac:dyDescent="0.2">
      <c r="A6" s="106" t="s">
        <v>368</v>
      </c>
    </row>
    <row r="7" spans="1:14" x14ac:dyDescent="0.2">
      <c r="A7" s="106" t="s">
        <v>369</v>
      </c>
    </row>
    <row r="8" spans="1:14" x14ac:dyDescent="0.2">
      <c r="A8" s="106" t="s">
        <v>370</v>
      </c>
    </row>
    <row r="9" spans="1:14" x14ac:dyDescent="0.2">
      <c r="A9" s="106" t="s">
        <v>1882</v>
      </c>
      <c r="B9" s="105">
        <v>1493412000</v>
      </c>
      <c r="C9" s="105">
        <v>1493412000</v>
      </c>
      <c r="D9" s="105">
        <v>1493412000</v>
      </c>
      <c r="E9" s="105">
        <v>1493412000</v>
      </c>
      <c r="F9" s="105">
        <v>1493412000</v>
      </c>
      <c r="G9" s="105">
        <v>1493412000</v>
      </c>
      <c r="H9" s="105">
        <v>1493412000</v>
      </c>
      <c r="I9" s="105">
        <v>1493412000</v>
      </c>
      <c r="J9" s="105">
        <v>1493412000</v>
      </c>
      <c r="K9" s="105">
        <v>1493412000</v>
      </c>
      <c r="L9" s="105">
        <v>1493412000</v>
      </c>
      <c r="M9" s="105">
        <v>1493412000</v>
      </c>
      <c r="N9" s="105">
        <v>1493412000</v>
      </c>
    </row>
    <row r="10" spans="1:14" x14ac:dyDescent="0.2">
      <c r="A10" s="106" t="s">
        <v>1883</v>
      </c>
      <c r="B10" s="105">
        <v>1493412000</v>
      </c>
      <c r="C10" s="105">
        <v>1493412000</v>
      </c>
      <c r="D10" s="105">
        <v>1493412000</v>
      </c>
      <c r="E10" s="105">
        <v>1493412000</v>
      </c>
      <c r="F10" s="105">
        <v>1493412000</v>
      </c>
      <c r="G10" s="105">
        <v>1493412000</v>
      </c>
      <c r="H10" s="105">
        <v>1493412000</v>
      </c>
      <c r="I10" s="105">
        <v>1493412000</v>
      </c>
      <c r="J10" s="105">
        <v>1493412000</v>
      </c>
      <c r="K10" s="105">
        <v>1493412000</v>
      </c>
      <c r="L10" s="105">
        <v>1493412000</v>
      </c>
      <c r="M10" s="105">
        <v>1493412000</v>
      </c>
      <c r="N10" s="105">
        <v>1493412000</v>
      </c>
    </row>
    <row r="11" spans="1:14" x14ac:dyDescent="0.2">
      <c r="A11" s="106" t="s">
        <v>1884</v>
      </c>
      <c r="B11" s="105">
        <v>1000</v>
      </c>
      <c r="C11" s="105">
        <v>1000</v>
      </c>
      <c r="D11" s="105">
        <v>1000</v>
      </c>
      <c r="E11" s="105">
        <v>1000</v>
      </c>
      <c r="F11" s="105">
        <v>1000</v>
      </c>
      <c r="G11" s="105">
        <v>1000</v>
      </c>
      <c r="H11" s="105">
        <v>1000</v>
      </c>
      <c r="I11" s="105">
        <v>1000</v>
      </c>
      <c r="J11" s="105">
        <v>1000</v>
      </c>
      <c r="K11" s="105">
        <v>1000</v>
      </c>
      <c r="L11" s="105">
        <v>1000</v>
      </c>
      <c r="M11" s="105">
        <v>1000</v>
      </c>
      <c r="N11" s="105">
        <v>1000</v>
      </c>
    </row>
    <row r="12" spans="1:14" x14ac:dyDescent="0.2">
      <c r="A12" s="106" t="s">
        <v>1885</v>
      </c>
    </row>
    <row r="13" spans="1:14" x14ac:dyDescent="0.2">
      <c r="A13" s="106" t="s">
        <v>1886</v>
      </c>
      <c r="B13" s="105">
        <v>0</v>
      </c>
      <c r="C13" s="105">
        <v>0</v>
      </c>
      <c r="D13" s="105">
        <v>0</v>
      </c>
      <c r="E13" s="105">
        <v>0</v>
      </c>
      <c r="F13" s="105">
        <v>0</v>
      </c>
      <c r="G13" s="105">
        <v>0</v>
      </c>
      <c r="H13" s="105">
        <v>0</v>
      </c>
      <c r="I13" s="105">
        <v>0</v>
      </c>
      <c r="J13" s="105">
        <v>0</v>
      </c>
      <c r="K13" s="105">
        <v>0</v>
      </c>
      <c r="L13" s="105">
        <v>0</v>
      </c>
      <c r="M13" s="105">
        <v>0</v>
      </c>
      <c r="N13" s="105">
        <v>0</v>
      </c>
    </row>
    <row r="14" spans="1:14" x14ac:dyDescent="0.2">
      <c r="A14" s="106" t="s">
        <v>1887</v>
      </c>
      <c r="B14" s="105">
        <v>0</v>
      </c>
      <c r="C14" s="105">
        <v>0</v>
      </c>
      <c r="D14" s="105">
        <v>0</v>
      </c>
      <c r="E14" s="105">
        <v>0</v>
      </c>
      <c r="F14" s="105">
        <v>0</v>
      </c>
      <c r="G14" s="105">
        <v>0</v>
      </c>
      <c r="H14" s="105">
        <v>0</v>
      </c>
      <c r="I14" s="105">
        <v>0</v>
      </c>
      <c r="J14" s="105">
        <v>0</v>
      </c>
      <c r="K14" s="105">
        <v>0</v>
      </c>
      <c r="L14" s="105">
        <v>0</v>
      </c>
      <c r="M14" s="105">
        <v>0</v>
      </c>
      <c r="N14" s="105">
        <v>0</v>
      </c>
    </row>
    <row r="15" spans="1:14" x14ac:dyDescent="0.2">
      <c r="A15" s="106" t="s">
        <v>1888</v>
      </c>
    </row>
    <row r="16" spans="1:14" x14ac:dyDescent="0.2">
      <c r="A16" s="106" t="s">
        <v>1889</v>
      </c>
    </row>
    <row r="17" spans="1:14" x14ac:dyDescent="0.2">
      <c r="A17" s="106" t="s">
        <v>1890</v>
      </c>
      <c r="B17" s="105">
        <v>0</v>
      </c>
      <c r="C17" s="105">
        <v>0</v>
      </c>
      <c r="D17" s="105">
        <v>0</v>
      </c>
      <c r="E17" s="105">
        <v>0</v>
      </c>
      <c r="F17" s="105">
        <v>0</v>
      </c>
      <c r="G17" s="105">
        <v>0</v>
      </c>
      <c r="H17" s="105">
        <v>0</v>
      </c>
      <c r="I17" s="105">
        <v>0</v>
      </c>
      <c r="J17" s="105">
        <v>0</v>
      </c>
      <c r="K17" s="105">
        <v>0</v>
      </c>
      <c r="L17" s="105">
        <v>0</v>
      </c>
      <c r="M17" s="105">
        <v>0</v>
      </c>
      <c r="N17" s="105">
        <v>0</v>
      </c>
    </row>
    <row r="18" spans="1:14" x14ac:dyDescent="0.2">
      <c r="A18" s="233" t="s">
        <v>1891</v>
      </c>
    </row>
    <row r="19" spans="1:14" x14ac:dyDescent="0.2">
      <c r="A19" s="158" t="s">
        <v>1892</v>
      </c>
    </row>
    <row r="20" spans="1:14" s="201" customFormat="1" x14ac:dyDescent="0.2">
      <c r="A20" s="165" t="s">
        <v>1893</v>
      </c>
      <c r="B20" s="160">
        <v>-9.9999999999999898E-3</v>
      </c>
      <c r="C20" s="160">
        <v>-9.9999999999999898E-3</v>
      </c>
      <c r="D20" s="160">
        <v>-9.9999999999999898E-3</v>
      </c>
      <c r="E20" s="160">
        <v>-9.9999999999999898E-3</v>
      </c>
      <c r="F20" s="160">
        <v>-9.9999999999999898E-3</v>
      </c>
      <c r="G20" s="160">
        <v>-9.9999999999999898E-3</v>
      </c>
      <c r="H20" s="160">
        <v>-9.9999999999999898E-3</v>
      </c>
      <c r="I20" s="160">
        <v>-9.9999999999999898E-3</v>
      </c>
      <c r="J20" s="160">
        <v>-9.9999999999999898E-3</v>
      </c>
      <c r="K20" s="160">
        <v>-9.9999999999999898E-3</v>
      </c>
      <c r="L20" s="160">
        <v>-9.9999999999999898E-3</v>
      </c>
      <c r="M20" s="160">
        <v>-9.9999999999999898E-3</v>
      </c>
      <c r="N20" s="160">
        <v>-9.9999999999999898E-3</v>
      </c>
    </row>
    <row r="21" spans="1:14" s="201" customFormat="1" x14ac:dyDescent="0.2">
      <c r="A21" s="165" t="s">
        <v>1894</v>
      </c>
      <c r="B21" s="160">
        <v>9.9999999999999898E-3</v>
      </c>
      <c r="C21" s="160">
        <v>9.9999999999999898E-3</v>
      </c>
      <c r="D21" s="160">
        <v>9.9999999999999898E-3</v>
      </c>
      <c r="E21" s="160">
        <v>9.9999999999999898E-3</v>
      </c>
      <c r="F21" s="160">
        <v>9.9999999999999898E-3</v>
      </c>
      <c r="G21" s="160">
        <v>9.9999999999999898E-3</v>
      </c>
      <c r="H21" s="160">
        <v>9.9999999999999898E-3</v>
      </c>
      <c r="I21" s="160">
        <v>9.9999999999999898E-3</v>
      </c>
      <c r="J21" s="160">
        <v>9.9999999999999898E-3</v>
      </c>
      <c r="K21" s="160">
        <v>9.9999999999999898E-3</v>
      </c>
      <c r="L21" s="160">
        <v>9.9999999999999898E-3</v>
      </c>
      <c r="M21" s="160">
        <v>9.9999999999999898E-3</v>
      </c>
      <c r="N21" s="160">
        <v>9.9999999999999898E-3</v>
      </c>
    </row>
    <row r="22" spans="1:14" s="201" customFormat="1" x14ac:dyDescent="0.2">
      <c r="A22" s="165" t="s">
        <v>1895</v>
      </c>
      <c r="B22" s="160">
        <v>0.10099999999999899</v>
      </c>
      <c r="C22" s="160">
        <v>0.10099999999999899</v>
      </c>
      <c r="D22" s="160">
        <v>0.10099999999999899</v>
      </c>
      <c r="E22" s="160">
        <v>0.10099999999999899</v>
      </c>
      <c r="F22" s="160">
        <v>0.10099999999999899</v>
      </c>
      <c r="G22" s="160">
        <v>0.10099999999999899</v>
      </c>
      <c r="H22" s="160">
        <v>0.10099999999999899</v>
      </c>
      <c r="I22" s="160">
        <v>0.10099999999999899</v>
      </c>
      <c r="J22" s="160">
        <v>0.10099999999999899</v>
      </c>
      <c r="K22" s="160">
        <v>0.10099999999999899</v>
      </c>
      <c r="L22" s="160">
        <v>0.10099999999999899</v>
      </c>
      <c r="M22" s="160">
        <v>0.10099999999999899</v>
      </c>
      <c r="N22" s="160">
        <v>0.10099999999999899</v>
      </c>
    </row>
    <row r="23" spans="1:14" s="201" customFormat="1" x14ac:dyDescent="0.2">
      <c r="A23" s="165" t="s">
        <v>1896</v>
      </c>
      <c r="B23" s="160">
        <v>9.0999999999999998E-2</v>
      </c>
      <c r="C23" s="160">
        <v>9.0999999999999998E-2</v>
      </c>
      <c r="D23" s="160">
        <v>9.0999999999999998E-2</v>
      </c>
      <c r="E23" s="160">
        <v>9.0999999999999998E-2</v>
      </c>
      <c r="F23" s="160">
        <v>9.0999999999999998E-2</v>
      </c>
      <c r="G23" s="160">
        <v>9.0999999999999998E-2</v>
      </c>
      <c r="H23" s="160">
        <v>9.0999999999999998E-2</v>
      </c>
      <c r="I23" s="160">
        <v>9.0999999999999998E-2</v>
      </c>
      <c r="J23" s="160">
        <v>9.0999999999999998E-2</v>
      </c>
      <c r="K23" s="160">
        <v>9.0999999999999998E-2</v>
      </c>
      <c r="L23" s="160">
        <v>9.0999999999999998E-2</v>
      </c>
      <c r="M23" s="160">
        <v>9.0999999999999998E-2</v>
      </c>
      <c r="N23" s="160">
        <v>9.0999999999999998E-2</v>
      </c>
    </row>
    <row r="24" spans="1:14" s="201" customFormat="1" x14ac:dyDescent="0.2">
      <c r="A24" s="165" t="s">
        <v>1897</v>
      </c>
      <c r="B24" s="160">
        <v>0.110999999999999</v>
      </c>
      <c r="C24" s="160">
        <v>0.110999999999999</v>
      </c>
      <c r="D24" s="160">
        <v>0.110999999999999</v>
      </c>
      <c r="E24" s="160">
        <v>0.110999999999999</v>
      </c>
      <c r="F24" s="160">
        <v>0.110999999999999</v>
      </c>
      <c r="G24" s="160">
        <v>0.110999999999999</v>
      </c>
      <c r="H24" s="160">
        <v>0.110999999999999</v>
      </c>
      <c r="I24" s="160">
        <v>0.110999999999999</v>
      </c>
      <c r="J24" s="160">
        <v>0.110999999999999</v>
      </c>
      <c r="K24" s="160">
        <v>0.110999999999999</v>
      </c>
      <c r="L24" s="160">
        <v>0.110999999999999</v>
      </c>
      <c r="M24" s="160">
        <v>0.110999999999999</v>
      </c>
      <c r="N24" s="160">
        <v>0.110999999999999</v>
      </c>
    </row>
    <row r="25" spans="1:14" x14ac:dyDescent="0.2">
      <c r="A25" s="106" t="s">
        <v>1898</v>
      </c>
    </row>
    <row r="26" spans="1:14" x14ac:dyDescent="0.2">
      <c r="A26" s="106" t="s">
        <v>1899</v>
      </c>
    </row>
    <row r="27" spans="1:14" x14ac:dyDescent="0.2">
      <c r="A27" s="106" t="s">
        <v>1900</v>
      </c>
    </row>
    <row r="28" spans="1:14" x14ac:dyDescent="0.2">
      <c r="A28" s="106" t="s">
        <v>1901</v>
      </c>
    </row>
    <row r="29" spans="1:14" x14ac:dyDescent="0.2">
      <c r="A29" s="158" t="s">
        <v>1902</v>
      </c>
    </row>
    <row r="30" spans="1:14" x14ac:dyDescent="0.2">
      <c r="A30" s="233" t="s">
        <v>1903</v>
      </c>
    </row>
    <row r="31" spans="1:14" x14ac:dyDescent="0.2">
      <c r="A31" s="233" t="s">
        <v>1904</v>
      </c>
    </row>
    <row r="32" spans="1:14" x14ac:dyDescent="0.2">
      <c r="A32" s="106" t="s">
        <v>1610</v>
      </c>
    </row>
    <row r="33" spans="1:14" x14ac:dyDescent="0.2">
      <c r="A33" s="106" t="s">
        <v>1905</v>
      </c>
    </row>
    <row r="34" spans="1:14" x14ac:dyDescent="0.2">
      <c r="A34" s="106" t="s">
        <v>1906</v>
      </c>
      <c r="B34" s="105">
        <v>0</v>
      </c>
      <c r="C34" s="105">
        <v>0</v>
      </c>
      <c r="D34" s="105">
        <v>0</v>
      </c>
      <c r="E34" s="105">
        <v>0</v>
      </c>
      <c r="F34" s="105">
        <v>0</v>
      </c>
      <c r="G34" s="105">
        <v>0</v>
      </c>
      <c r="H34" s="105">
        <v>0</v>
      </c>
      <c r="I34" s="105">
        <v>0</v>
      </c>
      <c r="J34" s="105">
        <v>0</v>
      </c>
      <c r="K34" s="105">
        <v>0</v>
      </c>
      <c r="L34" s="105">
        <v>0</v>
      </c>
      <c r="M34" s="105">
        <v>0</v>
      </c>
      <c r="N34" s="105">
        <v>0</v>
      </c>
    </row>
    <row r="35" spans="1:14" x14ac:dyDescent="0.2">
      <c r="A35" s="106" t="s">
        <v>1907</v>
      </c>
      <c r="B35" s="105">
        <v>0</v>
      </c>
      <c r="C35" s="105">
        <v>0</v>
      </c>
      <c r="D35" s="105">
        <v>0</v>
      </c>
      <c r="E35" s="105">
        <v>0</v>
      </c>
      <c r="F35" s="105">
        <v>0</v>
      </c>
      <c r="G35" s="105">
        <v>0</v>
      </c>
      <c r="H35" s="105">
        <v>0</v>
      </c>
      <c r="I35" s="105">
        <v>0</v>
      </c>
      <c r="J35" s="105">
        <v>0</v>
      </c>
      <c r="K35" s="105">
        <v>0</v>
      </c>
      <c r="L35" s="105">
        <v>0</v>
      </c>
      <c r="M35" s="105">
        <v>0</v>
      </c>
      <c r="N35" s="105">
        <v>0</v>
      </c>
    </row>
    <row r="36" spans="1:14" x14ac:dyDescent="0.2">
      <c r="A36" s="106" t="s">
        <v>1908</v>
      </c>
      <c r="B36" s="105">
        <v>1725650745.36538</v>
      </c>
      <c r="C36" s="105">
        <v>1712189206.9038401</v>
      </c>
      <c r="D36" s="105">
        <v>1698727668.4423001</v>
      </c>
      <c r="E36" s="105">
        <v>1685266129.9807601</v>
      </c>
      <c r="F36" s="105">
        <v>1671804591.5192299</v>
      </c>
      <c r="G36" s="105">
        <v>1658343053.0576899</v>
      </c>
      <c r="H36" s="105">
        <v>1644881514.5961499</v>
      </c>
      <c r="I36" s="105">
        <v>1631447912.24384</v>
      </c>
      <c r="J36" s="105">
        <v>1618011032.29615</v>
      </c>
      <c r="K36" s="105">
        <v>1604574151.6438401</v>
      </c>
      <c r="L36" s="105">
        <v>1591137270.9915299</v>
      </c>
      <c r="M36" s="105">
        <v>1591161928.80076</v>
      </c>
      <c r="N36" s="105">
        <v>1591161928.80076</v>
      </c>
    </row>
    <row r="37" spans="1:14" x14ac:dyDescent="0.2">
      <c r="A37" s="106" t="s">
        <v>1909</v>
      </c>
      <c r="B37" s="105">
        <v>7054719999.8446102</v>
      </c>
      <c r="C37" s="105">
        <v>7125398592.9392204</v>
      </c>
      <c r="D37" s="105">
        <v>7200746434.7646103</v>
      </c>
      <c r="E37" s="105">
        <v>7277576840.1907597</v>
      </c>
      <c r="F37" s="105">
        <v>7355043794.62076</v>
      </c>
      <c r="G37" s="105">
        <v>7435837138.7646103</v>
      </c>
      <c r="H37" s="105">
        <v>7517425585.4707603</v>
      </c>
      <c r="I37" s="105">
        <v>7601271551.3030701</v>
      </c>
      <c r="J37" s="105">
        <v>7682031768.1099997</v>
      </c>
      <c r="K37" s="105">
        <v>7761335778.68923</v>
      </c>
      <c r="L37" s="105">
        <v>7837411521.7307596</v>
      </c>
      <c r="M37" s="105">
        <v>7919841422.1861496</v>
      </c>
      <c r="N37" s="105">
        <v>7919841422.1861496</v>
      </c>
    </row>
    <row r="38" spans="1:14" x14ac:dyDescent="0.2">
      <c r="A38" s="106" t="s">
        <v>1910</v>
      </c>
      <c r="B38" s="105">
        <v>0</v>
      </c>
      <c r="C38" s="105">
        <v>0</v>
      </c>
      <c r="D38" s="105">
        <v>0</v>
      </c>
      <c r="E38" s="105">
        <v>0</v>
      </c>
      <c r="F38" s="105">
        <v>0</v>
      </c>
      <c r="G38" s="105">
        <v>0</v>
      </c>
      <c r="H38" s="105">
        <v>0</v>
      </c>
      <c r="I38" s="105">
        <v>0</v>
      </c>
      <c r="J38" s="105">
        <v>0</v>
      </c>
      <c r="K38" s="105">
        <v>0</v>
      </c>
      <c r="L38" s="105">
        <v>0</v>
      </c>
      <c r="M38" s="105">
        <v>0</v>
      </c>
      <c r="N38" s="105">
        <v>0</v>
      </c>
    </row>
    <row r="39" spans="1:14" x14ac:dyDescent="0.2">
      <c r="A39" s="106" t="s">
        <v>1911</v>
      </c>
      <c r="B39" s="105">
        <v>0</v>
      </c>
      <c r="C39" s="105">
        <v>0</v>
      </c>
      <c r="D39" s="105">
        <v>0</v>
      </c>
      <c r="E39" s="105">
        <v>0</v>
      </c>
      <c r="F39" s="105">
        <v>0</v>
      </c>
      <c r="G39" s="105">
        <v>0</v>
      </c>
      <c r="H39" s="105">
        <v>0</v>
      </c>
      <c r="I39" s="105">
        <v>0</v>
      </c>
      <c r="J39" s="105">
        <v>0</v>
      </c>
      <c r="K39" s="105">
        <v>0</v>
      </c>
      <c r="L39" s="105">
        <v>0</v>
      </c>
      <c r="M39" s="105">
        <v>0</v>
      </c>
      <c r="N39" s="105">
        <v>0</v>
      </c>
    </row>
    <row r="40" spans="1:14" x14ac:dyDescent="0.2">
      <c r="A40" s="106" t="s">
        <v>1912</v>
      </c>
      <c r="B40" s="105">
        <v>0</v>
      </c>
      <c r="C40" s="105">
        <v>0</v>
      </c>
      <c r="D40" s="105">
        <v>0</v>
      </c>
      <c r="E40" s="105">
        <v>0</v>
      </c>
      <c r="F40" s="105">
        <v>0</v>
      </c>
      <c r="G40" s="105">
        <v>0</v>
      </c>
      <c r="H40" s="105">
        <v>0</v>
      </c>
      <c r="I40" s="105">
        <v>0</v>
      </c>
      <c r="J40" s="105">
        <v>0</v>
      </c>
      <c r="K40" s="105">
        <v>0</v>
      </c>
      <c r="L40" s="105">
        <v>0</v>
      </c>
      <c r="M40" s="105">
        <v>0</v>
      </c>
      <c r="N40" s="105">
        <v>0</v>
      </c>
    </row>
    <row r="41" spans="1:14" x14ac:dyDescent="0.2">
      <c r="A41" s="106" t="s">
        <v>1913</v>
      </c>
      <c r="B41" s="105">
        <v>0</v>
      </c>
      <c r="C41" s="105">
        <v>0</v>
      </c>
      <c r="D41" s="105">
        <v>0</v>
      </c>
      <c r="E41" s="105">
        <v>0</v>
      </c>
      <c r="F41" s="105">
        <v>0</v>
      </c>
      <c r="G41" s="105">
        <v>0</v>
      </c>
      <c r="H41" s="105">
        <v>0</v>
      </c>
      <c r="I41" s="105">
        <v>0</v>
      </c>
      <c r="J41" s="105">
        <v>0</v>
      </c>
      <c r="K41" s="105">
        <v>0</v>
      </c>
      <c r="L41" s="105">
        <v>0</v>
      </c>
      <c r="M41" s="105">
        <v>0</v>
      </c>
      <c r="N41" s="105">
        <v>0</v>
      </c>
    </row>
    <row r="42" spans="1:14" x14ac:dyDescent="0.2">
      <c r="A42" s="106" t="s">
        <v>1914</v>
      </c>
      <c r="B42" s="105">
        <v>0</v>
      </c>
      <c r="C42" s="105">
        <v>0</v>
      </c>
      <c r="D42" s="105">
        <v>0</v>
      </c>
      <c r="E42" s="105">
        <v>0</v>
      </c>
      <c r="F42" s="105">
        <v>0</v>
      </c>
      <c r="G42" s="105">
        <v>0</v>
      </c>
      <c r="H42" s="105">
        <v>0</v>
      </c>
      <c r="I42" s="105">
        <v>0</v>
      </c>
      <c r="J42" s="105">
        <v>0</v>
      </c>
      <c r="K42" s="105">
        <v>0</v>
      </c>
      <c r="L42" s="105">
        <v>0</v>
      </c>
      <c r="M42" s="105">
        <v>0</v>
      </c>
      <c r="N42" s="105">
        <v>0</v>
      </c>
    </row>
    <row r="43" spans="1:14" x14ac:dyDescent="0.2">
      <c r="A43" s="106" t="s">
        <v>1915</v>
      </c>
      <c r="B43" s="105">
        <v>0</v>
      </c>
      <c r="C43" s="105">
        <v>0</v>
      </c>
      <c r="D43" s="105">
        <v>0</v>
      </c>
      <c r="E43" s="105">
        <v>0</v>
      </c>
      <c r="F43" s="105">
        <v>0</v>
      </c>
      <c r="G43" s="105">
        <v>0</v>
      </c>
      <c r="H43" s="105">
        <v>0</v>
      </c>
      <c r="I43" s="105">
        <v>0</v>
      </c>
      <c r="J43" s="105">
        <v>0</v>
      </c>
      <c r="K43" s="105">
        <v>0</v>
      </c>
      <c r="L43" s="105">
        <v>0</v>
      </c>
      <c r="M43" s="105">
        <v>0</v>
      </c>
      <c r="N43" s="105">
        <v>0</v>
      </c>
    </row>
    <row r="44" spans="1:14" x14ac:dyDescent="0.2">
      <c r="A44" s="106" t="s">
        <v>1916</v>
      </c>
      <c r="B44" s="105">
        <v>0</v>
      </c>
      <c r="C44" s="105">
        <v>0</v>
      </c>
      <c r="D44" s="105">
        <v>0</v>
      </c>
      <c r="E44" s="105">
        <v>0</v>
      </c>
      <c r="F44" s="105">
        <v>0</v>
      </c>
      <c r="G44" s="105">
        <v>0</v>
      </c>
      <c r="H44" s="105">
        <v>0</v>
      </c>
      <c r="I44" s="105">
        <v>0</v>
      </c>
      <c r="J44" s="105">
        <v>0</v>
      </c>
      <c r="K44" s="105">
        <v>0</v>
      </c>
      <c r="L44" s="105">
        <v>0</v>
      </c>
      <c r="M44" s="105">
        <v>0</v>
      </c>
      <c r="N44" s="105">
        <v>0</v>
      </c>
    </row>
    <row r="45" spans="1:14" x14ac:dyDescent="0.2">
      <c r="A45" s="106" t="s">
        <v>1917</v>
      </c>
      <c r="B45" s="105">
        <v>641602</v>
      </c>
      <c r="C45" s="105">
        <v>641602</v>
      </c>
      <c r="D45" s="105">
        <v>641602</v>
      </c>
      <c r="E45" s="105">
        <v>641602</v>
      </c>
      <c r="F45" s="105">
        <v>641602</v>
      </c>
      <c r="G45" s="105">
        <v>641602</v>
      </c>
      <c r="H45" s="105">
        <v>641602</v>
      </c>
      <c r="I45" s="105">
        <v>641602</v>
      </c>
      <c r="J45" s="105">
        <v>641602</v>
      </c>
      <c r="K45" s="105">
        <v>641602</v>
      </c>
      <c r="L45" s="105">
        <v>641602</v>
      </c>
      <c r="M45" s="105">
        <v>641602</v>
      </c>
      <c r="N45" s="105">
        <v>641602</v>
      </c>
    </row>
    <row r="46" spans="1:14" x14ac:dyDescent="0.2">
      <c r="A46" s="106" t="s">
        <v>1918</v>
      </c>
      <c r="B46" s="105">
        <v>0</v>
      </c>
      <c r="C46" s="105">
        <v>0</v>
      </c>
      <c r="D46" s="105">
        <v>0</v>
      </c>
      <c r="E46" s="105">
        <v>0</v>
      </c>
      <c r="F46" s="105">
        <v>0</v>
      </c>
      <c r="G46" s="105">
        <v>0</v>
      </c>
      <c r="H46" s="105">
        <v>0</v>
      </c>
      <c r="I46" s="105">
        <v>0</v>
      </c>
      <c r="J46" s="105">
        <v>0</v>
      </c>
      <c r="K46" s="105">
        <v>0</v>
      </c>
      <c r="L46" s="105">
        <v>0</v>
      </c>
      <c r="M46" s="105">
        <v>0</v>
      </c>
      <c r="N46" s="105">
        <v>0</v>
      </c>
    </row>
    <row r="47" spans="1:14" x14ac:dyDescent="0.2">
      <c r="A47" s="106" t="s">
        <v>1919</v>
      </c>
      <c r="B47" s="105">
        <v>251605.377692307</v>
      </c>
      <c r="C47" s="105">
        <v>-164556.934615384</v>
      </c>
      <c r="D47" s="105">
        <v>-382003.70230769197</v>
      </c>
      <c r="E47" s="105">
        <v>-509486.78923076898</v>
      </c>
      <c r="F47" s="105">
        <v>-630936.97230769205</v>
      </c>
      <c r="G47" s="105">
        <v>-733012.58769230696</v>
      </c>
      <c r="H47" s="105">
        <v>-779151.30384615296</v>
      </c>
      <c r="I47" s="105">
        <v>-822867.74384615303</v>
      </c>
      <c r="J47" s="105">
        <v>-895353.11538461503</v>
      </c>
      <c r="K47" s="105">
        <v>-881254.42923076905</v>
      </c>
      <c r="L47" s="105">
        <v>-865267.31999999902</v>
      </c>
      <c r="M47" s="105">
        <v>-794927.35230769205</v>
      </c>
      <c r="N47" s="105">
        <v>-794927.35230769205</v>
      </c>
    </row>
    <row r="48" spans="1:14" x14ac:dyDescent="0.2">
      <c r="A48" s="158" t="s">
        <v>1920</v>
      </c>
      <c r="B48" s="105">
        <v>8781263952.5876904</v>
      </c>
      <c r="C48" s="105">
        <v>8838064844.9084492</v>
      </c>
      <c r="D48" s="105">
        <v>8899733701.5046101</v>
      </c>
      <c r="E48" s="105">
        <v>8962975085.3822994</v>
      </c>
      <c r="F48" s="105">
        <v>9026859051.1676807</v>
      </c>
      <c r="G48" s="105">
        <v>9094088781.2346096</v>
      </c>
      <c r="H48" s="105">
        <v>9162169550.7630692</v>
      </c>
      <c r="I48" s="105">
        <v>9232538197.8030701</v>
      </c>
      <c r="J48" s="105">
        <v>9299789049.2907696</v>
      </c>
      <c r="K48" s="105">
        <v>9365670277.9038391</v>
      </c>
      <c r="L48" s="105">
        <v>9428325127.4022999</v>
      </c>
      <c r="M48" s="105">
        <v>9510850025.6346092</v>
      </c>
      <c r="N48" s="151">
        <v>9510850025.6346092</v>
      </c>
    </row>
    <row r="49" spans="1:14" x14ac:dyDescent="0.2">
      <c r="A49" s="106" t="s">
        <v>1921</v>
      </c>
    </row>
    <row r="50" spans="1:14" x14ac:dyDescent="0.2">
      <c r="A50" s="106" t="s">
        <v>1922</v>
      </c>
      <c r="B50" s="105">
        <v>0</v>
      </c>
      <c r="C50" s="105">
        <v>0</v>
      </c>
      <c r="D50" s="105">
        <v>0</v>
      </c>
      <c r="E50" s="105">
        <v>0</v>
      </c>
      <c r="F50" s="105">
        <v>0</v>
      </c>
      <c r="G50" s="105">
        <v>0</v>
      </c>
      <c r="H50" s="105">
        <v>0</v>
      </c>
      <c r="I50" s="105">
        <v>0</v>
      </c>
      <c r="J50" s="105">
        <v>0</v>
      </c>
      <c r="K50" s="105">
        <v>0</v>
      </c>
      <c r="L50" s="105">
        <v>0</v>
      </c>
      <c r="M50" s="105">
        <v>0</v>
      </c>
      <c r="N50" s="105">
        <v>0</v>
      </c>
    </row>
    <row r="51" spans="1:14" x14ac:dyDescent="0.2">
      <c r="A51" s="106" t="s">
        <v>1627</v>
      </c>
    </row>
    <row r="52" spans="1:14" x14ac:dyDescent="0.2">
      <c r="A52" s="106" t="s">
        <v>1923</v>
      </c>
    </row>
    <row r="53" spans="1:14" x14ac:dyDescent="0.2">
      <c r="A53" s="106" t="s">
        <v>1924</v>
      </c>
      <c r="B53" s="105">
        <v>-57819843.339230701</v>
      </c>
      <c r="C53" s="105">
        <v>-57931298.758461498</v>
      </c>
      <c r="D53" s="105">
        <v>-58105185.520769201</v>
      </c>
      <c r="E53" s="105">
        <v>-58195177.258461498</v>
      </c>
      <c r="F53" s="105">
        <v>-58284374.699230701</v>
      </c>
      <c r="G53" s="105">
        <v>-58371628.376923002</v>
      </c>
      <c r="H53" s="105">
        <v>-58456472.641538396</v>
      </c>
      <c r="I53" s="105">
        <v>-58539039.037692197</v>
      </c>
      <c r="J53" s="105">
        <v>-58774748.049230702</v>
      </c>
      <c r="K53" s="105">
        <v>-59064160.030769199</v>
      </c>
      <c r="L53" s="105">
        <v>-59975909.173846103</v>
      </c>
      <c r="M53" s="105">
        <v>-61041024.554615296</v>
      </c>
      <c r="N53" s="105">
        <v>-61041024.554615296</v>
      </c>
    </row>
    <row r="54" spans="1:14" x14ac:dyDescent="0.2">
      <c r="A54" s="106" t="s">
        <v>1925</v>
      </c>
      <c r="B54" s="105">
        <v>-5461715.7476923</v>
      </c>
      <c r="C54" s="105">
        <v>-5386379.6053846097</v>
      </c>
      <c r="D54" s="105">
        <v>-5305662.3099999996</v>
      </c>
      <c r="E54" s="105">
        <v>-5235707.32</v>
      </c>
      <c r="F54" s="105">
        <v>-5165752.3299999898</v>
      </c>
      <c r="G54" s="105">
        <v>-5100629.3161538402</v>
      </c>
      <c r="H54" s="105">
        <v>-5035536.1630769204</v>
      </c>
      <c r="I54" s="105">
        <v>-4970472.8730769204</v>
      </c>
      <c r="J54" s="105">
        <v>-4905439.4446153799</v>
      </c>
      <c r="K54" s="105">
        <v>-4840435.8784615304</v>
      </c>
      <c r="L54" s="105">
        <v>-4775462.1746153804</v>
      </c>
      <c r="M54" s="105">
        <v>-4710518.3330769204</v>
      </c>
      <c r="N54" s="105">
        <v>-4710518.3330769204</v>
      </c>
    </row>
    <row r="55" spans="1:14" x14ac:dyDescent="0.2">
      <c r="A55" s="106" t="s">
        <v>1926</v>
      </c>
      <c r="B55" s="105">
        <v>7251923076.92307</v>
      </c>
      <c r="C55" s="105">
        <v>7290384615.3846102</v>
      </c>
      <c r="D55" s="105">
        <v>7328846153.8461504</v>
      </c>
      <c r="E55" s="105">
        <v>7367307692.3076897</v>
      </c>
      <c r="F55" s="105">
        <v>7405769230.7692299</v>
      </c>
      <c r="G55" s="105">
        <v>7444230769.2307596</v>
      </c>
      <c r="H55" s="105">
        <v>7482692307.6922998</v>
      </c>
      <c r="I55" s="105">
        <v>7521153846.1538401</v>
      </c>
      <c r="J55" s="105">
        <v>7559615384.6153803</v>
      </c>
      <c r="K55" s="105">
        <v>7598076923.0769196</v>
      </c>
      <c r="L55" s="105">
        <v>7675000000</v>
      </c>
      <c r="M55" s="105">
        <v>7775000000</v>
      </c>
      <c r="N55" s="105">
        <v>7775000000</v>
      </c>
    </row>
    <row r="56" spans="1:14" x14ac:dyDescent="0.2">
      <c r="A56" s="106" t="s">
        <v>1927</v>
      </c>
      <c r="B56" s="105">
        <v>584615384.61538398</v>
      </c>
      <c r="C56" s="105">
        <v>646153846.15384603</v>
      </c>
      <c r="D56" s="105">
        <v>707692307.692307</v>
      </c>
      <c r="E56" s="105">
        <v>775000000</v>
      </c>
      <c r="F56" s="105">
        <v>842307692.30769205</v>
      </c>
      <c r="G56" s="105">
        <v>909615384.61538398</v>
      </c>
      <c r="H56" s="105">
        <v>976923076.92307603</v>
      </c>
      <c r="I56" s="105">
        <v>1044230769.23076</v>
      </c>
      <c r="J56" s="105">
        <v>1126923076.92307</v>
      </c>
      <c r="K56" s="105">
        <v>1209615384.61538</v>
      </c>
      <c r="L56" s="105">
        <v>1230769230.7692299</v>
      </c>
      <c r="M56" s="105">
        <v>1190384615.3846099</v>
      </c>
      <c r="N56" s="105">
        <v>1190384615.3846099</v>
      </c>
    </row>
    <row r="57" spans="1:14" x14ac:dyDescent="0.2">
      <c r="A57" s="265" t="s">
        <v>1928</v>
      </c>
      <c r="B57" s="105">
        <v>-13831548.113076899</v>
      </c>
      <c r="C57" s="105">
        <v>-14002314.297692301</v>
      </c>
      <c r="D57" s="105">
        <v>-14172399.1761538</v>
      </c>
      <c r="E57" s="105">
        <v>-14341802.7430769</v>
      </c>
      <c r="F57" s="105">
        <v>-14510525.002307599</v>
      </c>
      <c r="G57" s="105">
        <v>-14678565.955384601</v>
      </c>
      <c r="H57" s="105">
        <v>-14845925.601538399</v>
      </c>
      <c r="I57" s="105">
        <v>-15012603.936153799</v>
      </c>
      <c r="J57" s="105">
        <v>-15178600.9638461</v>
      </c>
      <c r="K57" s="105">
        <v>-15343916.683076899</v>
      </c>
      <c r="L57" s="105">
        <v>-15918297.9830769</v>
      </c>
      <c r="M57" s="105">
        <v>-16245486.380769201</v>
      </c>
      <c r="N57" s="105">
        <v>-16245486.380769201</v>
      </c>
    </row>
    <row r="58" spans="1:14" x14ac:dyDescent="0.2">
      <c r="A58" s="106" t="s">
        <v>1929</v>
      </c>
      <c r="B58" s="105">
        <v>0</v>
      </c>
      <c r="C58" s="105">
        <v>0</v>
      </c>
      <c r="D58" s="105">
        <v>0</v>
      </c>
      <c r="E58" s="105">
        <v>0</v>
      </c>
      <c r="F58" s="105">
        <v>0</v>
      </c>
      <c r="G58" s="105">
        <v>0</v>
      </c>
      <c r="H58" s="105">
        <v>0</v>
      </c>
      <c r="I58" s="105">
        <v>0</v>
      </c>
      <c r="J58" s="105">
        <v>0</v>
      </c>
      <c r="K58" s="105">
        <v>0</v>
      </c>
      <c r="L58" s="105">
        <v>0</v>
      </c>
      <c r="M58" s="105">
        <v>0</v>
      </c>
      <c r="N58" s="105">
        <v>0</v>
      </c>
    </row>
    <row r="59" spans="1:14" s="275" customFormat="1" x14ac:dyDescent="0.2">
      <c r="A59" s="274" t="s">
        <v>1930</v>
      </c>
      <c r="B59" s="271">
        <v>7759425354.33846</v>
      </c>
      <c r="C59" s="271">
        <v>7859218468.8769197</v>
      </c>
      <c r="D59" s="271">
        <v>7958955214.5315304</v>
      </c>
      <c r="E59" s="271">
        <v>8064535004.9861498</v>
      </c>
      <c r="F59" s="271">
        <v>8170116271.0453796</v>
      </c>
      <c r="G59" s="271">
        <v>8275695330.19769</v>
      </c>
      <c r="H59" s="271">
        <v>8381277450.2092304</v>
      </c>
      <c r="I59" s="271">
        <v>8486862499.5376902</v>
      </c>
      <c r="J59" s="271">
        <v>8607679673.0807705</v>
      </c>
      <c r="K59" s="271">
        <v>8728443795.1000004</v>
      </c>
      <c r="L59" s="271">
        <v>8825099561.4376907</v>
      </c>
      <c r="M59" s="271">
        <v>8883387586.1161499</v>
      </c>
      <c r="N59" s="271">
        <v>8883387586.1161499</v>
      </c>
    </row>
    <row r="60" spans="1:14" x14ac:dyDescent="0.2">
      <c r="A60" s="106" t="s">
        <v>422</v>
      </c>
    </row>
    <row r="61" spans="1:14" x14ac:dyDescent="0.2">
      <c r="A61" s="158" t="s">
        <v>1931</v>
      </c>
    </row>
    <row r="62" spans="1:14" x14ac:dyDescent="0.2">
      <c r="A62" s="106" t="s">
        <v>1932</v>
      </c>
      <c r="B62" s="105">
        <v>32676040.620000001</v>
      </c>
      <c r="C62" s="105">
        <v>32708293.4799999</v>
      </c>
      <c r="D62" s="105">
        <v>33090885.3899999</v>
      </c>
      <c r="E62" s="105">
        <v>33064684.949999999</v>
      </c>
      <c r="F62" s="105">
        <v>33803166.979999997</v>
      </c>
      <c r="G62" s="105">
        <v>33587935.869999997</v>
      </c>
      <c r="H62" s="105">
        <v>33889504.740000002</v>
      </c>
      <c r="I62" s="105">
        <v>34088896.079999998</v>
      </c>
      <c r="J62" s="105">
        <v>33955696.5</v>
      </c>
      <c r="K62" s="105">
        <v>35092262.609999999</v>
      </c>
      <c r="L62" s="105">
        <v>36126592.329999998</v>
      </c>
      <c r="M62" s="105">
        <v>36767491.069999903</v>
      </c>
      <c r="N62" s="105">
        <v>408851450.61999899</v>
      </c>
    </row>
    <row r="63" spans="1:14" x14ac:dyDescent="0.2">
      <c r="A63" s="158" t="s">
        <v>1933</v>
      </c>
      <c r="B63" s="105">
        <v>32676040.620000001</v>
      </c>
      <c r="C63" s="105">
        <v>32708293.4799999</v>
      </c>
      <c r="D63" s="105">
        <v>33090885.3899999</v>
      </c>
      <c r="E63" s="105">
        <v>33064684.949999999</v>
      </c>
      <c r="F63" s="105">
        <v>33803166.979999997</v>
      </c>
      <c r="G63" s="105">
        <v>33587935.869999997</v>
      </c>
      <c r="H63" s="105">
        <v>33889504.740000002</v>
      </c>
      <c r="I63" s="105">
        <v>34088896.079999998</v>
      </c>
      <c r="J63" s="105">
        <v>33955696.5</v>
      </c>
      <c r="K63" s="105">
        <v>35092262.609999999</v>
      </c>
      <c r="L63" s="105">
        <v>36126592.329999998</v>
      </c>
      <c r="M63" s="105">
        <v>36767491.069999903</v>
      </c>
      <c r="N63" s="105">
        <v>408851450.61999899</v>
      </c>
    </row>
    <row r="64" spans="1:14" x14ac:dyDescent="0.2">
      <c r="A64" s="158" t="s">
        <v>1934</v>
      </c>
      <c r="B64" s="105">
        <v>333359268.09999901</v>
      </c>
      <c r="C64" s="105">
        <v>340282851.56</v>
      </c>
      <c r="D64" s="105">
        <v>347737615.12</v>
      </c>
      <c r="E64" s="105">
        <v>354817356.02999997</v>
      </c>
      <c r="F64" s="105">
        <v>362546101.50999999</v>
      </c>
      <c r="G64" s="105">
        <v>369454739.26999998</v>
      </c>
      <c r="H64" s="105">
        <v>377587221.05000001</v>
      </c>
      <c r="I64" s="105">
        <v>385638733.13999999</v>
      </c>
      <c r="J64" s="105">
        <v>392791068.95999998</v>
      </c>
      <c r="K64" s="105">
        <v>400087130.239999</v>
      </c>
      <c r="L64" s="105">
        <v>404570839.59999901</v>
      </c>
      <c r="M64" s="105">
        <v>408851450.61999899</v>
      </c>
      <c r="N64" s="105">
        <v>408851450.61999899</v>
      </c>
    </row>
    <row r="65" spans="1:14" x14ac:dyDescent="0.2">
      <c r="A65" s="106" t="s">
        <v>1935</v>
      </c>
    </row>
    <row r="66" spans="1:14" x14ac:dyDescent="0.2">
      <c r="A66" s="106" t="s">
        <v>1936</v>
      </c>
    </row>
    <row r="67" spans="1:14" x14ac:dyDescent="0.2">
      <c r="A67" s="106" t="s">
        <v>1937</v>
      </c>
      <c r="B67" s="105">
        <v>2.3076942083067602E-3</v>
      </c>
      <c r="C67" s="105">
        <v>0</v>
      </c>
      <c r="D67" s="105">
        <v>3.0769218798153601E-3</v>
      </c>
      <c r="E67" s="105">
        <v>3.0769218798153601E-3</v>
      </c>
      <c r="F67" s="105">
        <v>3.0769218798153601E-3</v>
      </c>
      <c r="G67" s="105">
        <v>3.0769218798153601E-3</v>
      </c>
      <c r="H67" s="105">
        <v>4.6153817003449504E-3</v>
      </c>
      <c r="I67" s="105">
        <v>5.3846138493659403E-3</v>
      </c>
      <c r="J67" s="105">
        <v>5.3846138493659403E-3</v>
      </c>
      <c r="K67" s="105">
        <v>2.3076897307943798E-3</v>
      </c>
      <c r="L67" s="105">
        <v>-2.2387561889795102E-9</v>
      </c>
      <c r="M67" s="105">
        <v>-1.5384642980419601E-3</v>
      </c>
      <c r="N67" s="105">
        <v>-1.5384642980419601E-3</v>
      </c>
    </row>
    <row r="68" spans="1:14" x14ac:dyDescent="0.2">
      <c r="A68" s="106" t="s">
        <v>1938</v>
      </c>
      <c r="B68" s="105">
        <v>570782461.44846106</v>
      </c>
      <c r="C68" s="105">
        <v>601556384.52538395</v>
      </c>
      <c r="D68" s="105">
        <v>634872384.52538395</v>
      </c>
      <c r="E68" s="105">
        <v>661925076.833076</v>
      </c>
      <c r="F68" s="105">
        <v>681123769.140769</v>
      </c>
      <c r="G68" s="105">
        <v>701240769.140769</v>
      </c>
      <c r="H68" s="105">
        <v>718604922.98692298</v>
      </c>
      <c r="I68" s="105">
        <v>705456922.98692298</v>
      </c>
      <c r="J68" s="105">
        <v>675637153.75615394</v>
      </c>
      <c r="K68" s="105">
        <v>614235461.44846106</v>
      </c>
      <c r="L68" s="105">
        <v>589614076.833076</v>
      </c>
      <c r="M68" s="105">
        <v>575434384.52538395</v>
      </c>
      <c r="N68" s="105">
        <v>575434384.52538395</v>
      </c>
    </row>
    <row r="69" spans="1:14" x14ac:dyDescent="0.2">
      <c r="A69" s="106" t="s">
        <v>1939</v>
      </c>
      <c r="B69" s="105">
        <v>0</v>
      </c>
      <c r="C69" s="105">
        <v>0</v>
      </c>
      <c r="D69" s="105">
        <v>0</v>
      </c>
      <c r="E69" s="105">
        <v>0</v>
      </c>
      <c r="F69" s="105">
        <v>0</v>
      </c>
      <c r="G69" s="105">
        <v>0</v>
      </c>
      <c r="H69" s="105">
        <v>0</v>
      </c>
      <c r="I69" s="105">
        <v>0</v>
      </c>
      <c r="J69" s="105">
        <v>0</v>
      </c>
      <c r="K69" s="105">
        <v>0</v>
      </c>
      <c r="L69" s="105">
        <v>-4693.1499999999996</v>
      </c>
      <c r="M69" s="105">
        <v>-4693.1499999999996</v>
      </c>
      <c r="N69" s="105">
        <v>-4693.1499999999996</v>
      </c>
    </row>
    <row r="70" spans="1:14" s="266" customFormat="1" x14ac:dyDescent="0.2">
      <c r="A70" s="265" t="s">
        <v>1940</v>
      </c>
      <c r="B70" s="151">
        <v>0</v>
      </c>
      <c r="C70" s="151">
        <v>0</v>
      </c>
      <c r="D70" s="151">
        <v>0</v>
      </c>
      <c r="E70" s="151">
        <v>0</v>
      </c>
      <c r="F70" s="151">
        <v>0</v>
      </c>
      <c r="G70" s="151">
        <v>0</v>
      </c>
      <c r="H70" s="151">
        <v>0</v>
      </c>
      <c r="I70" s="151">
        <v>0</v>
      </c>
      <c r="J70" s="151">
        <v>0</v>
      </c>
      <c r="K70" s="151">
        <v>0</v>
      </c>
      <c r="L70" s="151">
        <v>-31758153.846153799</v>
      </c>
      <c r="M70" s="151">
        <v>-31758153.846153799</v>
      </c>
      <c r="N70" s="151">
        <v>-31758153.846153799</v>
      </c>
    </row>
    <row r="71" spans="1:14" s="275" customFormat="1" x14ac:dyDescent="0.2">
      <c r="A71" s="274" t="s">
        <v>1941</v>
      </c>
      <c r="B71" s="271">
        <v>570782461.45076895</v>
      </c>
      <c r="C71" s="271">
        <v>601556384.52538395</v>
      </c>
      <c r="D71" s="271">
        <v>634872384.52846098</v>
      </c>
      <c r="E71" s="271">
        <v>661925076.83615303</v>
      </c>
      <c r="F71" s="271">
        <v>681123769.14384604</v>
      </c>
      <c r="G71" s="271">
        <v>701240769.14384604</v>
      </c>
      <c r="H71" s="271">
        <v>718604922.99153805</v>
      </c>
      <c r="I71" s="271">
        <v>705456922.99230695</v>
      </c>
      <c r="J71" s="271">
        <v>675637153.76153803</v>
      </c>
      <c r="K71" s="271">
        <v>614235461.45076895</v>
      </c>
      <c r="L71" s="271">
        <v>557851229.836923</v>
      </c>
      <c r="M71" s="271">
        <v>543671537.52769196</v>
      </c>
      <c r="N71" s="271">
        <v>543671537.52769196</v>
      </c>
    </row>
    <row r="72" spans="1:14" x14ac:dyDescent="0.2">
      <c r="A72" s="106" t="s">
        <v>1942</v>
      </c>
    </row>
    <row r="73" spans="1:14" x14ac:dyDescent="0.2">
      <c r="A73" s="158" t="s">
        <v>1943</v>
      </c>
    </row>
    <row r="74" spans="1:14" x14ac:dyDescent="0.2">
      <c r="A74" s="106" t="s">
        <v>1944</v>
      </c>
      <c r="B74" s="105">
        <v>3397781.72</v>
      </c>
      <c r="C74" s="105">
        <v>3834018.24</v>
      </c>
      <c r="D74" s="105">
        <v>4589105.76</v>
      </c>
      <c r="E74" s="105">
        <v>4744500.04</v>
      </c>
      <c r="F74" s="105">
        <v>4417536.83</v>
      </c>
      <c r="G74" s="105">
        <v>4389785.03</v>
      </c>
      <c r="H74" s="105">
        <v>4479443.13</v>
      </c>
      <c r="I74" s="105">
        <v>3693268.32</v>
      </c>
      <c r="J74" s="105">
        <v>3228184.52</v>
      </c>
      <c r="K74" s="105">
        <v>2686250.68</v>
      </c>
      <c r="L74" s="105">
        <v>1423876.45</v>
      </c>
      <c r="M74" s="105">
        <v>1239100.6200000001</v>
      </c>
      <c r="N74" s="105">
        <v>42122851.340000004</v>
      </c>
    </row>
    <row r="75" spans="1:14" x14ac:dyDescent="0.2">
      <c r="A75" s="106" t="s">
        <v>1945</v>
      </c>
      <c r="B75" s="105">
        <v>-1126293.83</v>
      </c>
      <c r="C75" s="105">
        <v>-1032905.5799999899</v>
      </c>
      <c r="D75" s="105">
        <v>-1010074.57</v>
      </c>
      <c r="E75" s="105">
        <v>-1208870.68</v>
      </c>
      <c r="F75" s="105">
        <v>-1200160.19</v>
      </c>
      <c r="G75" s="105">
        <v>-1275000</v>
      </c>
      <c r="H75" s="105">
        <v>-1312500</v>
      </c>
      <c r="I75" s="105">
        <v>-1312500</v>
      </c>
      <c r="J75" s="105">
        <v>-1568559</v>
      </c>
      <c r="K75" s="105">
        <v>-2120544.3099999898</v>
      </c>
      <c r="L75" s="105">
        <v>-3323949.67</v>
      </c>
      <c r="M75" s="105">
        <v>-2823821.12</v>
      </c>
      <c r="N75" s="105">
        <v>-19315178.949999999</v>
      </c>
    </row>
    <row r="76" spans="1:14" x14ac:dyDescent="0.2">
      <c r="A76" s="158" t="s">
        <v>1946</v>
      </c>
      <c r="B76" s="105">
        <v>2271487.89</v>
      </c>
      <c r="C76" s="105">
        <v>2801112.66</v>
      </c>
      <c r="D76" s="105">
        <v>3579031.19</v>
      </c>
      <c r="E76" s="105">
        <v>3535629.36</v>
      </c>
      <c r="F76" s="105">
        <v>3217376.64</v>
      </c>
      <c r="G76" s="105">
        <v>3114785.03</v>
      </c>
      <c r="H76" s="105">
        <v>3166943.13</v>
      </c>
      <c r="I76" s="105">
        <v>2380768.3199999998</v>
      </c>
      <c r="J76" s="105">
        <v>1659625.51999999</v>
      </c>
      <c r="K76" s="105">
        <v>565706.37</v>
      </c>
      <c r="L76" s="105">
        <v>-1900073.22</v>
      </c>
      <c r="M76" s="105">
        <v>-1584720.5</v>
      </c>
      <c r="N76" s="105">
        <v>22807672.390000001</v>
      </c>
    </row>
    <row r="77" spans="1:14" x14ac:dyDescent="0.2">
      <c r="A77" s="158" t="s">
        <v>1947</v>
      </c>
      <c r="B77" s="105">
        <v>10777812.23</v>
      </c>
      <c r="C77" s="105">
        <v>13488509.41</v>
      </c>
      <c r="D77" s="105">
        <v>16927734.649999999</v>
      </c>
      <c r="E77" s="105">
        <v>20277186.539999999</v>
      </c>
      <c r="F77" s="105">
        <v>23162821.23</v>
      </c>
      <c r="G77" s="105">
        <v>25811200.359999999</v>
      </c>
      <c r="H77" s="105">
        <v>28207104.739999998</v>
      </c>
      <c r="I77" s="105">
        <v>29340197.02</v>
      </c>
      <c r="J77" s="105">
        <v>29534444.989999998</v>
      </c>
      <c r="K77" s="105">
        <v>28269196.099999901</v>
      </c>
      <c r="L77" s="105">
        <v>26119774.09</v>
      </c>
      <c r="M77" s="105">
        <v>22807672.390000001</v>
      </c>
      <c r="N77" s="105">
        <v>22807672.390000001</v>
      </c>
    </row>
    <row r="78" spans="1:14" x14ac:dyDescent="0.2">
      <c r="A78" s="106" t="s">
        <v>1948</v>
      </c>
    </row>
    <row r="79" spans="1:14" x14ac:dyDescent="0.2">
      <c r="A79" s="106" t="s">
        <v>1949</v>
      </c>
    </row>
    <row r="80" spans="1:14" x14ac:dyDescent="0.2">
      <c r="A80" s="106" t="s">
        <v>1950</v>
      </c>
      <c r="B80" s="105">
        <v>-7710492.0099999998</v>
      </c>
      <c r="C80" s="105">
        <v>-7710492.0099999998</v>
      </c>
      <c r="D80" s="105">
        <v>-7710492.0099999998</v>
      </c>
      <c r="E80" s="105">
        <v>-7710492.0099999998</v>
      </c>
      <c r="F80" s="105">
        <v>-7710492.0099999998</v>
      </c>
      <c r="G80" s="105">
        <v>-7710492.0099999998</v>
      </c>
      <c r="H80" s="105">
        <v>-7710492.0099999998</v>
      </c>
      <c r="I80" s="105">
        <v>-7710492.0099999998</v>
      </c>
      <c r="J80" s="105">
        <v>-7117377.2400000002</v>
      </c>
      <c r="K80" s="105">
        <v>-6524262.4699999997</v>
      </c>
      <c r="L80" s="105">
        <v>-5931147.7000000002</v>
      </c>
      <c r="M80" s="105">
        <v>-5338032.93</v>
      </c>
      <c r="N80" s="105">
        <v>-5338032.93</v>
      </c>
    </row>
    <row r="81" spans="1:14" x14ac:dyDescent="0.2">
      <c r="A81" s="106" t="s">
        <v>1951</v>
      </c>
      <c r="B81" s="105">
        <v>198690903.13999999</v>
      </c>
      <c r="C81" s="105">
        <v>198690903.13999999</v>
      </c>
      <c r="D81" s="105">
        <v>198690903.13999999</v>
      </c>
      <c r="E81" s="105">
        <v>183406987.51384601</v>
      </c>
      <c r="F81" s="105">
        <v>168123071.887692</v>
      </c>
      <c r="G81" s="105">
        <v>152839156.261538</v>
      </c>
      <c r="H81" s="105">
        <v>137555240.63538399</v>
      </c>
      <c r="I81" s="105">
        <v>122271325.00923</v>
      </c>
      <c r="J81" s="105">
        <v>106987409.383076</v>
      </c>
      <c r="K81" s="105">
        <v>91703493.756923005</v>
      </c>
      <c r="L81" s="105">
        <v>76419578.130769193</v>
      </c>
      <c r="M81" s="105">
        <v>61135662.504615299</v>
      </c>
      <c r="N81" s="105">
        <v>61135662.504615299</v>
      </c>
    </row>
    <row r="82" spans="1:14" x14ac:dyDescent="0.2">
      <c r="A82" s="106" t="s">
        <v>1952</v>
      </c>
      <c r="B82" s="105">
        <v>1666455.49</v>
      </c>
      <c r="C82" s="105">
        <v>1666455.49</v>
      </c>
      <c r="D82" s="105">
        <v>1666455.49</v>
      </c>
      <c r="E82" s="105">
        <v>1666455.49</v>
      </c>
      <c r="F82" s="105">
        <v>1666455.49</v>
      </c>
      <c r="G82" s="105">
        <v>1666455.49</v>
      </c>
      <c r="H82" s="105">
        <v>1666455.49</v>
      </c>
      <c r="I82" s="105">
        <v>1666455.49</v>
      </c>
      <c r="J82" s="105">
        <v>1666455.49</v>
      </c>
      <c r="K82" s="105">
        <v>1666455.49</v>
      </c>
      <c r="L82" s="105">
        <v>1666455.49</v>
      </c>
      <c r="M82" s="105">
        <v>1666455.49</v>
      </c>
      <c r="N82" s="105">
        <v>1666455.49</v>
      </c>
    </row>
    <row r="83" spans="1:14" x14ac:dyDescent="0.2">
      <c r="A83" s="106" t="s">
        <v>1953</v>
      </c>
      <c r="B83" s="105">
        <v>-15802819.946923001</v>
      </c>
      <c r="C83" s="105">
        <v>-16201213.9992307</v>
      </c>
      <c r="D83" s="105">
        <v>-16462269.530769199</v>
      </c>
      <c r="E83" s="105">
        <v>-1353852.17846153</v>
      </c>
      <c r="F83" s="105">
        <v>13821525.857692299</v>
      </c>
      <c r="G83" s="105">
        <v>29040459.703076899</v>
      </c>
      <c r="H83" s="105">
        <v>44407299.156923003</v>
      </c>
      <c r="I83" s="105">
        <v>59852937.4207692</v>
      </c>
      <c r="J83" s="105">
        <v>74738073.247692302</v>
      </c>
      <c r="K83" s="105">
        <v>89842659.053846106</v>
      </c>
      <c r="L83" s="105">
        <v>103778485.296923</v>
      </c>
      <c r="M83" s="105">
        <v>117473415</v>
      </c>
      <c r="N83" s="105">
        <v>117473415</v>
      </c>
    </row>
    <row r="84" spans="1:14" s="275" customFormat="1" x14ac:dyDescent="0.2">
      <c r="A84" s="274" t="s">
        <v>1954</v>
      </c>
      <c r="B84" s="271">
        <v>176844046.673076</v>
      </c>
      <c r="C84" s="271">
        <v>176445652.62076899</v>
      </c>
      <c r="D84" s="271">
        <v>176184597.08923</v>
      </c>
      <c r="E84" s="271">
        <v>176009098.815384</v>
      </c>
      <c r="F84" s="271">
        <v>175900561.225384</v>
      </c>
      <c r="G84" s="271">
        <v>175835579.44461501</v>
      </c>
      <c r="H84" s="271">
        <v>175918503.27230701</v>
      </c>
      <c r="I84" s="271">
        <v>176080225.90999901</v>
      </c>
      <c r="J84" s="271">
        <v>176274560.88076901</v>
      </c>
      <c r="K84" s="271">
        <v>176688345.830769</v>
      </c>
      <c r="L84" s="271">
        <v>175933371.21769199</v>
      </c>
      <c r="M84" s="271">
        <v>174937500.06461501</v>
      </c>
      <c r="N84" s="271">
        <v>174937500.06461501</v>
      </c>
    </row>
    <row r="85" spans="1:14" x14ac:dyDescent="0.2">
      <c r="A85" s="106" t="s">
        <v>1955</v>
      </c>
    </row>
    <row r="86" spans="1:14" x14ac:dyDescent="0.2">
      <c r="A86" s="158" t="s">
        <v>1956</v>
      </c>
    </row>
    <row r="87" spans="1:14" x14ac:dyDescent="0.2">
      <c r="A87" s="158" t="s">
        <v>1957</v>
      </c>
      <c r="B87" s="105">
        <v>2097780.6799999899</v>
      </c>
      <c r="C87" s="105">
        <v>2021686.0699999901</v>
      </c>
      <c r="D87" s="105">
        <v>1982658.79</v>
      </c>
      <c r="E87" s="105">
        <v>1920324.1199999901</v>
      </c>
      <c r="F87" s="105">
        <v>1788492.76</v>
      </c>
      <c r="G87" s="105">
        <v>-1576176.1699999899</v>
      </c>
      <c r="H87" s="105">
        <v>-2203792.8699999899</v>
      </c>
      <c r="I87" s="105">
        <v>987699.22</v>
      </c>
      <c r="J87" s="105">
        <v>3064774.04</v>
      </c>
      <c r="K87" s="105">
        <v>3056326.9099999899</v>
      </c>
      <c r="L87" s="105">
        <v>3791958.09</v>
      </c>
      <c r="M87" s="105">
        <v>2041111.29999999</v>
      </c>
      <c r="N87" s="105">
        <v>18972842.940000001</v>
      </c>
    </row>
    <row r="88" spans="1:14" x14ac:dyDescent="0.2">
      <c r="A88" s="158" t="s">
        <v>1958</v>
      </c>
      <c r="B88" s="105">
        <v>2097780.6799999899</v>
      </c>
      <c r="C88" s="105">
        <v>2021686.0699999901</v>
      </c>
      <c r="D88" s="105">
        <v>1982658.79</v>
      </c>
      <c r="E88" s="105">
        <v>1920324.1199999901</v>
      </c>
      <c r="F88" s="105">
        <v>1788492.76</v>
      </c>
      <c r="G88" s="105">
        <v>-1576176.1699999899</v>
      </c>
      <c r="H88" s="105">
        <v>-2203792.8699999899</v>
      </c>
      <c r="I88" s="105">
        <v>987699.22</v>
      </c>
      <c r="J88" s="105">
        <v>3064774.04</v>
      </c>
      <c r="K88" s="105">
        <v>3056326.9099999899</v>
      </c>
      <c r="L88" s="105">
        <v>3791958.09</v>
      </c>
      <c r="M88" s="105">
        <v>2041111.29999999</v>
      </c>
      <c r="N88" s="105">
        <v>2041111.29999999</v>
      </c>
    </row>
    <row r="89" spans="1:14" x14ac:dyDescent="0.2">
      <c r="A89" s="106" t="s">
        <v>1959</v>
      </c>
    </row>
    <row r="90" spans="1:14" x14ac:dyDescent="0.2">
      <c r="A90" s="106" t="s">
        <v>1960</v>
      </c>
    </row>
    <row r="91" spans="1:14" x14ac:dyDescent="0.2">
      <c r="A91" s="106" t="s">
        <v>1961</v>
      </c>
      <c r="B91" s="105">
        <v>241045902.743076</v>
      </c>
      <c r="C91" s="105">
        <v>240875735.98615301</v>
      </c>
      <c r="D91" s="105">
        <v>240697082.78692299</v>
      </c>
      <c r="E91" s="105">
        <v>240518429.58769199</v>
      </c>
      <c r="F91" s="105">
        <v>240339776.38846099</v>
      </c>
      <c r="G91" s="105">
        <v>240152636.746923</v>
      </c>
      <c r="H91" s="105">
        <v>237928686.99000001</v>
      </c>
      <c r="I91" s="105">
        <v>235704737.23307699</v>
      </c>
      <c r="J91" s="105">
        <v>233472301.03384599</v>
      </c>
      <c r="K91" s="105">
        <v>233438355.276923</v>
      </c>
      <c r="L91" s="105">
        <v>233685026.83769199</v>
      </c>
      <c r="M91" s="105">
        <v>234326834.905384</v>
      </c>
      <c r="N91" s="105">
        <v>234326834.905384</v>
      </c>
    </row>
    <row r="92" spans="1:14" x14ac:dyDescent="0.2">
      <c r="A92" s="158" t="s">
        <v>1962</v>
      </c>
      <c r="B92" s="105">
        <v>241045902.743076</v>
      </c>
      <c r="C92" s="105">
        <v>240875735.98615301</v>
      </c>
      <c r="D92" s="105">
        <v>240697082.78692299</v>
      </c>
      <c r="E92" s="105">
        <v>240518429.58769199</v>
      </c>
      <c r="F92" s="105">
        <v>240339776.38846099</v>
      </c>
      <c r="G92" s="105">
        <v>240152636.746923</v>
      </c>
      <c r="H92" s="105">
        <v>237928686.99000001</v>
      </c>
      <c r="I92" s="105">
        <v>235704737.23307699</v>
      </c>
      <c r="J92" s="105">
        <v>233472301.03384599</v>
      </c>
      <c r="K92" s="105">
        <v>233438355.276923</v>
      </c>
      <c r="L92" s="105">
        <v>233685026.83769199</v>
      </c>
      <c r="M92" s="105">
        <v>234326834.905384</v>
      </c>
      <c r="N92" s="105">
        <v>234326834.905384</v>
      </c>
    </row>
    <row r="93" spans="1:14" x14ac:dyDescent="0.2">
      <c r="A93" s="106" t="s">
        <v>1963</v>
      </c>
    </row>
    <row r="94" spans="1:14" x14ac:dyDescent="0.2">
      <c r="A94" s="106" t="s">
        <v>1964</v>
      </c>
    </row>
    <row r="95" spans="1:14" x14ac:dyDescent="0.2">
      <c r="A95" s="106" t="s">
        <v>1965</v>
      </c>
      <c r="B95" s="105">
        <v>-919653081.66922998</v>
      </c>
      <c r="C95" s="105">
        <v>-925397396.51615405</v>
      </c>
      <c r="D95" s="105">
        <v>-929433820.86153805</v>
      </c>
      <c r="E95" s="105">
        <v>-934841222.20615399</v>
      </c>
      <c r="F95" s="105">
        <v>-940248623.55076897</v>
      </c>
      <c r="G95" s="105">
        <v>-944887446.38307703</v>
      </c>
      <c r="H95" s="105">
        <v>-944523400.09461498</v>
      </c>
      <c r="I95" s="105">
        <v>-944159353.80615401</v>
      </c>
      <c r="J95" s="105">
        <v>-941686972.12461495</v>
      </c>
      <c r="K95" s="105">
        <v>-943320457.55769205</v>
      </c>
      <c r="L95" s="105">
        <v>-948032986.03615296</v>
      </c>
      <c r="M95" s="105">
        <v>-950869474.55461502</v>
      </c>
      <c r="N95" s="105">
        <v>-950869474.55461502</v>
      </c>
    </row>
    <row r="96" spans="1:14" x14ac:dyDescent="0.2">
      <c r="A96" s="106" t="s">
        <v>1966</v>
      </c>
      <c r="B96" s="105">
        <v>0.72</v>
      </c>
      <c r="C96" s="105">
        <v>0.72</v>
      </c>
      <c r="D96" s="105">
        <v>0.72</v>
      </c>
      <c r="E96" s="105">
        <v>0.72</v>
      </c>
      <c r="F96" s="105">
        <v>0.72</v>
      </c>
      <c r="G96" s="105">
        <v>0.72</v>
      </c>
      <c r="H96" s="105">
        <v>0.72</v>
      </c>
      <c r="I96" s="105">
        <v>0.72</v>
      </c>
      <c r="J96" s="105">
        <v>0.72</v>
      </c>
      <c r="K96" s="105">
        <v>0.72</v>
      </c>
      <c r="L96" s="105">
        <v>0.72</v>
      </c>
      <c r="M96" s="105">
        <v>0.72</v>
      </c>
      <c r="N96" s="105">
        <v>0.72</v>
      </c>
    </row>
    <row r="97" spans="1:14" x14ac:dyDescent="0.2">
      <c r="A97" s="106" t="s">
        <v>1967</v>
      </c>
      <c r="B97" s="105">
        <v>2591398133.53615</v>
      </c>
      <c r="C97" s="105">
        <v>2603406937.7238402</v>
      </c>
      <c r="D97" s="105">
        <v>2619041396.0069199</v>
      </c>
      <c r="E97" s="105">
        <v>2630838853.9738402</v>
      </c>
      <c r="F97" s="105">
        <v>2642636311.9407701</v>
      </c>
      <c r="G97" s="105">
        <v>2658057575.86692</v>
      </c>
      <c r="H97" s="105">
        <v>2671769199.9084601</v>
      </c>
      <c r="I97" s="105">
        <v>2685480823.9499998</v>
      </c>
      <c r="J97" s="105">
        <v>2703018606.0761499</v>
      </c>
      <c r="K97" s="105">
        <v>2718105323.2853799</v>
      </c>
      <c r="L97" s="105">
        <v>2735144182.6969199</v>
      </c>
      <c r="M97" s="105">
        <v>2751533738.1500001</v>
      </c>
      <c r="N97" s="105">
        <v>2751533738.1500001</v>
      </c>
    </row>
    <row r="98" spans="1:14" x14ac:dyDescent="0.2">
      <c r="A98" s="106" t="s">
        <v>1968</v>
      </c>
      <c r="B98" s="105">
        <v>-172197442.59</v>
      </c>
      <c r="C98" s="105">
        <v>-171809884.90922999</v>
      </c>
      <c r="D98" s="105">
        <v>-171265703.89692301</v>
      </c>
      <c r="E98" s="105">
        <v>-170849530.653846</v>
      </c>
      <c r="F98" s="105">
        <v>-170433357.41076899</v>
      </c>
      <c r="G98" s="105">
        <v>-169945747.15307599</v>
      </c>
      <c r="H98" s="105">
        <v>-169284435.01076901</v>
      </c>
      <c r="I98" s="105">
        <v>-168623122.86846101</v>
      </c>
      <c r="J98" s="105">
        <v>-167568418.89923</v>
      </c>
      <c r="K98" s="105">
        <v>-166828763.782307</v>
      </c>
      <c r="L98" s="105">
        <v>-166305667.19384599</v>
      </c>
      <c r="M98" s="105">
        <v>-166466872.28384599</v>
      </c>
      <c r="N98" s="105">
        <v>-166466872.28384599</v>
      </c>
    </row>
    <row r="99" spans="1:14" x14ac:dyDescent="0.2">
      <c r="A99" s="106" t="s">
        <v>1969</v>
      </c>
      <c r="B99" s="105">
        <v>82657159.894615293</v>
      </c>
      <c r="C99" s="105">
        <v>82407576.628461495</v>
      </c>
      <c r="D99" s="105">
        <v>82155112.266153798</v>
      </c>
      <c r="E99" s="105">
        <v>81900225.211538404</v>
      </c>
      <c r="F99" s="105">
        <v>81645338.156922996</v>
      </c>
      <c r="G99" s="105">
        <v>81387570.006153807</v>
      </c>
      <c r="H99" s="105">
        <v>80627584.278461501</v>
      </c>
      <c r="I99" s="105">
        <v>79867598.550769195</v>
      </c>
      <c r="J99" s="105">
        <v>79104731.726923004</v>
      </c>
      <c r="K99" s="105">
        <v>79090724.345384598</v>
      </c>
      <c r="L99" s="105">
        <v>79171985.153076902</v>
      </c>
      <c r="M99" s="105">
        <v>79389048.095384598</v>
      </c>
      <c r="N99" s="105">
        <v>79389048.095384598</v>
      </c>
    </row>
    <row r="100" spans="1:14" x14ac:dyDescent="0.2">
      <c r="A100" s="106" t="s">
        <v>1970</v>
      </c>
      <c r="B100" s="105">
        <v>925798163.44769204</v>
      </c>
      <c r="C100" s="105">
        <v>946606748.52153802</v>
      </c>
      <c r="D100" s="105">
        <v>963988935.08769202</v>
      </c>
      <c r="E100" s="105">
        <v>981240688.345384</v>
      </c>
      <c r="F100" s="105">
        <v>998492441.60307598</v>
      </c>
      <c r="G100" s="105">
        <v>1009400609.02692</v>
      </c>
      <c r="H100" s="105">
        <v>1016841974.20769</v>
      </c>
      <c r="I100" s="105">
        <v>1024283339.38846</v>
      </c>
      <c r="J100" s="105">
        <v>1007814819.81846</v>
      </c>
      <c r="K100" s="105">
        <v>981180434.23307598</v>
      </c>
      <c r="L100" s="105">
        <v>967772989.03461504</v>
      </c>
      <c r="M100" s="105">
        <v>946836715.22384596</v>
      </c>
      <c r="N100" s="105">
        <v>946836715.22384596</v>
      </c>
    </row>
    <row r="101" spans="1:14" x14ac:dyDescent="0.2">
      <c r="A101" s="106" t="s">
        <v>1971</v>
      </c>
      <c r="B101" s="105">
        <v>556903463.56384599</v>
      </c>
      <c r="C101" s="105">
        <v>552077154.94846106</v>
      </c>
      <c r="D101" s="105">
        <v>547755787.83307695</v>
      </c>
      <c r="E101" s="105">
        <v>543753857.52538395</v>
      </c>
      <c r="F101" s="105">
        <v>539927958.19846106</v>
      </c>
      <c r="G101" s="105">
        <v>536278089.85230702</v>
      </c>
      <c r="H101" s="105">
        <v>532947658.31384599</v>
      </c>
      <c r="I101" s="105">
        <v>529793257.75615299</v>
      </c>
      <c r="J101" s="105">
        <v>526814888.25615299</v>
      </c>
      <c r="K101" s="105">
        <v>524155955.56384599</v>
      </c>
      <c r="L101" s="105">
        <v>521673053.77538401</v>
      </c>
      <c r="M101" s="105">
        <v>519369046.47999901</v>
      </c>
      <c r="N101" s="105">
        <v>519369046.47999901</v>
      </c>
    </row>
    <row r="102" spans="1:14" x14ac:dyDescent="0.2">
      <c r="A102" s="106" t="s">
        <v>1972</v>
      </c>
      <c r="B102" s="105">
        <v>190070919.97769201</v>
      </c>
      <c r="C102" s="105">
        <v>188536215.97769201</v>
      </c>
      <c r="D102" s="105">
        <v>186845806.45846099</v>
      </c>
      <c r="E102" s="105">
        <v>185539072.93923</v>
      </c>
      <c r="F102" s="105">
        <v>184232339.41999999</v>
      </c>
      <c r="G102" s="105">
        <v>182769900.381538</v>
      </c>
      <c r="H102" s="105">
        <v>181691137.34307599</v>
      </c>
      <c r="I102" s="105">
        <v>180612374.30461499</v>
      </c>
      <c r="J102" s="105">
        <v>179377905.746923</v>
      </c>
      <c r="K102" s="105">
        <v>178527113.18923</v>
      </c>
      <c r="L102" s="105">
        <v>177572516.95230699</v>
      </c>
      <c r="M102" s="105">
        <v>176790318.00692299</v>
      </c>
      <c r="N102" s="105">
        <v>176790318.00692299</v>
      </c>
    </row>
    <row r="103" spans="1:14" x14ac:dyDescent="0.2">
      <c r="A103" s="106" t="s">
        <v>1973</v>
      </c>
      <c r="B103" s="105">
        <v>0</v>
      </c>
      <c r="C103" s="105">
        <v>0</v>
      </c>
      <c r="D103" s="105">
        <v>0</v>
      </c>
      <c r="E103" s="105">
        <v>0</v>
      </c>
      <c r="F103" s="105">
        <v>0</v>
      </c>
      <c r="G103" s="105">
        <v>0</v>
      </c>
      <c r="H103" s="105">
        <v>0</v>
      </c>
      <c r="I103" s="105">
        <v>0</v>
      </c>
      <c r="J103" s="105">
        <v>0</v>
      </c>
      <c r="K103" s="105">
        <v>0</v>
      </c>
      <c r="L103" s="105">
        <v>0</v>
      </c>
      <c r="M103" s="105">
        <v>0</v>
      </c>
      <c r="N103" s="105">
        <v>0</v>
      </c>
    </row>
    <row r="104" spans="1:14" x14ac:dyDescent="0.2">
      <c r="A104" s="158" t="s">
        <v>1974</v>
      </c>
      <c r="B104" s="105">
        <v>3254977316.8807602</v>
      </c>
      <c r="C104" s="105">
        <v>3275827353.0946102</v>
      </c>
      <c r="D104" s="105">
        <v>3299087513.6138401</v>
      </c>
      <c r="E104" s="105">
        <v>3317581945.8553801</v>
      </c>
      <c r="F104" s="105">
        <v>3336252409.0776901</v>
      </c>
      <c r="G104" s="105">
        <v>3353060552.3176899</v>
      </c>
      <c r="H104" s="105">
        <v>3370069719.6661501</v>
      </c>
      <c r="I104" s="105">
        <v>3387254917.9953799</v>
      </c>
      <c r="J104" s="105">
        <v>3386875561.3207698</v>
      </c>
      <c r="K104" s="105">
        <v>3370910329.9969201</v>
      </c>
      <c r="L104" s="105">
        <v>3366996075.1023002</v>
      </c>
      <c r="M104" s="105">
        <v>3356582519.8376899</v>
      </c>
      <c r="N104" s="105">
        <v>3356582519.8376899</v>
      </c>
    </row>
    <row r="105" spans="1:14" x14ac:dyDescent="0.2">
      <c r="A105" s="106" t="s">
        <v>1975</v>
      </c>
    </row>
    <row r="106" spans="1:14" x14ac:dyDescent="0.2">
      <c r="A106" s="106" t="s">
        <v>1976</v>
      </c>
    </row>
    <row r="107" spans="1:14" x14ac:dyDescent="0.2">
      <c r="A107" s="158" t="s">
        <v>1977</v>
      </c>
      <c r="B107" s="105">
        <v>0</v>
      </c>
      <c r="C107" s="105">
        <v>0</v>
      </c>
      <c r="D107" s="105">
        <v>0</v>
      </c>
      <c r="E107" s="105">
        <v>0</v>
      </c>
      <c r="F107" s="105">
        <v>0</v>
      </c>
      <c r="G107" s="105">
        <v>0</v>
      </c>
      <c r="H107" s="105">
        <v>0</v>
      </c>
      <c r="I107" s="105">
        <v>0</v>
      </c>
      <c r="J107" s="105">
        <v>0</v>
      </c>
      <c r="K107" s="105">
        <v>0</v>
      </c>
      <c r="L107" s="105">
        <v>0</v>
      </c>
      <c r="M107" s="105">
        <v>0</v>
      </c>
      <c r="N107" s="105">
        <v>0</v>
      </c>
    </row>
    <row r="108" spans="1:14" x14ac:dyDescent="0.2">
      <c r="A108" s="106" t="s">
        <v>1978</v>
      </c>
    </row>
    <row r="109" spans="1:14" x14ac:dyDescent="0.2">
      <c r="A109" s="158" t="s">
        <v>1979</v>
      </c>
    </row>
    <row r="110" spans="1:14" x14ac:dyDescent="0.2">
      <c r="A110" s="106" t="s">
        <v>1980</v>
      </c>
      <c r="B110" s="105">
        <v>0</v>
      </c>
      <c r="C110" s="105">
        <v>0</v>
      </c>
      <c r="D110" s="105">
        <v>0</v>
      </c>
      <c r="E110" s="105">
        <v>0</v>
      </c>
      <c r="F110" s="105">
        <v>0</v>
      </c>
      <c r="G110" s="105">
        <v>0</v>
      </c>
      <c r="H110" s="105">
        <v>0</v>
      </c>
      <c r="I110" s="105">
        <v>0</v>
      </c>
      <c r="J110" s="105">
        <v>0</v>
      </c>
      <c r="K110" s="105">
        <v>0</v>
      </c>
      <c r="L110" s="105">
        <v>0</v>
      </c>
      <c r="M110" s="105">
        <v>0</v>
      </c>
      <c r="N110" s="105">
        <v>0</v>
      </c>
    </row>
    <row r="111" spans="1:14" x14ac:dyDescent="0.2">
      <c r="A111" s="106" t="s">
        <v>1981</v>
      </c>
      <c r="B111" s="105">
        <v>-22788097.876922999</v>
      </c>
      <c r="C111" s="105">
        <v>-22803233.376153801</v>
      </c>
      <c r="D111" s="105">
        <v>-22828308.309999902</v>
      </c>
      <c r="E111" s="105">
        <v>-22853536.409230702</v>
      </c>
      <c r="F111" s="105">
        <v>-22879063.934615299</v>
      </c>
      <c r="G111" s="105">
        <v>-22904629.936923001</v>
      </c>
      <c r="H111" s="105">
        <v>-22930401.4053846</v>
      </c>
      <c r="I111" s="105">
        <v>-22963268.963846099</v>
      </c>
      <c r="J111" s="105">
        <v>-22996138.474615298</v>
      </c>
      <c r="K111" s="105">
        <v>-23046327.539999899</v>
      </c>
      <c r="L111" s="105">
        <v>-23101696.443846099</v>
      </c>
      <c r="M111" s="105">
        <v>-28359055.543846101</v>
      </c>
      <c r="N111" s="105">
        <v>-28359055.543846101</v>
      </c>
    </row>
    <row r="112" spans="1:14" x14ac:dyDescent="0.2">
      <c r="A112" s="106" t="s">
        <v>1982</v>
      </c>
      <c r="B112" s="105">
        <v>10115220.019230699</v>
      </c>
      <c r="C112" s="105">
        <v>10161532.366153801</v>
      </c>
      <c r="D112" s="105">
        <v>10203879.695384599</v>
      </c>
      <c r="E112" s="105">
        <v>10246317</v>
      </c>
      <c r="F112" s="105">
        <v>10288844.280769199</v>
      </c>
      <c r="G112" s="105">
        <v>10331461.535384599</v>
      </c>
      <c r="H112" s="105">
        <v>10374168.7653846</v>
      </c>
      <c r="I112" s="105">
        <v>10416965.9692307</v>
      </c>
      <c r="J112" s="105">
        <v>10459853.1476923</v>
      </c>
      <c r="K112" s="105">
        <v>10500901.8407692</v>
      </c>
      <c r="L112" s="105">
        <v>10542040.516922999</v>
      </c>
      <c r="M112" s="105">
        <v>10584653.207692301</v>
      </c>
      <c r="N112" s="105">
        <v>10584653.207692301</v>
      </c>
    </row>
    <row r="113" spans="1:14" x14ac:dyDescent="0.2">
      <c r="A113" s="158" t="s">
        <v>1983</v>
      </c>
      <c r="B113" s="105">
        <v>-12672877.857692299</v>
      </c>
      <c r="C113" s="105">
        <v>-12641701.009999899</v>
      </c>
      <c r="D113" s="105">
        <v>-12624428.614615301</v>
      </c>
      <c r="E113" s="105">
        <v>-12607219.4092307</v>
      </c>
      <c r="F113" s="105">
        <v>-12590219.6538461</v>
      </c>
      <c r="G113" s="105">
        <v>-12573168.4015384</v>
      </c>
      <c r="H113" s="105">
        <v>-12556232.6399999</v>
      </c>
      <c r="I113" s="105">
        <v>-12546302.9946153</v>
      </c>
      <c r="J113" s="105">
        <v>-12536285.326923</v>
      </c>
      <c r="K113" s="105">
        <v>-12545425.699230701</v>
      </c>
      <c r="L113" s="105">
        <v>-12559655.926922999</v>
      </c>
      <c r="M113" s="105">
        <v>-17774402.336153802</v>
      </c>
      <c r="N113" s="105">
        <v>-17774402.336153802</v>
      </c>
    </row>
    <row r="114" spans="1:14" x14ac:dyDescent="0.2">
      <c r="A114" s="106" t="s">
        <v>1984</v>
      </c>
      <c r="B114" s="105">
        <v>0</v>
      </c>
      <c r="C114" s="105">
        <v>0</v>
      </c>
      <c r="D114" s="105">
        <v>0</v>
      </c>
      <c r="E114" s="105">
        <v>0</v>
      </c>
      <c r="F114" s="105">
        <v>0</v>
      </c>
      <c r="G114" s="105">
        <v>0</v>
      </c>
      <c r="H114" s="105">
        <v>0</v>
      </c>
      <c r="I114" s="105">
        <v>0</v>
      </c>
      <c r="J114" s="105">
        <v>0</v>
      </c>
      <c r="K114" s="105">
        <v>0</v>
      </c>
      <c r="L114" s="105">
        <v>0</v>
      </c>
      <c r="M114" s="105">
        <v>0</v>
      </c>
      <c r="N114" s="105">
        <v>0</v>
      </c>
    </row>
    <row r="115" spans="1:14" x14ac:dyDescent="0.2">
      <c r="A115" s="158" t="s">
        <v>1985</v>
      </c>
      <c r="B115" s="105">
        <v>-12672877.857692299</v>
      </c>
      <c r="C115" s="105">
        <v>-12641701.009999899</v>
      </c>
      <c r="D115" s="105">
        <v>-12624428.614615301</v>
      </c>
      <c r="E115" s="105">
        <v>-12607219.4092307</v>
      </c>
      <c r="F115" s="105">
        <v>-12590219.6538461</v>
      </c>
      <c r="G115" s="105">
        <v>-12573168.4015384</v>
      </c>
      <c r="H115" s="105">
        <v>-12556232.6399999</v>
      </c>
      <c r="I115" s="105">
        <v>-12546302.9946153</v>
      </c>
      <c r="J115" s="105">
        <v>-12536285.326923</v>
      </c>
      <c r="K115" s="105">
        <v>-12545425.699230701</v>
      </c>
      <c r="L115" s="105">
        <v>-12559655.926922999</v>
      </c>
      <c r="M115" s="105">
        <v>-17774402.336153802</v>
      </c>
      <c r="N115" s="105">
        <v>-17774402.336153802</v>
      </c>
    </row>
    <row r="116" spans="1:14" x14ac:dyDescent="0.2">
      <c r="A116" s="106" t="s">
        <v>1986</v>
      </c>
      <c r="B116" s="105">
        <v>0</v>
      </c>
      <c r="C116" s="105">
        <v>0</v>
      </c>
      <c r="D116" s="105">
        <v>0</v>
      </c>
      <c r="E116" s="105">
        <v>0</v>
      </c>
      <c r="F116" s="105">
        <v>0</v>
      </c>
      <c r="G116" s="105">
        <v>0</v>
      </c>
      <c r="H116" s="105">
        <v>0</v>
      </c>
      <c r="I116" s="105">
        <v>0</v>
      </c>
      <c r="J116" s="105">
        <v>0</v>
      </c>
      <c r="K116" s="105">
        <v>0</v>
      </c>
      <c r="L116" s="105">
        <v>0</v>
      </c>
      <c r="M116" s="105">
        <v>0</v>
      </c>
      <c r="N116" s="105">
        <v>0</v>
      </c>
    </row>
    <row r="117" spans="1:14" x14ac:dyDescent="0.2">
      <c r="A117" s="106" t="s">
        <v>1987</v>
      </c>
      <c r="B117" s="105">
        <v>0</v>
      </c>
      <c r="C117" s="105">
        <v>0</v>
      </c>
      <c r="D117" s="105">
        <v>0</v>
      </c>
      <c r="E117" s="105">
        <v>0</v>
      </c>
      <c r="F117" s="105">
        <v>0</v>
      </c>
      <c r="G117" s="105">
        <v>0</v>
      </c>
      <c r="H117" s="105">
        <v>0</v>
      </c>
      <c r="I117" s="105">
        <v>0</v>
      </c>
      <c r="J117" s="105">
        <v>0</v>
      </c>
      <c r="K117" s="105">
        <v>0</v>
      </c>
      <c r="L117" s="105">
        <v>0</v>
      </c>
      <c r="M117" s="105">
        <v>0</v>
      </c>
      <c r="N117" s="105">
        <v>0</v>
      </c>
    </row>
    <row r="118" spans="1:14" x14ac:dyDescent="0.2">
      <c r="A118" s="106" t="s">
        <v>1988</v>
      </c>
      <c r="B118" s="105">
        <v>-144734318.756744</v>
      </c>
      <c r="C118" s="105">
        <v>-132492568.490881</v>
      </c>
      <c r="D118" s="105">
        <v>-132077131.94355699</v>
      </c>
      <c r="E118" s="105">
        <v>-126818271.976643</v>
      </c>
      <c r="F118" s="105">
        <v>-124480328.800464</v>
      </c>
      <c r="G118" s="105">
        <v>-126296251.29839601</v>
      </c>
      <c r="H118" s="105">
        <v>-113784931.695418</v>
      </c>
      <c r="I118" s="105">
        <v>-96663435.417503193</v>
      </c>
      <c r="J118" s="105">
        <v>-83074021.769860506</v>
      </c>
      <c r="K118" s="105">
        <v>-59859668.750836499</v>
      </c>
      <c r="L118" s="105">
        <v>-84497839.207122698</v>
      </c>
      <c r="M118" s="105">
        <v>-102188716.130199</v>
      </c>
      <c r="N118" s="105">
        <v>-102188716.130199</v>
      </c>
    </row>
    <row r="119" spans="1:14" x14ac:dyDescent="0.2">
      <c r="A119" s="106" t="s">
        <v>1989</v>
      </c>
      <c r="B119" s="105">
        <v>0</v>
      </c>
      <c r="C119" s="105">
        <v>0</v>
      </c>
      <c r="D119" s="105">
        <v>0</v>
      </c>
      <c r="E119" s="105">
        <v>0</v>
      </c>
      <c r="F119" s="105">
        <v>0</v>
      </c>
      <c r="G119" s="105">
        <v>0</v>
      </c>
      <c r="H119" s="105">
        <v>0</v>
      </c>
      <c r="I119" s="105">
        <v>0</v>
      </c>
      <c r="J119" s="105">
        <v>0</v>
      </c>
      <c r="K119" s="105">
        <v>0</v>
      </c>
      <c r="L119" s="105">
        <v>0</v>
      </c>
      <c r="M119" s="105">
        <v>0</v>
      </c>
      <c r="N119" s="105">
        <v>0</v>
      </c>
    </row>
    <row r="120" spans="1:14" x14ac:dyDescent="0.2">
      <c r="A120" s="106" t="s">
        <v>1990</v>
      </c>
      <c r="B120" s="105">
        <v>0</v>
      </c>
      <c r="C120" s="105">
        <v>0</v>
      </c>
      <c r="D120" s="105">
        <v>0</v>
      </c>
      <c r="E120" s="105">
        <v>0</v>
      </c>
      <c r="F120" s="105">
        <v>0</v>
      </c>
      <c r="G120" s="105">
        <v>0</v>
      </c>
      <c r="H120" s="105">
        <v>0</v>
      </c>
      <c r="I120" s="105">
        <v>0</v>
      </c>
      <c r="J120" s="105">
        <v>0</v>
      </c>
      <c r="K120" s="105">
        <v>0</v>
      </c>
      <c r="L120" s="105">
        <v>0</v>
      </c>
      <c r="M120" s="105">
        <v>0</v>
      </c>
      <c r="N120" s="105">
        <v>0</v>
      </c>
    </row>
    <row r="121" spans="1:14" x14ac:dyDescent="0.2">
      <c r="A121" s="106" t="s">
        <v>1991</v>
      </c>
      <c r="B121" s="105">
        <v>0</v>
      </c>
      <c r="C121" s="105">
        <v>0</v>
      </c>
      <c r="D121" s="105">
        <v>0</v>
      </c>
      <c r="E121" s="105">
        <v>0</v>
      </c>
      <c r="F121" s="105">
        <v>0</v>
      </c>
      <c r="G121" s="105">
        <v>0</v>
      </c>
      <c r="H121" s="105">
        <v>0</v>
      </c>
      <c r="I121" s="105">
        <v>0</v>
      </c>
      <c r="J121" s="105">
        <v>0</v>
      </c>
      <c r="K121" s="105">
        <v>0</v>
      </c>
      <c r="L121" s="105">
        <v>0</v>
      </c>
      <c r="M121" s="105">
        <v>0</v>
      </c>
      <c r="N121" s="105">
        <v>0</v>
      </c>
    </row>
    <row r="122" spans="1:14" x14ac:dyDescent="0.2">
      <c r="A122" s="106" t="s">
        <v>1992</v>
      </c>
      <c r="B122" s="105">
        <v>-240084039.68975899</v>
      </c>
      <c r="C122" s="105">
        <v>-238928064.072644</v>
      </c>
      <c r="D122" s="105">
        <v>-237543286.88705599</v>
      </c>
      <c r="E122" s="105">
        <v>-236378947.35156399</v>
      </c>
      <c r="F122" s="105">
        <v>-235214607.816071</v>
      </c>
      <c r="G122" s="105">
        <v>-233829439.32605001</v>
      </c>
      <c r="H122" s="105">
        <v>-232708997.52838901</v>
      </c>
      <c r="I122" s="105">
        <v>-231588555.73072901</v>
      </c>
      <c r="J122" s="105">
        <v>-230119891.273774</v>
      </c>
      <c r="K122" s="105">
        <v>-229039833.97802699</v>
      </c>
      <c r="L122" s="105">
        <v>-227959776.68228</v>
      </c>
      <c r="M122" s="105">
        <v>-226637675.077281</v>
      </c>
      <c r="N122" s="105">
        <v>-226637675.077281</v>
      </c>
    </row>
    <row r="123" spans="1:14" x14ac:dyDescent="0.2">
      <c r="A123" s="106" t="s">
        <v>1993</v>
      </c>
      <c r="B123" s="105">
        <v>2507440.59089445</v>
      </c>
      <c r="C123" s="105">
        <v>2659674.92397522</v>
      </c>
      <c r="D123" s="105">
        <v>2514444.6783301099</v>
      </c>
      <c r="E123" s="105">
        <v>2264481.7467597299</v>
      </c>
      <c r="F123" s="105">
        <v>2014518.8151893399</v>
      </c>
      <c r="G123" s="105">
        <v>1824617.8245602299</v>
      </c>
      <c r="H123" s="105">
        <v>1716292.1292751101</v>
      </c>
      <c r="I123" s="105">
        <v>1607966.43399</v>
      </c>
      <c r="J123" s="105">
        <v>1716856.2984471901</v>
      </c>
      <c r="K123" s="105">
        <v>1752377.0082978799</v>
      </c>
      <c r="L123" s="105">
        <v>1787897.71814857</v>
      </c>
      <c r="M123" s="105">
        <v>1916158.14690792</v>
      </c>
      <c r="N123" s="105">
        <v>1916158.14690792</v>
      </c>
    </row>
    <row r="124" spans="1:14" x14ac:dyDescent="0.2">
      <c r="A124" s="106" t="s">
        <v>1994</v>
      </c>
      <c r="B124" s="105">
        <v>2174290.2378526302</v>
      </c>
      <c r="C124" s="105">
        <v>2317347.4663983402</v>
      </c>
      <c r="D124" s="105">
        <v>2192835.8577271099</v>
      </c>
      <c r="E124" s="105">
        <v>1978346.6300661799</v>
      </c>
      <c r="F124" s="105">
        <v>1762721.2890987699</v>
      </c>
      <c r="G124" s="105">
        <v>1600672.5450166301</v>
      </c>
      <c r="H124" s="105">
        <v>1507855.1375966701</v>
      </c>
      <c r="I124" s="105">
        <v>1415576.24708562</v>
      </c>
      <c r="J124" s="105">
        <v>1529405.6875370201</v>
      </c>
      <c r="K124" s="105">
        <v>1582946.3340616999</v>
      </c>
      <c r="L124" s="105">
        <v>1636438.98340115</v>
      </c>
      <c r="M124" s="105">
        <v>1772797.7637567101</v>
      </c>
      <c r="N124" s="105">
        <v>1772797.7637567101</v>
      </c>
    </row>
    <row r="125" spans="1:14" x14ac:dyDescent="0.2">
      <c r="A125" s="106" t="s">
        <v>1995</v>
      </c>
      <c r="B125" s="105">
        <v>0</v>
      </c>
      <c r="C125" s="105">
        <v>0</v>
      </c>
      <c r="D125" s="105">
        <v>0</v>
      </c>
      <c r="E125" s="105">
        <v>0</v>
      </c>
      <c r="F125" s="105">
        <v>0</v>
      </c>
      <c r="G125" s="105">
        <v>0</v>
      </c>
      <c r="H125" s="105">
        <v>0</v>
      </c>
      <c r="I125" s="105">
        <v>0</v>
      </c>
      <c r="J125" s="105">
        <v>0</v>
      </c>
      <c r="K125" s="105">
        <v>0</v>
      </c>
      <c r="L125" s="105">
        <v>0</v>
      </c>
      <c r="M125" s="105">
        <v>0</v>
      </c>
      <c r="N125" s="105">
        <v>0</v>
      </c>
    </row>
    <row r="126" spans="1:14" x14ac:dyDescent="0.2">
      <c r="A126" s="106" t="s">
        <v>3381</v>
      </c>
      <c r="B126" s="105">
        <v>0</v>
      </c>
      <c r="C126" s="105">
        <v>0</v>
      </c>
      <c r="D126" s="105">
        <v>0</v>
      </c>
      <c r="E126" s="105">
        <v>0</v>
      </c>
      <c r="F126" s="105">
        <v>0</v>
      </c>
      <c r="G126" s="105">
        <v>0</v>
      </c>
      <c r="H126" s="105">
        <v>0</v>
      </c>
      <c r="I126" s="105">
        <v>0</v>
      </c>
      <c r="J126" s="105">
        <v>0</v>
      </c>
      <c r="K126" s="105">
        <v>0</v>
      </c>
      <c r="L126" s="105">
        <v>0</v>
      </c>
      <c r="M126" s="105">
        <v>0</v>
      </c>
      <c r="N126" s="105">
        <v>0</v>
      </c>
    </row>
    <row r="127" spans="1:14" x14ac:dyDescent="0.2">
      <c r="A127" s="106" t="s">
        <v>1997</v>
      </c>
      <c r="B127" s="105">
        <v>-237909749.45190701</v>
      </c>
      <c r="C127" s="105">
        <v>-236610716.60624599</v>
      </c>
      <c r="D127" s="105">
        <v>-235350451.029329</v>
      </c>
      <c r="E127" s="105">
        <v>-234400600.72149801</v>
      </c>
      <c r="F127" s="105">
        <v>-233451886.52697301</v>
      </c>
      <c r="G127" s="105">
        <v>-232228766.78103301</v>
      </c>
      <c r="H127" s="105">
        <v>-231201142.390793</v>
      </c>
      <c r="I127" s="105">
        <v>-230172979.483643</v>
      </c>
      <c r="J127" s="105">
        <v>-228590485.586236</v>
      </c>
      <c r="K127" s="105">
        <v>-227456887.64396501</v>
      </c>
      <c r="L127" s="105">
        <v>-226323337.698879</v>
      </c>
      <c r="M127" s="105">
        <v>-224864877.31352401</v>
      </c>
      <c r="N127" s="105">
        <v>-224864877.31352401</v>
      </c>
    </row>
    <row r="128" spans="1:14" x14ac:dyDescent="0.2">
      <c r="A128" s="106" t="s">
        <v>1998</v>
      </c>
      <c r="B128" s="105">
        <v>0</v>
      </c>
      <c r="C128" s="105">
        <v>0</v>
      </c>
      <c r="D128" s="105">
        <v>0</v>
      </c>
      <c r="E128" s="105">
        <v>0</v>
      </c>
      <c r="F128" s="105">
        <v>0</v>
      </c>
      <c r="G128" s="105">
        <v>0</v>
      </c>
      <c r="H128" s="105">
        <v>0</v>
      </c>
      <c r="I128" s="105">
        <v>0</v>
      </c>
      <c r="J128" s="105">
        <v>0</v>
      </c>
      <c r="K128" s="105">
        <v>0</v>
      </c>
      <c r="L128" s="105">
        <v>0</v>
      </c>
      <c r="M128" s="105">
        <v>0</v>
      </c>
      <c r="N128" s="105">
        <v>0</v>
      </c>
    </row>
    <row r="129" spans="1:14" x14ac:dyDescent="0.2">
      <c r="A129" s="106" t="s">
        <v>1999</v>
      </c>
      <c r="B129" s="105">
        <v>-395316946.06634402</v>
      </c>
      <c r="C129" s="105">
        <v>-381744986.10712802</v>
      </c>
      <c r="D129" s="105">
        <v>-380052011.587502</v>
      </c>
      <c r="E129" s="105">
        <v>-373826092.10737097</v>
      </c>
      <c r="F129" s="105">
        <v>-370522434.98128301</v>
      </c>
      <c r="G129" s="105">
        <v>-371098186.480968</v>
      </c>
      <c r="H129" s="105">
        <v>-357542306.72621101</v>
      </c>
      <c r="I129" s="105">
        <v>-339382717.89576203</v>
      </c>
      <c r="J129" s="105">
        <v>-324200792.68302</v>
      </c>
      <c r="K129" s="105">
        <v>-299861982.09403199</v>
      </c>
      <c r="L129" s="105">
        <v>-323380832.83292502</v>
      </c>
      <c r="M129" s="105">
        <v>-344827995.77987802</v>
      </c>
      <c r="N129" s="105">
        <v>-344827995.77987802</v>
      </c>
    </row>
    <row r="130" spans="1:14" x14ac:dyDescent="0.2">
      <c r="A130" s="106" t="s">
        <v>492</v>
      </c>
    </row>
    <row r="131" spans="1:14" x14ac:dyDescent="0.2">
      <c r="A131" s="106" t="s">
        <v>2000</v>
      </c>
      <c r="B131" s="105">
        <v>0</v>
      </c>
      <c r="C131" s="105">
        <v>0</v>
      </c>
      <c r="D131" s="105">
        <v>0</v>
      </c>
      <c r="E131" s="105">
        <v>0</v>
      </c>
      <c r="F131" s="105">
        <v>0</v>
      </c>
      <c r="G131" s="105">
        <v>0</v>
      </c>
      <c r="H131" s="105">
        <v>0</v>
      </c>
      <c r="I131" s="105">
        <v>0</v>
      </c>
      <c r="J131" s="105">
        <v>0</v>
      </c>
      <c r="K131" s="105">
        <v>0</v>
      </c>
      <c r="L131" s="105">
        <v>0</v>
      </c>
      <c r="M131" s="105">
        <v>0</v>
      </c>
      <c r="N131" s="105">
        <v>0</v>
      </c>
    </row>
    <row r="132" spans="1:14" x14ac:dyDescent="0.2">
      <c r="A132" s="106" t="s">
        <v>2001</v>
      </c>
    </row>
    <row r="133" spans="1:14" x14ac:dyDescent="0.2">
      <c r="A133" s="158" t="s">
        <v>2002</v>
      </c>
    </row>
    <row r="134" spans="1:14" x14ac:dyDescent="0.2">
      <c r="A134" s="106" t="s">
        <v>88</v>
      </c>
      <c r="B134" s="105">
        <v>20784108239.033001</v>
      </c>
      <c r="C134" s="105">
        <v>20991796110.702999</v>
      </c>
      <c r="D134" s="105">
        <v>21209373134.165298</v>
      </c>
      <c r="E134" s="105">
        <v>21423418753.993801</v>
      </c>
      <c r="F134" s="105">
        <v>21630493926.066898</v>
      </c>
      <c r="G134" s="105">
        <v>21840000215.651501</v>
      </c>
      <c r="H134" s="105">
        <v>22045916382.099201</v>
      </c>
      <c r="I134" s="105">
        <v>22223862534.402302</v>
      </c>
      <c r="J134" s="105">
        <v>22379707320.083801</v>
      </c>
      <c r="K134" s="105">
        <v>22489376076.055302</v>
      </c>
      <c r="L134" s="105">
        <v>22587886895.1661</v>
      </c>
      <c r="M134" s="105">
        <v>22703756003.302299</v>
      </c>
      <c r="N134" s="105">
        <v>22703756003.302299</v>
      </c>
    </row>
    <row r="135" spans="1:14" x14ac:dyDescent="0.2">
      <c r="A135" s="106" t="s">
        <v>2003</v>
      </c>
      <c r="B135" s="105">
        <v>19204901446.544201</v>
      </c>
      <c r="C135" s="105">
        <v>19402950721.626301</v>
      </c>
      <c r="D135" s="105">
        <v>19609379104.3111</v>
      </c>
      <c r="E135" s="105">
        <v>19813313019.3601</v>
      </c>
      <c r="F135" s="105">
        <v>20010272445.283401</v>
      </c>
      <c r="G135" s="105">
        <v>20205830678.6847</v>
      </c>
      <c r="H135" s="105">
        <v>20401956299.575298</v>
      </c>
      <c r="I135" s="105">
        <v>20569888542.067799</v>
      </c>
      <c r="J135" s="105">
        <v>20713373713.0592</v>
      </c>
      <c r="K135" s="105">
        <v>20811972176.124199</v>
      </c>
      <c r="L135" s="105">
        <v>20899491937.191799</v>
      </c>
      <c r="M135" s="105">
        <v>21001159140.000599</v>
      </c>
      <c r="N135" s="105">
        <v>21001159140.000599</v>
      </c>
    </row>
    <row r="136" spans="1:14" x14ac:dyDescent="0.2">
      <c r="A136" s="106" t="s">
        <v>2004</v>
      </c>
      <c r="B136" s="105">
        <v>-2176085237.0736098</v>
      </c>
      <c r="C136" s="105">
        <v>-2276732401.22015</v>
      </c>
      <c r="D136" s="105">
        <v>-2365027622.7267399</v>
      </c>
      <c r="E136" s="105">
        <v>-2446714664.2219601</v>
      </c>
      <c r="F136" s="105">
        <v>-2530631237.8397899</v>
      </c>
      <c r="G136" s="105">
        <v>-2590882836.1254101</v>
      </c>
      <c r="H136" s="105">
        <v>-2654483653.73244</v>
      </c>
      <c r="I136" s="105">
        <v>-2707366829.6552501</v>
      </c>
      <c r="J136" s="105">
        <v>-2746933523.1498899</v>
      </c>
      <c r="K136" s="105">
        <v>-2769507456.3985901</v>
      </c>
      <c r="L136" s="105">
        <v>-2773856242.3906898</v>
      </c>
      <c r="M136" s="105">
        <v>-2766946201.9468699</v>
      </c>
      <c r="N136" s="105">
        <v>-2766946201.9468699</v>
      </c>
    </row>
    <row r="137" spans="1:14" s="203" customFormat="1" x14ac:dyDescent="0.2">
      <c r="A137" s="106" t="s">
        <v>2005</v>
      </c>
      <c r="B137" s="105">
        <v>17028816209.4706</v>
      </c>
      <c r="C137" s="105">
        <v>17126218320.406099</v>
      </c>
      <c r="D137" s="105">
        <v>17244351481.5844</v>
      </c>
      <c r="E137" s="105">
        <v>17366598355.138199</v>
      </c>
      <c r="F137" s="105">
        <v>17479641207.4436</v>
      </c>
      <c r="G137" s="105">
        <v>17614947842.559299</v>
      </c>
      <c r="H137" s="105">
        <v>17747472645.8428</v>
      </c>
      <c r="I137" s="105">
        <v>17862521712.412498</v>
      </c>
      <c r="J137" s="105">
        <v>17966440189.909302</v>
      </c>
      <c r="K137" s="105">
        <v>18042464719.725601</v>
      </c>
      <c r="L137" s="105">
        <v>18125635694.801102</v>
      </c>
      <c r="M137" s="105">
        <v>18234212938.053699</v>
      </c>
      <c r="N137" s="105">
        <v>18234212938.053699</v>
      </c>
    </row>
    <row r="138" spans="1:14" x14ac:dyDescent="0.2">
      <c r="A138" s="236" t="s">
        <v>2006</v>
      </c>
      <c r="B138" s="237">
        <v>0.92335615808475102</v>
      </c>
      <c r="C138" s="237">
        <v>0.92366100011821395</v>
      </c>
      <c r="D138" s="237">
        <v>0.923923117245255</v>
      </c>
      <c r="E138" s="237">
        <v>0.92421560519944201</v>
      </c>
      <c r="F138" s="237">
        <v>0.92447715178659295</v>
      </c>
      <c r="G138" s="237">
        <v>0.92456494591929295</v>
      </c>
      <c r="H138" s="237">
        <v>0.92482813210469605</v>
      </c>
      <c r="I138" s="237">
        <v>0.92498082967890505</v>
      </c>
      <c r="J138" s="237">
        <v>0.92495065831038803</v>
      </c>
      <c r="K138" s="237">
        <v>0.92482243192121805</v>
      </c>
      <c r="L138" s="237">
        <v>0.92466528232721401</v>
      </c>
      <c r="M138" s="237">
        <v>0.92442582535868001</v>
      </c>
      <c r="N138" s="237">
        <v>0.92442582535868001</v>
      </c>
    </row>
    <row r="139" spans="1:14" x14ac:dyDescent="0.2">
      <c r="A139" s="106" t="s">
        <v>2007</v>
      </c>
      <c r="B139" s="105">
        <v>-395316946.06634402</v>
      </c>
      <c r="C139" s="105">
        <v>-381744986.10712802</v>
      </c>
      <c r="D139" s="105">
        <v>-380052011.587502</v>
      </c>
      <c r="E139" s="105">
        <v>-373826092.10737097</v>
      </c>
      <c r="F139" s="105">
        <v>-370522434.98128301</v>
      </c>
      <c r="G139" s="105">
        <v>-371098186.480968</v>
      </c>
      <c r="H139" s="105">
        <v>-357542306.72621101</v>
      </c>
      <c r="I139" s="105">
        <v>-339382717.89576203</v>
      </c>
      <c r="J139" s="105">
        <v>-324200792.68302</v>
      </c>
      <c r="K139" s="105">
        <v>-299861982.09403199</v>
      </c>
      <c r="L139" s="105">
        <v>-323380832.83292502</v>
      </c>
      <c r="M139" s="105">
        <v>-344827995.77987802</v>
      </c>
      <c r="N139" s="105">
        <v>-344827995.77987802</v>
      </c>
    </row>
    <row r="140" spans="1:14" x14ac:dyDescent="0.2">
      <c r="A140" s="106" t="s">
        <v>2008</v>
      </c>
      <c r="B140" s="105">
        <v>-1780768291.0072701</v>
      </c>
      <c r="C140" s="105">
        <v>-1894987415.1130199</v>
      </c>
      <c r="D140" s="105">
        <v>-1984975611.13924</v>
      </c>
      <c r="E140" s="105">
        <v>-2072888572.1145799</v>
      </c>
      <c r="F140" s="105">
        <v>-2160108802.85851</v>
      </c>
      <c r="G140" s="105">
        <v>-2219784649.6444402</v>
      </c>
      <c r="H140" s="105">
        <v>-2296941347.0062299</v>
      </c>
      <c r="I140" s="105">
        <v>-2367984111.75949</v>
      </c>
      <c r="J140" s="105">
        <v>-2422732730.4668698</v>
      </c>
      <c r="K140" s="105">
        <v>-2469645474.3045602</v>
      </c>
      <c r="L140" s="105">
        <v>-2450475409.5577598</v>
      </c>
      <c r="M140" s="105">
        <v>-2422118206.1669898</v>
      </c>
      <c r="N140" s="105">
        <v>-2422118206.1669898</v>
      </c>
    </row>
    <row r="141" spans="1:14" x14ac:dyDescent="0.2">
      <c r="A141" s="106" t="s">
        <v>2009</v>
      </c>
    </row>
    <row r="142" spans="1:14" x14ac:dyDescent="0.2">
      <c r="A142" s="106" t="s">
        <v>2010</v>
      </c>
    </row>
    <row r="143" spans="1:14" x14ac:dyDescent="0.2">
      <c r="A143" s="106" t="s">
        <v>2011</v>
      </c>
    </row>
    <row r="144" spans="1:14" x14ac:dyDescent="0.2">
      <c r="A144" s="106" t="s">
        <v>2012</v>
      </c>
    </row>
    <row r="145" spans="1:14" x14ac:dyDescent="0.2">
      <c r="A145" s="158" t="s">
        <v>2013</v>
      </c>
    </row>
    <row r="146" spans="1:14" x14ac:dyDescent="0.2">
      <c r="A146" s="106" t="s">
        <v>2014</v>
      </c>
    </row>
    <row r="147" spans="1:14" x14ac:dyDescent="0.2">
      <c r="A147" s="106" t="s">
        <v>2015</v>
      </c>
      <c r="B147" s="105">
        <v>8781263952.5876904</v>
      </c>
      <c r="C147" s="105">
        <v>8838064844.9084492</v>
      </c>
      <c r="D147" s="105">
        <v>8899733701.5046101</v>
      </c>
      <c r="E147" s="105">
        <v>8962975085.3822994</v>
      </c>
      <c r="F147" s="105">
        <v>9026859051.1676807</v>
      </c>
      <c r="G147" s="105">
        <v>9094088781.2346096</v>
      </c>
      <c r="H147" s="105">
        <v>9162169550.7630692</v>
      </c>
      <c r="I147" s="105">
        <v>9232538197.8030701</v>
      </c>
      <c r="J147" s="105">
        <v>9299789049.2907696</v>
      </c>
      <c r="K147" s="105">
        <v>9365670277.9038391</v>
      </c>
      <c r="L147" s="105">
        <v>9428325127.4022999</v>
      </c>
      <c r="M147" s="105">
        <v>9510850025.6346092</v>
      </c>
      <c r="N147" s="105">
        <v>9510850025.6346092</v>
      </c>
    </row>
    <row r="148" spans="1:14" x14ac:dyDescent="0.2">
      <c r="A148" s="106" t="s">
        <v>2016</v>
      </c>
      <c r="B148" s="105">
        <v>0</v>
      </c>
      <c r="C148" s="105">
        <v>0</v>
      </c>
      <c r="D148" s="105">
        <v>0</v>
      </c>
      <c r="E148" s="105">
        <v>0</v>
      </c>
      <c r="F148" s="105">
        <v>0</v>
      </c>
      <c r="G148" s="105">
        <v>0</v>
      </c>
      <c r="H148" s="105">
        <v>0</v>
      </c>
      <c r="I148" s="105">
        <v>0</v>
      </c>
      <c r="J148" s="105">
        <v>0</v>
      </c>
      <c r="K148" s="105">
        <v>0</v>
      </c>
      <c r="L148" s="105">
        <v>0</v>
      </c>
      <c r="M148" s="105">
        <v>0</v>
      </c>
      <c r="N148" s="105">
        <v>0</v>
      </c>
    </row>
    <row r="149" spans="1:14" x14ac:dyDescent="0.2">
      <c r="A149" s="106" t="s">
        <v>2017</v>
      </c>
      <c r="B149" s="105">
        <v>7759425354.33846</v>
      </c>
      <c r="C149" s="105">
        <v>7859218468.8769197</v>
      </c>
      <c r="D149" s="105">
        <v>7958955214.5315304</v>
      </c>
      <c r="E149" s="105">
        <v>8064535004.9861498</v>
      </c>
      <c r="F149" s="105">
        <v>8170116271.0453796</v>
      </c>
      <c r="G149" s="105">
        <v>8275695330.19769</v>
      </c>
      <c r="H149" s="105">
        <v>8381277450.2092304</v>
      </c>
      <c r="I149" s="105">
        <v>8486862499.5376902</v>
      </c>
      <c r="J149" s="105">
        <v>8607679673.0807705</v>
      </c>
      <c r="K149" s="105">
        <v>8728443795.1000004</v>
      </c>
      <c r="L149" s="105">
        <v>8825099561.4376907</v>
      </c>
      <c r="M149" s="105">
        <v>8883387586.1161499</v>
      </c>
      <c r="N149" s="105">
        <v>8883387586.1161499</v>
      </c>
    </row>
    <row r="150" spans="1:14" x14ac:dyDescent="0.2">
      <c r="A150" s="106" t="s">
        <v>2018</v>
      </c>
      <c r="B150" s="105">
        <v>570782461.45076895</v>
      </c>
      <c r="C150" s="105">
        <v>601556384.52538395</v>
      </c>
      <c r="D150" s="105">
        <v>634872384.52846098</v>
      </c>
      <c r="E150" s="105">
        <v>661925076.83615303</v>
      </c>
      <c r="F150" s="105">
        <v>681123769.14384604</v>
      </c>
      <c r="G150" s="105">
        <v>701240769.14384604</v>
      </c>
      <c r="H150" s="105">
        <v>718604922.99153805</v>
      </c>
      <c r="I150" s="105">
        <v>705456922.99230695</v>
      </c>
      <c r="J150" s="105">
        <v>675637153.76153803</v>
      </c>
      <c r="K150" s="105">
        <v>614235461.45076895</v>
      </c>
      <c r="L150" s="105">
        <v>557851229.836923</v>
      </c>
      <c r="M150" s="105">
        <v>543671537.52769196</v>
      </c>
      <c r="N150" s="105">
        <v>543671537.52769196</v>
      </c>
    </row>
    <row r="151" spans="1:14" x14ac:dyDescent="0.2">
      <c r="A151" s="106" t="s">
        <v>2019</v>
      </c>
      <c r="B151" s="105">
        <v>175177591.18307599</v>
      </c>
      <c r="C151" s="105">
        <v>174779197.13076901</v>
      </c>
      <c r="D151" s="105">
        <v>174518141.59922999</v>
      </c>
      <c r="E151" s="105">
        <v>174342643.32538399</v>
      </c>
      <c r="F151" s="105">
        <v>174234105.73538399</v>
      </c>
      <c r="G151" s="105">
        <v>174169123.954615</v>
      </c>
      <c r="H151" s="105">
        <v>174252047.782307</v>
      </c>
      <c r="I151" s="105">
        <v>174413770.41999999</v>
      </c>
      <c r="J151" s="105">
        <v>174608105.390769</v>
      </c>
      <c r="K151" s="105">
        <v>175021890.34076899</v>
      </c>
      <c r="L151" s="105">
        <v>174266915.72769201</v>
      </c>
      <c r="M151" s="105">
        <v>173271044.574615</v>
      </c>
      <c r="N151" s="105">
        <v>173271044.574615</v>
      </c>
    </row>
    <row r="152" spans="1:14" x14ac:dyDescent="0.2">
      <c r="A152" s="106" t="s">
        <v>2020</v>
      </c>
      <c r="B152" s="105">
        <v>1666455.49</v>
      </c>
      <c r="C152" s="105">
        <v>1666455.49</v>
      </c>
      <c r="D152" s="105">
        <v>1666455.49</v>
      </c>
      <c r="E152" s="105">
        <v>1666455.49</v>
      </c>
      <c r="F152" s="105">
        <v>1666455.49</v>
      </c>
      <c r="G152" s="105">
        <v>1666455.49</v>
      </c>
      <c r="H152" s="105">
        <v>1666455.49</v>
      </c>
      <c r="I152" s="105">
        <v>1666455.49</v>
      </c>
      <c r="J152" s="105">
        <v>1666455.49</v>
      </c>
      <c r="K152" s="105">
        <v>1666455.49</v>
      </c>
      <c r="L152" s="105">
        <v>1666455.49</v>
      </c>
      <c r="M152" s="105">
        <v>1666455.49</v>
      </c>
      <c r="N152" s="105">
        <v>1666455.49</v>
      </c>
    </row>
    <row r="153" spans="1:14" x14ac:dyDescent="0.2">
      <c r="A153" s="106" t="s">
        <v>2021</v>
      </c>
      <c r="B153" s="105">
        <v>241045902.743076</v>
      </c>
      <c r="C153" s="105">
        <v>240875735.98615301</v>
      </c>
      <c r="D153" s="105">
        <v>240697082.78692299</v>
      </c>
      <c r="E153" s="105">
        <v>240518429.58769199</v>
      </c>
      <c r="F153" s="105">
        <v>240339776.38846099</v>
      </c>
      <c r="G153" s="105">
        <v>240152636.746923</v>
      </c>
      <c r="H153" s="105">
        <v>237928686.99000001</v>
      </c>
      <c r="I153" s="105">
        <v>235704737.23307699</v>
      </c>
      <c r="J153" s="105">
        <v>233472301.03384599</v>
      </c>
      <c r="K153" s="105">
        <v>233438355.276923</v>
      </c>
      <c r="L153" s="105">
        <v>233685026.83769199</v>
      </c>
      <c r="M153" s="105">
        <v>234326834.905384</v>
      </c>
      <c r="N153" s="105">
        <v>234326834.905384</v>
      </c>
    </row>
    <row r="154" spans="1:14" x14ac:dyDescent="0.2">
      <c r="A154" s="106" t="s">
        <v>2022</v>
      </c>
      <c r="B154" s="105">
        <v>3254977316.8807602</v>
      </c>
      <c r="C154" s="105">
        <v>3275827353.0946102</v>
      </c>
      <c r="D154" s="105">
        <v>3299087513.6138401</v>
      </c>
      <c r="E154" s="105">
        <v>3317581945.8553801</v>
      </c>
      <c r="F154" s="105">
        <v>3336252409.0776901</v>
      </c>
      <c r="G154" s="105">
        <v>3353060552.3176899</v>
      </c>
      <c r="H154" s="105">
        <v>3370069719.6661501</v>
      </c>
      <c r="I154" s="105">
        <v>3387254917.9953799</v>
      </c>
      <c r="J154" s="105">
        <v>3386875561.3207698</v>
      </c>
      <c r="K154" s="105">
        <v>3370910329.9969201</v>
      </c>
      <c r="L154" s="105">
        <v>3366996075.1023002</v>
      </c>
      <c r="M154" s="105">
        <v>3356582519.8376899</v>
      </c>
      <c r="N154" s="105">
        <v>3356582519.8376899</v>
      </c>
    </row>
    <row r="155" spans="1:14" x14ac:dyDescent="0.2">
      <c r="A155" s="106" t="s">
        <v>2023</v>
      </c>
      <c r="B155" s="105">
        <v>0</v>
      </c>
      <c r="C155" s="105">
        <v>0</v>
      </c>
      <c r="D155" s="105">
        <v>0</v>
      </c>
      <c r="E155" s="105">
        <v>0</v>
      </c>
      <c r="F155" s="105">
        <v>0</v>
      </c>
      <c r="G155" s="105">
        <v>0</v>
      </c>
      <c r="H155" s="105">
        <v>0</v>
      </c>
      <c r="I155" s="105">
        <v>0</v>
      </c>
      <c r="J155" s="105">
        <v>0</v>
      </c>
      <c r="K155" s="105">
        <v>0</v>
      </c>
      <c r="L155" s="105">
        <v>0</v>
      </c>
      <c r="M155" s="105">
        <v>0</v>
      </c>
      <c r="N155" s="105">
        <v>0</v>
      </c>
    </row>
    <row r="156" spans="1:14" x14ac:dyDescent="0.2">
      <c r="A156" s="106" t="s">
        <v>2024</v>
      </c>
      <c r="B156" s="105">
        <v>20784339034.673801</v>
      </c>
      <c r="C156" s="105">
        <v>20991988440.012299</v>
      </c>
      <c r="D156" s="105">
        <v>21209530494.0546</v>
      </c>
      <c r="E156" s="105">
        <v>21423544641.463001</v>
      </c>
      <c r="F156" s="105">
        <v>21630591838.048401</v>
      </c>
      <c r="G156" s="105">
        <v>21840073649.0853</v>
      </c>
      <c r="H156" s="105">
        <v>22045968833.8923</v>
      </c>
      <c r="I156" s="105">
        <v>22223897501.4715</v>
      </c>
      <c r="J156" s="105">
        <v>22379728299.368401</v>
      </c>
      <c r="K156" s="105">
        <v>22489386565.5592</v>
      </c>
      <c r="L156" s="105">
        <v>22587890391.834599</v>
      </c>
      <c r="M156" s="105">
        <v>22703756004.086102</v>
      </c>
      <c r="N156" s="105">
        <v>22703756004.086102</v>
      </c>
    </row>
    <row r="157" spans="1:14" s="203" customFormat="1" x14ac:dyDescent="0.2">
      <c r="A157" s="106" t="s">
        <v>2025</v>
      </c>
      <c r="B157" s="105"/>
      <c r="C157" s="105"/>
      <c r="D157" s="105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</row>
    <row r="158" spans="1:14" x14ac:dyDescent="0.2">
      <c r="A158" s="236" t="s">
        <v>2026</v>
      </c>
      <c r="B158" s="237">
        <v>0.92335615808475102</v>
      </c>
      <c r="C158" s="237">
        <v>0.92366100011821395</v>
      </c>
      <c r="D158" s="237">
        <v>0.923923117245255</v>
      </c>
      <c r="E158" s="237">
        <v>0.92421560519944201</v>
      </c>
      <c r="F158" s="237">
        <v>0.92447715178659295</v>
      </c>
      <c r="G158" s="237">
        <v>0.92456494591929295</v>
      </c>
      <c r="H158" s="237">
        <v>0.92482813210469605</v>
      </c>
      <c r="I158" s="237">
        <v>0.92498082967890505</v>
      </c>
      <c r="J158" s="237">
        <v>0.92495065831038803</v>
      </c>
      <c r="K158" s="237">
        <v>0.92482243192121805</v>
      </c>
      <c r="L158" s="237">
        <v>0.92466528232721401</v>
      </c>
      <c r="M158" s="237">
        <v>0.92442582535868001</v>
      </c>
      <c r="N158" s="237">
        <v>0.92442582535868001</v>
      </c>
    </row>
    <row r="159" spans="1:14" x14ac:dyDescent="0.2">
      <c r="A159" s="106" t="s">
        <v>2027</v>
      </c>
    </row>
    <row r="160" spans="1:14" x14ac:dyDescent="0.2">
      <c r="A160" s="158" t="s">
        <v>2028</v>
      </c>
    </row>
    <row r="161" spans="1:14" x14ac:dyDescent="0.2">
      <c r="A161" s="106" t="s">
        <v>2029</v>
      </c>
      <c r="B161" s="105">
        <v>17529361717.792999</v>
      </c>
      <c r="C161" s="105">
        <v>17716161086.917599</v>
      </c>
      <c r="D161" s="105">
        <v>17910442980.440701</v>
      </c>
      <c r="E161" s="105">
        <v>18105962695.607601</v>
      </c>
      <c r="F161" s="105">
        <v>18294339428.970699</v>
      </c>
      <c r="G161" s="105">
        <v>18487013096.767601</v>
      </c>
      <c r="H161" s="105">
        <v>18675899114.226101</v>
      </c>
      <c r="I161" s="105">
        <v>18836642583.476101</v>
      </c>
      <c r="J161" s="105">
        <v>18992852738.0476</v>
      </c>
      <c r="K161" s="105">
        <v>19118476235.562302</v>
      </c>
      <c r="L161" s="105">
        <v>19220894316.7323</v>
      </c>
      <c r="M161" s="105">
        <v>19347173484.248402</v>
      </c>
      <c r="N161" s="105">
        <v>19347173484.248402</v>
      </c>
    </row>
    <row r="162" spans="1:14" x14ac:dyDescent="0.2">
      <c r="A162" s="106" t="s">
        <v>2030</v>
      </c>
      <c r="B162" s="105">
        <v>501.33240950716299</v>
      </c>
      <c r="C162" s="105">
        <v>499.38377206988099</v>
      </c>
      <c r="D162" s="105">
        <v>497.490399676273</v>
      </c>
      <c r="E162" s="105">
        <v>495.64416905985098</v>
      </c>
      <c r="F162" s="105">
        <v>494.02454374933399</v>
      </c>
      <c r="G162" s="105">
        <v>492.46478535622401</v>
      </c>
      <c r="H162" s="105">
        <v>491.006439417244</v>
      </c>
      <c r="I162" s="105">
        <v>490.41355010691098</v>
      </c>
      <c r="J162" s="105">
        <v>489.75674861632302</v>
      </c>
      <c r="K162" s="105">
        <v>489.87074177022799</v>
      </c>
      <c r="L162" s="105">
        <v>490.436180087286</v>
      </c>
      <c r="M162" s="105">
        <v>491.48336189476601</v>
      </c>
      <c r="N162" s="105">
        <v>491.48336189476601</v>
      </c>
    </row>
    <row r="163" spans="1:14" x14ac:dyDescent="0.2">
      <c r="A163" s="106" t="s">
        <v>2031</v>
      </c>
      <c r="B163" s="105">
        <v>0</v>
      </c>
      <c r="C163" s="105">
        <v>0</v>
      </c>
      <c r="D163" s="105">
        <v>0</v>
      </c>
      <c r="E163" s="105">
        <v>0</v>
      </c>
      <c r="F163" s="105">
        <v>0</v>
      </c>
      <c r="G163" s="105">
        <v>0</v>
      </c>
      <c r="H163" s="105">
        <v>0</v>
      </c>
      <c r="I163" s="105">
        <v>0</v>
      </c>
      <c r="J163" s="105">
        <v>0</v>
      </c>
      <c r="K163" s="105">
        <v>0</v>
      </c>
      <c r="L163" s="105">
        <v>0</v>
      </c>
      <c r="M163" s="105">
        <v>0</v>
      </c>
      <c r="N163" s="105">
        <v>0</v>
      </c>
    </row>
    <row r="164" spans="1:14" x14ac:dyDescent="0.2">
      <c r="A164" s="106" t="s">
        <v>2032</v>
      </c>
      <c r="B164" s="105">
        <v>442.276503553645</v>
      </c>
      <c r="C164" s="105">
        <v>443.16434212138</v>
      </c>
      <c r="D164" s="105">
        <v>443.87319087169101</v>
      </c>
      <c r="E164" s="105">
        <v>444.86928003394598</v>
      </c>
      <c r="F164" s="105">
        <v>446.06037812386</v>
      </c>
      <c r="G164" s="105">
        <v>447.17151451205899</v>
      </c>
      <c r="H164" s="105">
        <v>448.38463178453497</v>
      </c>
      <c r="I164" s="105">
        <v>450.28641594285</v>
      </c>
      <c r="J164" s="105">
        <v>453.08892810241298</v>
      </c>
      <c r="K164" s="105">
        <v>456.61469949201597</v>
      </c>
      <c r="L164" s="105">
        <v>459.20068871510898</v>
      </c>
      <c r="M164" s="105">
        <v>459.13316358601901</v>
      </c>
      <c r="N164" s="105">
        <v>459.13316358601901</v>
      </c>
    </row>
    <row r="165" spans="1:14" x14ac:dyDescent="0.2">
      <c r="A165" s="106" t="s">
        <v>2033</v>
      </c>
      <c r="B165" s="105">
        <v>32.4954016758047</v>
      </c>
      <c r="C165" s="105">
        <v>33.830308893747798</v>
      </c>
      <c r="D165" s="105">
        <v>35.2895678880151</v>
      </c>
      <c r="E165" s="105">
        <v>36.409056745329401</v>
      </c>
      <c r="F165" s="105">
        <v>37.0913695651982</v>
      </c>
      <c r="G165" s="105">
        <v>37.793167887287197</v>
      </c>
      <c r="H165" s="105">
        <v>38.396703009633598</v>
      </c>
      <c r="I165" s="105">
        <v>37.403499849375699</v>
      </c>
      <c r="J165" s="105">
        <v>35.563340589851599</v>
      </c>
      <c r="K165" s="105">
        <v>32.052076173515403</v>
      </c>
      <c r="L165" s="105">
        <v>29.046625649766501</v>
      </c>
      <c r="M165" s="105">
        <v>28.224337635132599</v>
      </c>
      <c r="N165" s="105">
        <v>28.224337635132599</v>
      </c>
    </row>
    <row r="166" spans="1:14" x14ac:dyDescent="0.2">
      <c r="A166" s="106" t="s">
        <v>2034</v>
      </c>
      <c r="B166" s="105">
        <v>10.016484822504999</v>
      </c>
      <c r="C166" s="105">
        <v>9.8903787688986498</v>
      </c>
      <c r="D166" s="105">
        <v>9.7687766646400398</v>
      </c>
      <c r="E166" s="105">
        <v>9.6524156930336105</v>
      </c>
      <c r="F166" s="105">
        <v>9.5449562563952792</v>
      </c>
      <c r="G166" s="105">
        <v>9.4395623464131297</v>
      </c>
      <c r="H166" s="105">
        <v>9.3448523028024209</v>
      </c>
      <c r="I166" s="105">
        <v>9.2699027269590797</v>
      </c>
      <c r="J166" s="105">
        <v>9.1997588595768001</v>
      </c>
      <c r="K166" s="105">
        <v>9.1582236619403794</v>
      </c>
      <c r="L166" s="105">
        <v>9.0685225101036693</v>
      </c>
      <c r="M166" s="105">
        <v>8.9596246097954992</v>
      </c>
      <c r="N166" s="105">
        <v>8.9596246097954992</v>
      </c>
    </row>
    <row r="167" spans="1:14" x14ac:dyDescent="0.2">
      <c r="A167" s="106" t="s">
        <v>2035</v>
      </c>
      <c r="B167" s="105">
        <v>9.5248763391793001E-2</v>
      </c>
      <c r="C167" s="105">
        <v>9.4272480894271496E-2</v>
      </c>
      <c r="D167" s="105">
        <v>9.3262948943209495E-2</v>
      </c>
      <c r="E167" s="105">
        <v>9.2254202474173902E-2</v>
      </c>
      <c r="F167" s="105">
        <v>9.1292064021297095E-2</v>
      </c>
      <c r="G167" s="105">
        <v>9.0322222562182794E-2</v>
      </c>
      <c r="H167" s="105">
        <v>8.9377192685274401E-2</v>
      </c>
      <c r="I167" s="105">
        <v>8.8580493120864398E-2</v>
      </c>
      <c r="J167" s="105">
        <v>8.7816738480492207E-2</v>
      </c>
      <c r="K167" s="105">
        <v>8.7213264512332897E-2</v>
      </c>
      <c r="L167" s="105">
        <v>8.6724557273442193E-2</v>
      </c>
      <c r="M167" s="105">
        <v>8.6154482080572595E-2</v>
      </c>
      <c r="N167" s="105">
        <v>8.6154482080572595E-2</v>
      </c>
    </row>
    <row r="168" spans="1:14" x14ac:dyDescent="0.2">
      <c r="A168" s="106" t="s">
        <v>2036</v>
      </c>
      <c r="B168" s="105">
        <v>13.7839516774887</v>
      </c>
      <c r="C168" s="105">
        <v>13.636925665197399</v>
      </c>
      <c r="D168" s="105">
        <v>13.484801950437101</v>
      </c>
      <c r="E168" s="105">
        <v>13.332824265364801</v>
      </c>
      <c r="F168" s="105">
        <v>13.187460241190299</v>
      </c>
      <c r="G168" s="105">
        <v>13.040647675453</v>
      </c>
      <c r="H168" s="105">
        <v>12.7779962930981</v>
      </c>
      <c r="I168" s="105">
        <v>12.5380508807828</v>
      </c>
      <c r="J168" s="105">
        <v>12.3034070933534</v>
      </c>
      <c r="K168" s="105">
        <v>12.217045637787001</v>
      </c>
      <c r="L168" s="105">
        <v>12.161258480460701</v>
      </c>
      <c r="M168" s="105">
        <v>12.1133577922059</v>
      </c>
      <c r="N168" s="105">
        <v>12.1133577922059</v>
      </c>
    </row>
    <row r="169" spans="1:14" x14ac:dyDescent="0.2">
      <c r="A169" s="106" t="s">
        <v>2037</v>
      </c>
      <c r="B169" s="105">
        <v>0</v>
      </c>
      <c r="C169" s="105">
        <v>0</v>
      </c>
      <c r="D169" s="105">
        <v>0</v>
      </c>
      <c r="E169" s="105">
        <v>0</v>
      </c>
      <c r="F169" s="105">
        <v>0</v>
      </c>
      <c r="G169" s="105">
        <v>0</v>
      </c>
      <c r="H169" s="105">
        <v>0</v>
      </c>
      <c r="I169" s="105">
        <v>0</v>
      </c>
      <c r="J169" s="105">
        <v>0</v>
      </c>
      <c r="K169" s="105">
        <v>0</v>
      </c>
      <c r="L169" s="105">
        <v>0</v>
      </c>
      <c r="M169" s="105">
        <v>0</v>
      </c>
      <c r="N169" s="105">
        <v>0</v>
      </c>
    </row>
    <row r="170" spans="1:14" x14ac:dyDescent="0.2">
      <c r="A170" s="106" t="s">
        <v>2038</v>
      </c>
    </row>
    <row r="171" spans="1:14" x14ac:dyDescent="0.2">
      <c r="A171" s="106" t="s">
        <v>2039</v>
      </c>
      <c r="B171" s="105">
        <v>0</v>
      </c>
      <c r="C171" s="105">
        <v>0</v>
      </c>
      <c r="D171" s="105">
        <v>0</v>
      </c>
      <c r="E171" s="105">
        <v>0</v>
      </c>
      <c r="F171" s="105">
        <v>0</v>
      </c>
      <c r="G171" s="105">
        <v>0</v>
      </c>
      <c r="H171" s="105">
        <v>0</v>
      </c>
      <c r="I171" s="105">
        <v>0</v>
      </c>
      <c r="J171" s="105">
        <v>0</v>
      </c>
      <c r="K171" s="105">
        <v>0</v>
      </c>
      <c r="L171" s="105">
        <v>0</v>
      </c>
      <c r="M171" s="105">
        <v>0</v>
      </c>
      <c r="N171" s="105">
        <v>0</v>
      </c>
    </row>
    <row r="172" spans="1:14" x14ac:dyDescent="0.2">
      <c r="A172" s="106" t="s">
        <v>2040</v>
      </c>
    </row>
    <row r="173" spans="1:14" x14ac:dyDescent="0.2">
      <c r="A173" s="158" t="s">
        <v>2041</v>
      </c>
    </row>
    <row r="174" spans="1:14" x14ac:dyDescent="0.2">
      <c r="A174" s="106" t="s">
        <v>2042</v>
      </c>
      <c r="B174" s="105">
        <v>0</v>
      </c>
      <c r="C174" s="105">
        <v>0</v>
      </c>
      <c r="D174" s="105">
        <v>0</v>
      </c>
      <c r="E174" s="105">
        <v>0</v>
      </c>
      <c r="F174" s="105">
        <v>0</v>
      </c>
      <c r="G174" s="105">
        <v>0</v>
      </c>
      <c r="H174" s="105">
        <v>0</v>
      </c>
      <c r="I174" s="105">
        <v>0</v>
      </c>
      <c r="J174" s="105">
        <v>0</v>
      </c>
      <c r="K174" s="105">
        <v>0</v>
      </c>
      <c r="L174" s="105">
        <v>0</v>
      </c>
      <c r="M174" s="105">
        <v>0</v>
      </c>
      <c r="N174" s="105">
        <v>0</v>
      </c>
    </row>
    <row r="175" spans="1:14" x14ac:dyDescent="0.2">
      <c r="A175" s="106" t="s">
        <v>2043</v>
      </c>
      <c r="B175" s="105">
        <v>0</v>
      </c>
      <c r="C175" s="105">
        <v>0</v>
      </c>
      <c r="D175" s="105">
        <v>0</v>
      </c>
      <c r="E175" s="105">
        <v>0</v>
      </c>
      <c r="F175" s="105">
        <v>0</v>
      </c>
      <c r="G175" s="105">
        <v>0</v>
      </c>
      <c r="H175" s="105">
        <v>0</v>
      </c>
      <c r="I175" s="105">
        <v>0</v>
      </c>
      <c r="J175" s="105">
        <v>0</v>
      </c>
      <c r="K175" s="105">
        <v>0</v>
      </c>
      <c r="L175" s="105">
        <v>0</v>
      </c>
      <c r="M175" s="105">
        <v>0</v>
      </c>
      <c r="N175" s="105">
        <v>0</v>
      </c>
    </row>
    <row r="176" spans="1:14" x14ac:dyDescent="0.2">
      <c r="A176" s="106" t="s">
        <v>2044</v>
      </c>
      <c r="B176" s="105">
        <v>0</v>
      </c>
      <c r="C176" s="105">
        <v>0</v>
      </c>
      <c r="D176" s="105">
        <v>0</v>
      </c>
      <c r="E176" s="105">
        <v>0</v>
      </c>
      <c r="F176" s="105">
        <v>0</v>
      </c>
      <c r="G176" s="105">
        <v>0</v>
      </c>
      <c r="H176" s="105">
        <v>0</v>
      </c>
      <c r="I176" s="105">
        <v>0</v>
      </c>
      <c r="J176" s="105">
        <v>0</v>
      </c>
      <c r="K176" s="105">
        <v>0</v>
      </c>
      <c r="L176" s="105">
        <v>0</v>
      </c>
      <c r="M176" s="105">
        <v>0</v>
      </c>
      <c r="N176" s="105">
        <v>0</v>
      </c>
    </row>
    <row r="177" spans="1:14" x14ac:dyDescent="0.2">
      <c r="A177" s="106" t="s">
        <v>2045</v>
      </c>
      <c r="B177" s="105">
        <v>0</v>
      </c>
      <c r="C177" s="105">
        <v>0</v>
      </c>
      <c r="D177" s="105">
        <v>0</v>
      </c>
      <c r="E177" s="105">
        <v>0</v>
      </c>
      <c r="F177" s="105">
        <v>0</v>
      </c>
      <c r="G177" s="105">
        <v>0</v>
      </c>
      <c r="H177" s="105">
        <v>0</v>
      </c>
      <c r="I177" s="105">
        <v>0</v>
      </c>
      <c r="J177" s="105">
        <v>0</v>
      </c>
      <c r="K177" s="105">
        <v>0</v>
      </c>
      <c r="L177" s="105">
        <v>0</v>
      </c>
      <c r="M177" s="105">
        <v>0</v>
      </c>
      <c r="N177" s="105">
        <v>0</v>
      </c>
    </row>
    <row r="178" spans="1:14" x14ac:dyDescent="0.2">
      <c r="A178" s="106" t="s">
        <v>2046</v>
      </c>
      <c r="B178" s="105">
        <v>0</v>
      </c>
      <c r="C178" s="105">
        <v>0</v>
      </c>
      <c r="D178" s="105">
        <v>0</v>
      </c>
      <c r="E178" s="105">
        <v>0</v>
      </c>
      <c r="F178" s="105">
        <v>0</v>
      </c>
      <c r="G178" s="105">
        <v>0</v>
      </c>
      <c r="H178" s="105">
        <v>0</v>
      </c>
      <c r="I178" s="105">
        <v>0</v>
      </c>
      <c r="J178" s="105">
        <v>0</v>
      </c>
      <c r="K178" s="105">
        <v>0</v>
      </c>
      <c r="L178" s="105">
        <v>0</v>
      </c>
      <c r="M178" s="105">
        <v>0</v>
      </c>
      <c r="N178" s="105">
        <v>0</v>
      </c>
    </row>
    <row r="179" spans="1:14" x14ac:dyDescent="0.2">
      <c r="A179" s="106" t="s">
        <v>2047</v>
      </c>
      <c r="B179" s="105">
        <v>0</v>
      </c>
      <c r="C179" s="105">
        <v>0</v>
      </c>
      <c r="D179" s="105">
        <v>0</v>
      </c>
      <c r="E179" s="105">
        <v>0</v>
      </c>
      <c r="F179" s="105">
        <v>0</v>
      </c>
      <c r="G179" s="105">
        <v>0</v>
      </c>
      <c r="H179" s="105">
        <v>0</v>
      </c>
      <c r="I179" s="105">
        <v>0</v>
      </c>
      <c r="J179" s="105">
        <v>0</v>
      </c>
      <c r="K179" s="105">
        <v>0</v>
      </c>
      <c r="L179" s="105">
        <v>0</v>
      </c>
      <c r="M179" s="105">
        <v>0</v>
      </c>
      <c r="N179" s="105">
        <v>0</v>
      </c>
    </row>
    <row r="180" spans="1:14" x14ac:dyDescent="0.2">
      <c r="A180" s="106" t="s">
        <v>2048</v>
      </c>
      <c r="B180" s="105">
        <v>0</v>
      </c>
      <c r="C180" s="105">
        <v>0</v>
      </c>
      <c r="D180" s="105">
        <v>0</v>
      </c>
      <c r="E180" s="105">
        <v>0</v>
      </c>
      <c r="F180" s="105">
        <v>0</v>
      </c>
      <c r="G180" s="105">
        <v>0</v>
      </c>
      <c r="H180" s="105">
        <v>0</v>
      </c>
      <c r="I180" s="105">
        <v>0</v>
      </c>
      <c r="J180" s="105">
        <v>0</v>
      </c>
      <c r="K180" s="105">
        <v>0</v>
      </c>
      <c r="L180" s="105">
        <v>0</v>
      </c>
      <c r="M180" s="105">
        <v>0</v>
      </c>
      <c r="N180" s="105">
        <v>0</v>
      </c>
    </row>
    <row r="181" spans="1:14" x14ac:dyDescent="0.2">
      <c r="A181" s="106" t="s">
        <v>2049</v>
      </c>
      <c r="B181" s="105">
        <v>0</v>
      </c>
      <c r="C181" s="105">
        <v>0</v>
      </c>
      <c r="D181" s="105">
        <v>0</v>
      </c>
      <c r="E181" s="105">
        <v>0</v>
      </c>
      <c r="F181" s="105">
        <v>0</v>
      </c>
      <c r="G181" s="105">
        <v>0</v>
      </c>
      <c r="H181" s="105">
        <v>0</v>
      </c>
      <c r="I181" s="105">
        <v>0</v>
      </c>
      <c r="J181" s="105">
        <v>0</v>
      </c>
      <c r="K181" s="105">
        <v>0</v>
      </c>
      <c r="L181" s="105">
        <v>0</v>
      </c>
      <c r="M181" s="105">
        <v>0</v>
      </c>
      <c r="N181" s="105">
        <v>0</v>
      </c>
    </row>
    <row r="182" spans="1:14" x14ac:dyDescent="0.2">
      <c r="A182" s="106" t="s">
        <v>2050</v>
      </c>
      <c r="B182" s="105">
        <v>0</v>
      </c>
      <c r="C182" s="105">
        <v>0</v>
      </c>
      <c r="D182" s="105">
        <v>0</v>
      </c>
      <c r="E182" s="105">
        <v>0</v>
      </c>
      <c r="F182" s="105">
        <v>0</v>
      </c>
      <c r="G182" s="105">
        <v>0</v>
      </c>
      <c r="H182" s="105">
        <v>0</v>
      </c>
      <c r="I182" s="105">
        <v>0</v>
      </c>
      <c r="J182" s="105">
        <v>0</v>
      </c>
      <c r="K182" s="105">
        <v>0</v>
      </c>
      <c r="L182" s="105">
        <v>0</v>
      </c>
      <c r="M182" s="105">
        <v>0</v>
      </c>
      <c r="N182" s="105">
        <v>0</v>
      </c>
    </row>
    <row r="183" spans="1:14" x14ac:dyDescent="0.2">
      <c r="A183" s="106" t="s">
        <v>2051</v>
      </c>
      <c r="B183" s="105">
        <v>0</v>
      </c>
      <c r="C183" s="105">
        <v>0</v>
      </c>
      <c r="D183" s="105">
        <v>0</v>
      </c>
      <c r="E183" s="105">
        <v>0</v>
      </c>
      <c r="F183" s="105">
        <v>0</v>
      </c>
      <c r="G183" s="105">
        <v>0</v>
      </c>
      <c r="H183" s="105">
        <v>0</v>
      </c>
      <c r="I183" s="105">
        <v>0</v>
      </c>
      <c r="J183" s="105">
        <v>0</v>
      </c>
      <c r="K183" s="105">
        <v>0</v>
      </c>
      <c r="L183" s="105">
        <v>0</v>
      </c>
      <c r="M183" s="105">
        <v>0</v>
      </c>
      <c r="N183" s="105">
        <v>0</v>
      </c>
    </row>
    <row r="184" spans="1:14" x14ac:dyDescent="0.2">
      <c r="A184" s="106" t="s">
        <v>2052</v>
      </c>
    </row>
    <row r="185" spans="1:14" x14ac:dyDescent="0.2">
      <c r="A185" s="158" t="s">
        <v>3382</v>
      </c>
    </row>
    <row r="186" spans="1:14" x14ac:dyDescent="0.2">
      <c r="A186" s="106" t="s">
        <v>3383</v>
      </c>
      <c r="B186" s="105">
        <v>8781263952.5876904</v>
      </c>
      <c r="C186" s="105">
        <v>8838064844.9084492</v>
      </c>
      <c r="D186" s="105">
        <v>8899733701.5046101</v>
      </c>
      <c r="E186" s="105">
        <v>8962975085.3822994</v>
      </c>
      <c r="F186" s="105">
        <v>9026859051.1676807</v>
      </c>
      <c r="G186" s="105">
        <v>9094088781.2346096</v>
      </c>
      <c r="H186" s="105">
        <v>9162169550.7630692</v>
      </c>
      <c r="I186" s="105">
        <v>9232538197.8030701</v>
      </c>
      <c r="J186" s="105">
        <v>9299789049.2907696</v>
      </c>
      <c r="K186" s="105">
        <v>9365670277.9038391</v>
      </c>
      <c r="L186" s="105">
        <v>9428325127.4022999</v>
      </c>
      <c r="M186" s="105">
        <v>9510850025.6346092</v>
      </c>
      <c r="N186" s="105">
        <v>9510850025.6346092</v>
      </c>
    </row>
    <row r="187" spans="1:14" x14ac:dyDescent="0.2">
      <c r="A187" s="106" t="s">
        <v>3384</v>
      </c>
      <c r="B187" s="105">
        <v>0</v>
      </c>
      <c r="C187" s="105">
        <v>0</v>
      </c>
      <c r="D187" s="105">
        <v>0</v>
      </c>
      <c r="E187" s="105">
        <v>0</v>
      </c>
      <c r="F187" s="105">
        <v>0</v>
      </c>
      <c r="G187" s="105">
        <v>0</v>
      </c>
      <c r="H187" s="105">
        <v>0</v>
      </c>
      <c r="I187" s="105">
        <v>0</v>
      </c>
      <c r="J187" s="105">
        <v>0</v>
      </c>
      <c r="K187" s="105">
        <v>0</v>
      </c>
      <c r="L187" s="105">
        <v>0</v>
      </c>
      <c r="M187" s="105">
        <v>0</v>
      </c>
      <c r="N187" s="105">
        <v>0</v>
      </c>
    </row>
    <row r="188" spans="1:14" x14ac:dyDescent="0.2">
      <c r="A188" s="106" t="s">
        <v>3385</v>
      </c>
      <c r="B188" s="105">
        <v>7759425354.33846</v>
      </c>
      <c r="C188" s="105">
        <v>7859218468.8769197</v>
      </c>
      <c r="D188" s="105">
        <v>7958955214.5315304</v>
      </c>
      <c r="E188" s="105">
        <v>8064535004.9861498</v>
      </c>
      <c r="F188" s="105">
        <v>8170116271.0453796</v>
      </c>
      <c r="G188" s="105">
        <v>8275695330.19769</v>
      </c>
      <c r="H188" s="105">
        <v>8381277450.2092304</v>
      </c>
      <c r="I188" s="105">
        <v>8486862499.5376902</v>
      </c>
      <c r="J188" s="105">
        <v>8607679673.0807705</v>
      </c>
      <c r="K188" s="105">
        <v>8728443795.1000004</v>
      </c>
      <c r="L188" s="105">
        <v>8825099561.4376907</v>
      </c>
      <c r="M188" s="105">
        <v>8883387586.1161499</v>
      </c>
      <c r="N188" s="105">
        <v>8883387586.1161499</v>
      </c>
    </row>
    <row r="189" spans="1:14" x14ac:dyDescent="0.2">
      <c r="A189" s="106" t="s">
        <v>3386</v>
      </c>
      <c r="B189" s="105">
        <v>570782461.45076895</v>
      </c>
      <c r="C189" s="105">
        <v>601556384.52538395</v>
      </c>
      <c r="D189" s="105">
        <v>634872384.52846098</v>
      </c>
      <c r="E189" s="105">
        <v>661925076.83615303</v>
      </c>
      <c r="F189" s="105">
        <v>681123769.14384604</v>
      </c>
      <c r="G189" s="105">
        <v>701240769.14384604</v>
      </c>
      <c r="H189" s="105">
        <v>718604922.99153805</v>
      </c>
      <c r="I189" s="105">
        <v>705456922.99230695</v>
      </c>
      <c r="J189" s="105">
        <v>675637153.76153803</v>
      </c>
      <c r="K189" s="105">
        <v>614235461.45076895</v>
      </c>
      <c r="L189" s="105">
        <v>557851229.836923</v>
      </c>
      <c r="M189" s="105">
        <v>543671537.52769196</v>
      </c>
      <c r="N189" s="105">
        <v>543671537.52769196</v>
      </c>
    </row>
    <row r="190" spans="1:14" x14ac:dyDescent="0.2">
      <c r="A190" s="106" t="s">
        <v>3387</v>
      </c>
      <c r="B190" s="105">
        <v>175177591.18307599</v>
      </c>
      <c r="C190" s="105">
        <v>174779197.13076901</v>
      </c>
      <c r="D190" s="105">
        <v>174518141.59922999</v>
      </c>
      <c r="E190" s="105">
        <v>174342643.32538399</v>
      </c>
      <c r="F190" s="105">
        <v>174234105.73538399</v>
      </c>
      <c r="G190" s="105">
        <v>174169123.954615</v>
      </c>
      <c r="H190" s="105">
        <v>174252047.782307</v>
      </c>
      <c r="I190" s="105">
        <v>174413770.41999999</v>
      </c>
      <c r="J190" s="105">
        <v>174608105.390769</v>
      </c>
      <c r="K190" s="105">
        <v>175021890.34076899</v>
      </c>
      <c r="L190" s="105">
        <v>174266915.72769201</v>
      </c>
      <c r="M190" s="105">
        <v>173271044.574615</v>
      </c>
      <c r="N190" s="105">
        <v>173271044.574615</v>
      </c>
    </row>
    <row r="191" spans="1:14" x14ac:dyDescent="0.2">
      <c r="A191" s="106" t="s">
        <v>3388</v>
      </c>
      <c r="B191" s="105">
        <v>1666455.49</v>
      </c>
      <c r="C191" s="105">
        <v>1666455.49</v>
      </c>
      <c r="D191" s="105">
        <v>1666455.49</v>
      </c>
      <c r="E191" s="105">
        <v>1666455.49</v>
      </c>
      <c r="F191" s="105">
        <v>1666455.49</v>
      </c>
      <c r="G191" s="105">
        <v>1666455.49</v>
      </c>
      <c r="H191" s="105">
        <v>1666455.49</v>
      </c>
      <c r="I191" s="105">
        <v>1666455.49</v>
      </c>
      <c r="J191" s="105">
        <v>1666455.49</v>
      </c>
      <c r="K191" s="105">
        <v>1666455.49</v>
      </c>
      <c r="L191" s="105">
        <v>1666455.49</v>
      </c>
      <c r="M191" s="105">
        <v>1666455.49</v>
      </c>
      <c r="N191" s="105">
        <v>1666455.49</v>
      </c>
    </row>
    <row r="192" spans="1:14" x14ac:dyDescent="0.2">
      <c r="A192" s="106" t="s">
        <v>3389</v>
      </c>
      <c r="B192" s="105">
        <v>241045902.743076</v>
      </c>
      <c r="C192" s="105">
        <v>240875735.98615301</v>
      </c>
      <c r="D192" s="105">
        <v>240697082.78692299</v>
      </c>
      <c r="E192" s="105">
        <v>240518429.58769199</v>
      </c>
      <c r="F192" s="105">
        <v>240339776.38846099</v>
      </c>
      <c r="G192" s="105">
        <v>240152636.746923</v>
      </c>
      <c r="H192" s="105">
        <v>237928686.99000001</v>
      </c>
      <c r="I192" s="105">
        <v>235704737.23307699</v>
      </c>
      <c r="J192" s="105">
        <v>233472301.03384599</v>
      </c>
      <c r="K192" s="105">
        <v>233438355.276923</v>
      </c>
      <c r="L192" s="105">
        <v>233685026.83769199</v>
      </c>
      <c r="M192" s="105">
        <v>234326834.905384</v>
      </c>
      <c r="N192" s="105">
        <v>234326834.905384</v>
      </c>
    </row>
    <row r="193" spans="1:14" x14ac:dyDescent="0.2">
      <c r="A193" s="106" t="s">
        <v>3390</v>
      </c>
      <c r="B193" s="105">
        <v>3254977316.8807602</v>
      </c>
      <c r="C193" s="105">
        <v>3275827353.0946102</v>
      </c>
      <c r="D193" s="105">
        <v>3299087513.6138401</v>
      </c>
      <c r="E193" s="105">
        <v>3317581945.8553801</v>
      </c>
      <c r="F193" s="105">
        <v>3336252409.0776901</v>
      </c>
      <c r="G193" s="105">
        <v>3353060552.3176899</v>
      </c>
      <c r="H193" s="105">
        <v>3370069719.6661501</v>
      </c>
      <c r="I193" s="105">
        <v>3387254917.9953799</v>
      </c>
      <c r="J193" s="105">
        <v>3386875561.3207698</v>
      </c>
      <c r="K193" s="105">
        <v>3370910329.9969201</v>
      </c>
      <c r="L193" s="105">
        <v>3366996075.1023002</v>
      </c>
      <c r="M193" s="105">
        <v>3356582519.8376899</v>
      </c>
      <c r="N193" s="105">
        <v>3356582519.8376899</v>
      </c>
    </row>
    <row r="194" spans="1:14" x14ac:dyDescent="0.2">
      <c r="A194" s="106" t="s">
        <v>3391</v>
      </c>
      <c r="B194" s="105">
        <v>0</v>
      </c>
      <c r="C194" s="105">
        <v>0</v>
      </c>
      <c r="D194" s="105">
        <v>0</v>
      </c>
      <c r="E194" s="105">
        <v>0</v>
      </c>
      <c r="F194" s="105">
        <v>0</v>
      </c>
      <c r="G194" s="105">
        <v>0</v>
      </c>
      <c r="H194" s="105">
        <v>0</v>
      </c>
      <c r="I194" s="105">
        <v>0</v>
      </c>
      <c r="J194" s="105">
        <v>0</v>
      </c>
      <c r="K194" s="105">
        <v>0</v>
      </c>
      <c r="L194" s="105">
        <v>0</v>
      </c>
      <c r="M194" s="105">
        <v>0</v>
      </c>
      <c r="N194" s="105">
        <v>0</v>
      </c>
    </row>
    <row r="195" spans="1:14" x14ac:dyDescent="0.2">
      <c r="A195" s="106" t="s">
        <v>3392</v>
      </c>
      <c r="B195" s="105">
        <v>20784339034.673801</v>
      </c>
      <c r="C195" s="105">
        <v>20991988440.012299</v>
      </c>
      <c r="D195" s="105">
        <v>21209530494.0546</v>
      </c>
      <c r="E195" s="105">
        <v>21423544641.463001</v>
      </c>
      <c r="F195" s="105">
        <v>21630591838.048401</v>
      </c>
      <c r="G195" s="105">
        <v>21840073649.0853</v>
      </c>
      <c r="H195" s="105">
        <v>22045968833.8923</v>
      </c>
      <c r="I195" s="105">
        <v>22223897501.4715</v>
      </c>
      <c r="J195" s="105">
        <v>22379728299.368401</v>
      </c>
      <c r="K195" s="105">
        <v>22489386565.5592</v>
      </c>
      <c r="L195" s="105">
        <v>22587890391.834599</v>
      </c>
      <c r="M195" s="105">
        <v>22703756004.086102</v>
      </c>
      <c r="N195" s="105">
        <v>22703756004.086102</v>
      </c>
    </row>
    <row r="196" spans="1:14" x14ac:dyDescent="0.2">
      <c r="A196" s="106" t="s">
        <v>558</v>
      </c>
    </row>
    <row r="197" spans="1:14" x14ac:dyDescent="0.2">
      <c r="A197" s="158" t="s">
        <v>3393</v>
      </c>
    </row>
    <row r="198" spans="1:14" x14ac:dyDescent="0.2">
      <c r="A198" s="106" t="s">
        <v>3394</v>
      </c>
      <c r="B198" s="105">
        <v>8108234146.3894901</v>
      </c>
      <c r="C198" s="105">
        <v>8163375813.7577696</v>
      </c>
      <c r="D198" s="105">
        <v>8222669704.1467896</v>
      </c>
      <c r="E198" s="105">
        <v>8283721442.9241199</v>
      </c>
      <c r="F198" s="105">
        <v>8345124945.2025299</v>
      </c>
      <c r="G198" s="105">
        <v>8408075702.2074299</v>
      </c>
      <c r="H198" s="105">
        <v>8473432151.65874</v>
      </c>
      <c r="I198" s="105">
        <v>8539920842.2460699</v>
      </c>
      <c r="J198" s="105">
        <v>8601846003.2892303</v>
      </c>
      <c r="K198" s="105">
        <v>8661581962.9832993</v>
      </c>
      <c r="L198" s="105">
        <v>8718044915.8022194</v>
      </c>
      <c r="M198" s="105">
        <v>8792075384.8099003</v>
      </c>
      <c r="N198" s="105">
        <v>8792075384.8099003</v>
      </c>
    </row>
    <row r="199" spans="1:14" x14ac:dyDescent="0.2">
      <c r="A199" s="106" t="s">
        <v>3395</v>
      </c>
      <c r="B199" s="105">
        <v>0</v>
      </c>
      <c r="C199" s="105">
        <v>0</v>
      </c>
      <c r="D199" s="105">
        <v>0</v>
      </c>
      <c r="E199" s="105">
        <v>0</v>
      </c>
      <c r="F199" s="105">
        <v>0</v>
      </c>
      <c r="G199" s="105">
        <v>0</v>
      </c>
      <c r="H199" s="105">
        <v>0</v>
      </c>
      <c r="I199" s="105">
        <v>0</v>
      </c>
      <c r="J199" s="105">
        <v>0</v>
      </c>
      <c r="K199" s="105">
        <v>0</v>
      </c>
      <c r="L199" s="105">
        <v>0</v>
      </c>
      <c r="M199" s="105">
        <v>0</v>
      </c>
      <c r="N199" s="105">
        <v>0</v>
      </c>
    </row>
    <row r="200" spans="1:14" x14ac:dyDescent="0.2">
      <c r="A200" s="106" t="s">
        <v>3396</v>
      </c>
      <c r="B200" s="105">
        <v>7164713184.1273699</v>
      </c>
      <c r="C200" s="105">
        <v>7259253591.1104002</v>
      </c>
      <c r="D200" s="105">
        <v>7353462711.8253498</v>
      </c>
      <c r="E200" s="105">
        <v>7453369100.2853603</v>
      </c>
      <c r="F200" s="105">
        <v>7553085820.0213404</v>
      </c>
      <c r="G200" s="105">
        <v>7651417805.4087696</v>
      </c>
      <c r="H200" s="105">
        <v>7751241168.9282198</v>
      </c>
      <c r="I200" s="105">
        <v>7850185116.1931601</v>
      </c>
      <c r="J200" s="105">
        <v>7961678980.1409998</v>
      </c>
      <c r="K200" s="105">
        <v>8072260617.4720497</v>
      </c>
      <c r="L200" s="105">
        <v>8160263177.5425596</v>
      </c>
      <c r="M200" s="105">
        <v>8212032901.2764797</v>
      </c>
      <c r="N200" s="105">
        <v>8212032901.2764797</v>
      </c>
    </row>
    <row r="201" spans="1:14" x14ac:dyDescent="0.2">
      <c r="A201" s="106" t="s">
        <v>3397</v>
      </c>
      <c r="B201" s="105">
        <v>527035500.70734</v>
      </c>
      <c r="C201" s="105">
        <v>555634171.758214</v>
      </c>
      <c r="D201" s="105">
        <v>586573272.56646395</v>
      </c>
      <c r="E201" s="105">
        <v>611761485.48481297</v>
      </c>
      <c r="F201" s="105">
        <v>629683362.112252</v>
      </c>
      <c r="G201" s="105">
        <v>648342633.79988301</v>
      </c>
      <c r="H201" s="105">
        <v>664586048.65150404</v>
      </c>
      <c r="I201" s="105">
        <v>652534129.93215203</v>
      </c>
      <c r="J201" s="105">
        <v>624931030.15069199</v>
      </c>
      <c r="K201" s="105">
        <v>568058733.23115098</v>
      </c>
      <c r="L201" s="105">
        <v>515825664.93374199</v>
      </c>
      <c r="M201" s="105">
        <v>502584009.80305898</v>
      </c>
      <c r="N201" s="105">
        <v>502584009.80305898</v>
      </c>
    </row>
    <row r="202" spans="1:14" x14ac:dyDescent="0.2">
      <c r="A202" s="106" t="s">
        <v>3398</v>
      </c>
      <c r="B202" s="105">
        <v>175177591.18307599</v>
      </c>
      <c r="C202" s="105">
        <v>174779197.13076901</v>
      </c>
      <c r="D202" s="105">
        <v>174518141.59922999</v>
      </c>
      <c r="E202" s="105">
        <v>174342643.32538399</v>
      </c>
      <c r="F202" s="105">
        <v>174234105.73538399</v>
      </c>
      <c r="G202" s="105">
        <v>174169123.954615</v>
      </c>
      <c r="H202" s="105">
        <v>174252047.782307</v>
      </c>
      <c r="I202" s="105">
        <v>174413770.41999999</v>
      </c>
      <c r="J202" s="105">
        <v>174608105.390769</v>
      </c>
      <c r="K202" s="105">
        <v>175021890.34076899</v>
      </c>
      <c r="L202" s="105">
        <v>174266915.72769201</v>
      </c>
      <c r="M202" s="105">
        <v>173271044.574615</v>
      </c>
      <c r="N202" s="105">
        <v>173271044.574615</v>
      </c>
    </row>
    <row r="203" spans="1:14" x14ac:dyDescent="0.2">
      <c r="A203" s="106" t="s">
        <v>3399</v>
      </c>
      <c r="B203" s="105">
        <v>1666455.49</v>
      </c>
      <c r="C203" s="105">
        <v>1666455.49</v>
      </c>
      <c r="D203" s="105">
        <v>1666455.49</v>
      </c>
      <c r="E203" s="105">
        <v>1666455.49</v>
      </c>
      <c r="F203" s="105">
        <v>1666455.49</v>
      </c>
      <c r="G203" s="105">
        <v>1666455.49</v>
      </c>
      <c r="H203" s="105">
        <v>1666455.49</v>
      </c>
      <c r="I203" s="105">
        <v>1666455.49</v>
      </c>
      <c r="J203" s="105">
        <v>1666455.49</v>
      </c>
      <c r="K203" s="105">
        <v>1666455.49</v>
      </c>
      <c r="L203" s="105">
        <v>1666455.49</v>
      </c>
      <c r="M203" s="105">
        <v>1666455.49</v>
      </c>
      <c r="N203" s="105">
        <v>1666455.49</v>
      </c>
    </row>
    <row r="204" spans="1:14" x14ac:dyDescent="0.2">
      <c r="A204" s="106" t="s">
        <v>3400</v>
      </c>
      <c r="B204" s="105">
        <v>222571218.678918</v>
      </c>
      <c r="C204" s="105">
        <v>222487523.205181</v>
      </c>
      <c r="D204" s="105">
        <v>222385599.040333</v>
      </c>
      <c r="E204" s="105">
        <v>222290885.96300799</v>
      </c>
      <c r="F204" s="105">
        <v>222188631.93663099</v>
      </c>
      <c r="G204" s="105">
        <v>222036709.60629401</v>
      </c>
      <c r="H204" s="105">
        <v>220043143.163084</v>
      </c>
      <c r="I204" s="105">
        <v>218022363.405099</v>
      </c>
      <c r="J204" s="105">
        <v>215950358.538497</v>
      </c>
      <c r="K204" s="105">
        <v>215889027.430893</v>
      </c>
      <c r="L204" s="105">
        <v>216080431.316517</v>
      </c>
      <c r="M204" s="105">
        <v>216617777.76109701</v>
      </c>
      <c r="N204" s="105">
        <v>216617777.76109701</v>
      </c>
    </row>
    <row r="205" spans="1:14" x14ac:dyDescent="0.2">
      <c r="A205" s="106" t="s">
        <v>3401</v>
      </c>
      <c r="B205" s="105">
        <v>3005503349.96804</v>
      </c>
      <c r="C205" s="105">
        <v>3025753969.1739702</v>
      </c>
      <c r="D205" s="105">
        <v>3048103219.6430001</v>
      </c>
      <c r="E205" s="105">
        <v>3066161005.8874698</v>
      </c>
      <c r="F205" s="105">
        <v>3084289124.7852998</v>
      </c>
      <c r="G205" s="105">
        <v>3100122248.21772</v>
      </c>
      <c r="H205" s="105">
        <v>3116735283.9014401</v>
      </c>
      <c r="I205" s="105">
        <v>3133145864.38132</v>
      </c>
      <c r="J205" s="105">
        <v>3132692780.05901</v>
      </c>
      <c r="K205" s="105">
        <v>3117493489.1761098</v>
      </c>
      <c r="L205" s="105">
        <v>3113344376.3790898</v>
      </c>
      <c r="M205" s="105">
        <v>3102911566.28547</v>
      </c>
      <c r="N205" s="105">
        <v>3102911566.28547</v>
      </c>
    </row>
    <row r="206" spans="1:14" x14ac:dyDescent="0.2">
      <c r="A206" s="106" t="s">
        <v>3402</v>
      </c>
      <c r="B206" s="105">
        <v>0</v>
      </c>
      <c r="C206" s="105">
        <v>0</v>
      </c>
      <c r="D206" s="105">
        <v>0</v>
      </c>
      <c r="E206" s="105">
        <v>0</v>
      </c>
      <c r="F206" s="105">
        <v>0</v>
      </c>
      <c r="G206" s="105">
        <v>0</v>
      </c>
      <c r="H206" s="105">
        <v>0</v>
      </c>
      <c r="I206" s="105">
        <v>0</v>
      </c>
      <c r="J206" s="105">
        <v>0</v>
      </c>
      <c r="K206" s="105">
        <v>0</v>
      </c>
      <c r="L206" s="105">
        <v>0</v>
      </c>
      <c r="M206" s="105">
        <v>0</v>
      </c>
      <c r="N206" s="105">
        <v>0</v>
      </c>
    </row>
    <row r="207" spans="1:14" x14ac:dyDescent="0.2">
      <c r="A207" s="106" t="s">
        <v>3403</v>
      </c>
      <c r="B207" s="105">
        <v>19204901446.544201</v>
      </c>
      <c r="C207" s="105">
        <v>19402950721.626301</v>
      </c>
      <c r="D207" s="105">
        <v>19609379104.3111</v>
      </c>
      <c r="E207" s="105">
        <v>19813313019.3601</v>
      </c>
      <c r="F207" s="105">
        <v>20010272445.283401</v>
      </c>
      <c r="G207" s="105">
        <v>20205830678.6847</v>
      </c>
      <c r="H207" s="105">
        <v>20401956299.575298</v>
      </c>
      <c r="I207" s="105">
        <v>20569888542.067799</v>
      </c>
      <c r="J207" s="105">
        <v>20713373713.0592</v>
      </c>
      <c r="K207" s="105">
        <v>20811972176.124199</v>
      </c>
      <c r="L207" s="105">
        <v>20899491937.191799</v>
      </c>
      <c r="M207" s="105">
        <v>21001159140.000599</v>
      </c>
      <c r="N207" s="105">
        <v>21001159140.000599</v>
      </c>
    </row>
    <row r="208" spans="1:14" x14ac:dyDescent="0.2">
      <c r="A208" s="106" t="s">
        <v>3404</v>
      </c>
    </row>
    <row r="209" spans="1:14" x14ac:dyDescent="0.2">
      <c r="A209" s="158" t="s">
        <v>3405</v>
      </c>
    </row>
    <row r="210" spans="1:14" x14ac:dyDescent="0.2">
      <c r="A210" s="106" t="s">
        <v>3406</v>
      </c>
      <c r="B210" s="105">
        <v>8291459418.7478399</v>
      </c>
      <c r="C210" s="105">
        <v>8391942593.7040195</v>
      </c>
      <c r="D210" s="105">
        <v>8489894582.2914896</v>
      </c>
      <c r="E210" s="105">
        <v>8591119850.5196095</v>
      </c>
      <c r="F210" s="105">
        <v>8687152530.5760498</v>
      </c>
      <c r="G210" s="105">
        <v>8781640828.2090206</v>
      </c>
      <c r="H210" s="105">
        <v>8883922410.4216499</v>
      </c>
      <c r="I210" s="105">
        <v>8973605889.9966602</v>
      </c>
      <c r="J210" s="105">
        <v>9057561375.1359901</v>
      </c>
      <c r="K210" s="105">
        <v>9129064836.0022793</v>
      </c>
      <c r="L210" s="105">
        <v>9165867338.3703804</v>
      </c>
      <c r="M210" s="105">
        <v>9212048879.4985199</v>
      </c>
      <c r="N210" s="105">
        <v>9212048879.4985199</v>
      </c>
    </row>
    <row r="211" spans="1:14" x14ac:dyDescent="0.2">
      <c r="A211" s="106" t="s">
        <v>3407</v>
      </c>
      <c r="B211" s="105">
        <v>0</v>
      </c>
      <c r="C211" s="105">
        <v>0</v>
      </c>
      <c r="D211" s="105">
        <v>0</v>
      </c>
      <c r="E211" s="105">
        <v>0</v>
      </c>
      <c r="F211" s="105">
        <v>0</v>
      </c>
      <c r="G211" s="105">
        <v>0</v>
      </c>
      <c r="H211" s="105">
        <v>0</v>
      </c>
      <c r="I211" s="105">
        <v>0</v>
      </c>
      <c r="J211" s="105">
        <v>0</v>
      </c>
      <c r="K211" s="105">
        <v>0</v>
      </c>
      <c r="L211" s="105">
        <v>0</v>
      </c>
      <c r="M211" s="105">
        <v>0</v>
      </c>
      <c r="N211" s="105">
        <v>0</v>
      </c>
    </row>
    <row r="212" spans="1:14" x14ac:dyDescent="0.2">
      <c r="A212" s="106" t="s">
        <v>3408</v>
      </c>
      <c r="B212" s="105">
        <v>6979932137.6174603</v>
      </c>
      <c r="C212" s="105">
        <v>7032541106.2081299</v>
      </c>
      <c r="D212" s="105">
        <v>7091145344.8616304</v>
      </c>
      <c r="E212" s="105">
        <v>7154171583.1084995</v>
      </c>
      <c r="F212" s="105">
        <v>7221977797.6274099</v>
      </c>
      <c r="G212" s="105">
        <v>7291250203.0564098</v>
      </c>
      <c r="H212" s="105">
        <v>7357548672.3027496</v>
      </c>
      <c r="I212" s="105">
        <v>7434699287.0511103</v>
      </c>
      <c r="J212" s="105">
        <v>7524466407.8690596</v>
      </c>
      <c r="K212" s="105">
        <v>7621786719.0441198</v>
      </c>
      <c r="L212" s="105">
        <v>7724215634.6134195</v>
      </c>
      <c r="M212" s="105">
        <v>7796289718.0923004</v>
      </c>
      <c r="N212" s="105">
        <v>7796289718.0923004</v>
      </c>
    </row>
    <row r="213" spans="1:14" x14ac:dyDescent="0.2">
      <c r="A213" s="106" t="s">
        <v>3409</v>
      </c>
      <c r="B213" s="105">
        <v>383248370.53810197</v>
      </c>
      <c r="C213" s="105">
        <v>419725012.19563001</v>
      </c>
      <c r="D213" s="105">
        <v>447972644.484321</v>
      </c>
      <c r="E213" s="105">
        <v>474701380.16475397</v>
      </c>
      <c r="F213" s="105">
        <v>492045208.90379697</v>
      </c>
      <c r="G213" s="105">
        <v>506551312.63594502</v>
      </c>
      <c r="H213" s="105">
        <v>530944423.49379998</v>
      </c>
      <c r="I213" s="105">
        <v>533317996.87815303</v>
      </c>
      <c r="J213" s="105">
        <v>517993414.08545202</v>
      </c>
      <c r="K213" s="105">
        <v>484087903.10730201</v>
      </c>
      <c r="L213" s="105">
        <v>414305089.15463501</v>
      </c>
      <c r="M213" s="105">
        <v>387456693.49776399</v>
      </c>
      <c r="N213" s="105">
        <v>387456693.49776399</v>
      </c>
    </row>
    <row r="214" spans="1:14" x14ac:dyDescent="0.2">
      <c r="A214" s="106" t="s">
        <v>3410</v>
      </c>
      <c r="B214" s="105">
        <v>175177591.18307599</v>
      </c>
      <c r="C214" s="105">
        <v>174779197.13076901</v>
      </c>
      <c r="D214" s="105">
        <v>174518141.59922999</v>
      </c>
      <c r="E214" s="105">
        <v>174342643.32538399</v>
      </c>
      <c r="F214" s="105">
        <v>174234105.73538399</v>
      </c>
      <c r="G214" s="105">
        <v>174169123.954615</v>
      </c>
      <c r="H214" s="105">
        <v>174252047.782307</v>
      </c>
      <c r="I214" s="105">
        <v>174413770.41999999</v>
      </c>
      <c r="J214" s="105">
        <v>174608105.390769</v>
      </c>
      <c r="K214" s="105">
        <v>175021890.34076899</v>
      </c>
      <c r="L214" s="105">
        <v>174266915.72769201</v>
      </c>
      <c r="M214" s="105">
        <v>173271044.574615</v>
      </c>
      <c r="N214" s="105">
        <v>173271044.574615</v>
      </c>
    </row>
    <row r="215" spans="1:14" x14ac:dyDescent="0.2">
      <c r="A215" s="106" t="s">
        <v>3411</v>
      </c>
      <c r="B215" s="105">
        <v>1666455.49</v>
      </c>
      <c r="C215" s="105">
        <v>1666455.49</v>
      </c>
      <c r="D215" s="105">
        <v>1666455.49</v>
      </c>
      <c r="E215" s="105">
        <v>1666455.49</v>
      </c>
      <c r="F215" s="105">
        <v>1666455.49</v>
      </c>
      <c r="G215" s="105">
        <v>1666455.49</v>
      </c>
      <c r="H215" s="105">
        <v>1666455.49</v>
      </c>
      <c r="I215" s="105">
        <v>1666455.49</v>
      </c>
      <c r="J215" s="105">
        <v>1666455.49</v>
      </c>
      <c r="K215" s="105">
        <v>1666455.49</v>
      </c>
      <c r="L215" s="105">
        <v>1666455.49</v>
      </c>
      <c r="M215" s="105">
        <v>1666455.49</v>
      </c>
      <c r="N215" s="105">
        <v>1666455.49</v>
      </c>
    </row>
    <row r="216" spans="1:14" x14ac:dyDescent="0.2">
      <c r="A216" s="106" t="s">
        <v>3412</v>
      </c>
      <c r="B216" s="105">
        <v>222571218.678918</v>
      </c>
      <c r="C216" s="105">
        <v>222487523.205181</v>
      </c>
      <c r="D216" s="105">
        <v>222385599.040333</v>
      </c>
      <c r="E216" s="105">
        <v>222290885.96300799</v>
      </c>
      <c r="F216" s="105">
        <v>222188631.93663099</v>
      </c>
      <c r="G216" s="105">
        <v>222036709.60629401</v>
      </c>
      <c r="H216" s="105">
        <v>220043143.163084</v>
      </c>
      <c r="I216" s="105">
        <v>218022363.405099</v>
      </c>
      <c r="J216" s="105">
        <v>215950358.538497</v>
      </c>
      <c r="K216" s="105">
        <v>215889027.430893</v>
      </c>
      <c r="L216" s="105">
        <v>216080431.316517</v>
      </c>
      <c r="M216" s="105">
        <v>216617777.76109701</v>
      </c>
      <c r="N216" s="105">
        <v>216617777.76109701</v>
      </c>
    </row>
    <row r="217" spans="1:14" x14ac:dyDescent="0.2">
      <c r="A217" s="106" t="s">
        <v>3413</v>
      </c>
      <c r="B217" s="105">
        <v>2767593600.51613</v>
      </c>
      <c r="C217" s="105">
        <v>2789143252.5677199</v>
      </c>
      <c r="D217" s="105">
        <v>2812752768.6136699</v>
      </c>
      <c r="E217" s="105">
        <v>2831760405.1659698</v>
      </c>
      <c r="F217" s="105">
        <v>2850837238.2583299</v>
      </c>
      <c r="G217" s="105">
        <v>2867893481.4366798</v>
      </c>
      <c r="H217" s="105">
        <v>2885534141.5106502</v>
      </c>
      <c r="I217" s="105">
        <v>2902972884.8976698</v>
      </c>
      <c r="J217" s="105">
        <v>2904102294.4727702</v>
      </c>
      <c r="K217" s="105">
        <v>2890036601.5321398</v>
      </c>
      <c r="L217" s="105">
        <v>2887021038.6802201</v>
      </c>
      <c r="M217" s="105">
        <v>2878046688.9719501</v>
      </c>
      <c r="N217" s="105">
        <v>2878046688.9719501</v>
      </c>
    </row>
    <row r="218" spans="1:14" x14ac:dyDescent="0.2">
      <c r="A218" s="106" t="s">
        <v>3414</v>
      </c>
      <c r="B218" s="105">
        <v>0</v>
      </c>
      <c r="C218" s="105">
        <v>0</v>
      </c>
      <c r="D218" s="105">
        <v>0</v>
      </c>
      <c r="E218" s="105">
        <v>0</v>
      </c>
      <c r="F218" s="105">
        <v>0</v>
      </c>
      <c r="G218" s="105">
        <v>0</v>
      </c>
      <c r="H218" s="105">
        <v>0</v>
      </c>
      <c r="I218" s="105">
        <v>0</v>
      </c>
      <c r="J218" s="105">
        <v>0</v>
      </c>
      <c r="K218" s="105">
        <v>0</v>
      </c>
      <c r="L218" s="105">
        <v>0</v>
      </c>
      <c r="M218" s="105">
        <v>0</v>
      </c>
      <c r="N218" s="105">
        <v>0</v>
      </c>
    </row>
    <row r="219" spans="1:14" x14ac:dyDescent="0.2">
      <c r="A219" s="106" t="s">
        <v>3415</v>
      </c>
      <c r="B219" s="105">
        <v>18821648792.7715</v>
      </c>
      <c r="C219" s="105">
        <v>19032285140.5014</v>
      </c>
      <c r="D219" s="105">
        <v>19240335536.3806</v>
      </c>
      <c r="E219" s="105">
        <v>19450053203.737202</v>
      </c>
      <c r="F219" s="105">
        <v>19650101968.527599</v>
      </c>
      <c r="G219" s="105">
        <v>19845208114.388901</v>
      </c>
      <c r="H219" s="105">
        <v>20053911294.1642</v>
      </c>
      <c r="I219" s="105">
        <v>20238698648.138699</v>
      </c>
      <c r="J219" s="105">
        <v>20396348410.982498</v>
      </c>
      <c r="K219" s="105">
        <v>20517553432.947498</v>
      </c>
      <c r="L219" s="105">
        <v>20583422903.352798</v>
      </c>
      <c r="M219" s="105">
        <v>20665397257.8862</v>
      </c>
      <c r="N219" s="105">
        <v>20665397257.8862</v>
      </c>
    </row>
    <row r="220" spans="1:14" x14ac:dyDescent="0.2">
      <c r="A220" s="106" t="s">
        <v>3309</v>
      </c>
    </row>
    <row r="221" spans="1:14" s="201" customFormat="1" x14ac:dyDescent="0.2">
      <c r="A221" s="158" t="s">
        <v>3416</v>
      </c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1:14" s="201" customFormat="1" x14ac:dyDescent="0.2">
      <c r="A222" s="165" t="s">
        <v>3417</v>
      </c>
      <c r="B222" s="160">
        <v>0.440527793820708</v>
      </c>
      <c r="C222" s="160">
        <v>0.44093194967143601</v>
      </c>
      <c r="D222" s="160">
        <v>0.44125501690125501</v>
      </c>
      <c r="E222" s="160">
        <v>0.44170161184283402</v>
      </c>
      <c r="F222" s="160">
        <v>0.44209198224465901</v>
      </c>
      <c r="G222" s="160">
        <v>0.44250686501200198</v>
      </c>
      <c r="H222" s="160">
        <v>0.443001980018077</v>
      </c>
      <c r="I222" s="160">
        <v>0.44338848292609601</v>
      </c>
      <c r="J222" s="160">
        <v>0.44407759627497301</v>
      </c>
      <c r="K222" s="160">
        <v>0.44493924998594803</v>
      </c>
      <c r="L222" s="160">
        <v>0.44530335801813298</v>
      </c>
      <c r="M222" s="160">
        <v>0.44577168125732702</v>
      </c>
      <c r="N222" s="160">
        <v>0.44577168125732702</v>
      </c>
    </row>
    <row r="223" spans="1:14" s="201" customFormat="1" x14ac:dyDescent="0.2">
      <c r="A223" s="165" t="s">
        <v>3418</v>
      </c>
      <c r="B223" s="160">
        <v>0</v>
      </c>
      <c r="C223" s="160">
        <v>0</v>
      </c>
      <c r="D223" s="160">
        <v>0</v>
      </c>
      <c r="E223" s="160">
        <v>0</v>
      </c>
      <c r="F223" s="160">
        <v>0</v>
      </c>
      <c r="G223" s="160">
        <v>0</v>
      </c>
      <c r="H223" s="160">
        <v>0</v>
      </c>
      <c r="I223" s="160">
        <v>0</v>
      </c>
      <c r="J223" s="160">
        <v>0</v>
      </c>
      <c r="K223" s="160">
        <v>0</v>
      </c>
      <c r="L223" s="160">
        <v>0</v>
      </c>
      <c r="M223" s="160">
        <v>0</v>
      </c>
      <c r="N223" s="160">
        <v>0</v>
      </c>
    </row>
    <row r="224" spans="1:14" s="201" customFormat="1" x14ac:dyDescent="0.2">
      <c r="A224" s="165" t="s">
        <v>3419</v>
      </c>
      <c r="B224" s="160">
        <v>0.37084594524461101</v>
      </c>
      <c r="C224" s="160">
        <v>0.36950587143330399</v>
      </c>
      <c r="D224" s="160">
        <v>0.368556220417949</v>
      </c>
      <c r="E224" s="160">
        <v>0.36782272563315399</v>
      </c>
      <c r="F224" s="160">
        <v>0.36752876952976699</v>
      </c>
      <c r="G224" s="160">
        <v>0.36740608418058401</v>
      </c>
      <c r="H224" s="160">
        <v>0.36688846202505199</v>
      </c>
      <c r="I224" s="160">
        <v>0.36735065906694803</v>
      </c>
      <c r="J224" s="160">
        <v>0.36891242766854598</v>
      </c>
      <c r="K224" s="160">
        <v>0.371476391858929</v>
      </c>
      <c r="L224" s="160">
        <v>0.375263903913435</v>
      </c>
      <c r="M224" s="160">
        <v>0.377262997696166</v>
      </c>
      <c r="N224" s="160">
        <v>0.377262997696166</v>
      </c>
    </row>
    <row r="225" spans="1:14" s="201" customFormat="1" x14ac:dyDescent="0.2">
      <c r="A225" s="165" t="s">
        <v>3420</v>
      </c>
      <c r="B225" s="160">
        <v>2.0362104019563301E-2</v>
      </c>
      <c r="C225" s="160">
        <v>2.20533167245607E-2</v>
      </c>
      <c r="D225" s="160">
        <v>2.3282995436190199E-2</v>
      </c>
      <c r="E225" s="160">
        <v>2.4406173864529101E-2</v>
      </c>
      <c r="F225" s="160">
        <v>2.5040338706225299E-2</v>
      </c>
      <c r="G225" s="160">
        <v>2.5525119702255201E-2</v>
      </c>
      <c r="H225" s="160">
        <v>2.64758537975734E-2</v>
      </c>
      <c r="I225" s="160">
        <v>2.6351397693606098E-2</v>
      </c>
      <c r="J225" s="160">
        <v>2.5396379962137498E-2</v>
      </c>
      <c r="K225" s="160">
        <v>2.35938414728309E-2</v>
      </c>
      <c r="L225" s="160">
        <v>2.0128094880038E-2</v>
      </c>
      <c r="M225" s="160">
        <v>1.8749056147464301E-2</v>
      </c>
      <c r="N225" s="160">
        <v>1.8749056147464301E-2</v>
      </c>
    </row>
    <row r="226" spans="1:14" s="201" customFormat="1" x14ac:dyDescent="0.2">
      <c r="A226" s="165" t="s">
        <v>3421</v>
      </c>
      <c r="B226" s="160">
        <v>9.30723939819522E-3</v>
      </c>
      <c r="C226" s="160">
        <v>9.1833006830499796E-3</v>
      </c>
      <c r="D226" s="160">
        <v>9.0704312962339995E-3</v>
      </c>
      <c r="E226" s="160">
        <v>8.9636075284300707E-3</v>
      </c>
      <c r="F226" s="160">
        <v>8.8668295978537402E-3</v>
      </c>
      <c r="G226" s="160">
        <v>8.7763818323644601E-3</v>
      </c>
      <c r="H226" s="160">
        <v>8.6891801417818895E-3</v>
      </c>
      <c r="I226" s="160">
        <v>8.6178352399174703E-3</v>
      </c>
      <c r="J226" s="160">
        <v>8.5607532227067792E-3</v>
      </c>
      <c r="K226" s="160">
        <v>8.5303489479264805E-3</v>
      </c>
      <c r="L226" s="160">
        <v>8.4663720191701201E-3</v>
      </c>
      <c r="M226" s="160">
        <v>8.3845978091948992E-3</v>
      </c>
      <c r="N226" s="160">
        <v>8.3845978091948992E-3</v>
      </c>
    </row>
    <row r="227" spans="1:14" s="201" customFormat="1" x14ac:dyDescent="0.2">
      <c r="A227" s="165" t="s">
        <v>3422</v>
      </c>
      <c r="B227" s="160">
        <v>8.8539293679733405E-5</v>
      </c>
      <c r="C227" s="160">
        <v>8.7559401180561095E-5</v>
      </c>
      <c r="D227" s="160">
        <v>8.6612600224615294E-5</v>
      </c>
      <c r="E227" s="160">
        <v>8.56787111348259E-5</v>
      </c>
      <c r="F227" s="160">
        <v>8.4806455084511105E-5</v>
      </c>
      <c r="G227" s="160">
        <v>8.3972689043846206E-5</v>
      </c>
      <c r="H227" s="160">
        <v>8.3098776371118296E-5</v>
      </c>
      <c r="I227" s="160">
        <v>8.2340051550362802E-5</v>
      </c>
      <c r="J227" s="160">
        <v>8.1703619511749694E-5</v>
      </c>
      <c r="K227" s="160">
        <v>8.1220965035917495E-5</v>
      </c>
      <c r="L227" s="160">
        <v>8.0961048015417596E-5</v>
      </c>
      <c r="M227" s="160">
        <v>8.0639896209304805E-5</v>
      </c>
      <c r="N227" s="160">
        <v>8.0639896209304805E-5</v>
      </c>
    </row>
    <row r="228" spans="1:14" s="201" customFormat="1" x14ac:dyDescent="0.2">
      <c r="A228" s="165" t="s">
        <v>3423</v>
      </c>
      <c r="B228" s="160">
        <v>1.1825277430763399E-2</v>
      </c>
      <c r="C228" s="160">
        <v>1.1690005775066801E-2</v>
      </c>
      <c r="D228" s="160">
        <v>1.1558301497384699E-2</v>
      </c>
      <c r="E228" s="160">
        <v>1.14288060620983E-2</v>
      </c>
      <c r="F228" s="160">
        <v>1.13072508372983E-2</v>
      </c>
      <c r="G228" s="160">
        <v>1.1188429384386399E-2</v>
      </c>
      <c r="H228" s="160">
        <v>1.09725798591279E-2</v>
      </c>
      <c r="I228" s="160">
        <v>1.07725485316789E-2</v>
      </c>
      <c r="J228" s="160">
        <v>1.05876970812195E-2</v>
      </c>
      <c r="K228" s="160">
        <v>1.0522162310259301E-2</v>
      </c>
      <c r="L228" s="160">
        <v>1.0497789037863E-2</v>
      </c>
      <c r="M228" s="160">
        <v>1.0482149220646201E-2</v>
      </c>
      <c r="N228" s="160">
        <v>1.0482149220646201E-2</v>
      </c>
    </row>
    <row r="229" spans="1:14" s="201" customFormat="1" x14ac:dyDescent="0.2">
      <c r="A229" s="165" t="s">
        <v>3424</v>
      </c>
      <c r="B229" s="160">
        <v>0.14704310079247801</v>
      </c>
      <c r="C229" s="160">
        <v>0.1465479963114</v>
      </c>
      <c r="D229" s="160">
        <v>0.14619042185076001</v>
      </c>
      <c r="E229" s="160">
        <v>0.14559139635781901</v>
      </c>
      <c r="F229" s="160">
        <v>0.14508002262911099</v>
      </c>
      <c r="G229" s="160">
        <v>0.14451314719936301</v>
      </c>
      <c r="H229" s="160">
        <v>0.14388884538201499</v>
      </c>
      <c r="I229" s="160">
        <v>0.143436736490201</v>
      </c>
      <c r="J229" s="160">
        <v>0.14238344217090501</v>
      </c>
      <c r="K229" s="160">
        <v>0.14085678445906999</v>
      </c>
      <c r="L229" s="160">
        <v>0.140259521083344</v>
      </c>
      <c r="M229" s="160">
        <v>0.13926887797299101</v>
      </c>
      <c r="N229" s="160">
        <v>0.13926887797299101</v>
      </c>
    </row>
    <row r="230" spans="1:14" s="201" customFormat="1" x14ac:dyDescent="0.2">
      <c r="A230" s="165" t="s">
        <v>3425</v>
      </c>
      <c r="B230" s="160">
        <v>0</v>
      </c>
      <c r="C230" s="160">
        <v>0</v>
      </c>
      <c r="D230" s="160">
        <v>0</v>
      </c>
      <c r="E230" s="160">
        <v>0</v>
      </c>
      <c r="F230" s="160">
        <v>0</v>
      </c>
      <c r="G230" s="160">
        <v>0</v>
      </c>
      <c r="H230" s="160">
        <v>0</v>
      </c>
      <c r="I230" s="160">
        <v>0</v>
      </c>
      <c r="J230" s="160">
        <v>0</v>
      </c>
      <c r="K230" s="160">
        <v>0</v>
      </c>
      <c r="L230" s="160">
        <v>0</v>
      </c>
      <c r="M230" s="160">
        <v>0</v>
      </c>
      <c r="N230" s="160">
        <v>0</v>
      </c>
    </row>
    <row r="231" spans="1:14" x14ac:dyDescent="0.2">
      <c r="A231" s="165" t="s">
        <v>3426</v>
      </c>
      <c r="B231" s="160">
        <v>1</v>
      </c>
      <c r="C231" s="160">
        <v>0.999999999999999</v>
      </c>
      <c r="D231" s="160">
        <v>0.999999999999999</v>
      </c>
      <c r="E231" s="160">
        <v>1</v>
      </c>
      <c r="F231" s="160">
        <v>1</v>
      </c>
      <c r="G231" s="160">
        <v>1</v>
      </c>
      <c r="H231" s="160">
        <v>0.999999999999999</v>
      </c>
      <c r="I231" s="160">
        <v>1</v>
      </c>
      <c r="J231" s="160">
        <v>1</v>
      </c>
      <c r="K231" s="160">
        <v>1</v>
      </c>
      <c r="L231" s="160">
        <v>1</v>
      </c>
      <c r="M231" s="160">
        <v>1</v>
      </c>
      <c r="N231" s="160">
        <v>1</v>
      </c>
    </row>
    <row r="232" spans="1:14" x14ac:dyDescent="0.2">
      <c r="A232" s="106" t="s">
        <v>1803</v>
      </c>
    </row>
    <row r="233" spans="1:14" x14ac:dyDescent="0.2">
      <c r="A233" s="158" t="s">
        <v>3427</v>
      </c>
    </row>
    <row r="234" spans="1:14" x14ac:dyDescent="0.2">
      <c r="A234" s="106" t="s">
        <v>3428</v>
      </c>
      <c r="B234" s="105">
        <v>-789792582.61143303</v>
      </c>
      <c r="C234" s="105">
        <v>-840445759.18865204</v>
      </c>
      <c r="D234" s="105">
        <v>-880737977.83376002</v>
      </c>
      <c r="E234" s="105">
        <v>-920265364.82796299</v>
      </c>
      <c r="F234" s="105">
        <v>-959543300.25185704</v>
      </c>
      <c r="G234" s="105">
        <v>-986905481.04816306</v>
      </c>
      <c r="H234" s="105">
        <v>-1021756887.99659</v>
      </c>
      <c r="I234" s="105">
        <v>-1053569486.6956</v>
      </c>
      <c r="J234" s="105">
        <v>-1079067801.98299</v>
      </c>
      <c r="K234" s="105">
        <v>-1101264115.70961</v>
      </c>
      <c r="L234" s="105">
        <v>-1094460897.26209</v>
      </c>
      <c r="M234" s="105">
        <v>-1083753121.69818</v>
      </c>
      <c r="N234" s="105">
        <v>-1083753121.69818</v>
      </c>
    </row>
    <row r="235" spans="1:14" x14ac:dyDescent="0.2">
      <c r="A235" s="106" t="s">
        <v>3429</v>
      </c>
      <c r="B235" s="105">
        <v>0</v>
      </c>
      <c r="C235" s="105">
        <v>0</v>
      </c>
      <c r="D235" s="105">
        <v>0</v>
      </c>
      <c r="E235" s="105">
        <v>0</v>
      </c>
      <c r="F235" s="105">
        <v>0</v>
      </c>
      <c r="G235" s="105">
        <v>0</v>
      </c>
      <c r="H235" s="105">
        <v>0</v>
      </c>
      <c r="I235" s="105">
        <v>0</v>
      </c>
      <c r="J235" s="105">
        <v>0</v>
      </c>
      <c r="K235" s="105">
        <v>0</v>
      </c>
      <c r="L235" s="105">
        <v>0</v>
      </c>
      <c r="M235" s="105">
        <v>0</v>
      </c>
      <c r="N235" s="105">
        <v>0</v>
      </c>
    </row>
    <row r="236" spans="1:14" x14ac:dyDescent="0.2">
      <c r="A236" s="106" t="s">
        <v>3430</v>
      </c>
      <c r="B236" s="105">
        <v>-664864694.01956606</v>
      </c>
      <c r="C236" s="105">
        <v>-704302881.36941898</v>
      </c>
      <c r="D236" s="105">
        <v>-735632339.25020301</v>
      </c>
      <c r="E236" s="105">
        <v>-766342041.14530897</v>
      </c>
      <c r="F236" s="105">
        <v>-797706772.83382797</v>
      </c>
      <c r="G236" s="105">
        <v>-819411193.17646301</v>
      </c>
      <c r="H236" s="105">
        <v>-846205728.437778</v>
      </c>
      <c r="I236" s="105">
        <v>-872890163.39868498</v>
      </c>
      <c r="J236" s="105">
        <v>-896423340.84788203</v>
      </c>
      <c r="K236" s="105">
        <v>-919437024.71840703</v>
      </c>
      <c r="L236" s="105">
        <v>-922318822.86962402</v>
      </c>
      <c r="M236" s="105">
        <v>-917195884.45192003</v>
      </c>
      <c r="N236" s="105">
        <v>-917195884.45192003</v>
      </c>
    </row>
    <row r="237" spans="1:14" x14ac:dyDescent="0.2">
      <c r="A237" s="106" t="s">
        <v>3431</v>
      </c>
      <c r="B237" s="105">
        <v>-36505843.550835602</v>
      </c>
      <c r="C237" s="105">
        <v>-42035095.281737901</v>
      </c>
      <c r="D237" s="105">
        <v>-46472487.6385298</v>
      </c>
      <c r="E237" s="105">
        <v>-50849161.273804396</v>
      </c>
      <c r="F237" s="105">
        <v>-54349072.606113903</v>
      </c>
      <c r="G237" s="105">
        <v>-56927660.405636497</v>
      </c>
      <c r="H237" s="105">
        <v>-61064932.4460302</v>
      </c>
      <c r="I237" s="105">
        <v>-62615583.423694402</v>
      </c>
      <c r="J237" s="105">
        <v>-61710872.455497302</v>
      </c>
      <c r="K237" s="105">
        <v>-58396850.730949201</v>
      </c>
      <c r="L237" s="105">
        <v>-49470574.128672898</v>
      </c>
      <c r="M237" s="105">
        <v>-45582411.317374103</v>
      </c>
      <c r="N237" s="105">
        <v>-45582411.317374103</v>
      </c>
    </row>
    <row r="238" spans="1:14" x14ac:dyDescent="0.2">
      <c r="A238" s="106" t="s">
        <v>3432</v>
      </c>
      <c r="B238" s="105">
        <v>-16686322.053666299</v>
      </c>
      <c r="C238" s="105">
        <v>-17503984.730919998</v>
      </c>
      <c r="D238" s="105">
        <v>-18104436.237408001</v>
      </c>
      <c r="E238" s="105">
        <v>-18675271.566046402</v>
      </c>
      <c r="F238" s="105">
        <v>-19245105.717359301</v>
      </c>
      <c r="G238" s="105">
        <v>-19573615.731130101</v>
      </c>
      <c r="H238" s="105">
        <v>-20041060.9012325</v>
      </c>
      <c r="I238" s="105">
        <v>-20477501.332979899</v>
      </c>
      <c r="J238" s="105">
        <v>-20801844.634434301</v>
      </c>
      <c r="K238" s="105">
        <v>-21113370.400856599</v>
      </c>
      <c r="L238" s="105">
        <v>-20808540.851556499</v>
      </c>
      <c r="M238" s="105">
        <v>-20384502.721816398</v>
      </c>
      <c r="N238" s="105">
        <v>-20384502.721816398</v>
      </c>
    </row>
    <row r="239" spans="1:14" x14ac:dyDescent="0.2">
      <c r="A239" s="106" t="s">
        <v>3433</v>
      </c>
      <c r="B239" s="105">
        <v>-158736.13061147399</v>
      </c>
      <c r="C239" s="105">
        <v>-166894.06937767999</v>
      </c>
      <c r="D239" s="105">
        <v>-172877.36899277501</v>
      </c>
      <c r="E239" s="105">
        <v>-178507.72613556901</v>
      </c>
      <c r="F239" s="105">
        <v>-184069.08304756001</v>
      </c>
      <c r="G239" s="105">
        <v>-187280.95229319599</v>
      </c>
      <c r="H239" s="105">
        <v>-191662.22945056399</v>
      </c>
      <c r="I239" s="105">
        <v>-195654.53138047401</v>
      </c>
      <c r="J239" s="105">
        <v>-198532.29674303901</v>
      </c>
      <c r="K239" s="105">
        <v>-201029.09383738399</v>
      </c>
      <c r="L239" s="105">
        <v>-198985.02820323501</v>
      </c>
      <c r="M239" s="105">
        <v>-196050.45121698099</v>
      </c>
      <c r="N239" s="105">
        <v>-196050.45121698099</v>
      </c>
    </row>
    <row r="240" spans="1:14" x14ac:dyDescent="0.2">
      <c r="A240" s="106" t="s">
        <v>3434</v>
      </c>
      <c r="B240" s="105">
        <v>-21200742.684445702</v>
      </c>
      <c r="C240" s="105">
        <v>-22281932.1345773</v>
      </c>
      <c r="D240" s="105">
        <v>-23070185.489307601</v>
      </c>
      <c r="E240" s="105">
        <v>-23811401.403776899</v>
      </c>
      <c r="F240" s="105">
        <v>-24541944.258089699</v>
      </c>
      <c r="G240" s="105">
        <v>-24953109.560168799</v>
      </c>
      <c r="H240" s="105">
        <v>-25307582.258885499</v>
      </c>
      <c r="I240" s="105">
        <v>-25597481.3599662</v>
      </c>
      <c r="J240" s="105">
        <v>-25727132.179888401</v>
      </c>
      <c r="K240" s="105">
        <v>-26043285.172811199</v>
      </c>
      <c r="L240" s="105">
        <v>-25801331.615334298</v>
      </c>
      <c r="M240" s="105">
        <v>-25484036.823379502</v>
      </c>
      <c r="N240" s="105">
        <v>-25484036.823379502</v>
      </c>
    </row>
    <row r="241" spans="1:14" x14ac:dyDescent="0.2">
      <c r="A241" s="106" t="s">
        <v>3435</v>
      </c>
      <c r="B241" s="105">
        <v>-263623662.25035501</v>
      </c>
      <c r="C241" s="105">
        <v>-279330273.32060701</v>
      </c>
      <c r="D241" s="105">
        <v>-291793750.97805601</v>
      </c>
      <c r="E241" s="105">
        <v>-303333100.65600199</v>
      </c>
      <c r="F241" s="105">
        <v>-314890496.33365798</v>
      </c>
      <c r="G241" s="105">
        <v>-322301930.95581198</v>
      </c>
      <c r="H241" s="105">
        <v>-331870794.05142099</v>
      </c>
      <c r="I241" s="105">
        <v>-340831064.98384702</v>
      </c>
      <c r="J241" s="105">
        <v>-345978696.67578697</v>
      </c>
      <c r="K241" s="105">
        <v>-348633037.395365</v>
      </c>
      <c r="L241" s="105">
        <v>-344728056.79623401</v>
      </c>
      <c r="M241" s="105">
        <v>-338588312.36860102</v>
      </c>
      <c r="N241" s="105">
        <v>-338588312.36860102</v>
      </c>
    </row>
    <row r="242" spans="1:14" x14ac:dyDescent="0.2">
      <c r="A242" s="106" t="s">
        <v>3436</v>
      </c>
      <c r="B242" s="105">
        <v>0</v>
      </c>
      <c r="C242" s="105">
        <v>0</v>
      </c>
      <c r="D242" s="105">
        <v>0</v>
      </c>
      <c r="E242" s="105">
        <v>0</v>
      </c>
      <c r="F242" s="105">
        <v>0</v>
      </c>
      <c r="G242" s="105">
        <v>0</v>
      </c>
      <c r="H242" s="105">
        <v>0</v>
      </c>
      <c r="I242" s="105">
        <v>0</v>
      </c>
      <c r="J242" s="105">
        <v>0</v>
      </c>
      <c r="K242" s="105">
        <v>0</v>
      </c>
      <c r="L242" s="105">
        <v>0</v>
      </c>
      <c r="M242" s="105">
        <v>0</v>
      </c>
      <c r="N242" s="105">
        <v>0</v>
      </c>
    </row>
    <row r="243" spans="1:14" x14ac:dyDescent="0.2">
      <c r="A243" s="106" t="s">
        <v>3437</v>
      </c>
      <c r="B243" s="105">
        <v>-1792832583.30091</v>
      </c>
      <c r="C243" s="105">
        <v>-1906066820.0952899</v>
      </c>
      <c r="D243" s="105">
        <v>-1995984054.7962501</v>
      </c>
      <c r="E243" s="105">
        <v>-2083454848.59903</v>
      </c>
      <c r="F243" s="105">
        <v>-2170460761.08395</v>
      </c>
      <c r="G243" s="105">
        <v>-2230260271.8296599</v>
      </c>
      <c r="H243" s="105">
        <v>-2306438648.3213902</v>
      </c>
      <c r="I243" s="105">
        <v>-2376176935.72615</v>
      </c>
      <c r="J243" s="105">
        <v>-2429908221.0732198</v>
      </c>
      <c r="K243" s="105">
        <v>-2475088713.2218299</v>
      </c>
      <c r="L243" s="105">
        <v>-2457787208.5517101</v>
      </c>
      <c r="M243" s="105">
        <v>-2431184319.83249</v>
      </c>
      <c r="N243" s="105">
        <v>-2431184319.83249</v>
      </c>
    </row>
    <row r="244" spans="1:14" x14ac:dyDescent="0.2">
      <c r="A244" s="106" t="s">
        <v>3438</v>
      </c>
    </row>
    <row r="245" spans="1:14" x14ac:dyDescent="0.2">
      <c r="A245" s="106" t="s">
        <v>3439</v>
      </c>
    </row>
    <row r="246" spans="1:14" x14ac:dyDescent="0.2">
      <c r="A246" s="106" t="s">
        <v>3440</v>
      </c>
      <c r="B246" s="105">
        <v>-261849691.302632</v>
      </c>
      <c r="C246" s="105">
        <v>-277706608.72013301</v>
      </c>
      <c r="D246" s="105">
        <v>-290184421.955917</v>
      </c>
      <c r="E246" s="105">
        <v>-301794741.70832801</v>
      </c>
      <c r="F246" s="105">
        <v>-313388634.00005502</v>
      </c>
      <c r="G246" s="105">
        <v>-320788065.82495397</v>
      </c>
      <c r="H246" s="105">
        <v>-330504238.33093798</v>
      </c>
      <c r="I246" s="105">
        <v>-339655913.051431</v>
      </c>
      <c r="J246" s="105">
        <v>-344957025.62399</v>
      </c>
      <c r="K246" s="105">
        <v>-347866320.26443601</v>
      </c>
      <c r="L246" s="105">
        <v>-343702507.37108499</v>
      </c>
      <c r="M246" s="105">
        <v>-337325684.89083201</v>
      </c>
      <c r="N246" s="105">
        <v>-337325684.89083201</v>
      </c>
    </row>
    <row r="247" spans="1:14" x14ac:dyDescent="0.2">
      <c r="A247" s="106" t="s">
        <v>3441</v>
      </c>
      <c r="B247" s="105">
        <v>-1780768291.0072701</v>
      </c>
      <c r="C247" s="105">
        <v>-1894987415.1130199</v>
      </c>
      <c r="D247" s="105">
        <v>-1984975611.13924</v>
      </c>
      <c r="E247" s="105">
        <v>-2072888572.1145799</v>
      </c>
      <c r="F247" s="105">
        <v>-2160108802.85851</v>
      </c>
      <c r="G247" s="105">
        <v>-2219784649.6444402</v>
      </c>
      <c r="H247" s="105">
        <v>-2296941347.0062299</v>
      </c>
      <c r="I247" s="105">
        <v>-2367984111.75949</v>
      </c>
      <c r="J247" s="105">
        <v>-2422732730.4668698</v>
      </c>
      <c r="K247" s="105">
        <v>-2469645474.3045602</v>
      </c>
      <c r="L247" s="105">
        <v>-2450475409.5577598</v>
      </c>
      <c r="M247" s="105">
        <v>-2422118206.1669898</v>
      </c>
      <c r="N247" s="105">
        <v>-2422118206.1669898</v>
      </c>
    </row>
    <row r="248" spans="1:14" x14ac:dyDescent="0.2">
      <c r="A248" s="106" t="s">
        <v>3442</v>
      </c>
    </row>
    <row r="249" spans="1:14" x14ac:dyDescent="0.2">
      <c r="A249" s="158" t="s">
        <v>3443</v>
      </c>
    </row>
    <row r="250" spans="1:14" x14ac:dyDescent="0.2">
      <c r="A250" s="106" t="s">
        <v>3444</v>
      </c>
      <c r="B250" s="105">
        <v>-12672877.857692299</v>
      </c>
      <c r="C250" s="105">
        <v>-12641701.009999899</v>
      </c>
      <c r="D250" s="105">
        <v>-12624428.614615301</v>
      </c>
      <c r="E250" s="105">
        <v>-12607219.4092307</v>
      </c>
      <c r="F250" s="105">
        <v>-12590219.6538461</v>
      </c>
      <c r="G250" s="105">
        <v>-12573168.4015384</v>
      </c>
      <c r="H250" s="105">
        <v>-12556232.6399999</v>
      </c>
      <c r="I250" s="105">
        <v>-12546302.9946153</v>
      </c>
      <c r="J250" s="105">
        <v>-12536285.326923</v>
      </c>
      <c r="K250" s="105">
        <v>-12545425.699230701</v>
      </c>
      <c r="L250" s="105">
        <v>-12559655.926922999</v>
      </c>
      <c r="M250" s="105">
        <v>-17774402.336153802</v>
      </c>
      <c r="N250" s="105">
        <v>-17774402.336153802</v>
      </c>
    </row>
    <row r="251" spans="1:14" x14ac:dyDescent="0.2">
      <c r="A251" s="106" t="s">
        <v>3445</v>
      </c>
      <c r="B251" s="105">
        <v>0</v>
      </c>
      <c r="C251" s="105">
        <v>0</v>
      </c>
      <c r="D251" s="105">
        <v>0</v>
      </c>
      <c r="E251" s="105">
        <v>0</v>
      </c>
      <c r="F251" s="105">
        <v>0</v>
      </c>
      <c r="G251" s="105">
        <v>0</v>
      </c>
      <c r="H251" s="105">
        <v>0</v>
      </c>
      <c r="I251" s="105">
        <v>0</v>
      </c>
      <c r="J251" s="105">
        <v>0</v>
      </c>
      <c r="K251" s="105">
        <v>0</v>
      </c>
      <c r="L251" s="105">
        <v>0</v>
      </c>
      <c r="M251" s="105">
        <v>0</v>
      </c>
      <c r="N251" s="105">
        <v>0</v>
      </c>
    </row>
    <row r="252" spans="1:14" x14ac:dyDescent="0.2">
      <c r="A252" s="106" t="s">
        <v>3446</v>
      </c>
      <c r="B252" s="105">
        <v>0</v>
      </c>
      <c r="C252" s="105">
        <v>0</v>
      </c>
      <c r="D252" s="105">
        <v>0</v>
      </c>
      <c r="E252" s="105">
        <v>0</v>
      </c>
      <c r="F252" s="105">
        <v>0</v>
      </c>
      <c r="G252" s="105">
        <v>0</v>
      </c>
      <c r="H252" s="105">
        <v>0</v>
      </c>
      <c r="I252" s="105">
        <v>0</v>
      </c>
      <c r="J252" s="105">
        <v>0</v>
      </c>
      <c r="K252" s="105">
        <v>0</v>
      </c>
      <c r="L252" s="105">
        <v>0</v>
      </c>
      <c r="M252" s="105">
        <v>0</v>
      </c>
      <c r="N252" s="105">
        <v>0</v>
      </c>
    </row>
    <row r="253" spans="1:14" x14ac:dyDescent="0.2">
      <c r="A253" s="106" t="s">
        <v>3447</v>
      </c>
      <c r="B253" s="105">
        <v>-144734318.756744</v>
      </c>
      <c r="C253" s="105">
        <v>-132492568.490881</v>
      </c>
      <c r="D253" s="105">
        <v>-132077131.94355699</v>
      </c>
      <c r="E253" s="105">
        <v>-126818271.976643</v>
      </c>
      <c r="F253" s="105">
        <v>-124480328.800464</v>
      </c>
      <c r="G253" s="105">
        <v>-126296251.29839601</v>
      </c>
      <c r="H253" s="105">
        <v>-113784931.695418</v>
      </c>
      <c r="I253" s="105">
        <v>-96663435.417503193</v>
      </c>
      <c r="J253" s="105">
        <v>-83074021.769860506</v>
      </c>
      <c r="K253" s="105">
        <v>-59859668.750836499</v>
      </c>
      <c r="L253" s="105">
        <v>-84497839.207122698</v>
      </c>
      <c r="M253" s="105">
        <v>-102188716.130199</v>
      </c>
      <c r="N253" s="105">
        <v>-102188716.130199</v>
      </c>
    </row>
    <row r="254" spans="1:14" x14ac:dyDescent="0.2">
      <c r="A254" s="106" t="s">
        <v>3448</v>
      </c>
      <c r="B254" s="105">
        <v>0</v>
      </c>
      <c r="C254" s="105">
        <v>0</v>
      </c>
      <c r="D254" s="105">
        <v>0</v>
      </c>
      <c r="E254" s="105">
        <v>0</v>
      </c>
      <c r="F254" s="105">
        <v>0</v>
      </c>
      <c r="G254" s="105">
        <v>0</v>
      </c>
      <c r="H254" s="105">
        <v>0</v>
      </c>
      <c r="I254" s="105">
        <v>0</v>
      </c>
      <c r="J254" s="105">
        <v>0</v>
      </c>
      <c r="K254" s="105">
        <v>0</v>
      </c>
      <c r="L254" s="105">
        <v>0</v>
      </c>
      <c r="M254" s="105">
        <v>0</v>
      </c>
      <c r="N254" s="105">
        <v>0</v>
      </c>
    </row>
    <row r="255" spans="1:14" x14ac:dyDescent="0.2">
      <c r="A255" s="106" t="s">
        <v>3449</v>
      </c>
      <c r="B255" s="105">
        <v>0</v>
      </c>
      <c r="C255" s="105">
        <v>0</v>
      </c>
      <c r="D255" s="105">
        <v>0</v>
      </c>
      <c r="E255" s="105">
        <v>0</v>
      </c>
      <c r="F255" s="105">
        <v>0</v>
      </c>
      <c r="G255" s="105">
        <v>0</v>
      </c>
      <c r="H255" s="105">
        <v>0</v>
      </c>
      <c r="I255" s="105">
        <v>0</v>
      </c>
      <c r="J255" s="105">
        <v>0</v>
      </c>
      <c r="K255" s="105">
        <v>0</v>
      </c>
      <c r="L255" s="105">
        <v>0</v>
      </c>
      <c r="M255" s="105">
        <v>0</v>
      </c>
      <c r="N255" s="105">
        <v>0</v>
      </c>
    </row>
    <row r="256" spans="1:14" x14ac:dyDescent="0.2">
      <c r="A256" s="106" t="s">
        <v>3450</v>
      </c>
      <c r="B256" s="105">
        <v>0</v>
      </c>
      <c r="C256" s="105">
        <v>0</v>
      </c>
      <c r="D256" s="105">
        <v>0</v>
      </c>
      <c r="E256" s="105">
        <v>0</v>
      </c>
      <c r="F256" s="105">
        <v>0</v>
      </c>
      <c r="G256" s="105">
        <v>0</v>
      </c>
      <c r="H256" s="105">
        <v>0</v>
      </c>
      <c r="I256" s="105">
        <v>0</v>
      </c>
      <c r="J256" s="105">
        <v>0</v>
      </c>
      <c r="K256" s="105">
        <v>0</v>
      </c>
      <c r="L256" s="105">
        <v>0</v>
      </c>
      <c r="M256" s="105">
        <v>0</v>
      </c>
      <c r="N256" s="105">
        <v>0</v>
      </c>
    </row>
    <row r="257" spans="1:14" x14ac:dyDescent="0.2">
      <c r="A257" s="106" t="s">
        <v>3451</v>
      </c>
      <c r="B257" s="105">
        <v>-237909749.45190701</v>
      </c>
      <c r="C257" s="105">
        <v>-236610716.60624599</v>
      </c>
      <c r="D257" s="105">
        <v>-235350451.029329</v>
      </c>
      <c r="E257" s="105">
        <v>-234400600.72149801</v>
      </c>
      <c r="F257" s="105">
        <v>-233451886.52697301</v>
      </c>
      <c r="G257" s="105">
        <v>-232228766.78103301</v>
      </c>
      <c r="H257" s="105">
        <v>-231201142.390793</v>
      </c>
      <c r="I257" s="105">
        <v>-230172979.483643</v>
      </c>
      <c r="J257" s="105">
        <v>-228590485.586236</v>
      </c>
      <c r="K257" s="105">
        <v>-227456887.64396501</v>
      </c>
      <c r="L257" s="105">
        <v>-226323337.698879</v>
      </c>
      <c r="M257" s="105">
        <v>-224864877.31352401</v>
      </c>
      <c r="N257" s="105">
        <v>-224864877.31352401</v>
      </c>
    </row>
    <row r="258" spans="1:14" x14ac:dyDescent="0.2">
      <c r="A258" s="106" t="s">
        <v>3452</v>
      </c>
      <c r="B258" s="105">
        <v>0</v>
      </c>
      <c r="C258" s="105">
        <v>0</v>
      </c>
      <c r="D258" s="105">
        <v>0</v>
      </c>
      <c r="E258" s="105">
        <v>0</v>
      </c>
      <c r="F258" s="105">
        <v>0</v>
      </c>
      <c r="G258" s="105">
        <v>0</v>
      </c>
      <c r="H258" s="105">
        <v>0</v>
      </c>
      <c r="I258" s="105">
        <v>0</v>
      </c>
      <c r="J258" s="105">
        <v>0</v>
      </c>
      <c r="K258" s="105">
        <v>0</v>
      </c>
      <c r="L258" s="105">
        <v>0</v>
      </c>
      <c r="M258" s="105">
        <v>0</v>
      </c>
      <c r="N258" s="105">
        <v>0</v>
      </c>
    </row>
    <row r="259" spans="1:14" x14ac:dyDescent="0.2">
      <c r="A259" s="106" t="s">
        <v>3453</v>
      </c>
      <c r="B259" s="105">
        <v>-395316946.06634402</v>
      </c>
      <c r="C259" s="105">
        <v>-381744986.10712802</v>
      </c>
      <c r="D259" s="105">
        <v>-380052011.587502</v>
      </c>
      <c r="E259" s="105">
        <v>-373826092.10737097</v>
      </c>
      <c r="F259" s="105">
        <v>-370522434.98128301</v>
      </c>
      <c r="G259" s="105">
        <v>-371098186.480968</v>
      </c>
      <c r="H259" s="105">
        <v>-357542306.72621202</v>
      </c>
      <c r="I259" s="105">
        <v>-339382717.89576203</v>
      </c>
      <c r="J259" s="105">
        <v>-324200792.68302</v>
      </c>
      <c r="K259" s="105">
        <v>-299861982.09403199</v>
      </c>
      <c r="L259" s="105">
        <v>-323380832.83292502</v>
      </c>
      <c r="M259" s="105">
        <v>-344827995.77987802</v>
      </c>
      <c r="N259" s="105">
        <v>-344827995.77987802</v>
      </c>
    </row>
    <row r="260" spans="1:14" x14ac:dyDescent="0.2">
      <c r="A260" s="106" t="s">
        <v>3340</v>
      </c>
    </row>
    <row r="261" spans="1:14" x14ac:dyDescent="0.2">
      <c r="A261" s="158" t="s">
        <v>3454</v>
      </c>
    </row>
    <row r="262" spans="1:14" x14ac:dyDescent="0.2">
      <c r="A262" s="106" t="s">
        <v>3455</v>
      </c>
      <c r="B262" s="105">
        <v>7978798492.1185598</v>
      </c>
      <c r="C262" s="105">
        <v>7984977384.7097998</v>
      </c>
      <c r="D262" s="105">
        <v>8006371295.0562296</v>
      </c>
      <c r="E262" s="105">
        <v>8030102501.1451101</v>
      </c>
      <c r="F262" s="105">
        <v>8054725531.2619801</v>
      </c>
      <c r="G262" s="105">
        <v>8094610131.7849102</v>
      </c>
      <c r="H262" s="105">
        <v>8127856430.1264801</v>
      </c>
      <c r="I262" s="105">
        <v>8166422408.1128597</v>
      </c>
      <c r="J262" s="105">
        <v>8208184961.9808502</v>
      </c>
      <c r="K262" s="105">
        <v>8251860736.4949999</v>
      </c>
      <c r="L262" s="105">
        <v>8321304574.2132797</v>
      </c>
      <c r="M262" s="105">
        <v>8409322501.6002798</v>
      </c>
      <c r="N262" s="105">
        <v>8409322501.6002798</v>
      </c>
    </row>
    <row r="263" spans="1:14" x14ac:dyDescent="0.2">
      <c r="A263" s="106" t="s">
        <v>3456</v>
      </c>
      <c r="B263" s="105">
        <v>0</v>
      </c>
      <c r="C263" s="105">
        <v>0</v>
      </c>
      <c r="D263" s="105">
        <v>0</v>
      </c>
      <c r="E263" s="105">
        <v>0</v>
      </c>
      <c r="F263" s="105">
        <v>0</v>
      </c>
      <c r="G263" s="105">
        <v>0</v>
      </c>
      <c r="H263" s="105">
        <v>0</v>
      </c>
      <c r="I263" s="105">
        <v>0</v>
      </c>
      <c r="J263" s="105">
        <v>0</v>
      </c>
      <c r="K263" s="105">
        <v>0</v>
      </c>
      <c r="L263" s="105">
        <v>0</v>
      </c>
      <c r="M263" s="105">
        <v>0</v>
      </c>
      <c r="N263" s="105">
        <v>0</v>
      </c>
    </row>
    <row r="264" spans="1:14" x14ac:dyDescent="0.2">
      <c r="A264" s="106" t="s">
        <v>3457</v>
      </c>
      <c r="B264" s="105">
        <v>7094560660.3188896</v>
      </c>
      <c r="C264" s="105">
        <v>7154915587.5074997</v>
      </c>
      <c r="D264" s="105">
        <v>7223322875.2813301</v>
      </c>
      <c r="E264" s="105">
        <v>7298192963.8408403</v>
      </c>
      <c r="F264" s="105">
        <v>7372409498.2115498</v>
      </c>
      <c r="G264" s="105">
        <v>7456284137.0212202</v>
      </c>
      <c r="H264" s="105">
        <v>7535071721.77145</v>
      </c>
      <c r="I264" s="105">
        <v>7613972336.1390104</v>
      </c>
      <c r="J264" s="105">
        <v>7711256332.2328796</v>
      </c>
      <c r="K264" s="105">
        <v>7809006770.3815899</v>
      </c>
      <c r="L264" s="105">
        <v>7902780738.5680704</v>
      </c>
      <c r="M264" s="105">
        <v>7966191701.6642303</v>
      </c>
      <c r="N264" s="105">
        <v>7966191701.6642303</v>
      </c>
    </row>
    <row r="265" spans="1:14" x14ac:dyDescent="0.2">
      <c r="A265" s="106" t="s">
        <v>3458</v>
      </c>
      <c r="B265" s="105">
        <v>389542299.143188</v>
      </c>
      <c r="C265" s="105">
        <v>427028720.752765</v>
      </c>
      <c r="D265" s="105">
        <v>456322764.94637299</v>
      </c>
      <c r="E265" s="105">
        <v>484257643.585706</v>
      </c>
      <c r="F265" s="105">
        <v>502294367.73726702</v>
      </c>
      <c r="G265" s="105">
        <v>518016857.43981302</v>
      </c>
      <c r="H265" s="105">
        <v>543755058.85008895</v>
      </c>
      <c r="I265" s="105">
        <v>546177904.15110898</v>
      </c>
      <c r="J265" s="105">
        <v>530852259.53618002</v>
      </c>
      <c r="K265" s="105">
        <v>495978941.96898299</v>
      </c>
      <c r="L265" s="105">
        <v>423882816.501127</v>
      </c>
      <c r="M265" s="105">
        <v>395900410.080118</v>
      </c>
      <c r="N265" s="105">
        <v>395900410.080118</v>
      </c>
    </row>
    <row r="266" spans="1:14" x14ac:dyDescent="0.2">
      <c r="A266" s="106" t="s">
        <v>3459</v>
      </c>
      <c r="B266" s="105">
        <v>158491269.12941</v>
      </c>
      <c r="C266" s="105">
        <v>157275212.399849</v>
      </c>
      <c r="D266" s="105">
        <v>156413705.36182201</v>
      </c>
      <c r="E266" s="105">
        <v>155667371.75933799</v>
      </c>
      <c r="F266" s="105">
        <v>154989000.01802501</v>
      </c>
      <c r="G266" s="105">
        <v>154595508.22348499</v>
      </c>
      <c r="H266" s="105">
        <v>154210986.88107499</v>
      </c>
      <c r="I266" s="105">
        <v>153936269.08702001</v>
      </c>
      <c r="J266" s="105">
        <v>153806260.75633401</v>
      </c>
      <c r="K266" s="105">
        <v>153908519.93991199</v>
      </c>
      <c r="L266" s="105">
        <v>153458374.87613499</v>
      </c>
      <c r="M266" s="105">
        <v>152886541.85279801</v>
      </c>
      <c r="N266" s="105">
        <v>152886541.85279801</v>
      </c>
    </row>
    <row r="267" spans="1:14" x14ac:dyDescent="0.2">
      <c r="A267" s="106" t="s">
        <v>3460</v>
      </c>
      <c r="B267" s="105">
        <v>1507719.35938852</v>
      </c>
      <c r="C267" s="105">
        <v>1499561.4206223199</v>
      </c>
      <c r="D267" s="105">
        <v>1493578.1210072199</v>
      </c>
      <c r="E267" s="105">
        <v>1487947.7638644299</v>
      </c>
      <c r="F267" s="105">
        <v>1482386.40695243</v>
      </c>
      <c r="G267" s="105">
        <v>1479174.5377068</v>
      </c>
      <c r="H267" s="105">
        <v>1474793.26054943</v>
      </c>
      <c r="I267" s="105">
        <v>1470800.9586195201</v>
      </c>
      <c r="J267" s="105">
        <v>1467923.19325696</v>
      </c>
      <c r="K267" s="105">
        <v>1465426.39616261</v>
      </c>
      <c r="L267" s="105">
        <v>1467470.4617967601</v>
      </c>
      <c r="M267" s="105">
        <v>1470405.0387830101</v>
      </c>
      <c r="N267" s="105">
        <v>1470405.0387830101</v>
      </c>
    </row>
    <row r="268" spans="1:14" x14ac:dyDescent="0.2">
      <c r="A268" s="106" t="s">
        <v>3461</v>
      </c>
      <c r="B268" s="105">
        <v>219845160.058631</v>
      </c>
      <c r="C268" s="105">
        <v>218593803.851576</v>
      </c>
      <c r="D268" s="105">
        <v>217626897.29761499</v>
      </c>
      <c r="E268" s="105">
        <v>216707028.18391499</v>
      </c>
      <c r="F268" s="105">
        <v>215797832.130371</v>
      </c>
      <c r="G268" s="105">
        <v>215199527.18675399</v>
      </c>
      <c r="H268" s="105">
        <v>212621104.731114</v>
      </c>
      <c r="I268" s="105">
        <v>210107255.87311</v>
      </c>
      <c r="J268" s="105">
        <v>207745168.853957</v>
      </c>
      <c r="K268" s="105">
        <v>207395070.10411099</v>
      </c>
      <c r="L268" s="105">
        <v>207883695.22235799</v>
      </c>
      <c r="M268" s="105">
        <v>208842798.08200499</v>
      </c>
      <c r="N268" s="105">
        <v>208842798.08200499</v>
      </c>
    </row>
    <row r="269" spans="1:14" x14ac:dyDescent="0.2">
      <c r="A269" s="106" t="s">
        <v>3462</v>
      </c>
      <c r="B269" s="105">
        <v>2753443905.1785002</v>
      </c>
      <c r="C269" s="105">
        <v>2759886363.1677599</v>
      </c>
      <c r="D269" s="105">
        <v>2771943311.6064601</v>
      </c>
      <c r="E269" s="105">
        <v>2779848244.47788</v>
      </c>
      <c r="F269" s="105">
        <v>2787910026.2170601</v>
      </c>
      <c r="G269" s="105">
        <v>2798529854.5808401</v>
      </c>
      <c r="H269" s="105">
        <v>2806997783.2239299</v>
      </c>
      <c r="I269" s="105">
        <v>2816250873.5278902</v>
      </c>
      <c r="J269" s="105">
        <v>2812306379.0587401</v>
      </c>
      <c r="K269" s="105">
        <v>2794820404.9575901</v>
      </c>
      <c r="L269" s="105">
        <v>2795944680.6071901</v>
      </c>
      <c r="M269" s="105">
        <v>2793129330.15556</v>
      </c>
      <c r="N269" s="105">
        <v>2793129330.15556</v>
      </c>
    </row>
    <row r="270" spans="1:14" x14ac:dyDescent="0.2">
      <c r="A270" s="106" t="s">
        <v>3463</v>
      </c>
      <c r="B270" s="105">
        <v>0</v>
      </c>
      <c r="C270" s="105">
        <v>0</v>
      </c>
      <c r="D270" s="105">
        <v>0</v>
      </c>
      <c r="E270" s="105">
        <v>0</v>
      </c>
      <c r="F270" s="105">
        <v>0</v>
      </c>
      <c r="G270" s="105">
        <v>0</v>
      </c>
      <c r="H270" s="105">
        <v>0</v>
      </c>
      <c r="I270" s="105">
        <v>0</v>
      </c>
      <c r="J270" s="105">
        <v>0</v>
      </c>
      <c r="K270" s="105">
        <v>0</v>
      </c>
      <c r="L270" s="105">
        <v>0</v>
      </c>
      <c r="M270" s="105">
        <v>0</v>
      </c>
      <c r="N270" s="105">
        <v>0</v>
      </c>
    </row>
    <row r="271" spans="1:14" x14ac:dyDescent="0.2">
      <c r="A271" s="106" t="s">
        <v>3464</v>
      </c>
      <c r="B271" s="105">
        <v>18596189505.306499</v>
      </c>
      <c r="C271" s="105">
        <v>18704176633.809799</v>
      </c>
      <c r="D271" s="105">
        <v>18833494427.670799</v>
      </c>
      <c r="E271" s="105">
        <v>18966263700.756599</v>
      </c>
      <c r="F271" s="105">
        <v>19089608641.9832</v>
      </c>
      <c r="G271" s="105">
        <v>19238715190.7747</v>
      </c>
      <c r="H271" s="105">
        <v>19381987878.8447</v>
      </c>
      <c r="I271" s="105">
        <v>19508337847.849602</v>
      </c>
      <c r="J271" s="105">
        <v>19625619285.612202</v>
      </c>
      <c r="K271" s="105">
        <v>19714435870.243301</v>
      </c>
      <c r="L271" s="105">
        <v>19806722350.449902</v>
      </c>
      <c r="M271" s="105">
        <v>19927743688.473701</v>
      </c>
      <c r="N271" s="105">
        <v>19927743688.473701</v>
      </c>
    </row>
    <row r="272" spans="1:14" s="201" customFormat="1" x14ac:dyDescent="0.2">
      <c r="A272" s="106" t="s">
        <v>1843</v>
      </c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</row>
    <row r="273" spans="1:14" x14ac:dyDescent="0.2">
      <c r="A273" s="165" t="s">
        <v>3465</v>
      </c>
      <c r="B273" s="160">
        <v>0.88563807690172502</v>
      </c>
      <c r="C273" s="160">
        <v>0.88158365792177096</v>
      </c>
      <c r="D273" s="160">
        <v>0.878299595990364</v>
      </c>
      <c r="E273" s="160">
        <v>0.87540475647157501</v>
      </c>
      <c r="F273" s="160">
        <v>0.87241182868645295</v>
      </c>
      <c r="G273" s="160">
        <v>0.87064985172044695</v>
      </c>
      <c r="H273" s="160">
        <v>0.86875908764406395</v>
      </c>
      <c r="I273" s="160">
        <v>0.86724564692950201</v>
      </c>
      <c r="J273" s="160">
        <v>0.86624530062423499</v>
      </c>
      <c r="K273" s="160">
        <v>0.86578777015255504</v>
      </c>
      <c r="L273" s="160">
        <v>0.86614961742405205</v>
      </c>
      <c r="M273" s="160">
        <v>0.867141229466173</v>
      </c>
      <c r="N273" s="160">
        <v>0.867141229466173</v>
      </c>
    </row>
    <row r="274" spans="1:14" x14ac:dyDescent="0.2">
      <c r="A274" s="106" t="s">
        <v>1845</v>
      </c>
    </row>
    <row r="275" spans="1:14" x14ac:dyDescent="0.2">
      <c r="A275" s="106" t="s">
        <v>3466</v>
      </c>
    </row>
    <row r="276" spans="1:14" x14ac:dyDescent="0.2">
      <c r="A276" s="106" t="s">
        <v>3467</v>
      </c>
      <c r="B276" s="105">
        <v>183225272.358354</v>
      </c>
      <c r="C276" s="105">
        <v>228566779.946244</v>
      </c>
      <c r="D276" s="105">
        <v>267224878.14470199</v>
      </c>
      <c r="E276" s="105">
        <v>307398407.59549099</v>
      </c>
      <c r="F276" s="105">
        <v>342027585.373514</v>
      </c>
      <c r="G276" s="105">
        <v>373565126.00159299</v>
      </c>
      <c r="H276" s="105">
        <v>410490258.76290703</v>
      </c>
      <c r="I276" s="105">
        <v>433685047.75059098</v>
      </c>
      <c r="J276" s="105">
        <v>455715371.84675699</v>
      </c>
      <c r="K276" s="105">
        <v>467482873.01897597</v>
      </c>
      <c r="L276" s="105">
        <v>447822422.56815398</v>
      </c>
      <c r="M276" s="105">
        <v>419973494.68861401</v>
      </c>
      <c r="N276" s="105">
        <v>419973494.68861401</v>
      </c>
    </row>
    <row r="277" spans="1:14" x14ac:dyDescent="0.2">
      <c r="A277" s="106" t="s">
        <v>3468</v>
      </c>
      <c r="B277" s="105">
        <v>0</v>
      </c>
      <c r="C277" s="105">
        <v>0</v>
      </c>
      <c r="D277" s="105">
        <v>0</v>
      </c>
      <c r="E277" s="105">
        <v>0</v>
      </c>
      <c r="F277" s="105">
        <v>0</v>
      </c>
      <c r="G277" s="105">
        <v>0</v>
      </c>
      <c r="H277" s="105">
        <v>0</v>
      </c>
      <c r="I277" s="105">
        <v>0</v>
      </c>
      <c r="J277" s="105">
        <v>0</v>
      </c>
      <c r="K277" s="105">
        <v>0</v>
      </c>
      <c r="L277" s="105">
        <v>0</v>
      </c>
      <c r="M277" s="105">
        <v>0</v>
      </c>
      <c r="N277" s="105">
        <v>0</v>
      </c>
    </row>
    <row r="278" spans="1:14" x14ac:dyDescent="0.2">
      <c r="A278" s="106" t="s">
        <v>3469</v>
      </c>
      <c r="B278" s="105">
        <v>-184781046.50991401</v>
      </c>
      <c r="C278" s="105">
        <v>-226712484.90227199</v>
      </c>
      <c r="D278" s="105">
        <v>-262317366.96371901</v>
      </c>
      <c r="E278" s="105">
        <v>-299197517.17685699</v>
      </c>
      <c r="F278" s="105">
        <v>-331108022.39392698</v>
      </c>
      <c r="G278" s="105">
        <v>-360167602.35236698</v>
      </c>
      <c r="H278" s="105">
        <v>-393692496.62546003</v>
      </c>
      <c r="I278" s="105">
        <v>-415485829.14204901</v>
      </c>
      <c r="J278" s="105">
        <v>-437212572.27194601</v>
      </c>
      <c r="K278" s="105">
        <v>-450473898.42792302</v>
      </c>
      <c r="L278" s="105">
        <v>-436047542.92913997</v>
      </c>
      <c r="M278" s="105">
        <v>-415743183.18417698</v>
      </c>
      <c r="N278" s="105">
        <v>-415743183.18417698</v>
      </c>
    </row>
    <row r="279" spans="1:14" x14ac:dyDescent="0.2">
      <c r="A279" s="106" t="s">
        <v>3470</v>
      </c>
      <c r="B279" s="105">
        <v>-143787130.16923699</v>
      </c>
      <c r="C279" s="105">
        <v>-135909159.562583</v>
      </c>
      <c r="D279" s="105">
        <v>-138600628.08214301</v>
      </c>
      <c r="E279" s="105">
        <v>-137060105.32005799</v>
      </c>
      <c r="F279" s="105">
        <v>-137638153.20845401</v>
      </c>
      <c r="G279" s="105">
        <v>-141791321.16393799</v>
      </c>
      <c r="H279" s="105">
        <v>-133641625.157703</v>
      </c>
      <c r="I279" s="105">
        <v>-119216133.05399799</v>
      </c>
      <c r="J279" s="105">
        <v>-106937616.065239</v>
      </c>
      <c r="K279" s="105">
        <v>-83970830.123849303</v>
      </c>
      <c r="L279" s="105">
        <v>-101520575.77910601</v>
      </c>
      <c r="M279" s="105">
        <v>-115127316.30529501</v>
      </c>
      <c r="N279" s="105">
        <v>-115127316.30529501</v>
      </c>
    </row>
    <row r="280" spans="1:14" x14ac:dyDescent="0.2">
      <c r="A280" s="106" t="s">
        <v>3471</v>
      </c>
      <c r="B280" s="105">
        <v>0</v>
      </c>
      <c r="C280" s="105">
        <v>0</v>
      </c>
      <c r="D280" s="105">
        <v>0</v>
      </c>
      <c r="E280" s="105">
        <v>0</v>
      </c>
      <c r="F280" s="105">
        <v>0</v>
      </c>
      <c r="G280" s="105">
        <v>0</v>
      </c>
      <c r="H280" s="105">
        <v>0</v>
      </c>
      <c r="I280" s="105">
        <v>0</v>
      </c>
      <c r="J280" s="105">
        <v>0</v>
      </c>
      <c r="K280" s="105">
        <v>0</v>
      </c>
      <c r="L280" s="105">
        <v>0</v>
      </c>
      <c r="M280" s="105">
        <v>0</v>
      </c>
      <c r="N280" s="105">
        <v>0</v>
      </c>
    </row>
    <row r="281" spans="1:14" x14ac:dyDescent="0.2">
      <c r="A281" s="106" t="s">
        <v>3472</v>
      </c>
      <c r="B281" s="105">
        <v>0</v>
      </c>
      <c r="C281" s="105">
        <v>0</v>
      </c>
      <c r="D281" s="105">
        <v>0</v>
      </c>
      <c r="E281" s="105">
        <v>0</v>
      </c>
      <c r="F281" s="105">
        <v>0</v>
      </c>
      <c r="G281" s="105">
        <v>0</v>
      </c>
      <c r="H281" s="105">
        <v>0</v>
      </c>
      <c r="I281" s="105">
        <v>0</v>
      </c>
      <c r="J281" s="105">
        <v>0</v>
      </c>
      <c r="K281" s="105">
        <v>0</v>
      </c>
      <c r="L281" s="105">
        <v>0</v>
      </c>
      <c r="M281" s="105">
        <v>0</v>
      </c>
      <c r="N281" s="105">
        <v>0</v>
      </c>
    </row>
    <row r="282" spans="1:14" x14ac:dyDescent="0.2">
      <c r="A282" s="106" t="s">
        <v>3473</v>
      </c>
      <c r="B282" s="105">
        <v>0</v>
      </c>
      <c r="C282" s="105">
        <v>0</v>
      </c>
      <c r="D282" s="105">
        <v>0</v>
      </c>
      <c r="E282" s="105">
        <v>0</v>
      </c>
      <c r="F282" s="105">
        <v>0</v>
      </c>
      <c r="G282" s="105">
        <v>0</v>
      </c>
      <c r="H282" s="105">
        <v>0</v>
      </c>
      <c r="I282" s="105">
        <v>0</v>
      </c>
      <c r="J282" s="105">
        <v>0</v>
      </c>
      <c r="K282" s="105">
        <v>0</v>
      </c>
      <c r="L282" s="105">
        <v>0</v>
      </c>
      <c r="M282" s="105">
        <v>0</v>
      </c>
      <c r="N282" s="105">
        <v>0</v>
      </c>
    </row>
    <row r="283" spans="1:14" x14ac:dyDescent="0.2">
      <c r="A283" s="106" t="s">
        <v>3474</v>
      </c>
      <c r="B283" s="105">
        <v>-237909749.45190701</v>
      </c>
      <c r="C283" s="105">
        <v>-236610716.60624599</v>
      </c>
      <c r="D283" s="105">
        <v>-235350451.029329</v>
      </c>
      <c r="E283" s="105">
        <v>-234400600.72149801</v>
      </c>
      <c r="F283" s="105">
        <v>-233451886.52697301</v>
      </c>
      <c r="G283" s="105">
        <v>-232228766.78103301</v>
      </c>
      <c r="H283" s="105">
        <v>-231201142.390793</v>
      </c>
      <c r="I283" s="105">
        <v>-230172979.483643</v>
      </c>
      <c r="J283" s="105">
        <v>-228590485.586236</v>
      </c>
      <c r="K283" s="105">
        <v>-227456887.64396501</v>
      </c>
      <c r="L283" s="105">
        <v>-226323337.698879</v>
      </c>
      <c r="M283" s="105">
        <v>-224864877.31352401</v>
      </c>
      <c r="N283" s="105">
        <v>-224864877.31352401</v>
      </c>
    </row>
    <row r="284" spans="1:14" x14ac:dyDescent="0.2">
      <c r="A284" s="106" t="s">
        <v>3475</v>
      </c>
      <c r="B284" s="105">
        <v>0</v>
      </c>
      <c r="C284" s="105">
        <v>0</v>
      </c>
      <c r="D284" s="105">
        <v>0</v>
      </c>
      <c r="E284" s="105">
        <v>0</v>
      </c>
      <c r="F284" s="105">
        <v>0</v>
      </c>
      <c r="G284" s="105">
        <v>0</v>
      </c>
      <c r="H284" s="105">
        <v>0</v>
      </c>
      <c r="I284" s="105">
        <v>0</v>
      </c>
      <c r="J284" s="105">
        <v>0</v>
      </c>
      <c r="K284" s="105">
        <v>0</v>
      </c>
      <c r="L284" s="105">
        <v>0</v>
      </c>
      <c r="M284" s="105">
        <v>0</v>
      </c>
      <c r="N284" s="105">
        <v>0</v>
      </c>
    </row>
    <row r="285" spans="1:14" x14ac:dyDescent="0.2">
      <c r="A285" s="106" t="s">
        <v>3476</v>
      </c>
      <c r="B285" s="105">
        <v>-383252653.77270502</v>
      </c>
      <c r="C285" s="105">
        <v>-370665581.12485701</v>
      </c>
      <c r="D285" s="105">
        <v>-369043567.930489</v>
      </c>
      <c r="E285" s="105">
        <v>-363259815.622922</v>
      </c>
      <c r="F285" s="105">
        <v>-360170476.75584</v>
      </c>
      <c r="G285" s="105">
        <v>-360622564.29574603</v>
      </c>
      <c r="H285" s="105">
        <v>-348045005.41104901</v>
      </c>
      <c r="I285" s="105">
        <v>-331189893.92910099</v>
      </c>
      <c r="J285" s="105">
        <v>-317025302.07666498</v>
      </c>
      <c r="K285" s="105">
        <v>-294418743.17676097</v>
      </c>
      <c r="L285" s="105">
        <v>-316069033.83897197</v>
      </c>
      <c r="M285" s="105">
        <v>-335761882.11438298</v>
      </c>
      <c r="N285" s="105">
        <v>-335761882.11438298</v>
      </c>
    </row>
    <row r="286" spans="1:14" x14ac:dyDescent="0.2">
      <c r="A286" s="106" t="s">
        <v>3477</v>
      </c>
    </row>
    <row r="287" spans="1:14" x14ac:dyDescent="0.2">
      <c r="A287" s="106" t="s">
        <v>3478</v>
      </c>
      <c r="B287" s="105">
        <v>-11701579.810556</v>
      </c>
      <c r="C287" s="105">
        <v>-11676646.198092001</v>
      </c>
      <c r="D287" s="105">
        <v>-11664001.439055599</v>
      </c>
      <c r="E287" s="105">
        <v>-11651788.916184301</v>
      </c>
      <c r="F287" s="105">
        <v>-11639370.405955199</v>
      </c>
      <c r="G287" s="105">
        <v>-11624710.7632025</v>
      </c>
      <c r="H287" s="105">
        <v>-11612357.178723199</v>
      </c>
      <c r="I287" s="105">
        <v>-11605089.753362199</v>
      </c>
      <c r="J287" s="105">
        <v>-11595445.3659043</v>
      </c>
      <c r="K287" s="105">
        <v>-11602291.104649501</v>
      </c>
      <c r="L287" s="105">
        <v>-11613477.7936009</v>
      </c>
      <c r="M287" s="105">
        <v>-16431116.549856201</v>
      </c>
      <c r="N287" s="105">
        <v>-16431116.549856201</v>
      </c>
    </row>
    <row r="288" spans="1:14" x14ac:dyDescent="0.2">
      <c r="A288" s="106" t="s">
        <v>3479</v>
      </c>
      <c r="B288" s="105">
        <v>-133641324.510241</v>
      </c>
      <c r="C288" s="105">
        <v>-122378218.320518</v>
      </c>
      <c r="D288" s="105">
        <v>-122029115.46210399</v>
      </c>
      <c r="E288" s="105">
        <v>-117207425.98524</v>
      </c>
      <c r="F288" s="105">
        <v>-115079219.82291099</v>
      </c>
      <c r="G288" s="105">
        <v>-116769086.75151099</v>
      </c>
      <c r="H288" s="105">
        <v>-105231505.841534</v>
      </c>
      <c r="I288" s="105">
        <v>-89411824.692095399</v>
      </c>
      <c r="J288" s="105">
        <v>-76839371.124523997</v>
      </c>
      <c r="K288" s="105">
        <v>-55359564.428147197</v>
      </c>
      <c r="L288" s="105">
        <v>-78132218.346493706</v>
      </c>
      <c r="M288" s="105">
        <v>-94465888.251003698</v>
      </c>
      <c r="N288" s="105">
        <v>-94465888.251003698</v>
      </c>
    </row>
    <row r="289" spans="1:14" x14ac:dyDescent="0.2">
      <c r="A289" s="106" t="s">
        <v>1860</v>
      </c>
    </row>
    <row r="290" spans="1:14" x14ac:dyDescent="0.2">
      <c r="A290" s="158" t="s">
        <v>3480</v>
      </c>
    </row>
    <row r="291" spans="1:14" x14ac:dyDescent="0.2">
      <c r="A291" s="85" t="s">
        <v>3481</v>
      </c>
    </row>
    <row r="292" spans="1:14" x14ac:dyDescent="0.2">
      <c r="A292" s="106" t="s">
        <v>3482</v>
      </c>
      <c r="B292" s="105">
        <v>8108234146.3894901</v>
      </c>
      <c r="C292" s="105">
        <v>8163375813.7577696</v>
      </c>
      <c r="D292" s="105">
        <v>8222669704.1467896</v>
      </c>
      <c r="E292" s="105">
        <v>8283721442.9241199</v>
      </c>
      <c r="F292" s="105">
        <v>8345124945.2025299</v>
      </c>
      <c r="G292" s="105">
        <v>8408075702.2074299</v>
      </c>
      <c r="H292" s="105">
        <v>8473432151.65874</v>
      </c>
      <c r="I292" s="105">
        <v>8539920842.2460699</v>
      </c>
      <c r="J292" s="105">
        <v>8601846003.2892303</v>
      </c>
      <c r="K292" s="105">
        <v>8661581962.9832993</v>
      </c>
      <c r="L292" s="105">
        <v>8718044915.8022194</v>
      </c>
      <c r="M292" s="105">
        <v>8792075384.8099003</v>
      </c>
      <c r="N292" s="105">
        <v>8792075384.8099003</v>
      </c>
    </row>
    <row r="293" spans="1:14" x14ac:dyDescent="0.2">
      <c r="A293" s="106" t="s">
        <v>3483</v>
      </c>
      <c r="B293" s="105">
        <v>0</v>
      </c>
      <c r="C293" s="105">
        <v>0</v>
      </c>
      <c r="D293" s="105">
        <v>0</v>
      </c>
      <c r="E293" s="105">
        <v>0</v>
      </c>
      <c r="F293" s="105">
        <v>0</v>
      </c>
      <c r="G293" s="105">
        <v>0</v>
      </c>
      <c r="H293" s="105">
        <v>0</v>
      </c>
      <c r="I293" s="105">
        <v>0</v>
      </c>
      <c r="J293" s="105">
        <v>0</v>
      </c>
      <c r="K293" s="105">
        <v>0</v>
      </c>
      <c r="L293" s="105">
        <v>0</v>
      </c>
      <c r="M293" s="105">
        <v>0</v>
      </c>
      <c r="N293" s="105">
        <v>0</v>
      </c>
    </row>
    <row r="294" spans="1:14" x14ac:dyDescent="0.2">
      <c r="A294" s="106" t="s">
        <v>3484</v>
      </c>
      <c r="B294" s="105">
        <v>7164713184.1273699</v>
      </c>
      <c r="C294" s="105">
        <v>7259253591.1104002</v>
      </c>
      <c r="D294" s="105">
        <v>7353462711.8253498</v>
      </c>
      <c r="E294" s="105">
        <v>7453369100.2853603</v>
      </c>
      <c r="F294" s="105">
        <v>7553085820.0213404</v>
      </c>
      <c r="G294" s="105">
        <v>7651417805.4087696</v>
      </c>
      <c r="H294" s="105">
        <v>7751241168.9282198</v>
      </c>
      <c r="I294" s="105">
        <v>7850185116.1931601</v>
      </c>
      <c r="J294" s="105">
        <v>7961678980.1409998</v>
      </c>
      <c r="K294" s="105">
        <v>8072260617.4720497</v>
      </c>
      <c r="L294" s="105">
        <v>8160263177.5425596</v>
      </c>
      <c r="M294" s="105">
        <v>8212032901.2764797</v>
      </c>
      <c r="N294" s="105">
        <v>8212032901.2764797</v>
      </c>
    </row>
    <row r="295" spans="1:14" x14ac:dyDescent="0.2">
      <c r="A295" s="106" t="s">
        <v>3485</v>
      </c>
      <c r="B295" s="105">
        <v>393394176.19709802</v>
      </c>
      <c r="C295" s="105">
        <v>433255953.43769503</v>
      </c>
      <c r="D295" s="105">
        <v>464544157.10435897</v>
      </c>
      <c r="E295" s="105">
        <v>494554059.49957198</v>
      </c>
      <c r="F295" s="105">
        <v>514604142.28934002</v>
      </c>
      <c r="G295" s="105">
        <v>531573547.04837197</v>
      </c>
      <c r="H295" s="105">
        <v>559354542.80996895</v>
      </c>
      <c r="I295" s="105">
        <v>563122305.24005699</v>
      </c>
      <c r="J295" s="105">
        <v>548091659.02616799</v>
      </c>
      <c r="K295" s="105">
        <v>512699168.80300403</v>
      </c>
      <c r="L295" s="105">
        <v>437693446.58724803</v>
      </c>
      <c r="M295" s="105">
        <v>408118121.55205601</v>
      </c>
      <c r="N295" s="105">
        <v>408118121.55205601</v>
      </c>
    </row>
    <row r="296" spans="1:14" x14ac:dyDescent="0.2">
      <c r="A296" s="106" t="s">
        <v>3486</v>
      </c>
      <c r="B296" s="105">
        <v>15666341506.7139</v>
      </c>
      <c r="C296" s="105">
        <v>15855885358.305799</v>
      </c>
      <c r="D296" s="105">
        <v>16040676573.0765</v>
      </c>
      <c r="E296" s="105">
        <v>16231644602.709</v>
      </c>
      <c r="F296" s="105">
        <v>16412814907.513201</v>
      </c>
      <c r="G296" s="105">
        <v>16591067054.664499</v>
      </c>
      <c r="H296" s="105">
        <v>16784027863.3969</v>
      </c>
      <c r="I296" s="105">
        <v>16953228263.6793</v>
      </c>
      <c r="J296" s="105">
        <v>17111616642.4564</v>
      </c>
      <c r="K296" s="105">
        <v>17246541749.258301</v>
      </c>
      <c r="L296" s="105">
        <v>17316001539.931999</v>
      </c>
      <c r="M296" s="105">
        <v>17412226407.638401</v>
      </c>
      <c r="N296" s="105">
        <v>17412226407.638401</v>
      </c>
    </row>
    <row r="297" spans="1:14" x14ac:dyDescent="0.2">
      <c r="A297" s="85" t="s">
        <v>3487</v>
      </c>
    </row>
    <row r="298" spans="1:14" x14ac:dyDescent="0.2">
      <c r="A298" s="106" t="s">
        <v>3488</v>
      </c>
      <c r="B298" s="105">
        <v>0</v>
      </c>
      <c r="C298" s="105">
        <v>0</v>
      </c>
      <c r="D298" s="105">
        <v>0</v>
      </c>
      <c r="E298" s="105">
        <v>0</v>
      </c>
      <c r="F298" s="105">
        <v>0</v>
      </c>
      <c r="G298" s="105">
        <v>0</v>
      </c>
      <c r="H298" s="105">
        <v>0</v>
      </c>
      <c r="I298" s="105">
        <v>0</v>
      </c>
      <c r="J298" s="105">
        <v>0</v>
      </c>
      <c r="K298" s="105">
        <v>0</v>
      </c>
      <c r="L298" s="105">
        <v>0</v>
      </c>
      <c r="M298" s="105">
        <v>0</v>
      </c>
      <c r="N298" s="105">
        <v>0</v>
      </c>
    </row>
    <row r="299" spans="1:14" x14ac:dyDescent="0.2">
      <c r="A299" s="106" t="s">
        <v>3489</v>
      </c>
      <c r="B299" s="105">
        <v>947.95070280925302</v>
      </c>
      <c r="C299" s="105">
        <v>943.67820398159097</v>
      </c>
      <c r="D299" s="105">
        <v>940.580231650786</v>
      </c>
      <c r="E299" s="105">
        <v>937.77568686094901</v>
      </c>
      <c r="F299" s="105">
        <v>936.21418960155995</v>
      </c>
      <c r="G299" s="105">
        <v>935.03921437131203</v>
      </c>
      <c r="H299" s="105">
        <v>932.693808938399</v>
      </c>
      <c r="I299" s="105">
        <v>933.06766565958503</v>
      </c>
      <c r="J299" s="105">
        <v>935.59266374307197</v>
      </c>
      <c r="K299" s="105">
        <v>940.27937444475003</v>
      </c>
      <c r="L299" s="105">
        <v>949.09331766586502</v>
      </c>
      <c r="M299" s="105">
        <v>952.65533974158302</v>
      </c>
      <c r="N299" s="105">
        <v>952.65533974158302</v>
      </c>
    </row>
    <row r="300" spans="1:14" x14ac:dyDescent="0.2">
      <c r="A300" s="106" t="s">
        <v>3490</v>
      </c>
      <c r="B300" s="105">
        <v>52.0492971907466</v>
      </c>
      <c r="C300" s="105">
        <v>56.321796018408101</v>
      </c>
      <c r="D300" s="105">
        <v>59.419768349212902</v>
      </c>
      <c r="E300" s="105">
        <v>62.2243131390508</v>
      </c>
      <c r="F300" s="105">
        <v>63.785810398439097</v>
      </c>
      <c r="G300" s="105">
        <v>64.960785628687404</v>
      </c>
      <c r="H300" s="105">
        <v>67.3061910616006</v>
      </c>
      <c r="I300" s="105">
        <v>66.932334340414201</v>
      </c>
      <c r="J300" s="105">
        <v>64.407336256927294</v>
      </c>
      <c r="K300" s="105">
        <v>59.7206255552491</v>
      </c>
      <c r="L300" s="105">
        <v>50.906682334134999</v>
      </c>
      <c r="M300" s="105">
        <v>47.344660258416198</v>
      </c>
      <c r="N300" s="105">
        <v>47.344660258416198</v>
      </c>
    </row>
    <row r="301" spans="1:14" x14ac:dyDescent="0.2">
      <c r="A301" s="85" t="s">
        <v>3491</v>
      </c>
    </row>
    <row r="302" spans="1:14" x14ac:dyDescent="0.2">
      <c r="A302" s="106" t="s">
        <v>3492</v>
      </c>
      <c r="B302" s="105">
        <v>194926852.16891</v>
      </c>
      <c r="C302" s="105">
        <v>240243426.14433599</v>
      </c>
      <c r="D302" s="105">
        <v>278888879.583758</v>
      </c>
      <c r="E302" s="105">
        <v>319050196.511675</v>
      </c>
      <c r="F302" s="105">
        <v>353666955.77946901</v>
      </c>
      <c r="G302" s="105">
        <v>385189836.76479501</v>
      </c>
      <c r="H302" s="105">
        <v>422102615.94163001</v>
      </c>
      <c r="I302" s="105">
        <v>445290137.50395298</v>
      </c>
      <c r="J302" s="105">
        <v>467310817.21266103</v>
      </c>
      <c r="K302" s="105">
        <v>479085164.12362599</v>
      </c>
      <c r="L302" s="105">
        <v>459435900.36175501</v>
      </c>
      <c r="M302" s="105">
        <v>436404611.23847002</v>
      </c>
      <c r="N302" s="105">
        <v>436404611.23847002</v>
      </c>
    </row>
    <row r="303" spans="1:14" x14ac:dyDescent="0.2">
      <c r="A303" s="106" t="s">
        <v>3493</v>
      </c>
      <c r="B303" s="105">
        <v>0</v>
      </c>
      <c r="C303" s="105">
        <v>0</v>
      </c>
      <c r="D303" s="105">
        <v>0</v>
      </c>
      <c r="E303" s="105">
        <v>0</v>
      </c>
      <c r="F303" s="105">
        <v>0</v>
      </c>
      <c r="G303" s="105">
        <v>0</v>
      </c>
      <c r="H303" s="105">
        <v>0</v>
      </c>
      <c r="I303" s="105">
        <v>0</v>
      </c>
      <c r="J303" s="105">
        <v>0</v>
      </c>
      <c r="K303" s="105">
        <v>0</v>
      </c>
      <c r="L303" s="105">
        <v>0</v>
      </c>
      <c r="M303" s="105">
        <v>0</v>
      </c>
      <c r="N303" s="105">
        <v>0</v>
      </c>
    </row>
    <row r="304" spans="1:14" x14ac:dyDescent="0.2">
      <c r="A304" s="106" t="s">
        <v>3494</v>
      </c>
      <c r="B304" s="105">
        <v>-184781046.50991401</v>
      </c>
      <c r="C304" s="105">
        <v>-226712484.90227199</v>
      </c>
      <c r="D304" s="105">
        <v>-262317366.96371901</v>
      </c>
      <c r="E304" s="105">
        <v>-299197517.17685699</v>
      </c>
      <c r="F304" s="105">
        <v>-331108022.39392698</v>
      </c>
      <c r="G304" s="105">
        <v>-360167602.35236698</v>
      </c>
      <c r="H304" s="105">
        <v>-393692496.62546003</v>
      </c>
      <c r="I304" s="105">
        <v>-415485829.14204901</v>
      </c>
      <c r="J304" s="105">
        <v>-437212572.27194601</v>
      </c>
      <c r="K304" s="105">
        <v>-450473898.42792302</v>
      </c>
      <c r="L304" s="105">
        <v>-436047542.92913997</v>
      </c>
      <c r="M304" s="105">
        <v>-415743183.18417698</v>
      </c>
      <c r="N304" s="105">
        <v>-415743183.18417698</v>
      </c>
    </row>
    <row r="305" spans="1:14" x14ac:dyDescent="0.2">
      <c r="A305" s="106" t="s">
        <v>3495</v>
      </c>
      <c r="B305" s="105">
        <v>-10145805.658996301</v>
      </c>
      <c r="C305" s="105">
        <v>-13530941.2420648</v>
      </c>
      <c r="D305" s="105">
        <v>-16571512.620038399</v>
      </c>
      <c r="E305" s="105">
        <v>-19852679.334818199</v>
      </c>
      <c r="F305" s="105">
        <v>-22558933.3855424</v>
      </c>
      <c r="G305" s="105">
        <v>-25022234.4124268</v>
      </c>
      <c r="H305" s="105">
        <v>-28410119.316168699</v>
      </c>
      <c r="I305" s="105">
        <v>-29804308.3619035</v>
      </c>
      <c r="J305" s="105">
        <v>-30098244.940715399</v>
      </c>
      <c r="K305" s="105">
        <v>-28611265.695702098</v>
      </c>
      <c r="L305" s="105">
        <v>-23388357.432613101</v>
      </c>
      <c r="M305" s="105">
        <v>-20661428.054291502</v>
      </c>
      <c r="N305" s="105">
        <v>-20661428.054291502</v>
      </c>
    </row>
    <row r="306" spans="1:14" x14ac:dyDescent="0.2">
      <c r="A306" s="106" t="s">
        <v>3496</v>
      </c>
      <c r="B306" s="105">
        <v>-2.3283064365386899E-7</v>
      </c>
      <c r="C306" s="105">
        <v>-4.6566128730773899E-7</v>
      </c>
      <c r="D306" s="105">
        <v>-1.1641532182693399E-7</v>
      </c>
      <c r="E306" s="105">
        <v>1.1641532182693399E-7</v>
      </c>
      <c r="F306" s="105">
        <v>1.7462298274040201E-7</v>
      </c>
      <c r="G306" s="105">
        <v>1.1059455573558801E-6</v>
      </c>
      <c r="H306" s="105">
        <v>1.28056854009628E-6</v>
      </c>
      <c r="I306" s="105">
        <v>2.3283064365386899E-7</v>
      </c>
      <c r="J306" s="105">
        <v>-5.8207660913467397E-7</v>
      </c>
      <c r="K306" s="105">
        <v>1.0477378964424099E-6</v>
      </c>
      <c r="L306" s="105">
        <v>1.86264514923095E-6</v>
      </c>
      <c r="M306" s="105">
        <v>1.1641532182693401E-6</v>
      </c>
      <c r="N306" s="105">
        <v>1.1641532182693401E-6</v>
      </c>
    </row>
    <row r="307" spans="1:14" x14ac:dyDescent="0.2">
      <c r="A307" s="106" t="s">
        <v>1878</v>
      </c>
    </row>
    <row r="308" spans="1:14" x14ac:dyDescent="0.2">
      <c r="A308" s="158" t="s">
        <v>3497</v>
      </c>
    </row>
    <row r="309" spans="1:14" x14ac:dyDescent="0.2">
      <c r="A309" s="106" t="s">
        <v>3498</v>
      </c>
      <c r="B309" s="105">
        <v>7501666836.1364098</v>
      </c>
      <c r="C309" s="105">
        <v>7551496834.5153599</v>
      </c>
      <c r="D309" s="105">
        <v>7609156604.4577303</v>
      </c>
      <c r="E309" s="105">
        <v>7670854485.6916504</v>
      </c>
      <c r="F309" s="105">
        <v>7727609230.3241901</v>
      </c>
      <c r="G309" s="105">
        <v>7794735347.1608601</v>
      </c>
      <c r="H309" s="105">
        <v>7862165522.4250498</v>
      </c>
      <c r="I309" s="105">
        <v>7920036403.3010597</v>
      </c>
      <c r="J309" s="105">
        <v>7978493573.1529903</v>
      </c>
      <c r="K309" s="105">
        <v>8027800720.2926702</v>
      </c>
      <c r="L309" s="105">
        <v>8071406441.1082802</v>
      </c>
      <c r="M309" s="105">
        <v>8128295757.8003302</v>
      </c>
      <c r="N309" s="105">
        <v>8128295757.8003302</v>
      </c>
    </row>
    <row r="310" spans="1:14" x14ac:dyDescent="0.2">
      <c r="A310" s="106" t="s">
        <v>3499</v>
      </c>
      <c r="B310" s="105">
        <v>0</v>
      </c>
      <c r="C310" s="105">
        <v>0</v>
      </c>
      <c r="D310" s="105">
        <v>0</v>
      </c>
      <c r="E310" s="105">
        <v>0</v>
      </c>
      <c r="F310" s="105">
        <v>0</v>
      </c>
      <c r="G310" s="105">
        <v>0</v>
      </c>
      <c r="H310" s="105">
        <v>0</v>
      </c>
      <c r="I310" s="105">
        <v>0</v>
      </c>
      <c r="J310" s="105">
        <v>0</v>
      </c>
      <c r="K310" s="105">
        <v>0</v>
      </c>
      <c r="L310" s="105">
        <v>0</v>
      </c>
      <c r="M310" s="105">
        <v>0</v>
      </c>
      <c r="N310" s="105">
        <v>0</v>
      </c>
    </row>
    <row r="311" spans="1:14" x14ac:dyDescent="0.2">
      <c r="A311" s="106" t="s">
        <v>3500</v>
      </c>
      <c r="B311" s="105">
        <v>6315067443.5978899</v>
      </c>
      <c r="C311" s="105">
        <v>6328238224.8387098</v>
      </c>
      <c r="D311" s="105">
        <v>6355513005.6114302</v>
      </c>
      <c r="E311" s="105">
        <v>6387829541.9631901</v>
      </c>
      <c r="F311" s="105">
        <v>6424271024.7935801</v>
      </c>
      <c r="G311" s="105">
        <v>6471839009.87994</v>
      </c>
      <c r="H311" s="105">
        <v>6511342943.8649797</v>
      </c>
      <c r="I311" s="105">
        <v>6561809123.6524296</v>
      </c>
      <c r="J311" s="105">
        <v>6628043067.0211697</v>
      </c>
      <c r="K311" s="105">
        <v>6702349694.3257198</v>
      </c>
      <c r="L311" s="105">
        <v>6801896811.7438002</v>
      </c>
      <c r="M311" s="105">
        <v>6879093833.6403799</v>
      </c>
      <c r="N311" s="105">
        <v>6879093833.6403799</v>
      </c>
    </row>
    <row r="312" spans="1:14" x14ac:dyDescent="0.2">
      <c r="A312" s="106" t="s">
        <v>3501</v>
      </c>
      <c r="B312" s="105">
        <v>346742526.987266</v>
      </c>
      <c r="C312" s="105">
        <v>377689916.91389197</v>
      </c>
      <c r="D312" s="105">
        <v>401500156.84579098</v>
      </c>
      <c r="E312" s="105">
        <v>423852218.89094901</v>
      </c>
      <c r="F312" s="105">
        <v>437696136.297683</v>
      </c>
      <c r="G312" s="105">
        <v>449623652.230308</v>
      </c>
      <c r="H312" s="105">
        <v>469879491.04777002</v>
      </c>
      <c r="I312" s="105">
        <v>470702413.454458</v>
      </c>
      <c r="J312" s="105">
        <v>456282541.62995499</v>
      </c>
      <c r="K312" s="105">
        <v>425691052.37635303</v>
      </c>
      <c r="L312" s="105">
        <v>364834515.025962</v>
      </c>
      <c r="M312" s="105">
        <v>341874282.18039</v>
      </c>
      <c r="N312" s="105">
        <v>341874282.18039</v>
      </c>
    </row>
    <row r="313" spans="1:14" x14ac:dyDescent="0.2">
      <c r="A313" s="106" t="s">
        <v>3502</v>
      </c>
      <c r="B313" s="105">
        <v>158491269.12941</v>
      </c>
      <c r="C313" s="105">
        <v>157275212.399849</v>
      </c>
      <c r="D313" s="105">
        <v>156413705.36182201</v>
      </c>
      <c r="E313" s="105">
        <v>155667371.75933799</v>
      </c>
      <c r="F313" s="105">
        <v>154989000.01802501</v>
      </c>
      <c r="G313" s="105">
        <v>154595508.22348499</v>
      </c>
      <c r="H313" s="105">
        <v>154210986.88107499</v>
      </c>
      <c r="I313" s="105">
        <v>153936269.08702001</v>
      </c>
      <c r="J313" s="105">
        <v>153806260.75633401</v>
      </c>
      <c r="K313" s="105">
        <v>153908519.93991199</v>
      </c>
      <c r="L313" s="105">
        <v>153458374.87613499</v>
      </c>
      <c r="M313" s="105">
        <v>152886541.85279801</v>
      </c>
      <c r="N313" s="105">
        <v>152886541.85279801</v>
      </c>
    </row>
    <row r="314" spans="1:14" x14ac:dyDescent="0.2">
      <c r="A314" s="106" t="s">
        <v>3503</v>
      </c>
      <c r="B314" s="105">
        <v>1507719.35938852</v>
      </c>
      <c r="C314" s="105">
        <v>1499561.4206223199</v>
      </c>
      <c r="D314" s="105">
        <v>1493578.1210072199</v>
      </c>
      <c r="E314" s="105">
        <v>1487947.7638644299</v>
      </c>
      <c r="F314" s="105">
        <v>1482386.40695243</v>
      </c>
      <c r="G314" s="105">
        <v>1479174.5377068</v>
      </c>
      <c r="H314" s="105">
        <v>1474793.26054943</v>
      </c>
      <c r="I314" s="105">
        <v>1470800.9586195201</v>
      </c>
      <c r="J314" s="105">
        <v>1467923.19325696</v>
      </c>
      <c r="K314" s="105">
        <v>1465426.39616261</v>
      </c>
      <c r="L314" s="105">
        <v>1467470.4617967601</v>
      </c>
      <c r="M314" s="105">
        <v>1470405.0387830101</v>
      </c>
      <c r="N314" s="105">
        <v>1470405.0387830101</v>
      </c>
    </row>
    <row r="315" spans="1:14" x14ac:dyDescent="0.2">
      <c r="A315" s="106" t="s">
        <v>3504</v>
      </c>
      <c r="B315" s="105">
        <v>201370475.994472</v>
      </c>
      <c r="C315" s="105">
        <v>200205591.070604</v>
      </c>
      <c r="D315" s="105">
        <v>199315413.551025</v>
      </c>
      <c r="E315" s="105">
        <v>198479484.55923101</v>
      </c>
      <c r="F315" s="105">
        <v>197646687.67854199</v>
      </c>
      <c r="G315" s="105">
        <v>197083600.04612499</v>
      </c>
      <c r="H315" s="105">
        <v>194735560.904199</v>
      </c>
      <c r="I315" s="105">
        <v>192424882.04513299</v>
      </c>
      <c r="J315" s="105">
        <v>190223226.35860801</v>
      </c>
      <c r="K315" s="105">
        <v>189845742.258082</v>
      </c>
      <c r="L315" s="105">
        <v>190279099.70118299</v>
      </c>
      <c r="M315" s="105">
        <v>191133740.93771699</v>
      </c>
      <c r="N315" s="105">
        <v>191133740.93771699</v>
      </c>
    </row>
    <row r="316" spans="1:14" x14ac:dyDescent="0.2">
      <c r="A316" s="106" t="s">
        <v>3505</v>
      </c>
      <c r="B316" s="105">
        <v>2503969938.26577</v>
      </c>
      <c r="C316" s="105">
        <v>2509812979.2471199</v>
      </c>
      <c r="D316" s="105">
        <v>2520959017.6356101</v>
      </c>
      <c r="E316" s="105">
        <v>2528427304.5099702</v>
      </c>
      <c r="F316" s="105">
        <v>2535946741.9246702</v>
      </c>
      <c r="G316" s="105">
        <v>2545591550.4808698</v>
      </c>
      <c r="H316" s="105">
        <v>2553663347.4592299</v>
      </c>
      <c r="I316" s="105">
        <v>2562141819.9138298</v>
      </c>
      <c r="J316" s="105">
        <v>2558123597.7969799</v>
      </c>
      <c r="K316" s="105">
        <v>2541403564.1367698</v>
      </c>
      <c r="L316" s="105">
        <v>2542292981.8839798</v>
      </c>
      <c r="M316" s="105">
        <v>2539458376.6033502</v>
      </c>
      <c r="N316" s="105">
        <v>2539458376.6033502</v>
      </c>
    </row>
    <row r="317" spans="1:14" x14ac:dyDescent="0.2">
      <c r="A317" s="106" t="s">
        <v>3506</v>
      </c>
      <c r="B317" s="105">
        <v>0</v>
      </c>
      <c r="C317" s="105">
        <v>0</v>
      </c>
      <c r="D317" s="105">
        <v>0</v>
      </c>
      <c r="E317" s="105">
        <v>0</v>
      </c>
      <c r="F317" s="105">
        <v>0</v>
      </c>
      <c r="G317" s="105">
        <v>0</v>
      </c>
      <c r="H317" s="105">
        <v>0</v>
      </c>
      <c r="I317" s="105">
        <v>0</v>
      </c>
      <c r="J317" s="105">
        <v>0</v>
      </c>
      <c r="K317" s="105">
        <v>0</v>
      </c>
      <c r="L317" s="105">
        <v>0</v>
      </c>
      <c r="M317" s="105">
        <v>0</v>
      </c>
      <c r="N317" s="105">
        <v>0</v>
      </c>
    </row>
    <row r="318" spans="1:14" x14ac:dyDescent="0.2">
      <c r="A318" s="106" t="s">
        <v>3507</v>
      </c>
      <c r="B318" s="105">
        <v>17028816209.4706</v>
      </c>
      <c r="C318" s="105">
        <v>17126218320.406099</v>
      </c>
      <c r="D318" s="105">
        <v>17244351481.5844</v>
      </c>
      <c r="E318" s="105">
        <v>17366598355.138199</v>
      </c>
      <c r="F318" s="105">
        <v>17479641207.4436</v>
      </c>
      <c r="G318" s="105">
        <v>17614947842.559299</v>
      </c>
      <c r="H318" s="105">
        <v>17747472645.8428</v>
      </c>
      <c r="I318" s="105">
        <v>17862521712.412498</v>
      </c>
      <c r="J318" s="105">
        <v>17966440189.909302</v>
      </c>
      <c r="K318" s="105">
        <v>18042464719.725601</v>
      </c>
      <c r="L318" s="105">
        <v>18125635694.801102</v>
      </c>
      <c r="M318" s="105">
        <v>18234212938.053699</v>
      </c>
      <c r="N318" s="105">
        <v>18234212938.053699</v>
      </c>
    </row>
    <row r="319" spans="1:14" x14ac:dyDescent="0.2">
      <c r="A319" s="106" t="s">
        <v>2388</v>
      </c>
    </row>
    <row r="320" spans="1:14" s="201" customFormat="1" x14ac:dyDescent="0.2">
      <c r="A320" s="158" t="s">
        <v>3508</v>
      </c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</row>
    <row r="321" spans="1:14" s="201" customFormat="1" x14ac:dyDescent="0.2">
      <c r="A321" s="165" t="s">
        <v>3509</v>
      </c>
      <c r="B321" s="160">
        <v>0.440527793820708</v>
      </c>
      <c r="C321" s="160">
        <v>0.44093194967143601</v>
      </c>
      <c r="D321" s="160">
        <v>0.44125501690125501</v>
      </c>
      <c r="E321" s="160">
        <v>0.44170161184283302</v>
      </c>
      <c r="F321" s="160">
        <v>0.44209198224465901</v>
      </c>
      <c r="G321" s="160">
        <v>0.44250686501200198</v>
      </c>
      <c r="H321" s="160">
        <v>0.443001980018077</v>
      </c>
      <c r="I321" s="160">
        <v>0.44338848292609601</v>
      </c>
      <c r="J321" s="160">
        <v>0.44407759627497201</v>
      </c>
      <c r="K321" s="160">
        <v>0.44493924998594803</v>
      </c>
      <c r="L321" s="160">
        <v>0.44530335801813298</v>
      </c>
      <c r="M321" s="160">
        <v>0.44577168125732702</v>
      </c>
      <c r="N321" s="160">
        <v>0.44577168125732702</v>
      </c>
    </row>
    <row r="322" spans="1:14" s="201" customFormat="1" x14ac:dyDescent="0.2">
      <c r="A322" s="165" t="s">
        <v>3510</v>
      </c>
      <c r="B322" s="160">
        <v>0</v>
      </c>
      <c r="C322" s="160">
        <v>0</v>
      </c>
      <c r="D322" s="160">
        <v>0</v>
      </c>
      <c r="E322" s="160">
        <v>0</v>
      </c>
      <c r="F322" s="160">
        <v>0</v>
      </c>
      <c r="G322" s="160">
        <v>0</v>
      </c>
      <c r="H322" s="160">
        <v>0</v>
      </c>
      <c r="I322" s="160">
        <v>0</v>
      </c>
      <c r="J322" s="160">
        <v>0</v>
      </c>
      <c r="K322" s="160">
        <v>0</v>
      </c>
      <c r="L322" s="160">
        <v>0</v>
      </c>
      <c r="M322" s="160">
        <v>0</v>
      </c>
      <c r="N322" s="160">
        <v>0</v>
      </c>
    </row>
    <row r="323" spans="1:14" s="201" customFormat="1" x14ac:dyDescent="0.2">
      <c r="A323" s="165" t="s">
        <v>3511</v>
      </c>
      <c r="B323" s="160">
        <v>0.37084594524461101</v>
      </c>
      <c r="C323" s="160">
        <v>0.36950587143330399</v>
      </c>
      <c r="D323" s="160">
        <v>0.36855622041795</v>
      </c>
      <c r="E323" s="160">
        <v>0.36782272563315399</v>
      </c>
      <c r="F323" s="160">
        <v>0.36752876952976699</v>
      </c>
      <c r="G323" s="160">
        <v>0.36740608418058401</v>
      </c>
      <c r="H323" s="160">
        <v>0.36688846202505199</v>
      </c>
      <c r="I323" s="160">
        <v>0.36735065906694803</v>
      </c>
      <c r="J323" s="160">
        <v>0.36891242766854498</v>
      </c>
      <c r="K323" s="160">
        <v>0.371476391858929</v>
      </c>
      <c r="L323" s="160">
        <v>0.375263903913435</v>
      </c>
      <c r="M323" s="160">
        <v>0.377262997696166</v>
      </c>
      <c r="N323" s="160">
        <v>0.377262997696166</v>
      </c>
    </row>
    <row r="324" spans="1:14" s="201" customFormat="1" x14ac:dyDescent="0.2">
      <c r="A324" s="165" t="s">
        <v>3512</v>
      </c>
      <c r="B324" s="160">
        <v>2.0362104019563301E-2</v>
      </c>
      <c r="C324" s="160">
        <v>2.20533167245607E-2</v>
      </c>
      <c r="D324" s="160">
        <v>2.3282995436190199E-2</v>
      </c>
      <c r="E324" s="160">
        <v>2.4406173864529101E-2</v>
      </c>
      <c r="F324" s="160">
        <v>2.5040338706225299E-2</v>
      </c>
      <c r="G324" s="160">
        <v>2.5525119702255201E-2</v>
      </c>
      <c r="H324" s="160">
        <v>2.64758537975734E-2</v>
      </c>
      <c r="I324" s="160">
        <v>2.6351397693606098E-2</v>
      </c>
      <c r="J324" s="160">
        <v>2.5396379962137498E-2</v>
      </c>
      <c r="K324" s="160">
        <v>2.35938414728309E-2</v>
      </c>
      <c r="L324" s="160">
        <v>2.0128094880038E-2</v>
      </c>
      <c r="M324" s="160">
        <v>1.8749056147464301E-2</v>
      </c>
      <c r="N324" s="160">
        <v>1.8749056147464301E-2</v>
      </c>
    </row>
    <row r="325" spans="1:14" s="201" customFormat="1" x14ac:dyDescent="0.2">
      <c r="A325" s="165" t="s">
        <v>3513</v>
      </c>
      <c r="B325" s="160">
        <v>9.30723939819522E-3</v>
      </c>
      <c r="C325" s="160">
        <v>9.1833006830499796E-3</v>
      </c>
      <c r="D325" s="160">
        <v>9.0704312962339995E-3</v>
      </c>
      <c r="E325" s="160">
        <v>8.9636075284300707E-3</v>
      </c>
      <c r="F325" s="160">
        <v>8.8668295978537402E-3</v>
      </c>
      <c r="G325" s="160">
        <v>8.7763818323644601E-3</v>
      </c>
      <c r="H325" s="160">
        <v>8.6891801417818895E-3</v>
      </c>
      <c r="I325" s="160">
        <v>8.6178352399174703E-3</v>
      </c>
      <c r="J325" s="160">
        <v>8.5607532227067792E-3</v>
      </c>
      <c r="K325" s="160">
        <v>8.5303489479264701E-3</v>
      </c>
      <c r="L325" s="160">
        <v>8.4663720191701201E-3</v>
      </c>
      <c r="M325" s="160">
        <v>8.3845978091948992E-3</v>
      </c>
      <c r="N325" s="160">
        <v>8.3845978091948992E-3</v>
      </c>
    </row>
    <row r="326" spans="1:14" s="201" customFormat="1" x14ac:dyDescent="0.2">
      <c r="A326" s="165" t="s">
        <v>3514</v>
      </c>
      <c r="B326" s="160">
        <v>8.8539293679733405E-5</v>
      </c>
      <c r="C326" s="160">
        <v>8.7559401180561095E-5</v>
      </c>
      <c r="D326" s="160">
        <v>8.6612600224615294E-5</v>
      </c>
      <c r="E326" s="160">
        <v>8.56787111348259E-5</v>
      </c>
      <c r="F326" s="160">
        <v>8.4806455084511105E-5</v>
      </c>
      <c r="G326" s="160">
        <v>8.3972689043846206E-5</v>
      </c>
      <c r="H326" s="160">
        <v>8.3098776371118296E-5</v>
      </c>
      <c r="I326" s="160">
        <v>8.2340051550362802E-5</v>
      </c>
      <c r="J326" s="160">
        <v>8.1703619511749694E-5</v>
      </c>
      <c r="K326" s="160">
        <v>8.1220965035917495E-5</v>
      </c>
      <c r="L326" s="160">
        <v>8.0961048015417596E-5</v>
      </c>
      <c r="M326" s="160">
        <v>8.0639896209304805E-5</v>
      </c>
      <c r="N326" s="160">
        <v>8.0639896209304805E-5</v>
      </c>
    </row>
    <row r="327" spans="1:14" s="201" customFormat="1" x14ac:dyDescent="0.2">
      <c r="A327" s="165" t="s">
        <v>3515</v>
      </c>
      <c r="B327" s="160">
        <v>1.1825277430763399E-2</v>
      </c>
      <c r="C327" s="160">
        <v>1.1690005775066801E-2</v>
      </c>
      <c r="D327" s="160">
        <v>1.1558301497384699E-2</v>
      </c>
      <c r="E327" s="160">
        <v>1.14288060620983E-2</v>
      </c>
      <c r="F327" s="160">
        <v>1.13072508372983E-2</v>
      </c>
      <c r="G327" s="160">
        <v>1.1188429384386399E-2</v>
      </c>
      <c r="H327" s="160">
        <v>1.09725798591279E-2</v>
      </c>
      <c r="I327" s="160">
        <v>1.07725485316789E-2</v>
      </c>
      <c r="J327" s="160">
        <v>1.05876970812195E-2</v>
      </c>
      <c r="K327" s="160">
        <v>1.0522162310259301E-2</v>
      </c>
      <c r="L327" s="160">
        <v>1.0497789037863E-2</v>
      </c>
      <c r="M327" s="160">
        <v>1.0482149220646201E-2</v>
      </c>
      <c r="N327" s="160">
        <v>1.0482149220646201E-2</v>
      </c>
    </row>
    <row r="328" spans="1:14" s="201" customFormat="1" x14ac:dyDescent="0.2">
      <c r="A328" s="165" t="s">
        <v>3516</v>
      </c>
      <c r="B328" s="160">
        <v>0.14704310079247801</v>
      </c>
      <c r="C328" s="160">
        <v>0.1465479963114</v>
      </c>
      <c r="D328" s="160">
        <v>0.14619042185076001</v>
      </c>
      <c r="E328" s="160">
        <v>0.14559139635781901</v>
      </c>
      <c r="F328" s="160">
        <v>0.14508002262911099</v>
      </c>
      <c r="G328" s="160">
        <v>0.14451314719936301</v>
      </c>
      <c r="H328" s="160">
        <v>0.14388884538201499</v>
      </c>
      <c r="I328" s="160">
        <v>0.143436736490201</v>
      </c>
      <c r="J328" s="160">
        <v>0.14238344217090501</v>
      </c>
      <c r="K328" s="160">
        <v>0.14085678445906999</v>
      </c>
      <c r="L328" s="160">
        <v>0.140259521083344</v>
      </c>
      <c r="M328" s="160">
        <v>0.13926887797299101</v>
      </c>
      <c r="N328" s="160">
        <v>0.13926887797299101</v>
      </c>
    </row>
    <row r="329" spans="1:14" s="201" customFormat="1" x14ac:dyDescent="0.2">
      <c r="A329" s="165" t="s">
        <v>3517</v>
      </c>
      <c r="B329" s="160">
        <v>0</v>
      </c>
      <c r="C329" s="160">
        <v>0</v>
      </c>
      <c r="D329" s="160">
        <v>0</v>
      </c>
      <c r="E329" s="160">
        <v>0</v>
      </c>
      <c r="F329" s="160">
        <v>0</v>
      </c>
      <c r="G329" s="160">
        <v>0</v>
      </c>
      <c r="H329" s="160">
        <v>0</v>
      </c>
      <c r="I329" s="160">
        <v>0</v>
      </c>
      <c r="J329" s="160">
        <v>0</v>
      </c>
      <c r="K329" s="160">
        <v>0</v>
      </c>
      <c r="L329" s="160">
        <v>0</v>
      </c>
      <c r="M329" s="160">
        <v>0</v>
      </c>
      <c r="N329" s="160">
        <v>0</v>
      </c>
    </row>
    <row r="330" spans="1:14" x14ac:dyDescent="0.2">
      <c r="A330" s="165" t="s">
        <v>3518</v>
      </c>
      <c r="B330" s="160">
        <v>1</v>
      </c>
      <c r="C330" s="160">
        <v>0.999999999999999</v>
      </c>
      <c r="D330" s="160">
        <v>1</v>
      </c>
      <c r="E330" s="160">
        <v>0.999999999999999</v>
      </c>
      <c r="F330" s="160">
        <v>1</v>
      </c>
      <c r="G330" s="160">
        <v>1</v>
      </c>
      <c r="H330" s="160">
        <v>1</v>
      </c>
      <c r="I330" s="160">
        <v>1</v>
      </c>
      <c r="J330" s="160">
        <v>0.999999999999999</v>
      </c>
      <c r="K330" s="160">
        <v>1</v>
      </c>
      <c r="L330" s="160">
        <v>1</v>
      </c>
      <c r="M330" s="160">
        <v>1</v>
      </c>
      <c r="N330" s="160">
        <v>1</v>
      </c>
    </row>
    <row r="331" spans="1:14" x14ac:dyDescent="0.2">
      <c r="A331" s="106" t="s">
        <v>3519</v>
      </c>
    </row>
    <row r="332" spans="1:14" x14ac:dyDescent="0.2">
      <c r="A332" s="158" t="s">
        <v>3520</v>
      </c>
    </row>
    <row r="333" spans="1:14" x14ac:dyDescent="0.2">
      <c r="A333" s="106" t="s">
        <v>3521</v>
      </c>
    </row>
    <row r="334" spans="1:14" x14ac:dyDescent="0.2">
      <c r="A334" s="106" t="s">
        <v>3522</v>
      </c>
      <c r="B334" s="105">
        <v>953958662.29189897</v>
      </c>
      <c r="C334" s="105">
        <v>961181769.77234101</v>
      </c>
      <c r="D334" s="105">
        <v>970114287.75785601</v>
      </c>
      <c r="E334" s="105">
        <v>979094686.19172597</v>
      </c>
      <c r="F334" s="105">
        <v>988287258.70312095</v>
      </c>
      <c r="G334" s="105">
        <v>998245472.00243902</v>
      </c>
      <c r="H334" s="105">
        <v>1008801353.08389</v>
      </c>
      <c r="I334" s="105">
        <v>1018888595.53485</v>
      </c>
      <c r="J334" s="105">
        <v>1028497957.6639</v>
      </c>
      <c r="K334" s="105">
        <v>1037746583.44233</v>
      </c>
      <c r="L334" s="105">
        <v>1046318729.33385</v>
      </c>
      <c r="M334" s="105">
        <v>1056280202.82853</v>
      </c>
      <c r="N334" s="105">
        <v>1056280202.82853</v>
      </c>
    </row>
    <row r="335" spans="1:14" x14ac:dyDescent="0.2">
      <c r="A335" s="106" t="s">
        <v>3523</v>
      </c>
      <c r="B335" s="105">
        <v>1028975330.65326</v>
      </c>
      <c r="C335" s="105">
        <v>1036696738.1174901</v>
      </c>
      <c r="D335" s="105">
        <v>1046205853.80243</v>
      </c>
      <c r="E335" s="105">
        <v>1055803231.04864</v>
      </c>
      <c r="F335" s="105">
        <v>1065563351.0063601</v>
      </c>
      <c r="G335" s="105">
        <v>1076192825.47404</v>
      </c>
      <c r="H335" s="105">
        <v>1087423008.30814</v>
      </c>
      <c r="I335" s="105">
        <v>1098088959.5678599</v>
      </c>
      <c r="J335" s="105">
        <v>1108282893.3954301</v>
      </c>
      <c r="K335" s="105">
        <v>1118024590.6452601</v>
      </c>
      <c r="L335" s="105">
        <v>1127032793.74494</v>
      </c>
      <c r="M335" s="105">
        <v>1137563160.4065299</v>
      </c>
      <c r="N335" s="105">
        <v>1137563160.4065299</v>
      </c>
    </row>
    <row r="336" spans="1:14" x14ac:dyDescent="0.2">
      <c r="A336" s="106" t="s">
        <v>3524</v>
      </c>
      <c r="B336" s="105">
        <v>1103991999.0146201</v>
      </c>
      <c r="C336" s="105">
        <v>1112211706.46264</v>
      </c>
      <c r="D336" s="105">
        <v>1122297419.8470099</v>
      </c>
      <c r="E336" s="105">
        <v>1132511775.90555</v>
      </c>
      <c r="F336" s="105">
        <v>1142839443.3096001</v>
      </c>
      <c r="G336" s="105">
        <v>1154140178.9456501</v>
      </c>
      <c r="H336" s="105">
        <v>1166044663.5323999</v>
      </c>
      <c r="I336" s="105">
        <v>1177289323.6008699</v>
      </c>
      <c r="J336" s="105">
        <v>1188067829.12696</v>
      </c>
      <c r="K336" s="105">
        <v>1198302597.8481801</v>
      </c>
      <c r="L336" s="105">
        <v>1207746858.1560199</v>
      </c>
      <c r="M336" s="105">
        <v>1218846117.98454</v>
      </c>
      <c r="N336" s="105">
        <v>1218846117.98454</v>
      </c>
    </row>
    <row r="337" spans="1:14" s="201" customFormat="1" x14ac:dyDescent="0.2">
      <c r="A337" s="106" t="s">
        <v>3525</v>
      </c>
      <c r="B337" s="105">
        <v>13816734279.734301</v>
      </c>
      <c r="C337" s="105">
        <v>13879735059.354</v>
      </c>
      <c r="D337" s="105">
        <v>13964669610.069099</v>
      </c>
      <c r="E337" s="105">
        <v>14058684027.6548</v>
      </c>
      <c r="F337" s="105">
        <v>14151880255.117701</v>
      </c>
      <c r="G337" s="105">
        <v>14266574357.0408</v>
      </c>
      <c r="H337" s="105">
        <v>14373508466.290001</v>
      </c>
      <c r="I337" s="105">
        <v>14481845526.9534</v>
      </c>
      <c r="J337" s="105">
        <v>14606536640.174101</v>
      </c>
      <c r="K337" s="105">
        <v>14730150414.618299</v>
      </c>
      <c r="L337" s="105">
        <v>14873303252.851999</v>
      </c>
      <c r="M337" s="105">
        <v>15007389591.440701</v>
      </c>
      <c r="N337" s="105">
        <v>15007389591.440701</v>
      </c>
    </row>
    <row r="338" spans="1:14" s="201" customFormat="1" x14ac:dyDescent="0.2">
      <c r="A338" s="165" t="s">
        <v>3526</v>
      </c>
      <c r="B338" s="160">
        <v>6.9043714887903507E-2</v>
      </c>
      <c r="C338" s="160">
        <v>6.9250728898068104E-2</v>
      </c>
      <c r="D338" s="160">
        <v>6.9469190095149694E-2</v>
      </c>
      <c r="E338" s="160">
        <v>6.9643409316671998E-2</v>
      </c>
      <c r="F338" s="160">
        <v>6.9834342920314402E-2</v>
      </c>
      <c r="G338" s="160">
        <v>6.9970929742484894E-2</v>
      </c>
      <c r="H338" s="160">
        <v>7.0184767723887598E-2</v>
      </c>
      <c r="I338" s="160">
        <v>7.0356267344414594E-2</v>
      </c>
      <c r="J338" s="160">
        <v>7.0413540389519996E-2</v>
      </c>
      <c r="K338" s="160">
        <v>7.0450508259064404E-2</v>
      </c>
      <c r="L338" s="160">
        <v>7.0348779389892202E-2</v>
      </c>
      <c r="M338" s="160">
        <v>7.0384006251891396E-2</v>
      </c>
      <c r="N338" s="160">
        <v>7.0384006251891396E-2</v>
      </c>
    </row>
    <row r="339" spans="1:14" s="201" customFormat="1" x14ac:dyDescent="0.2">
      <c r="A339" s="165" t="s">
        <v>3527</v>
      </c>
      <c r="B339" s="160">
        <v>7.4473121493152897E-2</v>
      </c>
      <c r="C339" s="160">
        <v>7.4691392428187994E-2</v>
      </c>
      <c r="D339" s="160">
        <v>7.4918052701230406E-2</v>
      </c>
      <c r="E339" s="160">
        <v>7.5099719786842795E-2</v>
      </c>
      <c r="F339" s="160">
        <v>7.5294825266841905E-2</v>
      </c>
      <c r="G339" s="160">
        <v>7.5434564636248994E-2</v>
      </c>
      <c r="H339" s="160">
        <v>7.5654667811861295E-2</v>
      </c>
      <c r="I339" s="160">
        <v>7.5825208708662897E-2</v>
      </c>
      <c r="J339" s="160">
        <v>7.5875816471591903E-2</v>
      </c>
      <c r="K339" s="160">
        <v>7.5900419152252402E-2</v>
      </c>
      <c r="L339" s="160">
        <v>7.5775553996643E-2</v>
      </c>
      <c r="M339" s="160">
        <v>7.5800201858911703E-2</v>
      </c>
      <c r="N339" s="160">
        <v>7.5800201858911703E-2</v>
      </c>
    </row>
    <row r="340" spans="1:14" x14ac:dyDescent="0.2">
      <c r="A340" s="165" t="s">
        <v>3528</v>
      </c>
      <c r="B340" s="160">
        <v>7.9902528098402203E-2</v>
      </c>
      <c r="C340" s="160">
        <v>8.0132055958307802E-2</v>
      </c>
      <c r="D340" s="160">
        <v>8.0366915307311104E-2</v>
      </c>
      <c r="E340" s="160">
        <v>8.0556030257013606E-2</v>
      </c>
      <c r="F340" s="160">
        <v>8.0755307613369395E-2</v>
      </c>
      <c r="G340" s="160">
        <v>8.0898199530013107E-2</v>
      </c>
      <c r="H340" s="160">
        <v>8.1124567899835007E-2</v>
      </c>
      <c r="I340" s="160">
        <v>8.1294150072911298E-2</v>
      </c>
      <c r="J340" s="160">
        <v>8.1338092553663796E-2</v>
      </c>
      <c r="K340" s="160">
        <v>8.13503300454404E-2</v>
      </c>
      <c r="L340" s="160">
        <v>8.1202328603393895E-2</v>
      </c>
      <c r="M340" s="160">
        <v>8.1216397465932094E-2</v>
      </c>
      <c r="N340" s="160">
        <v>8.1216397465932094E-2</v>
      </c>
    </row>
    <row r="341" spans="1:14" s="201" customFormat="1" x14ac:dyDescent="0.2">
      <c r="A341" s="106" t="s">
        <v>3529</v>
      </c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</row>
    <row r="342" spans="1:14" s="201" customFormat="1" x14ac:dyDescent="0.2">
      <c r="A342" s="165" t="s">
        <v>3530</v>
      </c>
      <c r="B342" s="160">
        <v>0.10099999999999899</v>
      </c>
      <c r="C342" s="160">
        <v>0.10099999999999899</v>
      </c>
      <c r="D342" s="160">
        <v>0.10099999999999899</v>
      </c>
      <c r="E342" s="160">
        <v>0.10099999999999899</v>
      </c>
      <c r="F342" s="160">
        <v>0.10099999999999899</v>
      </c>
      <c r="G342" s="160">
        <v>0.10099999999999899</v>
      </c>
      <c r="H342" s="160">
        <v>0.10099999999999899</v>
      </c>
      <c r="I342" s="160">
        <v>0.10099999999999899</v>
      </c>
      <c r="J342" s="160">
        <v>0.10099999999999899</v>
      </c>
      <c r="K342" s="160">
        <v>0.10099999999999899</v>
      </c>
      <c r="L342" s="160">
        <v>0.10099999999999899</v>
      </c>
      <c r="M342" s="160">
        <v>0.10099999999999899</v>
      </c>
      <c r="N342" s="160">
        <v>0.10099999999999899</v>
      </c>
    </row>
    <row r="343" spans="1:14" s="201" customFormat="1" x14ac:dyDescent="0.2">
      <c r="A343" s="165" t="s">
        <v>3531</v>
      </c>
      <c r="B343" s="160">
        <v>0</v>
      </c>
      <c r="C343" s="160">
        <v>0</v>
      </c>
      <c r="D343" s="160">
        <v>0</v>
      </c>
      <c r="E343" s="160">
        <v>0</v>
      </c>
      <c r="F343" s="160">
        <v>0</v>
      </c>
      <c r="G343" s="160">
        <v>0</v>
      </c>
      <c r="H343" s="160">
        <v>0</v>
      </c>
      <c r="I343" s="160">
        <v>0</v>
      </c>
      <c r="J343" s="160">
        <v>0</v>
      </c>
      <c r="K343" s="160">
        <v>0</v>
      </c>
      <c r="L343" s="160">
        <v>0</v>
      </c>
      <c r="M343" s="160">
        <v>0</v>
      </c>
      <c r="N343" s="160">
        <v>0</v>
      </c>
    </row>
    <row r="344" spans="1:14" s="201" customFormat="1" x14ac:dyDescent="0.2">
      <c r="A344" s="165" t="s">
        <v>3532</v>
      </c>
      <c r="B344" s="160">
        <v>4.2961849992359497E-2</v>
      </c>
      <c r="C344" s="160">
        <v>4.3297288770829397E-2</v>
      </c>
      <c r="D344" s="160">
        <v>4.3691364726502903E-2</v>
      </c>
      <c r="E344" s="160">
        <v>4.3997249166954203E-2</v>
      </c>
      <c r="F344" s="160">
        <v>4.4374656306281797E-2</v>
      </c>
      <c r="G344" s="160">
        <v>4.4643347118141698E-2</v>
      </c>
      <c r="H344" s="160">
        <v>4.5051273304473803E-2</v>
      </c>
      <c r="I344" s="160">
        <v>4.5439493471351303E-2</v>
      </c>
      <c r="J344" s="160">
        <v>4.5632630845731298E-2</v>
      </c>
      <c r="K344" s="160">
        <v>4.5837166353136401E-2</v>
      </c>
      <c r="L344" s="160">
        <v>4.5843204009597703E-2</v>
      </c>
      <c r="M344" s="160">
        <v>4.6024272458740099E-2</v>
      </c>
      <c r="N344" s="160">
        <v>4.6024272458740099E-2</v>
      </c>
    </row>
    <row r="345" spans="1:14" s="201" customFormat="1" x14ac:dyDescent="0.2">
      <c r="A345" s="165" t="s">
        <v>3533</v>
      </c>
      <c r="B345" s="160">
        <v>2.5297169849981701E-2</v>
      </c>
      <c r="C345" s="160">
        <v>2.8756235183589201E-2</v>
      </c>
      <c r="D345" s="160">
        <v>3.3667252351674698E-2</v>
      </c>
      <c r="E345" s="160">
        <v>3.7893718330350198E-2</v>
      </c>
      <c r="F345" s="160">
        <v>4.1611594696438499E-2</v>
      </c>
      <c r="G345" s="160">
        <v>4.4893375897773598E-2</v>
      </c>
      <c r="H345" s="160">
        <v>4.6637189818333598E-2</v>
      </c>
      <c r="I345" s="160">
        <v>4.8194006044446798E-2</v>
      </c>
      <c r="J345" s="160">
        <v>4.9841853796625903E-2</v>
      </c>
      <c r="K345" s="160">
        <v>5.09928400053739E-2</v>
      </c>
      <c r="L345" s="160">
        <v>5.5180283076133499E-2</v>
      </c>
      <c r="M345" s="160">
        <v>5.1661517242739798E-2</v>
      </c>
      <c r="N345" s="160">
        <v>5.1661517242739798E-2</v>
      </c>
    </row>
    <row r="346" spans="1:14" s="201" customFormat="1" x14ac:dyDescent="0.2">
      <c r="A346" s="165" t="s">
        <v>3534</v>
      </c>
      <c r="B346" s="160">
        <v>2.6099999999999901E-2</v>
      </c>
      <c r="C346" s="160">
        <v>2.6099999999999901E-2</v>
      </c>
      <c r="D346" s="160">
        <v>2.6099999999999901E-2</v>
      </c>
      <c r="E346" s="160">
        <v>2.6099999999999901E-2</v>
      </c>
      <c r="F346" s="160">
        <v>2.6099999999999901E-2</v>
      </c>
      <c r="G346" s="160">
        <v>2.6099999999999901E-2</v>
      </c>
      <c r="H346" s="160">
        <v>2.6099999999999901E-2</v>
      </c>
      <c r="I346" s="160">
        <v>2.6099999999999901E-2</v>
      </c>
      <c r="J346" s="160">
        <v>2.6099999999999901E-2</v>
      </c>
      <c r="K346" s="160">
        <v>2.6099999999999901E-2</v>
      </c>
      <c r="L346" s="160">
        <v>2.6099999999999901E-2</v>
      </c>
      <c r="M346" s="160">
        <v>2.6099999999999901E-2</v>
      </c>
      <c r="N346" s="160">
        <v>2.6099999999999901E-2</v>
      </c>
    </row>
    <row r="347" spans="1:14" s="201" customFormat="1" x14ac:dyDescent="0.2">
      <c r="A347" s="165" t="s">
        <v>3535</v>
      </c>
      <c r="B347" s="160">
        <v>0</v>
      </c>
      <c r="C347" s="160">
        <v>0</v>
      </c>
      <c r="D347" s="160">
        <v>0</v>
      </c>
      <c r="E347" s="160">
        <v>0</v>
      </c>
      <c r="F347" s="160">
        <v>0</v>
      </c>
      <c r="G347" s="160">
        <v>0</v>
      </c>
      <c r="H347" s="160">
        <v>0</v>
      </c>
      <c r="I347" s="160">
        <v>0</v>
      </c>
      <c r="J347" s="160">
        <v>0</v>
      </c>
      <c r="K347" s="160">
        <v>0</v>
      </c>
      <c r="L347" s="160">
        <v>0</v>
      </c>
      <c r="M347" s="160">
        <v>0</v>
      </c>
      <c r="N347" s="160">
        <v>0</v>
      </c>
    </row>
    <row r="348" spans="1:14" s="201" customFormat="1" x14ac:dyDescent="0.2">
      <c r="A348" s="165" t="s">
        <v>3536</v>
      </c>
      <c r="B348" s="160">
        <v>7.4473121493152897E-2</v>
      </c>
      <c r="C348" s="160">
        <v>7.4691392428187994E-2</v>
      </c>
      <c r="D348" s="160">
        <v>7.4918052701230406E-2</v>
      </c>
      <c r="E348" s="160">
        <v>7.5099719786842795E-2</v>
      </c>
      <c r="F348" s="160">
        <v>7.5294825266841905E-2</v>
      </c>
      <c r="G348" s="160">
        <v>7.5434564636248994E-2</v>
      </c>
      <c r="H348" s="160">
        <v>7.5654667811861295E-2</v>
      </c>
      <c r="I348" s="160">
        <v>7.5825208708662897E-2</v>
      </c>
      <c r="J348" s="160">
        <v>7.5875816471591903E-2</v>
      </c>
      <c r="K348" s="160">
        <v>7.5900419152252402E-2</v>
      </c>
      <c r="L348" s="160">
        <v>7.5775553996643E-2</v>
      </c>
      <c r="M348" s="160">
        <v>7.5800201858911703E-2</v>
      </c>
      <c r="N348" s="160">
        <v>7.5800201858911703E-2</v>
      </c>
    </row>
    <row r="349" spans="1:14" s="201" customFormat="1" x14ac:dyDescent="0.2">
      <c r="A349" s="165" t="s">
        <v>3537</v>
      </c>
      <c r="B349" s="160">
        <v>0</v>
      </c>
      <c r="C349" s="160">
        <v>0</v>
      </c>
      <c r="D349" s="160">
        <v>0</v>
      </c>
      <c r="E349" s="160">
        <v>0</v>
      </c>
      <c r="F349" s="160">
        <v>0</v>
      </c>
      <c r="G349" s="160">
        <v>0</v>
      </c>
      <c r="H349" s="160">
        <v>0</v>
      </c>
      <c r="I349" s="160">
        <v>0</v>
      </c>
      <c r="J349" s="160">
        <v>0</v>
      </c>
      <c r="K349" s="160">
        <v>0</v>
      </c>
      <c r="L349" s="160">
        <v>0</v>
      </c>
      <c r="M349" s="160">
        <v>0</v>
      </c>
      <c r="N349" s="160">
        <v>0</v>
      </c>
    </row>
    <row r="350" spans="1:14" x14ac:dyDescent="0.2">
      <c r="A350" s="165" t="s">
        <v>3538</v>
      </c>
      <c r="B350" s="160">
        <v>0</v>
      </c>
      <c r="C350" s="160">
        <v>0</v>
      </c>
      <c r="D350" s="160">
        <v>0</v>
      </c>
      <c r="E350" s="160">
        <v>0</v>
      </c>
      <c r="F350" s="160">
        <v>0</v>
      </c>
      <c r="G350" s="160">
        <v>0</v>
      </c>
      <c r="H350" s="160">
        <v>0</v>
      </c>
      <c r="I350" s="160">
        <v>0</v>
      </c>
      <c r="J350" s="160">
        <v>0</v>
      </c>
      <c r="K350" s="160">
        <v>0</v>
      </c>
      <c r="L350" s="160">
        <v>0</v>
      </c>
      <c r="M350" s="160">
        <v>0</v>
      </c>
      <c r="N350" s="160">
        <v>0</v>
      </c>
    </row>
    <row r="351" spans="1:14" x14ac:dyDescent="0.2">
      <c r="A351" s="106" t="s">
        <v>3539</v>
      </c>
    </row>
    <row r="352" spans="1:14" s="201" customFormat="1" x14ac:dyDescent="0.2">
      <c r="A352" s="158" t="s">
        <v>3540</v>
      </c>
      <c r="B352" s="105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</row>
    <row r="353" spans="1:14" s="201" customFormat="1" x14ac:dyDescent="0.2">
      <c r="A353" s="165" t="s">
        <v>3541</v>
      </c>
      <c r="B353" s="160">
        <v>4.4493307175891499E-2</v>
      </c>
      <c r="C353" s="160">
        <v>4.4534126916814999E-2</v>
      </c>
      <c r="D353" s="160">
        <v>4.4566756707026797E-2</v>
      </c>
      <c r="E353" s="160">
        <v>4.4611862796126202E-2</v>
      </c>
      <c r="F353" s="160">
        <v>4.4651290206710499E-2</v>
      </c>
      <c r="G353" s="160">
        <v>4.4693193366212199E-2</v>
      </c>
      <c r="H353" s="160">
        <v>4.4743199981825799E-2</v>
      </c>
      <c r="I353" s="160">
        <v>4.4782236775535701E-2</v>
      </c>
      <c r="J353" s="160">
        <v>4.4851837223772201E-2</v>
      </c>
      <c r="K353" s="160">
        <v>4.49388642485807E-2</v>
      </c>
      <c r="L353" s="160">
        <v>4.4975639159831403E-2</v>
      </c>
      <c r="M353" s="160">
        <v>4.5022939806990001E-2</v>
      </c>
      <c r="N353" s="160">
        <v>4.5022939806990001E-2</v>
      </c>
    </row>
    <row r="354" spans="1:14" s="201" customFormat="1" x14ac:dyDescent="0.2">
      <c r="A354" s="165" t="s">
        <v>3542</v>
      </c>
      <c r="B354" s="160">
        <v>0</v>
      </c>
      <c r="C354" s="160">
        <v>0</v>
      </c>
      <c r="D354" s="160">
        <v>0</v>
      </c>
      <c r="E354" s="160">
        <v>0</v>
      </c>
      <c r="F354" s="160">
        <v>0</v>
      </c>
      <c r="G354" s="160">
        <v>0</v>
      </c>
      <c r="H354" s="160">
        <v>0</v>
      </c>
      <c r="I354" s="160">
        <v>0</v>
      </c>
      <c r="J354" s="160">
        <v>0</v>
      </c>
      <c r="K354" s="160">
        <v>0</v>
      </c>
      <c r="L354" s="160">
        <v>0</v>
      </c>
      <c r="M354" s="160">
        <v>0</v>
      </c>
      <c r="N354" s="160">
        <v>0</v>
      </c>
    </row>
    <row r="355" spans="1:14" s="201" customFormat="1" x14ac:dyDescent="0.2">
      <c r="A355" s="165" t="s">
        <v>3543</v>
      </c>
      <c r="B355" s="160">
        <v>1.5932227869873701E-2</v>
      </c>
      <c r="C355" s="160">
        <v>1.5998602417964702E-2</v>
      </c>
      <c r="D355" s="160">
        <v>1.6102724248501999E-2</v>
      </c>
      <c r="E355" s="160">
        <v>1.61831881089501E-2</v>
      </c>
      <c r="F355" s="160">
        <v>1.6308962830554101E-2</v>
      </c>
      <c r="G355" s="160">
        <v>1.6402237349390999E-2</v>
      </c>
      <c r="H355" s="160">
        <v>1.6528792374948701E-2</v>
      </c>
      <c r="I355" s="160">
        <v>1.6692227874369199E-2</v>
      </c>
      <c r="J355" s="160">
        <v>1.68344446262013E-2</v>
      </c>
      <c r="K355" s="160">
        <v>1.7027425169900599E-2</v>
      </c>
      <c r="L355" s="160">
        <v>1.7203299704541701E-2</v>
      </c>
      <c r="M355" s="160">
        <v>1.7363254994569401E-2</v>
      </c>
      <c r="N355" s="160">
        <v>1.7363254994569401E-2</v>
      </c>
    </row>
    <row r="356" spans="1:14" s="201" customFormat="1" x14ac:dyDescent="0.2">
      <c r="A356" s="165" t="s">
        <v>3544</v>
      </c>
      <c r="B356" s="160">
        <v>5.1510360388588904E-4</v>
      </c>
      <c r="C356" s="160">
        <v>6.3417036230965101E-4</v>
      </c>
      <c r="D356" s="160">
        <v>7.83874482853109E-4</v>
      </c>
      <c r="E356" s="160">
        <v>9.2484067794402396E-4</v>
      </c>
      <c r="F356" s="160">
        <v>1.0419684253049899E-3</v>
      </c>
      <c r="G356" s="160">
        <v>1.1459087936290099E-3</v>
      </c>
      <c r="H356" s="160">
        <v>1.23475941915988E-3</v>
      </c>
      <c r="I356" s="160">
        <v>1.26997941972527E-3</v>
      </c>
      <c r="J356" s="160">
        <v>1.26580265703641E-3</v>
      </c>
      <c r="K356" s="160">
        <v>1.2031169833362199E-3</v>
      </c>
      <c r="L356" s="160">
        <v>1.1106739732637701E-3</v>
      </c>
      <c r="M356" s="160">
        <v>9.6860468744732495E-4</v>
      </c>
      <c r="N356" s="160">
        <v>9.6860468744732495E-4</v>
      </c>
    </row>
    <row r="357" spans="1:14" s="201" customFormat="1" x14ac:dyDescent="0.2">
      <c r="A357" s="165" t="s">
        <v>3545</v>
      </c>
      <c r="B357" s="160">
        <v>2.4291894829289501E-4</v>
      </c>
      <c r="C357" s="160">
        <v>2.3968414782760399E-4</v>
      </c>
      <c r="D357" s="160">
        <v>2.3673825683170701E-4</v>
      </c>
      <c r="E357" s="160">
        <v>2.3395015649202401E-4</v>
      </c>
      <c r="F357" s="160">
        <v>2.3142425250398201E-4</v>
      </c>
      <c r="G357" s="160">
        <v>2.2906356582471201E-4</v>
      </c>
      <c r="H357" s="160">
        <v>2.2678760170050699E-4</v>
      </c>
      <c r="I357" s="160">
        <v>2.2492549976184601E-4</v>
      </c>
      <c r="J357" s="160">
        <v>2.2343565911264699E-4</v>
      </c>
      <c r="K357" s="160">
        <v>2.2264210754088101E-4</v>
      </c>
      <c r="L357" s="160">
        <v>2.2097230970034E-4</v>
      </c>
      <c r="M357" s="160">
        <v>2.1883800281998601E-4</v>
      </c>
      <c r="N357" s="160">
        <v>2.1883800281998601E-4</v>
      </c>
    </row>
    <row r="358" spans="1:14" s="201" customFormat="1" x14ac:dyDescent="0.2">
      <c r="A358" s="165" t="s">
        <v>3546</v>
      </c>
      <c r="B358" s="160">
        <v>0</v>
      </c>
      <c r="C358" s="160">
        <v>0</v>
      </c>
      <c r="D358" s="160">
        <v>0</v>
      </c>
      <c r="E358" s="160">
        <v>0</v>
      </c>
      <c r="F358" s="160">
        <v>0</v>
      </c>
      <c r="G358" s="160">
        <v>0</v>
      </c>
      <c r="H358" s="160">
        <v>0</v>
      </c>
      <c r="I358" s="160">
        <v>0</v>
      </c>
      <c r="J358" s="160">
        <v>0</v>
      </c>
      <c r="K358" s="160">
        <v>0</v>
      </c>
      <c r="L358" s="160">
        <v>0</v>
      </c>
      <c r="M358" s="160">
        <v>0</v>
      </c>
      <c r="N358" s="160">
        <v>0</v>
      </c>
    </row>
    <row r="359" spans="1:14" s="201" customFormat="1" x14ac:dyDescent="0.2">
      <c r="A359" s="165" t="s">
        <v>3547</v>
      </c>
      <c r="B359" s="160">
        <v>8.8066532279148797E-4</v>
      </c>
      <c r="C359" s="160">
        <v>8.7314280883330495E-4</v>
      </c>
      <c r="D359" s="160">
        <v>8.6592544071777795E-4</v>
      </c>
      <c r="E359" s="160">
        <v>8.5830013276176002E-4</v>
      </c>
      <c r="F359" s="160">
        <v>8.5137747604273101E-4</v>
      </c>
      <c r="G359" s="160">
        <v>8.4399429957460995E-4</v>
      </c>
      <c r="H359" s="160">
        <v>8.3012688428144303E-4</v>
      </c>
      <c r="I359" s="160">
        <v>8.1683074073875901E-4</v>
      </c>
      <c r="J359" s="160">
        <v>8.0335016059142502E-4</v>
      </c>
      <c r="K359" s="160">
        <v>7.9863652973671904E-4</v>
      </c>
      <c r="L359" s="160">
        <v>7.9547578008396099E-4</v>
      </c>
      <c r="M359" s="160">
        <v>7.9454902684022001E-4</v>
      </c>
      <c r="N359" s="160">
        <v>7.9454902684022001E-4</v>
      </c>
    </row>
    <row r="360" spans="1:14" s="201" customFormat="1" x14ac:dyDescent="0.2">
      <c r="A360" s="165" t="s">
        <v>3548</v>
      </c>
      <c r="B360" s="160">
        <v>0</v>
      </c>
      <c r="C360" s="160">
        <v>0</v>
      </c>
      <c r="D360" s="160">
        <v>0</v>
      </c>
      <c r="E360" s="160">
        <v>0</v>
      </c>
      <c r="F360" s="160">
        <v>0</v>
      </c>
      <c r="G360" s="160">
        <v>0</v>
      </c>
      <c r="H360" s="160">
        <v>0</v>
      </c>
      <c r="I360" s="160">
        <v>0</v>
      </c>
      <c r="J360" s="160">
        <v>0</v>
      </c>
      <c r="K360" s="160">
        <v>0</v>
      </c>
      <c r="L360" s="160">
        <v>0</v>
      </c>
      <c r="M360" s="160">
        <v>0</v>
      </c>
      <c r="N360" s="160">
        <v>0</v>
      </c>
    </row>
    <row r="361" spans="1:14" s="201" customFormat="1" x14ac:dyDescent="0.2">
      <c r="A361" s="165" t="s">
        <v>3549</v>
      </c>
      <c r="B361" s="160">
        <v>0</v>
      </c>
      <c r="C361" s="160">
        <v>0</v>
      </c>
      <c r="D361" s="160">
        <v>0</v>
      </c>
      <c r="E361" s="160">
        <v>0</v>
      </c>
      <c r="F361" s="160">
        <v>0</v>
      </c>
      <c r="G361" s="160">
        <v>0</v>
      </c>
      <c r="H361" s="160">
        <v>0</v>
      </c>
      <c r="I361" s="160">
        <v>0</v>
      </c>
      <c r="J361" s="160">
        <v>0</v>
      </c>
      <c r="K361" s="160">
        <v>0</v>
      </c>
      <c r="L361" s="160">
        <v>0</v>
      </c>
      <c r="M361" s="160">
        <v>0</v>
      </c>
      <c r="N361" s="160">
        <v>0</v>
      </c>
    </row>
    <row r="362" spans="1:14" x14ac:dyDescent="0.2">
      <c r="A362" s="165" t="s">
        <v>3550</v>
      </c>
      <c r="B362" s="160">
        <v>6.2064222920735497E-2</v>
      </c>
      <c r="C362" s="160">
        <v>6.2279726653750402E-2</v>
      </c>
      <c r="D362" s="160">
        <v>6.2556019135931507E-2</v>
      </c>
      <c r="E362" s="160">
        <v>6.2812141872274102E-2</v>
      </c>
      <c r="F362" s="160">
        <v>6.3085023191116293E-2</v>
      </c>
      <c r="G362" s="160">
        <v>6.3314397374631598E-2</v>
      </c>
      <c r="H362" s="160">
        <v>6.3563666261916299E-2</v>
      </c>
      <c r="I362" s="160">
        <v>6.3786200310130797E-2</v>
      </c>
      <c r="J362" s="160">
        <v>6.3978870326713996E-2</v>
      </c>
      <c r="K362" s="160">
        <v>6.4190685039095197E-2</v>
      </c>
      <c r="L362" s="160">
        <v>6.4306060927421194E-2</v>
      </c>
      <c r="M362" s="160">
        <v>6.4368186518667006E-2</v>
      </c>
      <c r="N362" s="160">
        <v>6.4368186518667006E-2</v>
      </c>
    </row>
    <row r="363" spans="1:14" s="201" customFormat="1" x14ac:dyDescent="0.2">
      <c r="A363" s="106" t="s">
        <v>3551</v>
      </c>
      <c r="B363" s="105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</row>
    <row r="364" spans="1:14" x14ac:dyDescent="0.2">
      <c r="A364" s="165" t="s">
        <v>3552</v>
      </c>
      <c r="B364" s="160">
        <v>5.4562750210433801</v>
      </c>
      <c r="C364" s="160">
        <v>5.9140762274689296</v>
      </c>
      <c r="D364" s="160">
        <v>5.9295910737075701</v>
      </c>
      <c r="E364" s="160">
        <v>5.9468864535468198</v>
      </c>
      <c r="F364" s="160">
        <v>5.9635477346794801</v>
      </c>
      <c r="G364" s="160">
        <v>5.9805474637701304</v>
      </c>
      <c r="H364" s="160">
        <v>5.9987439195880796</v>
      </c>
      <c r="I364" s="160">
        <v>6.01557113183111</v>
      </c>
      <c r="J364" s="160">
        <v>6.0249966752923303</v>
      </c>
      <c r="K364" s="160">
        <v>6.0372000133519803</v>
      </c>
      <c r="L364" s="160">
        <v>6.0424566937147199</v>
      </c>
      <c r="M364" s="160">
        <v>6.0491740920311203</v>
      </c>
      <c r="N364" s="160">
        <v>6.0491740920311203</v>
      </c>
    </row>
    <row r="365" spans="1:14" x14ac:dyDescent="0.2">
      <c r="A365" s="106" t="s">
        <v>3553</v>
      </c>
    </row>
    <row r="366" spans="1:14" s="201" customFormat="1" x14ac:dyDescent="0.2">
      <c r="A366" s="158" t="s">
        <v>3554</v>
      </c>
      <c r="B366" s="105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</row>
    <row r="367" spans="1:14" s="201" customFormat="1" x14ac:dyDescent="0.2">
      <c r="A367" s="165" t="s">
        <v>3555</v>
      </c>
      <c r="B367" s="160">
        <v>4.0088029237684397E-2</v>
      </c>
      <c r="C367" s="160">
        <v>4.0124807420100703E-2</v>
      </c>
      <c r="D367" s="160">
        <v>4.01542065380142E-2</v>
      </c>
      <c r="E367" s="160">
        <v>4.01948466776978E-2</v>
      </c>
      <c r="F367" s="160">
        <v>4.02303703842639E-2</v>
      </c>
      <c r="G367" s="160">
        <v>4.0268124716092202E-2</v>
      </c>
      <c r="H367" s="160">
        <v>4.0313180181645002E-2</v>
      </c>
      <c r="I367" s="160">
        <v>4.0348351946274799E-2</v>
      </c>
      <c r="J367" s="160">
        <v>4.04110612610225E-2</v>
      </c>
      <c r="K367" s="160">
        <v>4.0489471748721202E-2</v>
      </c>
      <c r="L367" s="160">
        <v>4.0522605579650102E-2</v>
      </c>
      <c r="M367" s="160">
        <v>4.0565222994416797E-2</v>
      </c>
      <c r="N367" s="160">
        <v>4.0565222994416797E-2</v>
      </c>
    </row>
    <row r="368" spans="1:14" s="201" customFormat="1" x14ac:dyDescent="0.2">
      <c r="A368" s="165" t="s">
        <v>3556</v>
      </c>
      <c r="B368" s="160">
        <v>0</v>
      </c>
      <c r="C368" s="160">
        <v>0</v>
      </c>
      <c r="D368" s="160">
        <v>0</v>
      </c>
      <c r="E368" s="160">
        <v>0</v>
      </c>
      <c r="F368" s="160">
        <v>0</v>
      </c>
      <c r="G368" s="160">
        <v>0</v>
      </c>
      <c r="H368" s="160">
        <v>0</v>
      </c>
      <c r="I368" s="160">
        <v>0</v>
      </c>
      <c r="J368" s="160">
        <v>0</v>
      </c>
      <c r="K368" s="160">
        <v>0</v>
      </c>
      <c r="L368" s="160">
        <v>0</v>
      </c>
      <c r="M368" s="160">
        <v>0</v>
      </c>
      <c r="N368" s="160">
        <v>0</v>
      </c>
    </row>
    <row r="369" spans="1:14" s="201" customFormat="1" x14ac:dyDescent="0.2">
      <c r="A369" s="165" t="s">
        <v>3557</v>
      </c>
      <c r="B369" s="160">
        <v>1.5932227869873701E-2</v>
      </c>
      <c r="C369" s="160">
        <v>1.5998602417964702E-2</v>
      </c>
      <c r="D369" s="160">
        <v>1.6102724248501999E-2</v>
      </c>
      <c r="E369" s="160">
        <v>1.61831881089501E-2</v>
      </c>
      <c r="F369" s="160">
        <v>1.6308962830554101E-2</v>
      </c>
      <c r="G369" s="160">
        <v>1.6402237349390999E-2</v>
      </c>
      <c r="H369" s="160">
        <v>1.6528792374948701E-2</v>
      </c>
      <c r="I369" s="160">
        <v>1.6692227874369199E-2</v>
      </c>
      <c r="J369" s="160">
        <v>1.68344446262013E-2</v>
      </c>
      <c r="K369" s="160">
        <v>1.7027425169900599E-2</v>
      </c>
      <c r="L369" s="160">
        <v>1.7203299704541701E-2</v>
      </c>
      <c r="M369" s="160">
        <v>1.7363254994569401E-2</v>
      </c>
      <c r="N369" s="160">
        <v>1.7363254994569401E-2</v>
      </c>
    </row>
    <row r="370" spans="1:14" s="201" customFormat="1" x14ac:dyDescent="0.2">
      <c r="A370" s="165" t="s">
        <v>3558</v>
      </c>
      <c r="B370" s="160">
        <v>5.1510360388588904E-4</v>
      </c>
      <c r="C370" s="160">
        <v>6.3417036230965101E-4</v>
      </c>
      <c r="D370" s="160">
        <v>7.83874482853109E-4</v>
      </c>
      <c r="E370" s="160">
        <v>9.2484067794402396E-4</v>
      </c>
      <c r="F370" s="160">
        <v>1.0419684253049899E-3</v>
      </c>
      <c r="G370" s="160">
        <v>1.1459087936290099E-3</v>
      </c>
      <c r="H370" s="160">
        <v>1.23475941915988E-3</v>
      </c>
      <c r="I370" s="160">
        <v>1.26997941972527E-3</v>
      </c>
      <c r="J370" s="160">
        <v>1.26580265703641E-3</v>
      </c>
      <c r="K370" s="160">
        <v>1.2031169833362199E-3</v>
      </c>
      <c r="L370" s="160">
        <v>1.1106739732637701E-3</v>
      </c>
      <c r="M370" s="160">
        <v>9.6860468744732495E-4</v>
      </c>
      <c r="N370" s="160">
        <v>9.6860468744732495E-4</v>
      </c>
    </row>
    <row r="371" spans="1:14" s="201" customFormat="1" x14ac:dyDescent="0.2">
      <c r="A371" s="165" t="s">
        <v>3559</v>
      </c>
      <c r="B371" s="160">
        <v>2.4291894829289501E-4</v>
      </c>
      <c r="C371" s="160">
        <v>2.3968414782760399E-4</v>
      </c>
      <c r="D371" s="160">
        <v>2.3673825683170701E-4</v>
      </c>
      <c r="E371" s="160">
        <v>2.3395015649202401E-4</v>
      </c>
      <c r="F371" s="160">
        <v>2.3142425250398201E-4</v>
      </c>
      <c r="G371" s="160">
        <v>2.2906356582471201E-4</v>
      </c>
      <c r="H371" s="160">
        <v>2.2678760170050699E-4</v>
      </c>
      <c r="I371" s="160">
        <v>2.2492549976184601E-4</v>
      </c>
      <c r="J371" s="160">
        <v>2.2343565911264699E-4</v>
      </c>
      <c r="K371" s="160">
        <v>2.2264210754088101E-4</v>
      </c>
      <c r="L371" s="160">
        <v>2.2097230970034E-4</v>
      </c>
      <c r="M371" s="160">
        <v>2.1883800281998601E-4</v>
      </c>
      <c r="N371" s="160">
        <v>2.1883800281998601E-4</v>
      </c>
    </row>
    <row r="372" spans="1:14" s="201" customFormat="1" x14ac:dyDescent="0.2">
      <c r="A372" s="165" t="s">
        <v>3560</v>
      </c>
      <c r="B372" s="160">
        <v>0</v>
      </c>
      <c r="C372" s="160">
        <v>0</v>
      </c>
      <c r="D372" s="160">
        <v>0</v>
      </c>
      <c r="E372" s="160">
        <v>0</v>
      </c>
      <c r="F372" s="160">
        <v>0</v>
      </c>
      <c r="G372" s="160">
        <v>0</v>
      </c>
      <c r="H372" s="160">
        <v>0</v>
      </c>
      <c r="I372" s="160">
        <v>0</v>
      </c>
      <c r="J372" s="160">
        <v>0</v>
      </c>
      <c r="K372" s="160">
        <v>0</v>
      </c>
      <c r="L372" s="160">
        <v>0</v>
      </c>
      <c r="M372" s="160">
        <v>0</v>
      </c>
      <c r="N372" s="160">
        <v>0</v>
      </c>
    </row>
    <row r="373" spans="1:14" s="201" customFormat="1" x14ac:dyDescent="0.2">
      <c r="A373" s="165" t="s">
        <v>3561</v>
      </c>
      <c r="B373" s="160">
        <v>8.1646108339999501E-4</v>
      </c>
      <c r="C373" s="160">
        <v>8.0954142074600801E-4</v>
      </c>
      <c r="D373" s="160">
        <v>8.0294584389887201E-4</v>
      </c>
      <c r="E373" s="160">
        <v>7.9594101858357998E-4</v>
      </c>
      <c r="F373" s="160">
        <v>7.8963443245790499E-4</v>
      </c>
      <c r="G373" s="160">
        <v>7.8286480638366002E-4</v>
      </c>
      <c r="H373" s="160">
        <v>7.7010796874470101E-4</v>
      </c>
      <c r="I373" s="160">
        <v>7.57916304475487E-4</v>
      </c>
      <c r="J373" s="160">
        <v>7.45517236060457E-4</v>
      </c>
      <c r="K373" s="160">
        <v>7.4129168274214498E-4</v>
      </c>
      <c r="L373" s="160">
        <v>7.3850664510625801E-4</v>
      </c>
      <c r="M373" s="160">
        <v>7.3777565627922495E-4</v>
      </c>
      <c r="N373" s="160">
        <v>7.3777565627922495E-4</v>
      </c>
    </row>
    <row r="374" spans="1:14" s="201" customFormat="1" x14ac:dyDescent="0.2">
      <c r="A374" s="165" t="s">
        <v>3562</v>
      </c>
      <c r="B374" s="160">
        <v>0</v>
      </c>
      <c r="C374" s="160">
        <v>0</v>
      </c>
      <c r="D374" s="160">
        <v>0</v>
      </c>
      <c r="E374" s="160">
        <v>0</v>
      </c>
      <c r="F374" s="160">
        <v>0</v>
      </c>
      <c r="G374" s="160">
        <v>0</v>
      </c>
      <c r="H374" s="160">
        <v>0</v>
      </c>
      <c r="I374" s="160">
        <v>0</v>
      </c>
      <c r="J374" s="160">
        <v>0</v>
      </c>
      <c r="K374" s="160">
        <v>0</v>
      </c>
      <c r="L374" s="160">
        <v>0</v>
      </c>
      <c r="M374" s="160">
        <v>0</v>
      </c>
      <c r="N374" s="160">
        <v>0</v>
      </c>
    </row>
    <row r="375" spans="1:14" s="201" customFormat="1" x14ac:dyDescent="0.2">
      <c r="A375" s="165" t="s">
        <v>3563</v>
      </c>
      <c r="B375" s="160">
        <v>0</v>
      </c>
      <c r="C375" s="160">
        <v>0</v>
      </c>
      <c r="D375" s="160">
        <v>0</v>
      </c>
      <c r="E375" s="160">
        <v>0</v>
      </c>
      <c r="F375" s="160">
        <v>0</v>
      </c>
      <c r="G375" s="160">
        <v>0</v>
      </c>
      <c r="H375" s="160">
        <v>0</v>
      </c>
      <c r="I375" s="160">
        <v>0</v>
      </c>
      <c r="J375" s="160">
        <v>0</v>
      </c>
      <c r="K375" s="160">
        <v>0</v>
      </c>
      <c r="L375" s="160">
        <v>0</v>
      </c>
      <c r="M375" s="160">
        <v>0</v>
      </c>
      <c r="N375" s="160">
        <v>0</v>
      </c>
    </row>
    <row r="376" spans="1:14" x14ac:dyDescent="0.2">
      <c r="A376" s="165" t="s">
        <v>3564</v>
      </c>
      <c r="B376" s="160">
        <v>5.7594740743137002E-2</v>
      </c>
      <c r="C376" s="160">
        <v>5.7806805768948699E-2</v>
      </c>
      <c r="D376" s="160">
        <v>5.8080489370099998E-2</v>
      </c>
      <c r="E376" s="160">
        <v>5.8332766639667598E-2</v>
      </c>
      <c r="F376" s="160">
        <v>5.8602360325084903E-2</v>
      </c>
      <c r="G376" s="160">
        <v>5.8828199231320599E-2</v>
      </c>
      <c r="H376" s="160">
        <v>5.9073627546198798E-2</v>
      </c>
      <c r="I376" s="160">
        <v>5.9293401044606599E-2</v>
      </c>
      <c r="J376" s="160">
        <v>5.9480261439433302E-2</v>
      </c>
      <c r="K376" s="160">
        <v>5.9683947692241099E-2</v>
      </c>
      <c r="L376" s="160">
        <v>5.97960582122622E-2</v>
      </c>
      <c r="M376" s="160">
        <v>5.9853696335532697E-2</v>
      </c>
      <c r="N376" s="160">
        <v>5.9853696335532697E-2</v>
      </c>
    </row>
    <row r="377" spans="1:14" x14ac:dyDescent="0.2">
      <c r="A377" s="106" t="s">
        <v>3565</v>
      </c>
    </row>
    <row r="378" spans="1:14" s="201" customFormat="1" x14ac:dyDescent="0.2">
      <c r="A378" s="158" t="s">
        <v>3566</v>
      </c>
      <c r="B378" s="105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</row>
    <row r="379" spans="1:14" s="201" customFormat="1" x14ac:dyDescent="0.2">
      <c r="A379" s="165" t="s">
        <v>3567</v>
      </c>
      <c r="B379" s="160">
        <v>4.88985851140986E-2</v>
      </c>
      <c r="C379" s="160">
        <v>4.89434464135294E-2</v>
      </c>
      <c r="D379" s="160">
        <v>4.8979306876039297E-2</v>
      </c>
      <c r="E379" s="160">
        <v>4.90288789145545E-2</v>
      </c>
      <c r="F379" s="160">
        <v>4.9072210029157098E-2</v>
      </c>
      <c r="G379" s="160">
        <v>4.9118262016332299E-2</v>
      </c>
      <c r="H379" s="160">
        <v>4.9173219782006498E-2</v>
      </c>
      <c r="I379" s="160">
        <v>4.92161216047967E-2</v>
      </c>
      <c r="J379" s="160">
        <v>4.9292613186521901E-2</v>
      </c>
      <c r="K379" s="160">
        <v>4.9388256748440197E-2</v>
      </c>
      <c r="L379" s="160">
        <v>4.9428672740012697E-2</v>
      </c>
      <c r="M379" s="160">
        <v>4.9480656619563301E-2</v>
      </c>
      <c r="N379" s="160">
        <v>4.9480656619563301E-2</v>
      </c>
    </row>
    <row r="380" spans="1:14" s="201" customFormat="1" x14ac:dyDescent="0.2">
      <c r="A380" s="165" t="s">
        <v>3568</v>
      </c>
      <c r="B380" s="160">
        <v>0</v>
      </c>
      <c r="C380" s="160">
        <v>0</v>
      </c>
      <c r="D380" s="160">
        <v>0</v>
      </c>
      <c r="E380" s="160">
        <v>0</v>
      </c>
      <c r="F380" s="160">
        <v>0</v>
      </c>
      <c r="G380" s="160">
        <v>0</v>
      </c>
      <c r="H380" s="160">
        <v>0</v>
      </c>
      <c r="I380" s="160">
        <v>0</v>
      </c>
      <c r="J380" s="160">
        <v>0</v>
      </c>
      <c r="K380" s="160">
        <v>0</v>
      </c>
      <c r="L380" s="160">
        <v>0</v>
      </c>
      <c r="M380" s="160">
        <v>0</v>
      </c>
      <c r="N380" s="160">
        <v>0</v>
      </c>
    </row>
    <row r="381" spans="1:14" s="201" customFormat="1" x14ac:dyDescent="0.2">
      <c r="A381" s="165" t="s">
        <v>3569</v>
      </c>
      <c r="B381" s="160">
        <v>1.5932227869873701E-2</v>
      </c>
      <c r="C381" s="160">
        <v>1.5998602417964702E-2</v>
      </c>
      <c r="D381" s="160">
        <v>1.6102724248501999E-2</v>
      </c>
      <c r="E381" s="160">
        <v>1.61831881089501E-2</v>
      </c>
      <c r="F381" s="160">
        <v>1.6308962830554101E-2</v>
      </c>
      <c r="G381" s="160">
        <v>1.6402237349390999E-2</v>
      </c>
      <c r="H381" s="160">
        <v>1.6528792374948701E-2</v>
      </c>
      <c r="I381" s="160">
        <v>1.6692227874369199E-2</v>
      </c>
      <c r="J381" s="160">
        <v>1.68344446262013E-2</v>
      </c>
      <c r="K381" s="160">
        <v>1.7027425169900599E-2</v>
      </c>
      <c r="L381" s="160">
        <v>1.7203299704541701E-2</v>
      </c>
      <c r="M381" s="160">
        <v>1.7363254994569401E-2</v>
      </c>
      <c r="N381" s="160">
        <v>1.7363254994569401E-2</v>
      </c>
    </row>
    <row r="382" spans="1:14" s="201" customFormat="1" x14ac:dyDescent="0.2">
      <c r="A382" s="165" t="s">
        <v>3570</v>
      </c>
      <c r="B382" s="160">
        <v>5.1510360388588904E-4</v>
      </c>
      <c r="C382" s="160">
        <v>6.3417036230965101E-4</v>
      </c>
      <c r="D382" s="160">
        <v>7.83874482853109E-4</v>
      </c>
      <c r="E382" s="160">
        <v>9.2484067794402396E-4</v>
      </c>
      <c r="F382" s="160">
        <v>1.0419684253049899E-3</v>
      </c>
      <c r="G382" s="160">
        <v>1.1459087936290099E-3</v>
      </c>
      <c r="H382" s="160">
        <v>1.23475941915988E-3</v>
      </c>
      <c r="I382" s="160">
        <v>1.26997941972527E-3</v>
      </c>
      <c r="J382" s="160">
        <v>1.26580265703641E-3</v>
      </c>
      <c r="K382" s="160">
        <v>1.2031169833362199E-3</v>
      </c>
      <c r="L382" s="160">
        <v>1.1106739732637701E-3</v>
      </c>
      <c r="M382" s="160">
        <v>9.6860468744732495E-4</v>
      </c>
      <c r="N382" s="160">
        <v>9.6860468744732495E-4</v>
      </c>
    </row>
    <row r="383" spans="1:14" s="201" customFormat="1" x14ac:dyDescent="0.2">
      <c r="A383" s="165" t="s">
        <v>3571</v>
      </c>
      <c r="B383" s="160">
        <v>2.4291894829289501E-4</v>
      </c>
      <c r="C383" s="160">
        <v>2.3968414782760399E-4</v>
      </c>
      <c r="D383" s="160">
        <v>2.3673825683170701E-4</v>
      </c>
      <c r="E383" s="160">
        <v>2.3395015649202401E-4</v>
      </c>
      <c r="F383" s="160">
        <v>2.3142425250398201E-4</v>
      </c>
      <c r="G383" s="160">
        <v>2.2906356582471201E-4</v>
      </c>
      <c r="H383" s="160">
        <v>2.2678760170050699E-4</v>
      </c>
      <c r="I383" s="160">
        <v>2.2492549976184601E-4</v>
      </c>
      <c r="J383" s="160">
        <v>2.2343565911264699E-4</v>
      </c>
      <c r="K383" s="160">
        <v>2.2264210754088101E-4</v>
      </c>
      <c r="L383" s="160">
        <v>2.2097230970034E-4</v>
      </c>
      <c r="M383" s="160">
        <v>2.1883800281998601E-4</v>
      </c>
      <c r="N383" s="160">
        <v>2.1883800281998601E-4</v>
      </c>
    </row>
    <row r="384" spans="1:14" s="201" customFormat="1" x14ac:dyDescent="0.2">
      <c r="A384" s="165" t="s">
        <v>3572</v>
      </c>
      <c r="B384" s="160">
        <v>0</v>
      </c>
      <c r="C384" s="160">
        <v>0</v>
      </c>
      <c r="D384" s="160">
        <v>0</v>
      </c>
      <c r="E384" s="160">
        <v>0</v>
      </c>
      <c r="F384" s="160">
        <v>0</v>
      </c>
      <c r="G384" s="160">
        <v>0</v>
      </c>
      <c r="H384" s="160">
        <v>0</v>
      </c>
      <c r="I384" s="160">
        <v>0</v>
      </c>
      <c r="J384" s="160">
        <v>0</v>
      </c>
      <c r="K384" s="160">
        <v>0</v>
      </c>
      <c r="L384" s="160">
        <v>0</v>
      </c>
      <c r="M384" s="160">
        <v>0</v>
      </c>
      <c r="N384" s="160">
        <v>0</v>
      </c>
    </row>
    <row r="385" spans="1:14" s="201" customFormat="1" x14ac:dyDescent="0.2">
      <c r="A385" s="165" t="s">
        <v>3573</v>
      </c>
      <c r="B385" s="160">
        <v>9.4486956218298103E-4</v>
      </c>
      <c r="C385" s="160">
        <v>9.3674419692060199E-4</v>
      </c>
      <c r="D385" s="160">
        <v>9.2890503753668497E-4</v>
      </c>
      <c r="E385" s="160">
        <v>9.2065924693993898E-4</v>
      </c>
      <c r="F385" s="160">
        <v>9.1312051962755703E-4</v>
      </c>
      <c r="G385" s="160">
        <v>9.0512379276555901E-4</v>
      </c>
      <c r="H385" s="160">
        <v>8.9014579981818603E-4</v>
      </c>
      <c r="I385" s="160">
        <v>8.7574517700203102E-4</v>
      </c>
      <c r="J385" s="160">
        <v>8.6118308512239303E-4</v>
      </c>
      <c r="K385" s="160">
        <v>8.5598137673129396E-4</v>
      </c>
      <c r="L385" s="160">
        <v>8.5244491506166397E-4</v>
      </c>
      <c r="M385" s="160">
        <v>8.5132239740121497E-4</v>
      </c>
      <c r="N385" s="160">
        <v>8.5132239740121497E-4</v>
      </c>
    </row>
    <row r="386" spans="1:14" s="201" customFormat="1" x14ac:dyDescent="0.2">
      <c r="A386" s="165" t="s">
        <v>3574</v>
      </c>
      <c r="B386" s="160">
        <v>0</v>
      </c>
      <c r="C386" s="160">
        <v>0</v>
      </c>
      <c r="D386" s="160">
        <v>0</v>
      </c>
      <c r="E386" s="160">
        <v>0</v>
      </c>
      <c r="F386" s="160">
        <v>0</v>
      </c>
      <c r="G386" s="160">
        <v>0</v>
      </c>
      <c r="H386" s="160">
        <v>0</v>
      </c>
      <c r="I386" s="160">
        <v>0</v>
      </c>
      <c r="J386" s="160">
        <v>0</v>
      </c>
      <c r="K386" s="160">
        <v>0</v>
      </c>
      <c r="L386" s="160">
        <v>0</v>
      </c>
      <c r="M386" s="160">
        <v>0</v>
      </c>
      <c r="N386" s="160">
        <v>0</v>
      </c>
    </row>
    <row r="387" spans="1:14" s="201" customFormat="1" x14ac:dyDescent="0.2">
      <c r="A387" s="165" t="s">
        <v>3575</v>
      </c>
      <c r="B387" s="160">
        <v>0</v>
      </c>
      <c r="C387" s="160">
        <v>0</v>
      </c>
      <c r="D387" s="160">
        <v>0</v>
      </c>
      <c r="E387" s="160">
        <v>0</v>
      </c>
      <c r="F387" s="160">
        <v>0</v>
      </c>
      <c r="G387" s="160">
        <v>0</v>
      </c>
      <c r="H387" s="160">
        <v>0</v>
      </c>
      <c r="I387" s="160">
        <v>0</v>
      </c>
      <c r="J387" s="160">
        <v>0</v>
      </c>
      <c r="K387" s="160">
        <v>0</v>
      </c>
      <c r="L387" s="160">
        <v>0</v>
      </c>
      <c r="M387" s="160">
        <v>0</v>
      </c>
      <c r="N387" s="160">
        <v>0</v>
      </c>
    </row>
    <row r="388" spans="1:14" x14ac:dyDescent="0.2">
      <c r="A388" s="165" t="s">
        <v>3576</v>
      </c>
      <c r="B388" s="160">
        <v>6.6533705098334103E-2</v>
      </c>
      <c r="C388" s="160">
        <v>6.6752647538552007E-2</v>
      </c>
      <c r="D388" s="160">
        <v>6.7031548901762897E-2</v>
      </c>
      <c r="E388" s="160">
        <v>6.7291517104880599E-2</v>
      </c>
      <c r="F388" s="160">
        <v>6.7567686057147705E-2</v>
      </c>
      <c r="G388" s="160">
        <v>6.78005955179425E-2</v>
      </c>
      <c r="H388" s="160">
        <v>6.8053704977633897E-2</v>
      </c>
      <c r="I388" s="160">
        <v>6.82789995756551E-2</v>
      </c>
      <c r="J388" s="160">
        <v>6.8477479213994705E-2</v>
      </c>
      <c r="K388" s="160">
        <v>6.8697422385949197E-2</v>
      </c>
      <c r="L388" s="160">
        <v>6.8816063642580194E-2</v>
      </c>
      <c r="M388" s="160">
        <v>6.8882676701801204E-2</v>
      </c>
      <c r="N388" s="160">
        <v>6.8882676701801204E-2</v>
      </c>
    </row>
    <row r="389" spans="1:14" x14ac:dyDescent="0.2">
      <c r="A389" s="106" t="s">
        <v>751</v>
      </c>
    </row>
    <row r="390" spans="1:14" x14ac:dyDescent="0.2">
      <c r="A390" s="158" t="s">
        <v>3577</v>
      </c>
    </row>
    <row r="391" spans="1:14" x14ac:dyDescent="0.2">
      <c r="A391" s="106" t="s">
        <v>3578</v>
      </c>
      <c r="B391" s="105">
        <v>1104554797.59815</v>
      </c>
      <c r="C391" s="105">
        <v>1079398581.51039</v>
      </c>
      <c r="D391" s="105">
        <v>1114620565.7295101</v>
      </c>
      <c r="E391" s="105">
        <v>1126962931.00507</v>
      </c>
      <c r="F391" s="105">
        <v>1109684007.2736299</v>
      </c>
      <c r="G391" s="105">
        <v>1102125073.0897601</v>
      </c>
      <c r="H391" s="105">
        <v>1122809637.3543701</v>
      </c>
      <c r="I391" s="105">
        <v>1122863003.75811</v>
      </c>
      <c r="J391" s="105">
        <v>1153248141.89413</v>
      </c>
      <c r="K391" s="105">
        <v>1144694082.1396</v>
      </c>
      <c r="L391" s="105">
        <v>1123916596.1547899</v>
      </c>
      <c r="M391" s="105">
        <v>1202304709.33865</v>
      </c>
      <c r="N391" s="105">
        <v>1202304709.33865</v>
      </c>
    </row>
    <row r="392" spans="1:14" s="201" customFormat="1" x14ac:dyDescent="0.2">
      <c r="A392" s="106" t="s">
        <v>3579</v>
      </c>
      <c r="B392" s="105">
        <v>17028816209.4706</v>
      </c>
      <c r="C392" s="105">
        <v>17126218320.406099</v>
      </c>
      <c r="D392" s="105">
        <v>17244351481.5844</v>
      </c>
      <c r="E392" s="105">
        <v>17366598355.138199</v>
      </c>
      <c r="F392" s="105">
        <v>17479641207.4436</v>
      </c>
      <c r="G392" s="105">
        <v>17614947842.559299</v>
      </c>
      <c r="H392" s="105">
        <v>17747472645.8428</v>
      </c>
      <c r="I392" s="105">
        <v>17862521712.412498</v>
      </c>
      <c r="J392" s="105">
        <v>17966440189.909302</v>
      </c>
      <c r="K392" s="105">
        <v>18042464719.725601</v>
      </c>
      <c r="L392" s="105">
        <v>18125635694.801102</v>
      </c>
      <c r="M392" s="105">
        <v>18234212938.053699</v>
      </c>
      <c r="N392" s="105">
        <v>18234212938.053699</v>
      </c>
    </row>
    <row r="393" spans="1:14" s="201" customFormat="1" x14ac:dyDescent="0.2">
      <c r="A393" s="165" t="s">
        <v>3580</v>
      </c>
      <c r="B393" s="160">
        <v>6.48638627612797E-2</v>
      </c>
      <c r="C393" s="160">
        <v>6.3026090250424896E-2</v>
      </c>
      <c r="D393" s="160">
        <v>6.4636850328632797E-2</v>
      </c>
      <c r="E393" s="160">
        <v>6.4892554544030298E-2</v>
      </c>
      <c r="F393" s="160">
        <v>6.3484369850856898E-2</v>
      </c>
      <c r="G393" s="160">
        <v>6.2567603545605102E-2</v>
      </c>
      <c r="H393" s="160">
        <v>6.3265889164076605E-2</v>
      </c>
      <c r="I393" s="160">
        <v>6.2861393359586099E-2</v>
      </c>
      <c r="J393" s="160">
        <v>6.4189017395991699E-2</v>
      </c>
      <c r="K393" s="160">
        <v>6.3444440652729694E-2</v>
      </c>
      <c r="L393" s="160">
        <v>6.2007016751261503E-2</v>
      </c>
      <c r="M393" s="160">
        <v>6.5936748321585595E-2</v>
      </c>
      <c r="N393" s="160">
        <v>6.5936748321585595E-2</v>
      </c>
    </row>
    <row r="394" spans="1:14" s="201" customFormat="1" x14ac:dyDescent="0.2">
      <c r="A394" s="165" t="s">
        <v>3581</v>
      </c>
      <c r="B394" s="160">
        <v>1.5932227869873701E-2</v>
      </c>
      <c r="C394" s="160">
        <v>1.5998602417964702E-2</v>
      </c>
      <c r="D394" s="160">
        <v>1.6102724248501999E-2</v>
      </c>
      <c r="E394" s="160">
        <v>1.61831881089501E-2</v>
      </c>
      <c r="F394" s="160">
        <v>1.6308962830554101E-2</v>
      </c>
      <c r="G394" s="160">
        <v>1.6402237349390999E-2</v>
      </c>
      <c r="H394" s="160">
        <v>1.6528792374948701E-2</v>
      </c>
      <c r="I394" s="160">
        <v>1.6692227874369199E-2</v>
      </c>
      <c r="J394" s="160">
        <v>1.68344446262013E-2</v>
      </c>
      <c r="K394" s="160">
        <v>1.7027425169900599E-2</v>
      </c>
      <c r="L394" s="160">
        <v>1.7203299704541701E-2</v>
      </c>
      <c r="M394" s="160">
        <v>1.7363254994569401E-2</v>
      </c>
      <c r="N394" s="160">
        <v>1.7363254994569401E-2</v>
      </c>
    </row>
    <row r="395" spans="1:14" s="201" customFormat="1" x14ac:dyDescent="0.2">
      <c r="A395" s="165" t="s">
        <v>3582</v>
      </c>
      <c r="B395" s="160">
        <v>5.1510360388588904E-4</v>
      </c>
      <c r="C395" s="160">
        <v>6.3417036230965101E-4</v>
      </c>
      <c r="D395" s="160">
        <v>7.83874482853109E-4</v>
      </c>
      <c r="E395" s="160">
        <v>9.2484067794402396E-4</v>
      </c>
      <c r="F395" s="160">
        <v>1.0419684253049899E-3</v>
      </c>
      <c r="G395" s="160">
        <v>1.1459087936290099E-3</v>
      </c>
      <c r="H395" s="160">
        <v>1.23475941915988E-3</v>
      </c>
      <c r="I395" s="160">
        <v>1.26997941972527E-3</v>
      </c>
      <c r="J395" s="160">
        <v>1.26580265703641E-3</v>
      </c>
      <c r="K395" s="160">
        <v>1.2031169833362199E-3</v>
      </c>
      <c r="L395" s="160">
        <v>1.1106739732637701E-3</v>
      </c>
      <c r="M395" s="160">
        <v>9.6860468744732495E-4</v>
      </c>
      <c r="N395" s="160">
        <v>9.6860468744732495E-4</v>
      </c>
    </row>
    <row r="396" spans="1:14" s="201" customFormat="1" x14ac:dyDescent="0.2">
      <c r="A396" s="165" t="s">
        <v>3583</v>
      </c>
      <c r="B396" s="160">
        <v>2.4291894829289501E-4</v>
      </c>
      <c r="C396" s="160">
        <v>2.3968414782760399E-4</v>
      </c>
      <c r="D396" s="160">
        <v>2.3673825683170701E-4</v>
      </c>
      <c r="E396" s="160">
        <v>2.3395015649202401E-4</v>
      </c>
      <c r="F396" s="160">
        <v>2.3142425250398201E-4</v>
      </c>
      <c r="G396" s="160">
        <v>2.2906356582471201E-4</v>
      </c>
      <c r="H396" s="160">
        <v>2.2678760170050699E-4</v>
      </c>
      <c r="I396" s="160">
        <v>2.2492549976184601E-4</v>
      </c>
      <c r="J396" s="160">
        <v>2.2343565911264699E-4</v>
      </c>
      <c r="K396" s="160">
        <v>2.2264210754088101E-4</v>
      </c>
      <c r="L396" s="160">
        <v>2.2097230970034E-4</v>
      </c>
      <c r="M396" s="160">
        <v>2.1883800281998601E-4</v>
      </c>
      <c r="N396" s="160">
        <v>2.1883800281998601E-4</v>
      </c>
    </row>
    <row r="397" spans="1:14" s="201" customFormat="1" x14ac:dyDescent="0.2">
      <c r="A397" s="165" t="s">
        <v>3584</v>
      </c>
      <c r="B397" s="160">
        <v>1.6690250422052501E-2</v>
      </c>
      <c r="C397" s="160">
        <v>1.6872456928101999E-2</v>
      </c>
      <c r="D397" s="160">
        <v>1.7123336988186799E-2</v>
      </c>
      <c r="E397" s="160">
        <v>1.7341978943386099E-2</v>
      </c>
      <c r="F397" s="160">
        <v>1.7582355508362998E-2</v>
      </c>
      <c r="G397" s="160">
        <v>1.77772097088447E-2</v>
      </c>
      <c r="H397" s="160">
        <v>1.7990339395809098E-2</v>
      </c>
      <c r="I397" s="160">
        <v>1.8187132793856298E-2</v>
      </c>
      <c r="J397" s="160">
        <v>1.8323682942350299E-2</v>
      </c>
      <c r="K397" s="160">
        <v>1.8453184260777699E-2</v>
      </c>
      <c r="L397" s="160">
        <v>1.85349459875058E-2</v>
      </c>
      <c r="M397" s="160">
        <v>1.8550697684836699E-2</v>
      </c>
      <c r="N397" s="160">
        <v>1.8550697684836699E-2</v>
      </c>
    </row>
    <row r="398" spans="1:14" s="201" customFormat="1" x14ac:dyDescent="0.2">
      <c r="A398" s="165" t="s">
        <v>3585</v>
      </c>
      <c r="B398" s="160">
        <v>8.8066532279148797E-4</v>
      </c>
      <c r="C398" s="160">
        <v>8.7314280883330495E-4</v>
      </c>
      <c r="D398" s="160">
        <v>8.6592544071777795E-4</v>
      </c>
      <c r="E398" s="160">
        <v>8.5830013276176002E-4</v>
      </c>
      <c r="F398" s="160">
        <v>8.5137747604273101E-4</v>
      </c>
      <c r="G398" s="160">
        <v>8.4399429957460995E-4</v>
      </c>
      <c r="H398" s="160">
        <v>8.3012688428144303E-4</v>
      </c>
      <c r="I398" s="160">
        <v>8.1683074073875901E-4</v>
      </c>
      <c r="J398" s="160">
        <v>8.0335016059142502E-4</v>
      </c>
      <c r="K398" s="160">
        <v>7.9863652973671904E-4</v>
      </c>
      <c r="L398" s="160">
        <v>7.9547578008396099E-4</v>
      </c>
      <c r="M398" s="160">
        <v>7.9454902684022001E-4</v>
      </c>
      <c r="N398" s="160">
        <v>7.9454902684022001E-4</v>
      </c>
    </row>
    <row r="399" spans="1:14" s="201" customFormat="1" x14ac:dyDescent="0.2">
      <c r="A399" s="165" t="s">
        <v>3586</v>
      </c>
      <c r="B399" s="160">
        <v>1.7570915744843998E-2</v>
      </c>
      <c r="C399" s="160">
        <v>1.7745599736935298E-2</v>
      </c>
      <c r="D399" s="160">
        <v>1.7989262428904602E-2</v>
      </c>
      <c r="E399" s="160">
        <v>1.82002790761479E-2</v>
      </c>
      <c r="F399" s="160">
        <v>1.8433732984405801E-2</v>
      </c>
      <c r="G399" s="160">
        <v>1.8621204008419299E-2</v>
      </c>
      <c r="H399" s="160">
        <v>1.88204662800905E-2</v>
      </c>
      <c r="I399" s="160">
        <v>1.90039635345951E-2</v>
      </c>
      <c r="J399" s="160">
        <v>1.9127033102941799E-2</v>
      </c>
      <c r="K399" s="160">
        <v>1.92518207905144E-2</v>
      </c>
      <c r="L399" s="160">
        <v>1.9330421767589801E-2</v>
      </c>
      <c r="M399" s="160">
        <v>1.9345246711676901E-2</v>
      </c>
      <c r="N399" s="160">
        <v>1.9345246711676901E-2</v>
      </c>
    </row>
    <row r="400" spans="1:14" s="201" customFormat="1" x14ac:dyDescent="0.2">
      <c r="A400" s="165" t="s">
        <v>3587</v>
      </c>
      <c r="B400" s="160">
        <v>4.7292947016435702E-2</v>
      </c>
      <c r="C400" s="160">
        <v>4.5280490513489501E-2</v>
      </c>
      <c r="D400" s="160">
        <v>4.6647587899728102E-2</v>
      </c>
      <c r="E400" s="160">
        <v>4.6692275467882398E-2</v>
      </c>
      <c r="F400" s="160">
        <v>4.5050636866451103E-2</v>
      </c>
      <c r="G400" s="160">
        <v>4.3946399537185703E-2</v>
      </c>
      <c r="H400" s="160">
        <v>4.4445422883986001E-2</v>
      </c>
      <c r="I400" s="160">
        <v>4.3857429824990898E-2</v>
      </c>
      <c r="J400" s="160">
        <v>4.5061984293049903E-2</v>
      </c>
      <c r="K400" s="160">
        <v>4.4192619862215302E-2</v>
      </c>
      <c r="L400" s="160">
        <v>4.2676594983671698E-2</v>
      </c>
      <c r="M400" s="160">
        <v>4.6591501609908603E-2</v>
      </c>
      <c r="N400" s="160">
        <v>4.6591501609908603E-2</v>
      </c>
    </row>
    <row r="401" spans="1:14" s="201" customFormat="1" x14ac:dyDescent="0.2">
      <c r="A401" s="165" t="s">
        <v>3588</v>
      </c>
      <c r="B401" s="160">
        <v>0.440527793820708</v>
      </c>
      <c r="C401" s="160">
        <v>0.44093194967143601</v>
      </c>
      <c r="D401" s="160">
        <v>0.44125501690125501</v>
      </c>
      <c r="E401" s="160">
        <v>0.44170161184283302</v>
      </c>
      <c r="F401" s="160">
        <v>0.44209198224465901</v>
      </c>
      <c r="G401" s="160">
        <v>0.44250686501200198</v>
      </c>
      <c r="H401" s="160">
        <v>0.443001980018077</v>
      </c>
      <c r="I401" s="160">
        <v>0.44338848292609601</v>
      </c>
      <c r="J401" s="160">
        <v>0.44407759627497201</v>
      </c>
      <c r="K401" s="160">
        <v>0.44493924998594803</v>
      </c>
      <c r="L401" s="160">
        <v>0.44530335801813298</v>
      </c>
      <c r="M401" s="160">
        <v>0.44577168125732702</v>
      </c>
      <c r="N401" s="160">
        <v>0.44577168125732702</v>
      </c>
    </row>
    <row r="402" spans="1:14" s="201" customFormat="1" x14ac:dyDescent="0.2">
      <c r="A402" s="165" t="s">
        <v>3589</v>
      </c>
      <c r="B402" s="160">
        <v>0.107355194563918</v>
      </c>
      <c r="C402" s="160">
        <v>0.102692695657982</v>
      </c>
      <c r="D402" s="160">
        <v>0.105715711126219</v>
      </c>
      <c r="E402" s="160">
        <v>0.10570999565312</v>
      </c>
      <c r="F402" s="160">
        <v>0.101903311246933</v>
      </c>
      <c r="G402" s="160">
        <v>9.9312356512240199E-2</v>
      </c>
      <c r="H402" s="160">
        <v>0.10032781993925199</v>
      </c>
      <c r="I402" s="160">
        <v>9.8914228749376498E-2</v>
      </c>
      <c r="J402" s="160">
        <v>0.10147322150687201</v>
      </c>
      <c r="K402" s="160">
        <v>9.9322817359023804E-2</v>
      </c>
      <c r="L402" s="160">
        <v>9.58371281402597E-2</v>
      </c>
      <c r="M402" s="160">
        <v>0.104518756055778</v>
      </c>
      <c r="N402" s="160">
        <v>0.104518756055778</v>
      </c>
    </row>
    <row r="403" spans="1:14" x14ac:dyDescent="0.2">
      <c r="A403" s="165" t="s">
        <v>3590</v>
      </c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</row>
    <row r="404" spans="1:14" x14ac:dyDescent="0.2">
      <c r="A404" s="106" t="s">
        <v>3591</v>
      </c>
      <c r="B404" s="105">
        <v>0</v>
      </c>
      <c r="C404" s="105">
        <v>0</v>
      </c>
      <c r="D404" s="105">
        <v>0</v>
      </c>
      <c r="E404" s="105">
        <v>0</v>
      </c>
      <c r="F404" s="105">
        <v>0</v>
      </c>
      <c r="G404" s="105">
        <v>0</v>
      </c>
      <c r="H404" s="105">
        <v>0</v>
      </c>
      <c r="I404" s="105">
        <v>0</v>
      </c>
      <c r="J404" s="105">
        <v>0</v>
      </c>
      <c r="K404" s="105">
        <v>0</v>
      </c>
      <c r="L404" s="105">
        <v>0</v>
      </c>
      <c r="M404" s="105">
        <v>0</v>
      </c>
      <c r="N404" s="105">
        <v>0</v>
      </c>
    </row>
    <row r="405" spans="1:14" x14ac:dyDescent="0.2">
      <c r="A405" s="106" t="s">
        <v>3592</v>
      </c>
      <c r="B405" s="105">
        <v>0</v>
      </c>
      <c r="C405" s="105">
        <v>0</v>
      </c>
      <c r="D405" s="105">
        <v>0</v>
      </c>
      <c r="E405" s="105">
        <v>0</v>
      </c>
      <c r="F405" s="105">
        <v>0</v>
      </c>
      <c r="G405" s="105">
        <v>0</v>
      </c>
      <c r="H405" s="105">
        <v>0</v>
      </c>
      <c r="I405" s="105">
        <v>0</v>
      </c>
      <c r="J405" s="105">
        <v>0</v>
      </c>
      <c r="K405" s="105">
        <v>0</v>
      </c>
      <c r="L405" s="105">
        <v>0</v>
      </c>
      <c r="M405" s="105">
        <v>0</v>
      </c>
      <c r="N405" s="105">
        <v>0</v>
      </c>
    </row>
    <row r="406" spans="1:14" x14ac:dyDescent="0.2">
      <c r="A406" s="106" t="s">
        <v>3593</v>
      </c>
    </row>
    <row r="407" spans="1:14" x14ac:dyDescent="0.2">
      <c r="A407" s="106" t="s">
        <v>3594</v>
      </c>
      <c r="B407" s="105">
        <v>0</v>
      </c>
      <c r="C407" s="105">
        <v>0</v>
      </c>
      <c r="D407" s="105">
        <v>0</v>
      </c>
      <c r="E407" s="105">
        <v>0</v>
      </c>
      <c r="F407" s="105">
        <v>0</v>
      </c>
      <c r="G407" s="105">
        <v>0</v>
      </c>
      <c r="H407" s="105">
        <v>0</v>
      </c>
      <c r="I407" s="105">
        <v>0</v>
      </c>
      <c r="J407" s="105">
        <v>0</v>
      </c>
      <c r="K407" s="105">
        <v>0</v>
      </c>
      <c r="L407" s="105">
        <v>0</v>
      </c>
      <c r="M407" s="105">
        <v>0</v>
      </c>
      <c r="N407" s="105">
        <v>0</v>
      </c>
    </row>
    <row r="408" spans="1:14" x14ac:dyDescent="0.2">
      <c r="A408" s="106" t="s">
        <v>3595</v>
      </c>
      <c r="B408" s="105">
        <v>0</v>
      </c>
      <c r="C408" s="105">
        <v>0</v>
      </c>
      <c r="D408" s="105">
        <v>0</v>
      </c>
      <c r="E408" s="105">
        <v>0</v>
      </c>
      <c r="F408" s="105">
        <v>0</v>
      </c>
      <c r="G408" s="105">
        <v>0</v>
      </c>
      <c r="H408" s="105">
        <v>0</v>
      </c>
      <c r="I408" s="105">
        <v>0</v>
      </c>
      <c r="J408" s="105">
        <v>0</v>
      </c>
      <c r="K408" s="105">
        <v>0</v>
      </c>
      <c r="L408" s="105">
        <v>0</v>
      </c>
      <c r="M408" s="105">
        <v>0</v>
      </c>
      <c r="N408" s="105">
        <v>0</v>
      </c>
    </row>
  </sheetData>
  <pageMargins left="0.7" right="0.7" top="0.75" bottom="0.75" header="0.3" footer="0.3"/>
  <pageSetup orientation="portrait" r:id="rId1"/>
  <headerFooter>
    <oddHeader>&amp;RDEF’s Response to OPC POD 1 (1-26)
Q7
Page &amp;P of &amp;N</oddHeader>
    <oddFooter>&amp;R20240025-OPCPOD1-00004212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0317F-6576-4C99-9FDC-F4845EC450DC}">
  <sheetPr codeName="Sheet2"/>
  <dimension ref="B2:K96"/>
  <sheetViews>
    <sheetView tabSelected="1" topLeftCell="A84" workbookViewId="0">
      <selection activeCell="H19" sqref="H19"/>
    </sheetView>
  </sheetViews>
  <sheetFormatPr defaultRowHeight="13.2" x14ac:dyDescent="0.25"/>
  <cols>
    <col min="2" max="3" width="36.44140625" customWidth="1"/>
    <col min="4" max="4" width="36.44140625" hidden="1" customWidth="1"/>
    <col min="5" max="8" width="14.44140625" customWidth="1"/>
    <col min="9" max="9" width="11.109375" bestFit="1" customWidth="1"/>
    <col min="11" max="11" width="10.109375" bestFit="1" customWidth="1"/>
  </cols>
  <sheetData>
    <row r="2" spans="2:10" x14ac:dyDescent="0.25">
      <c r="B2" s="157" t="s">
        <v>33</v>
      </c>
    </row>
    <row r="4" spans="2:10" x14ac:dyDescent="0.25">
      <c r="I4" s="263" t="s">
        <v>23</v>
      </c>
    </row>
    <row r="5" spans="2:10" ht="14.4" x14ac:dyDescent="0.3">
      <c r="B5" s="155" t="s">
        <v>34</v>
      </c>
      <c r="C5" s="155"/>
      <c r="D5" s="155"/>
      <c r="E5" s="262" t="str">
        <f>+'Procedures &amp; Inputs'!J9</f>
        <v>Year 2027</v>
      </c>
      <c r="F5" s="262" t="str">
        <f>+'Procedures &amp; Inputs'!J10</f>
        <v>Year 2026</v>
      </c>
      <c r="G5" s="262" t="str">
        <f>+'Procedures &amp; Inputs'!J11</f>
        <v>Year 2025</v>
      </c>
      <c r="H5" s="262" t="str">
        <f>+'Procedures &amp; Inputs'!J12</f>
        <v>Year 2024</v>
      </c>
      <c r="I5" s="264" t="s">
        <v>20</v>
      </c>
    </row>
    <row r="6" spans="2:10" x14ac:dyDescent="0.25">
      <c r="B6" t="s">
        <v>35</v>
      </c>
      <c r="E6" s="156">
        <f>VLOOKUP($B6,'REG FL  Summary - 2 System Per '!$A:$BA,MATCH('Check Figures'!E$5,'REG FL  Summary - 2 System Per '!$2:$2,0),FALSE)/1000</f>
        <v>34971977.451199301</v>
      </c>
      <c r="F6" s="156">
        <f>VLOOKUP($B6,'REG FL  Summary - 2 System Per '!$A:$BA,MATCH('Check Figures'!F$5,'REG FL  Summary - 2 System Per '!$2:$2,0),FALSE)/1000</f>
        <v>32983439.101788502</v>
      </c>
      <c r="G6" s="156">
        <f>VLOOKUP($B6,'REG FL  Summary - 2 System Per '!$A:$AA,MATCH('Check Figures'!G$5,'REG FL  Summary - 2 System Per '!$2:$2,0),FALSE)/1000</f>
        <v>30234680.066328302</v>
      </c>
      <c r="H6" s="156">
        <f>VLOOKUP($B6,'REG FL  Summary - 2 System Per '!$A:$AA,MATCH('Check Figures'!H$5,'REG FL  Summary - 2 System Per '!$2:$2,0),FALSE)/1000</f>
        <v>27936880.212165501</v>
      </c>
      <c r="I6" s="156">
        <f>VLOOKUP(B6,'REG FL  Summary - 2 System (2)'!$A:$N,MATCH(I$5,'REG FL  Summary - 2 System (2)'!$2:$2,0),FALSE)/1000</f>
        <v>25677179.689196099</v>
      </c>
    </row>
    <row r="7" spans="2:10" x14ac:dyDescent="0.25">
      <c r="B7" t="s">
        <v>36</v>
      </c>
      <c r="E7" s="156">
        <f>VLOOKUP(B7,'REG FL  Summary - 2 System Per '!A:BA,MATCH('Check Figures'!E$5,'REG FL  Summary - 2 System Per '!$2:$2,0),FALSE)/1000</f>
        <v>9487257.5088146795</v>
      </c>
      <c r="F7" s="156">
        <f>VLOOKUP($B7,'REG FL  Summary - 2 System Per '!$A:$BA,MATCH('Check Figures'!F$5,'REG FL  Summary - 2 System Per '!$2:$2,0),FALSE)/1000</f>
        <v>8707490.7426270191</v>
      </c>
      <c r="G7" s="156">
        <f>VLOOKUP($B7,'REG FL  Summary - 2 System Per '!$A:$AA,MATCH('Check Figures'!G$5,'REG FL  Summary - 2 System Per '!$2:$2,0),FALSE)/1000</f>
        <v>8071148.4625516701</v>
      </c>
      <c r="H7" s="156">
        <f>VLOOKUP($B7,'REG FL  Summary - 2 System Per '!$A:$AA,MATCH('Check Figures'!H$5,'REG FL  Summary - 2 System Per '!$2:$2,0),FALSE)/1000</f>
        <v>7498410.1765704807</v>
      </c>
      <c r="I7" s="156">
        <f>VLOOKUP(B7,'REG FL  Summary - 2 System (2)'!$A:$N,MATCH(I$5,'REG FL  Summary - 2 System (2)'!$2:$2,0),FALSE)/1000</f>
        <v>7009212.9869346106</v>
      </c>
    </row>
    <row r="8" spans="2:10" x14ac:dyDescent="0.25">
      <c r="B8" t="s">
        <v>37</v>
      </c>
      <c r="E8" s="156">
        <f>VLOOKUP(B8,'REG FL  Summary - 2 System Per '!A:BA,MATCH('Check Figures'!E$5,'REG FL  Summary - 2 System Per '!$2:$2,0),FALSE)/1000</f>
        <v>129702.8768</v>
      </c>
      <c r="F8" s="156">
        <f>VLOOKUP($B8,'REG FL  Summary - 2 System Per '!$A:$BA,MATCH('Check Figures'!F$5,'REG FL  Summary - 2 System Per '!$2:$2,0),FALSE)/1000</f>
        <v>129702.8768</v>
      </c>
      <c r="G8" s="156">
        <f>VLOOKUP($B8,'REG FL  Summary - 2 System Per '!$A:$AA,MATCH('Check Figures'!G$5,'REG FL  Summary - 2 System Per '!$2:$2,0),FALSE)/1000</f>
        <v>129702.8768</v>
      </c>
      <c r="H8" s="156">
        <f>VLOOKUP($B8,'REG FL  Summary - 2 System Per '!$A:$AA,MATCH('Check Figures'!H$5,'REG FL  Summary - 2 System Per '!$2:$2,0),FALSE)/1000</f>
        <v>129702.8768</v>
      </c>
      <c r="I8" s="156">
        <f>VLOOKUP(B8,'REG FL  Summary - 2 System (2)'!$A:$N,MATCH(I$5,'REG FL  Summary - 2 System (2)'!$2:$2,0),FALSE)/1000</f>
        <v>124530.512300769</v>
      </c>
    </row>
    <row r="9" spans="2:10" x14ac:dyDescent="0.25">
      <c r="B9" t="s">
        <v>38</v>
      </c>
      <c r="E9" s="261">
        <f>VLOOKUP(B9,'REG FL  Summary - 2 System Per '!A:BA,MATCH('Check Figures'!E$5,'REG FL  Summary - 2 System Per '!$2:$2,0),FALSE)/1000</f>
        <v>1852069.3526515299</v>
      </c>
      <c r="F9" s="261">
        <f>VLOOKUP($B9,'REG FL  Summary - 2 System Per '!$A:$BA,MATCH('Check Figures'!F$5,'REG FL  Summary - 2 System Per '!$2:$2,0),FALSE)/1000</f>
        <v>1485130.0629106299</v>
      </c>
      <c r="G9" s="261">
        <f>VLOOKUP($B9,'REG FL  Summary - 2 System Per '!$A:$AA,MATCH('Check Figures'!G$5,'REG FL  Summary - 2 System Per '!$2:$2,0),FALSE)/1000</f>
        <v>1853859.6638868598</v>
      </c>
      <c r="H9" s="261">
        <f>VLOOKUP($B9,'REG FL  Summary - 2 System Per '!$A:$AA,MATCH('Check Figures'!H$5,'REG FL  Summary - 2 System Per '!$2:$2,0),FALSE)/1000</f>
        <v>1817768.48376699</v>
      </c>
      <c r="I9" s="261">
        <f>VLOOKUP(B9,'REG FL  Summary - 2 System (2)'!$A:$N,MATCH(I$5,'REG FL  Summary - 2 System (2)'!$2:$2,0),FALSE)/1000</f>
        <v>1882927.0551153801</v>
      </c>
    </row>
    <row r="10" spans="2:10" x14ac:dyDescent="0.25">
      <c r="B10" t="s">
        <v>39</v>
      </c>
      <c r="E10" s="156">
        <f>VLOOKUP(B10,'REG FL  Summary - 2 System Per '!A:BA,MATCH('Check Figures'!E$5,'REG FL  Summary - 2 System Per '!$2:$2,0),FALSE)/1000</f>
        <v>770970.89619069302</v>
      </c>
      <c r="F10" s="156">
        <f>VLOOKUP($B10,'REG FL  Summary - 2 System Per '!$A:$BA,MATCH('Check Figures'!F$5,'REG FL  Summary - 2 System Per '!$2:$2,0),FALSE)/1000</f>
        <v>762323.11849366198</v>
      </c>
      <c r="G10" s="156">
        <f>VLOOKUP($B10,'REG FL  Summary - 2 System Per '!$A:$AA,MATCH('Check Figures'!G$5,'REG FL  Summary - 2 System Per '!$2:$2,0),FALSE)/1000</f>
        <v>770312.06147491897</v>
      </c>
      <c r="H10" s="156">
        <f>VLOOKUP($B10,'REG FL  Summary - 2 System Per '!$A:$AA,MATCH('Check Figures'!H$5,'REG FL  Summary - 2 System Per '!$2:$2,0),FALSE)/1000</f>
        <v>1127534.6318243302</v>
      </c>
      <c r="I10" s="156">
        <f>VLOOKUP(B10,'REG FL  Summary - 2 System (2)'!$A:$N,MATCH(I$5,'REG FL  Summary - 2 System (2)'!$2:$2,0),FALSE)/1000</f>
        <v>2028331.7336246099</v>
      </c>
    </row>
    <row r="11" spans="2:10" x14ac:dyDescent="0.25">
      <c r="B11" t="s">
        <v>40</v>
      </c>
      <c r="E11" s="156">
        <f>VLOOKUP(B11,'REG FL  Summary - 2 System Per '!A:BA,MATCH('Check Figures'!E$5,'REG FL  Summary - 2 System Per '!$2:$2,0),FALSE)/1000</f>
        <v>28237463.0680268</v>
      </c>
      <c r="F11" s="156">
        <f>VLOOKUP($B11,'REG FL  Summary - 2 System Per '!$A:$BA,MATCH('Check Figures'!F$5,'REG FL  Summary - 2 System Per '!$2:$2,0),FALSE)/1000</f>
        <v>26653104.417365801</v>
      </c>
      <c r="G11" s="156">
        <f>VLOOKUP($B11,'REG FL  Summary - 2 System Per '!$A:$AA,MATCH('Check Figures'!G$5,'REG FL  Summary - 2 System Per '!$2:$2,0),FALSE)/1000</f>
        <v>24917406.205938499</v>
      </c>
      <c r="H11" s="156">
        <f>VLOOKUP($B11,'REG FL  Summary - 2 System Per '!$A:$AA,MATCH('Check Figures'!H$5,'REG FL  Summary - 2 System Per '!$2:$2,0),FALSE)/1000</f>
        <v>23513476.027986303</v>
      </c>
      <c r="I11" s="156">
        <f>VLOOKUP(B11,'REG FL  Summary - 2 System (2)'!$A:$N,MATCH(I$5,'REG FL  Summary - 2 System (2)'!$2:$2,0),FALSE)/1000</f>
        <v>22703756.003302298</v>
      </c>
    </row>
    <row r="14" spans="2:10" ht="13.8" thickBot="1" x14ac:dyDescent="0.3"/>
    <row r="15" spans="2:10" x14ac:dyDescent="0.25">
      <c r="B15" s="171" t="s">
        <v>41</v>
      </c>
      <c r="C15" s="190"/>
      <c r="D15" s="190"/>
      <c r="E15" s="172"/>
      <c r="F15" s="172"/>
      <c r="G15" s="172"/>
      <c r="H15" s="172"/>
      <c r="I15" s="173"/>
    </row>
    <row r="16" spans="2:10" ht="13.8" x14ac:dyDescent="0.25">
      <c r="B16" s="174" t="str">
        <f>+Historical!C25</f>
        <v>Total Electric Plant</v>
      </c>
      <c r="C16" s="15"/>
      <c r="D16" s="15"/>
      <c r="E16" s="175">
        <f>+'Test Year 3'!S25</f>
        <v>36930795.887550823</v>
      </c>
      <c r="F16" s="175">
        <f>+'Test Year 2'!S25</f>
        <v>34575318.248399124</v>
      </c>
      <c r="G16" s="175">
        <f>+'Test Year 1'!S25</f>
        <v>32195288.813915197</v>
      </c>
      <c r="H16" s="175">
        <f>+'Prior Year'!S25</f>
        <v>29861397.779632449</v>
      </c>
      <c r="I16" s="176">
        <f>+Historical!S25</f>
        <v>27656278.201068435</v>
      </c>
      <c r="J16" s="156"/>
    </row>
    <row r="17" spans="2:10" ht="13.8" x14ac:dyDescent="0.25">
      <c r="B17" s="174" t="str">
        <f>+'Test Year 3'!C33</f>
        <v>Non-Utility Property</v>
      </c>
      <c r="C17" s="15"/>
      <c r="D17" s="15"/>
      <c r="E17" s="175">
        <f>+'Test Year 3'!S33</f>
        <v>22953.779369999895</v>
      </c>
      <c r="F17" s="175">
        <f>+'Test Year 2'!S33</f>
        <v>22953.779369999895</v>
      </c>
      <c r="G17" s="175">
        <f>+'Test Year 1'!S33</f>
        <v>22953.779369999895</v>
      </c>
      <c r="H17" s="175">
        <f>+'Prior Year'!S33</f>
        <v>22953.779369999895</v>
      </c>
      <c r="I17" s="176">
        <f>+Historical!S33</f>
        <v>28359.055543846076</v>
      </c>
      <c r="J17" s="156"/>
    </row>
    <row r="18" spans="2:10" x14ac:dyDescent="0.25">
      <c r="B18" s="177" t="s">
        <v>42</v>
      </c>
      <c r="C18" s="191"/>
      <c r="D18" s="191"/>
      <c r="E18" s="178">
        <f>+E16+E17</f>
        <v>36953749.666920826</v>
      </c>
      <c r="F18" s="178">
        <f>+F16+F17</f>
        <v>34598272.027769126</v>
      </c>
      <c r="G18" s="178">
        <f>+G16+G17</f>
        <v>32218242.593285196</v>
      </c>
      <c r="H18" s="178">
        <f t="shared" ref="H18:I18" si="0">+H16+H17</f>
        <v>29884351.559002448</v>
      </c>
      <c r="I18" s="179">
        <f t="shared" si="0"/>
        <v>27684637.256612282</v>
      </c>
      <c r="J18" s="156"/>
    </row>
    <row r="19" spans="2:10" x14ac:dyDescent="0.25">
      <c r="B19" s="180"/>
      <c r="E19" s="175"/>
      <c r="F19" s="175"/>
      <c r="G19" s="175"/>
      <c r="H19" s="175"/>
      <c r="I19" s="176"/>
      <c r="J19" s="156"/>
    </row>
    <row r="20" spans="2:10" x14ac:dyDescent="0.25">
      <c r="B20" s="181" t="str">
        <f>+B5</f>
        <v xml:space="preserve">Summary Report 2 </v>
      </c>
      <c r="C20" s="192"/>
      <c r="D20" s="192"/>
      <c r="E20" s="175"/>
      <c r="F20" s="175"/>
      <c r="G20" s="175"/>
      <c r="H20" s="175"/>
      <c r="I20" s="176"/>
      <c r="J20" s="156"/>
    </row>
    <row r="21" spans="2:10" x14ac:dyDescent="0.25">
      <c r="B21" s="180" t="str">
        <f>+B6</f>
        <v>*[Plant In Service]*</v>
      </c>
      <c r="E21" s="175">
        <f>+E6</f>
        <v>34971977.451199301</v>
      </c>
      <c r="F21" s="175">
        <f>+F6</f>
        <v>32983439.101788502</v>
      </c>
      <c r="G21" s="175">
        <f>+G6</f>
        <v>30234680.066328302</v>
      </c>
      <c r="H21" s="175">
        <f t="shared" ref="H21:I21" si="1">+H6</f>
        <v>27936880.212165501</v>
      </c>
      <c r="I21" s="176">
        <f t="shared" si="1"/>
        <v>25677179.689196099</v>
      </c>
      <c r="J21" s="156"/>
    </row>
    <row r="22" spans="2:10" x14ac:dyDescent="0.25">
      <c r="B22" s="180" t="str">
        <f>+B8</f>
        <v>*[Future Use &amp; Appd Unrecov Plant]*</v>
      </c>
      <c r="E22" s="175">
        <f t="shared" ref="E22:G23" si="2">+E8</f>
        <v>129702.8768</v>
      </c>
      <c r="F22" s="175">
        <f t="shared" si="2"/>
        <v>129702.8768</v>
      </c>
      <c r="G22" s="175">
        <f t="shared" si="2"/>
        <v>129702.8768</v>
      </c>
      <c r="H22" s="175">
        <f t="shared" ref="H22:I22" si="3">+H8</f>
        <v>129702.8768</v>
      </c>
      <c r="I22" s="176">
        <f t="shared" si="3"/>
        <v>124530.512300769</v>
      </c>
      <c r="J22" s="156"/>
    </row>
    <row r="23" spans="2:10" x14ac:dyDescent="0.25">
      <c r="B23" s="180" t="str">
        <f>+B9</f>
        <v>*[Const Work In Progress]*</v>
      </c>
      <c r="E23" s="175">
        <f t="shared" si="2"/>
        <v>1852069.3526515299</v>
      </c>
      <c r="F23" s="175">
        <f t="shared" si="2"/>
        <v>1485130.0629106299</v>
      </c>
      <c r="G23" s="175">
        <f t="shared" si="2"/>
        <v>1853859.6638868598</v>
      </c>
      <c r="H23" s="175">
        <f t="shared" ref="H23:I23" si="4">+H9</f>
        <v>1817768.48376699</v>
      </c>
      <c r="I23" s="176">
        <f t="shared" si="4"/>
        <v>1882927.0551153801</v>
      </c>
      <c r="J23" s="156"/>
    </row>
    <row r="24" spans="2:10" x14ac:dyDescent="0.25">
      <c r="B24" s="177" t="s">
        <v>43</v>
      </c>
      <c r="C24" s="191"/>
      <c r="D24" s="191"/>
      <c r="E24" s="178">
        <f>SUM(E21:E23)</f>
        <v>36953749.68065083</v>
      </c>
      <c r="F24" s="178">
        <f>SUM(F21:F23)</f>
        <v>34598272.04149913</v>
      </c>
      <c r="G24" s="178">
        <f>SUM(G21:G23)</f>
        <v>32218242.607015163</v>
      </c>
      <c r="H24" s="178">
        <f t="shared" ref="H24:I24" si="5">SUM(H21:H23)</f>
        <v>29884351.572732493</v>
      </c>
      <c r="I24" s="179">
        <f t="shared" si="5"/>
        <v>27684637.256612249</v>
      </c>
      <c r="J24" s="156"/>
    </row>
    <row r="25" spans="2:10" ht="13.8" thickBot="1" x14ac:dyDescent="0.3">
      <c r="B25" s="182" t="s">
        <v>44</v>
      </c>
      <c r="C25" s="193"/>
      <c r="D25" s="193"/>
      <c r="E25" s="183">
        <f>+E18-E24</f>
        <v>-1.37300044298172E-2</v>
      </c>
      <c r="F25" s="183">
        <f>+F18-F24</f>
        <v>-1.37300044298172E-2</v>
      </c>
      <c r="G25" s="183">
        <f>+G18-G24</f>
        <v>-1.3729967176914215E-2</v>
      </c>
      <c r="H25" s="183">
        <f t="shared" ref="H25:I25" si="6">+H18-H24</f>
        <v>-1.3730045408010483E-2</v>
      </c>
      <c r="I25" s="184">
        <f t="shared" si="6"/>
        <v>3.3527612686157227E-8</v>
      </c>
      <c r="J25" s="156"/>
    </row>
    <row r="26" spans="2:10" x14ac:dyDescent="0.25">
      <c r="E26" s="156"/>
      <c r="F26" s="156"/>
      <c r="G26" s="156"/>
      <c r="H26" s="156"/>
      <c r="I26" s="156"/>
      <c r="J26" s="156"/>
    </row>
    <row r="27" spans="2:10" ht="13.8" thickBot="1" x14ac:dyDescent="0.3">
      <c r="E27" s="156"/>
      <c r="F27" s="156"/>
      <c r="G27" s="156"/>
      <c r="H27" s="156"/>
      <c r="I27" s="156"/>
      <c r="J27" s="156"/>
    </row>
    <row r="28" spans="2:10" x14ac:dyDescent="0.25">
      <c r="B28" s="171" t="s">
        <v>45</v>
      </c>
      <c r="C28" s="190"/>
      <c r="D28" s="190"/>
      <c r="E28" s="172"/>
      <c r="F28" s="172"/>
      <c r="G28" s="172"/>
      <c r="H28" s="172"/>
      <c r="I28" s="173"/>
      <c r="J28" s="156"/>
    </row>
    <row r="29" spans="2:10" ht="13.8" x14ac:dyDescent="0.25">
      <c r="B29" s="174" t="str">
        <f>+'Test Year 3'!C26</f>
        <v>Accum Prov for Depreciation</v>
      </c>
      <c r="C29" s="15"/>
      <c r="D29" s="15"/>
      <c r="E29" s="175">
        <f>+'Test Year 3'!$S$26</f>
        <v>-9251053.6121157687</v>
      </c>
      <c r="F29" s="175">
        <f>+'Test Year 2'!$S$26</f>
        <v>-8472366.4019085169</v>
      </c>
      <c r="G29" s="175">
        <f>+'Test Year 1'!S26</f>
        <v>-7837133.612443639</v>
      </c>
      <c r="H29" s="175">
        <f>+'Prior Year'!$S$26</f>
        <v>-7265547.5169968959</v>
      </c>
      <c r="I29" s="176">
        <f>+Historical!S26</f>
        <v>-6761393.3299776912</v>
      </c>
      <c r="J29" s="156"/>
    </row>
    <row r="30" spans="2:10" ht="13.8" x14ac:dyDescent="0.25">
      <c r="B30" s="174" t="str">
        <f>+'Test Year 3'!C27</f>
        <v>Accum Prov for Amortization</v>
      </c>
      <c r="C30" s="15"/>
      <c r="D30" s="15"/>
      <c r="E30" s="175">
        <f>+'Test Year 3'!$S$27</f>
        <v>-210915.23747000002</v>
      </c>
      <c r="F30" s="175">
        <f>+'Test Year 2'!$S$27</f>
        <v>-210915.23747000002</v>
      </c>
      <c r="G30" s="175">
        <f>+'Test Year 1'!S27</f>
        <v>-210915.23747000002</v>
      </c>
      <c r="H30" s="175">
        <f>+'Prior Year'!$S$27</f>
        <v>-210915.23747000002</v>
      </c>
      <c r="I30" s="176">
        <f>+Historical!S27</f>
        <v>-227015.87042230758</v>
      </c>
      <c r="J30" s="156"/>
    </row>
    <row r="31" spans="2:10" ht="13.8" x14ac:dyDescent="0.25">
      <c r="B31" s="174" t="str">
        <f>+'Test Year 3'!C28</f>
        <v>Accum Prov for Amort of Electric Plant Acq Adj</v>
      </c>
      <c r="C31" s="15"/>
      <c r="D31" s="15"/>
      <c r="E31" s="175">
        <f>+'Test Year 3'!$S$28</f>
        <v>-7251.6135499999991</v>
      </c>
      <c r="F31" s="175">
        <f>+'Test Year 2'!$S$28</f>
        <v>-7251.6135499999991</v>
      </c>
      <c r="G31" s="175">
        <f>+'Test Year 1'!S28</f>
        <v>-7251.6135499999991</v>
      </c>
      <c r="H31" s="175">
        <f>+'Prior Year'!$S$28</f>
        <v>-7251.6135499999991</v>
      </c>
      <c r="I31" s="176">
        <f>+Historical!S28</f>
        <v>-7691.782369999999</v>
      </c>
      <c r="J31" s="156"/>
    </row>
    <row r="32" spans="2:10" ht="13.8" x14ac:dyDescent="0.25">
      <c r="B32" s="174" t="str">
        <f>+'Test Year 3'!C29</f>
        <v>Acc Depr &amp; Amort Util</v>
      </c>
      <c r="C32" s="15"/>
      <c r="D32" s="15"/>
      <c r="E32" s="175">
        <f>+'Test Year 3'!$S$29</f>
        <v>-2510.5769</v>
      </c>
      <c r="F32" s="175">
        <f>+'Test Year 2'!$S$29</f>
        <v>-2510.5769</v>
      </c>
      <c r="G32" s="175">
        <f>+'Test Year 1'!S29</f>
        <v>-2510.5769</v>
      </c>
      <c r="H32" s="175">
        <f>+'Prior Year'!$S$29</f>
        <v>-2510.5769</v>
      </c>
      <c r="I32" s="176">
        <f>+Historical!S29</f>
        <v>-2527.350956923076</v>
      </c>
      <c r="J32" s="156"/>
    </row>
    <row r="33" spans="2:10" ht="13.8" x14ac:dyDescent="0.25">
      <c r="B33" s="174" t="str">
        <f>+'Test Year 3'!C34</f>
        <v>Acc Provision for Non-Utility Property</v>
      </c>
      <c r="C33" s="15"/>
      <c r="D33" s="15"/>
      <c r="E33" s="175">
        <f>+'Test Year 3'!$S$34</f>
        <v>-15526.468778910728</v>
      </c>
      <c r="F33" s="175">
        <f>+'Test Year 2'!$S$34</f>
        <v>-14446.912798507603</v>
      </c>
      <c r="G33" s="175">
        <f>+'Test Year 1'!S34</f>
        <v>-13337.422188030554</v>
      </c>
      <c r="H33" s="175">
        <f>+'Prior Year'!$S$34</f>
        <v>-12185.231653579231</v>
      </c>
      <c r="I33" s="176">
        <f>+Historical!S34</f>
        <v>-10584.65320769229</v>
      </c>
      <c r="J33" s="156"/>
    </row>
    <row r="34" spans="2:10" x14ac:dyDescent="0.25">
      <c r="B34" s="177" t="s">
        <v>42</v>
      </c>
      <c r="C34" s="191"/>
      <c r="D34" s="191"/>
      <c r="E34" s="178">
        <f>SUM(E29:E33)</f>
        <v>-9487257.5088146776</v>
      </c>
      <c r="F34" s="178">
        <f t="shared" ref="F34:I34" si="7">SUM(F29:F33)</f>
        <v>-8707490.7426270228</v>
      </c>
      <c r="G34" s="178">
        <f t="shared" si="7"/>
        <v>-8071148.4625516692</v>
      </c>
      <c r="H34" s="178">
        <f t="shared" si="7"/>
        <v>-7498410.1765704751</v>
      </c>
      <c r="I34" s="179">
        <f t="shared" si="7"/>
        <v>-7009212.9869346144</v>
      </c>
      <c r="J34" s="156"/>
    </row>
    <row r="35" spans="2:10" x14ac:dyDescent="0.25">
      <c r="B35" s="180"/>
      <c r="E35" s="175"/>
      <c r="F35" s="175"/>
      <c r="G35" s="175"/>
      <c r="H35" s="175"/>
      <c r="I35" s="176"/>
      <c r="J35" s="156"/>
    </row>
    <row r="36" spans="2:10" x14ac:dyDescent="0.25">
      <c r="B36" s="181" t="str">
        <f>+B20</f>
        <v xml:space="preserve">Summary Report 2 </v>
      </c>
      <c r="C36" s="192"/>
      <c r="D36" s="192"/>
      <c r="E36" s="175"/>
      <c r="F36" s="175"/>
      <c r="G36" s="175"/>
      <c r="H36" s="175"/>
      <c r="I36" s="176"/>
      <c r="J36" s="156"/>
    </row>
    <row r="37" spans="2:10" x14ac:dyDescent="0.25">
      <c r="B37" s="180" t="str">
        <f>+B7</f>
        <v>*[Accum Depr &amp; Amort]*</v>
      </c>
      <c r="E37" s="175">
        <f>-E7</f>
        <v>-9487257.5088146795</v>
      </c>
      <c r="F37" s="175">
        <f t="shared" ref="F37:I37" si="8">-F7</f>
        <v>-8707490.7426270191</v>
      </c>
      <c r="G37" s="175">
        <f t="shared" si="8"/>
        <v>-8071148.4625516701</v>
      </c>
      <c r="H37" s="175">
        <f t="shared" si="8"/>
        <v>-7498410.1765704807</v>
      </c>
      <c r="I37" s="176">
        <f t="shared" si="8"/>
        <v>-7009212.9869346106</v>
      </c>
      <c r="J37" s="156"/>
    </row>
    <row r="38" spans="2:10" ht="13.8" thickBot="1" x14ac:dyDescent="0.3">
      <c r="B38" s="182" t="s">
        <v>44</v>
      </c>
      <c r="C38" s="193"/>
      <c r="D38" s="193"/>
      <c r="E38" s="183">
        <f>+E34-E37</f>
        <v>0</v>
      </c>
      <c r="F38" s="183">
        <f t="shared" ref="F38:I38" si="9">+F34-F37</f>
        <v>0</v>
      </c>
      <c r="G38" s="183">
        <f t="shared" si="9"/>
        <v>0</v>
      </c>
      <c r="H38" s="183">
        <f t="shared" si="9"/>
        <v>0</v>
      </c>
      <c r="I38" s="184">
        <f t="shared" si="9"/>
        <v>0</v>
      </c>
      <c r="J38" s="156"/>
    </row>
    <row r="39" spans="2:10" x14ac:dyDescent="0.25">
      <c r="E39" s="156"/>
      <c r="F39" s="156"/>
      <c r="G39" s="156"/>
      <c r="H39" s="156"/>
      <c r="I39" s="156"/>
      <c r="J39" s="156"/>
    </row>
    <row r="40" spans="2:10" ht="13.8" thickBot="1" x14ac:dyDescent="0.3">
      <c r="E40" s="156"/>
      <c r="F40" s="156"/>
      <c r="G40" s="156"/>
      <c r="H40" s="156"/>
      <c r="I40" s="156"/>
      <c r="J40" s="156"/>
    </row>
    <row r="41" spans="2:10" x14ac:dyDescent="0.25">
      <c r="B41" s="171" t="s">
        <v>46</v>
      </c>
      <c r="C41" s="190"/>
      <c r="D41" s="190"/>
      <c r="E41" s="172"/>
      <c r="F41" s="172"/>
      <c r="G41" s="172"/>
      <c r="H41" s="172"/>
      <c r="I41" s="173"/>
      <c r="J41" s="156"/>
    </row>
    <row r="42" spans="2:10" ht="13.8" x14ac:dyDescent="0.25">
      <c r="B42" s="174" t="str">
        <f>+'Test Year 3'!C37</f>
        <v>Other Investments</v>
      </c>
      <c r="C42" s="196"/>
      <c r="D42" s="196"/>
      <c r="E42" s="175">
        <f>+'Test Year 3'!$S36</f>
        <v>6553.1172900000811</v>
      </c>
      <c r="F42" s="175">
        <f>+'Test Year 2'!$S36</f>
        <v>6553.1172900000811</v>
      </c>
      <c r="G42" s="175">
        <f>+'Test Year 1'!$S36</f>
        <v>6553.1172900000811</v>
      </c>
      <c r="H42" s="175">
        <f>+'Prior Year'!$S36</f>
        <v>6553.1172900000811</v>
      </c>
      <c r="I42" s="176">
        <f>+Historical!$S36</f>
        <v>6656.7055669225119</v>
      </c>
      <c r="J42" s="156"/>
    </row>
    <row r="43" spans="2:10" ht="13.8" x14ac:dyDescent="0.25">
      <c r="B43" s="174" t="str">
        <f>+'Test Year 3'!C38</f>
        <v>Other Special Funds</v>
      </c>
      <c r="C43" s="196"/>
      <c r="D43" s="196"/>
      <c r="E43" s="175">
        <f>+'Test Year 3'!$S37</f>
        <v>1362.87204</v>
      </c>
      <c r="F43" s="175">
        <f>+'Test Year 2'!$S37</f>
        <v>1362.87204</v>
      </c>
      <c r="G43" s="175">
        <f>+'Test Year 1'!$S37</f>
        <v>1362.87204</v>
      </c>
      <c r="H43" s="175">
        <f>+'Prior Year'!$S37</f>
        <v>1362.87204</v>
      </c>
      <c r="I43" s="176">
        <f>+Historical!$S37</f>
        <v>913.30986153846163</v>
      </c>
    </row>
    <row r="44" spans="2:10" ht="13.8" x14ac:dyDescent="0.25">
      <c r="B44" s="174" t="str">
        <f>+'Test Year 3'!C39</f>
        <v>Other Special Funds (Non-Major)</v>
      </c>
      <c r="C44" s="196"/>
      <c r="D44" s="196"/>
      <c r="E44" s="175">
        <f>+'Test Year 3'!$S38</f>
        <v>448396.45543999999</v>
      </c>
      <c r="F44" s="175">
        <f>+'Test Year 2'!$S38</f>
        <v>466916.45543999964</v>
      </c>
      <c r="G44" s="175">
        <f>+'Test Year 1'!$S38</f>
        <v>510958.45543999935</v>
      </c>
      <c r="H44" s="175">
        <f>+'Prior Year'!$S38</f>
        <v>569865.45543999912</v>
      </c>
      <c r="I44" s="176">
        <f>+Historical!$S38</f>
        <v>701406.72635615349</v>
      </c>
    </row>
    <row r="45" spans="2:10" ht="13.8" x14ac:dyDescent="0.25">
      <c r="B45" s="174" t="str">
        <f>+'Test Year 3'!C59</f>
        <v>Total Current &amp; Accrued Assets</v>
      </c>
      <c r="C45" s="196"/>
      <c r="D45" s="196"/>
      <c r="E45" s="175">
        <f>+'Test Year 3'!$S59</f>
        <v>1600544.288684282</v>
      </c>
      <c r="F45" s="175">
        <f>+'Test Year 2'!$S59</f>
        <v>1599927.2784813249</v>
      </c>
      <c r="G45" s="175">
        <f>+'Test Year 1'!$S59</f>
        <v>1596995.152215838</v>
      </c>
      <c r="H45" s="175">
        <f>+'Prior Year'!$S59</f>
        <v>1613619.4452400121</v>
      </c>
      <c r="I45" s="176">
        <f>+Historical!$S59</f>
        <v>1574787.1269107678</v>
      </c>
    </row>
    <row r="46" spans="2:10" ht="13.8" x14ac:dyDescent="0.25">
      <c r="B46" s="174" t="str">
        <f>+'Test Year 3'!C89</f>
        <v>Total Deferred Debits</v>
      </c>
      <c r="C46" s="196"/>
      <c r="D46" s="196"/>
      <c r="E46" s="175">
        <f>+'Test Year 3'!$S89</f>
        <v>2412616.5944073047</v>
      </c>
      <c r="F46" s="175">
        <f>+'Test Year 2'!$S89</f>
        <v>2431997.1917663878</v>
      </c>
      <c r="G46" s="175">
        <f>+'Test Year 1'!$S89</f>
        <v>2466204.9453357453</v>
      </c>
      <c r="H46" s="175">
        <f>+'Prior Year'!$S89</f>
        <v>2894162.0461069136</v>
      </c>
      <c r="I46" s="176">
        <f>+Historical!$S89</f>
        <v>3684864.5328830723</v>
      </c>
    </row>
    <row r="47" spans="2:10" ht="13.8" x14ac:dyDescent="0.25">
      <c r="B47" s="174" t="str">
        <f>+'Test Year 3'!C115</f>
        <v>Total Other Non-current Liab</v>
      </c>
      <c r="C47" s="196"/>
      <c r="D47" s="196"/>
      <c r="E47" s="175">
        <f>-'Test Year 3'!$S115</f>
        <v>-571928.63993431418</v>
      </c>
      <c r="F47" s="175">
        <f>-'Test Year 2'!$S115</f>
        <v>-590642.28487209207</v>
      </c>
      <c r="G47" s="175">
        <f>-'Test Year 1'!$S115</f>
        <v>-638174.47450147546</v>
      </c>
      <c r="H47" s="175">
        <f>-'Prior Year'!$S115</f>
        <v>-684307.58987286477</v>
      </c>
      <c r="I47" s="176">
        <f>-Historical!$S115</f>
        <v>-775917.31930615357</v>
      </c>
    </row>
    <row r="48" spans="2:10" ht="13.8" x14ac:dyDescent="0.25">
      <c r="B48" s="174" t="str">
        <f>+'Test Year 3'!C154</f>
        <v>Total Current and Accrued Liab</v>
      </c>
      <c r="C48" s="196"/>
      <c r="D48" s="196"/>
      <c r="E48" s="175">
        <f>-'Test Year 3'!$S154</f>
        <v>-2014958.7044442033</v>
      </c>
      <c r="F48" s="175">
        <f>-'Test Year 2'!$S154</f>
        <v>-1749790.2139052127</v>
      </c>
      <c r="G48" s="175">
        <f>-'Test Year 1'!$S154</f>
        <v>-1710762.86992179</v>
      </c>
      <c r="H48" s="175">
        <f>-'Prior Year'!$S154</f>
        <v>-2041658.567867738</v>
      </c>
      <c r="I48" s="176">
        <f>-Historical!$S154</f>
        <v>-2078316.3124392284</v>
      </c>
    </row>
    <row r="49" spans="2:9" ht="13.8" x14ac:dyDescent="0.25">
      <c r="B49" s="174" t="s">
        <v>47</v>
      </c>
      <c r="C49" s="196"/>
      <c r="D49" s="196"/>
      <c r="E49" s="175">
        <f>-'Test Year 3'!$S161</f>
        <v>-1327930.7771434786</v>
      </c>
      <c r="F49" s="175">
        <f>-'Test Year 2'!$S161</f>
        <v>-1350988.5214959937</v>
      </c>
      <c r="G49" s="175">
        <f>-'Test Year 1'!$S161</f>
        <v>-1378741.3279919913</v>
      </c>
      <c r="H49" s="175">
        <f>-'Prior Year'!$S161</f>
        <v>-1469032.8975315068</v>
      </c>
      <c r="I49" s="176">
        <f>-Historical!$S161</f>
        <v>-1631459.4315623068</v>
      </c>
    </row>
    <row r="50" spans="2:9" ht="13.8" x14ac:dyDescent="0.25">
      <c r="B50" s="197" t="s">
        <v>48</v>
      </c>
      <c r="C50" s="196"/>
      <c r="D50" s="196"/>
      <c r="E50" s="175"/>
      <c r="F50" s="175"/>
      <c r="G50" s="175"/>
      <c r="H50" s="175"/>
      <c r="I50" s="176"/>
    </row>
    <row r="51" spans="2:9" ht="13.8" x14ac:dyDescent="0.25">
      <c r="B51" s="174" t="s">
        <v>49</v>
      </c>
      <c r="C51" s="196"/>
      <c r="D51" s="196"/>
      <c r="E51" s="188">
        <f>-'Test Year 3'!$S81</f>
        <v>-59810.487644017048</v>
      </c>
      <c r="F51" s="188">
        <f>-'Test Year 2'!$S81</f>
        <v>-60233.237079914477</v>
      </c>
      <c r="G51" s="188">
        <f>-'Test Year 1'!$S81</f>
        <v>-60474.324122649516</v>
      </c>
      <c r="H51" s="188">
        <f>-'Prior Year'!$S81</f>
        <v>-60821.28723376066</v>
      </c>
      <c r="I51" s="189">
        <f>-Historical!$S81</f>
        <v>-61041.02455461536</v>
      </c>
    </row>
    <row r="52" spans="2:9" ht="13.8" x14ac:dyDescent="0.25">
      <c r="B52" s="174" t="s">
        <v>50</v>
      </c>
      <c r="C52" s="196"/>
      <c r="D52" s="196"/>
      <c r="E52" s="188">
        <f>-'Test Year 3'!$S87</f>
        <v>-935.27354796234408</v>
      </c>
      <c r="F52" s="188">
        <f>-'Test Year 2'!$S87</f>
        <v>-1798.5768526541199</v>
      </c>
      <c r="G52" s="188">
        <f>-'Test Year 1'!$S87</f>
        <v>-2730.0790400000051</v>
      </c>
      <c r="H52" s="188">
        <f>-'Prior Year'!$S87</f>
        <v>-3676.3663599999991</v>
      </c>
      <c r="I52" s="189">
        <f>-Historical!$S87</f>
        <v>-4710.5183330769232</v>
      </c>
    </row>
    <row r="53" spans="2:9" ht="13.8" x14ac:dyDescent="0.25">
      <c r="B53" s="174" t="s">
        <v>51</v>
      </c>
      <c r="C53" s="196"/>
      <c r="D53" s="196"/>
      <c r="E53" s="175">
        <f>-'Test Year 3'!$S88</f>
        <v>-976946.81663000013</v>
      </c>
      <c r="F53" s="175">
        <f>-'Test Year 2'!$S88</f>
        <v>-976946.81663000013</v>
      </c>
      <c r="G53" s="175">
        <f>-'Test Year 1'!$S88</f>
        <v>-976946.81663000013</v>
      </c>
      <c r="H53" s="175">
        <f>-'Prior Year'!$S88</f>
        <v>-976946.81663000013</v>
      </c>
      <c r="I53" s="176">
        <f>-Historical!$S88</f>
        <v>-950869.47455461498</v>
      </c>
    </row>
    <row r="54" spans="2:9" ht="13.8" x14ac:dyDescent="0.25">
      <c r="B54" s="174" t="s">
        <v>52</v>
      </c>
      <c r="C54" s="196"/>
      <c r="D54" s="196"/>
      <c r="E54" s="188">
        <f>+'Test Year 3'!$S145</f>
        <v>182787.48682999893</v>
      </c>
      <c r="F54" s="188">
        <f>+'Test Year 2'!$S145</f>
        <v>182787.48682999893</v>
      </c>
      <c r="G54" s="188">
        <f>+'Test Year 1'!$S145</f>
        <v>182787.48682999893</v>
      </c>
      <c r="H54" s="188">
        <f>+'Prior Year'!$S145</f>
        <v>182787.48682999893</v>
      </c>
      <c r="I54" s="189">
        <f>+Historical!$S145</f>
        <v>180275.53299461477</v>
      </c>
    </row>
    <row r="55" spans="2:9" ht="13.8" x14ac:dyDescent="0.25">
      <c r="B55" s="174" t="s">
        <v>53</v>
      </c>
      <c r="C55" s="196"/>
      <c r="D55" s="196"/>
      <c r="E55" s="188">
        <f>+'Test Year 3'!$S143</f>
        <v>393153.62232953735</v>
      </c>
      <c r="F55" s="188">
        <f>+'Test Year 2'!$S143</f>
        <v>123463.11648602215</v>
      </c>
      <c r="G55" s="188">
        <f>+'Test Year 1'!$S143</f>
        <v>79848.150275003121</v>
      </c>
      <c r="H55" s="188">
        <f>+'Prior Year'!$S143</f>
        <v>348996.76930863847</v>
      </c>
      <c r="I55" s="189">
        <f>+Historical!$S143</f>
        <v>575434.38452384609</v>
      </c>
    </row>
    <row r="56" spans="2:9" ht="13.8" x14ac:dyDescent="0.25">
      <c r="B56" s="174" t="s">
        <v>54</v>
      </c>
      <c r="C56" s="196"/>
      <c r="D56" s="196"/>
      <c r="E56" s="175">
        <f>+'Test Year 3'!$S160</f>
        <v>248847.24865834418</v>
      </c>
      <c r="F56" s="175">
        <f>+'Test Year 2'!$S160</f>
        <v>246545.35053118959</v>
      </c>
      <c r="G56" s="175">
        <f>+'Test Year 1'!$S160</f>
        <v>246827.7431694757</v>
      </c>
      <c r="H56" s="175">
        <f>+'Prior Year'!$S160</f>
        <v>236243.54958188333</v>
      </c>
      <c r="I56" s="176">
        <f>+Historical!$S160</f>
        <v>234326.83490538469</v>
      </c>
    </row>
    <row r="57" spans="2:9" ht="13.8" x14ac:dyDescent="0.25">
      <c r="B57" s="174" t="s">
        <v>52</v>
      </c>
      <c r="C57" s="106" t="s">
        <v>55</v>
      </c>
      <c r="D57" s="196"/>
      <c r="E57" s="175">
        <f>-VLOOKUP($C57,'REG FL BS - 4 Results'!$A:$BI,MATCH(E$5,'REG FL BS - 4 Results'!$2:$2,0),FALSE)/1000</f>
        <v>-7710.4920100000008</v>
      </c>
      <c r="F57" s="175">
        <f>-VLOOKUP($C57,'REG FL BS - 4 Results'!$A:$BI,MATCH(F$5,'REG FL BS - 4 Results'!$2:$2,0),FALSE)/1000</f>
        <v>-7710.4920100000008</v>
      </c>
      <c r="G57" s="175">
        <f>-VLOOKUP($C57,'REG FL BS - 4 Results'!$A:$BI,MATCH(G$5,'REG FL BS - 4 Results'!$2:$2,0),FALSE)/1000</f>
        <v>-7710.4920100000008</v>
      </c>
      <c r="H57" s="175">
        <f>-VLOOKUP($C57,'REG FL BS - 4 Results'!$A:$BI,MATCH(H$5,'REG FL BS - 4 Results'!$2:$2,0),FALSE)/1000</f>
        <v>-7710.4920100000008</v>
      </c>
      <c r="I57" s="176">
        <f>-'REG FL  BS - 4 Results - H2023'!Q236</f>
        <v>-5338.0329299999985</v>
      </c>
    </row>
    <row r="58" spans="2:9" ht="13.8" x14ac:dyDescent="0.25">
      <c r="B58" s="174" t="s">
        <v>56</v>
      </c>
      <c r="C58" s="198" t="s">
        <v>57</v>
      </c>
      <c r="D58" s="196"/>
      <c r="E58" s="175">
        <f>-VLOOKUP($C58,'REG FL BS - 4 Results'!$A:$BI,MATCH(E$5,'REG FL BS - 4 Results'!$2:$2,0),FALSE)/1000</f>
        <v>-97586.109724800132</v>
      </c>
      <c r="F58" s="175">
        <f>-VLOOKUP($C58,'REG FL BS - 4 Results'!$A:$BI,MATCH(F$5,'REG FL BS - 4 Results'!$2:$2,0),FALSE)/1000</f>
        <v>-112932.98761539086</v>
      </c>
      <c r="G58" s="175">
        <f>-VLOOKUP($C58,'REG FL BS - 4 Results'!$A:$BI,MATCH(G$5,'REG FL BS - 4 Results'!$2:$2,0),FALSE)/1000</f>
        <v>-118524.78849323132</v>
      </c>
      <c r="H58" s="175">
        <f>-VLOOKUP($C58,'REG FL BS - 4 Results'!$A:$BI,MATCH(H$5,'REG FL BS - 4 Results'!$2:$2,0),FALSE)/1000</f>
        <v>-74088.361597242605</v>
      </c>
      <c r="I58" s="176">
        <f>-Historical!S46</f>
        <v>-31758.153846153848</v>
      </c>
    </row>
    <row r="59" spans="2:9" ht="13.8" x14ac:dyDescent="0.25">
      <c r="B59" s="174" t="s">
        <v>58</v>
      </c>
      <c r="C59" s="106" t="s">
        <v>59</v>
      </c>
      <c r="D59" s="196"/>
      <c r="E59" s="175">
        <v>0</v>
      </c>
      <c r="F59" s="175">
        <v>0</v>
      </c>
      <c r="G59" s="175">
        <v>0</v>
      </c>
      <c r="H59" s="175">
        <v>0</v>
      </c>
      <c r="I59" s="176">
        <f>-'REG FL  BS - 4 Results - H2023'!Q294</f>
        <v>-4.6931499999999993</v>
      </c>
    </row>
    <row r="60" spans="2:9" ht="13.8" x14ac:dyDescent="0.25">
      <c r="B60" s="174" t="s">
        <v>60</v>
      </c>
      <c r="C60" s="198" t="s">
        <v>61</v>
      </c>
      <c r="D60" s="196"/>
      <c r="E60" s="175">
        <f>-VLOOKUP($C60,'REG FL BS - 4 Results'!$A:$BI,MATCH(E$5,'REG FL BS - 4 Results'!$2:$2,0),FALSE)/1000</f>
        <v>-149878.58470999904</v>
      </c>
      <c r="F60" s="175">
        <f>-VLOOKUP($C60,'REG FL BS - 4 Results'!$A:$BI,MATCH(F$5,'REG FL BS - 4 Results'!$2:$2,0),FALSE)/1000</f>
        <v>-154143.20470999903</v>
      </c>
      <c r="G60" s="175">
        <f>-VLOOKUP($C60,'REG FL BS - 4 Results'!$A:$BI,MATCH(G$5,'REG FL BS - 4 Results'!$2:$2,0),FALSE)/1000</f>
        <v>-158407.82470999903</v>
      </c>
      <c r="H60" s="175">
        <f>-VLOOKUP($C60,'REG FL BS - 4 Results'!$A:$BI,MATCH(H$5,'REG FL BS - 4 Results'!$2:$2,0),FALSE)/1000</f>
        <v>-162672.44470999902</v>
      </c>
      <c r="I60" s="176">
        <f>-'REG FL  BS - 4 Results - H2023'!Q472</f>
        <v>-166466.87228384617</v>
      </c>
    </row>
    <row r="61" spans="2:9" ht="13.8" x14ac:dyDescent="0.25">
      <c r="B61" s="174" t="s">
        <v>62</v>
      </c>
      <c r="C61" s="198" t="s">
        <v>63</v>
      </c>
      <c r="D61" s="196"/>
      <c r="E61" s="175">
        <f>-VLOOKUP($C61,'REG FL BS - 4 Results'!$A:$BI,MATCH(E$5,'REG FL BS - 4 Results'!$2:$2,0),FALSE)/1000</f>
        <v>424917.17965999991</v>
      </c>
      <c r="F61" s="175">
        <f>-VLOOKUP($C61,'REG FL BS - 4 Results'!$A:$BI,MATCH(F$5,'REG FL BS - 4 Results'!$2:$2,0),FALSE)/1000</f>
        <v>448478.66815999988</v>
      </c>
      <c r="G61" s="175">
        <f>-VLOOKUP($C61,'REG FL BS - 4 Results'!$A:$BI,MATCH(G$5,'REG FL BS - 4 Results'!$2:$2,0),FALSE)/1000</f>
        <v>471769.21965999971</v>
      </c>
      <c r="H61" s="175">
        <f>-VLOOKUP($C61,'REG FL BS - 4 Results'!$A:$BI,MATCH(H$5,'REG FL BS - 4 Results'!$2:$2,0),FALSE)/1000</f>
        <v>495380.79715999949</v>
      </c>
      <c r="I61" s="176">
        <f>-'REG FL  BS - 4 Results - H2023'!Q1038</f>
        <v>519369.04647999961</v>
      </c>
    </row>
    <row r="62" spans="2:9" ht="13.8" x14ac:dyDescent="0.25">
      <c r="B62" s="174" t="s">
        <v>64</v>
      </c>
      <c r="C62" s="198" t="s">
        <v>65</v>
      </c>
      <c r="D62" s="196"/>
      <c r="E62" s="175">
        <f>-VLOOKUP($C62,'REG FL BS - 4 Results'!$A:$BI,MATCH(E$5,'REG FL BS - 4 Results'!$2:$2,0),FALSE)/1000</f>
        <v>180351.128</v>
      </c>
      <c r="F62" s="175">
        <f>-VLOOKUP($C62,'REG FL BS - 4 Results'!$A:$BI,MATCH(F$5,'REG FL BS - 4 Results'!$2:$2,0),FALSE)/1000</f>
        <v>180351.128</v>
      </c>
      <c r="G62" s="175">
        <f>-VLOOKUP($C62,'REG FL BS - 4 Results'!$A:$BI,MATCH(G$5,'REG FL BS - 4 Results'!$2:$2,0),FALSE)/1000</f>
        <v>180351.128</v>
      </c>
      <c r="H62" s="175">
        <f>-VLOOKUP($C62,'REG FL BS - 4 Results'!$A:$BI,MATCH(H$5,'REG FL BS - 4 Results'!$2:$2,0),FALSE)/1000</f>
        <v>180351.128</v>
      </c>
      <c r="I62" s="176">
        <f>-'REG FL  BS - 4 Results - H2023'!Q1039</f>
        <v>176790.31800692307</v>
      </c>
    </row>
    <row r="63" spans="2:9" ht="13.8" x14ac:dyDescent="0.25">
      <c r="B63" s="174" t="s">
        <v>66</v>
      </c>
      <c r="C63" s="198" t="s">
        <v>67</v>
      </c>
      <c r="D63" s="196"/>
      <c r="E63" s="175">
        <f>-VLOOKUP($C63,'REG FL BS - 4 Results'!$A:$BI,MATCH(E$5,'REG FL BS - 4 Results'!$2:$2,0),FALSE)/1000</f>
        <v>79126.788639999999</v>
      </c>
      <c r="F63" s="175">
        <f>-VLOOKUP($C63,'REG FL BS - 4 Results'!$A:$BI,MATCH(F$5,'REG FL BS - 4 Results'!$2:$2,0),FALSE)/1000</f>
        <v>79126.788639999999</v>
      </c>
      <c r="G63" s="175">
        <f>-VLOOKUP($C63,'REG FL BS - 4 Results'!$A:$BI,MATCH(G$5,'REG FL BS - 4 Results'!$2:$2,0),FALSE)/1000</f>
        <v>79126.788639999999</v>
      </c>
      <c r="H63" s="175">
        <f>-VLOOKUP($C63,'REG FL BS - 4 Results'!$A:$BI,MATCH(H$5,'REG FL BS - 4 Results'!$2:$2,0),FALSE)/1000</f>
        <v>79126.788639999999</v>
      </c>
      <c r="I63" s="176">
        <f>-'REG FL  BS - 4 Results - H2023'!Q1045</f>
        <v>79389.048095384613</v>
      </c>
    </row>
    <row r="64" spans="2:9" x14ac:dyDescent="0.25">
      <c r="B64" s="177" t="s">
        <v>42</v>
      </c>
      <c r="C64" s="178"/>
      <c r="D64" s="178"/>
      <c r="E64" s="178">
        <f>SUM(E42:E63)</f>
        <v>770970.89619069197</v>
      </c>
      <c r="F64" s="178">
        <f>SUM(F42:F63)</f>
        <v>762323.11849366641</v>
      </c>
      <c r="G64" s="178">
        <f>SUM(G42:G63)</f>
        <v>770312.06147492386</v>
      </c>
      <c r="H64" s="178">
        <f>SUM(H42:H63)</f>
        <v>1127534.6318243323</v>
      </c>
      <c r="I64" s="179">
        <f>SUM(I42:I63)</f>
        <v>2028331.733624611</v>
      </c>
    </row>
    <row r="65" spans="2:11" x14ac:dyDescent="0.25">
      <c r="B65" s="180"/>
      <c r="E65" s="175"/>
      <c r="F65" s="175"/>
      <c r="G65" s="175"/>
      <c r="H65" s="175"/>
      <c r="I65" s="176"/>
    </row>
    <row r="66" spans="2:11" x14ac:dyDescent="0.25">
      <c r="B66" s="185" t="str">
        <f>+B36</f>
        <v xml:space="preserve">Summary Report 2 </v>
      </c>
      <c r="C66" s="192"/>
      <c r="D66" s="192"/>
      <c r="E66" s="175"/>
      <c r="F66" s="175"/>
      <c r="G66" s="175"/>
      <c r="H66" s="175"/>
      <c r="I66" s="176"/>
    </row>
    <row r="67" spans="2:11" x14ac:dyDescent="0.25">
      <c r="B67" s="180" t="str">
        <f>+B20</f>
        <v xml:space="preserve">Summary Report 2 </v>
      </c>
      <c r="C67" s="194"/>
      <c r="D67" s="194"/>
      <c r="E67" s="175">
        <f>+E10</f>
        <v>770970.89619069302</v>
      </c>
      <c r="F67" s="175">
        <f>+F10</f>
        <v>762323.11849366198</v>
      </c>
      <c r="G67" s="175">
        <f>+G10</f>
        <v>770312.06147491897</v>
      </c>
      <c r="H67" s="175">
        <f>+H10</f>
        <v>1127534.6318243302</v>
      </c>
      <c r="I67" s="176">
        <f>+I10</f>
        <v>2028331.7336246099</v>
      </c>
    </row>
    <row r="68" spans="2:11" ht="13.8" thickBot="1" x14ac:dyDescent="0.3">
      <c r="B68" s="182" t="s">
        <v>44</v>
      </c>
      <c r="C68" s="195"/>
      <c r="D68" s="195"/>
      <c r="E68" s="183">
        <f>+E64-E67</f>
        <v>-1.0477378964424133E-9</v>
      </c>
      <c r="F68" s="183">
        <f t="shared" ref="F68" si="10">+F64-F67</f>
        <v>4.4237822294235229E-9</v>
      </c>
      <c r="G68" s="183">
        <f t="shared" ref="G68" si="11">+G64-G67</f>
        <v>4.8894435167312622E-9</v>
      </c>
      <c r="H68" s="183">
        <f t="shared" ref="H68" si="12">+H64-H67</f>
        <v>2.0954757928848267E-9</v>
      </c>
      <c r="I68" s="184">
        <f t="shared" ref="I68" si="13">+I64-I67</f>
        <v>0</v>
      </c>
    </row>
    <row r="73" spans="2:11" ht="13.8" thickBot="1" x14ac:dyDescent="0.3">
      <c r="E73" s="156"/>
      <c r="F73" s="156"/>
      <c r="G73" s="156"/>
      <c r="H73" s="156"/>
      <c r="I73" s="156"/>
      <c r="J73" s="156"/>
    </row>
    <row r="74" spans="2:11" x14ac:dyDescent="0.25">
      <c r="B74" s="171" t="s">
        <v>68</v>
      </c>
      <c r="C74" s="190"/>
      <c r="D74" s="190"/>
      <c r="E74" s="172"/>
      <c r="F74" s="172"/>
      <c r="G74" s="172"/>
      <c r="H74" s="172"/>
      <c r="I74" s="173"/>
      <c r="J74" s="156"/>
    </row>
    <row r="75" spans="2:11" ht="13.8" x14ac:dyDescent="0.25">
      <c r="B75" s="174" t="str">
        <f>+'Test Year 3'!C101</f>
        <v>Total Proprietary Capital</v>
      </c>
      <c r="C75" s="196"/>
      <c r="D75" s="196"/>
      <c r="E75" s="175">
        <f>+'Test Year 3'!$S101</f>
        <v>12958935.472011508</v>
      </c>
      <c r="F75" s="175">
        <f>+'Test Year 2'!$S101</f>
        <v>12204733.996518854</v>
      </c>
      <c r="G75" s="175">
        <f>+'Test Year 1'!$S101</f>
        <v>11380604.92739697</v>
      </c>
      <c r="H75" s="175">
        <f>+'Prior Year'!$S101</f>
        <v>10465347.451460736</v>
      </c>
      <c r="I75" s="189">
        <f>+Historical!$S101</f>
        <v>9510850.025634611</v>
      </c>
      <c r="J75" s="156"/>
    </row>
    <row r="76" spans="2:11" ht="13.8" x14ac:dyDescent="0.25">
      <c r="B76" s="174" t="str">
        <f>+'Test Year 3'!C107</f>
        <v>Total Long-term Debt</v>
      </c>
      <c r="C76" s="196"/>
      <c r="D76" s="196"/>
      <c r="E76" s="175">
        <f>+'Test Year 3'!$S107</f>
        <v>11057915.409451598</v>
      </c>
      <c r="F76" s="175">
        <f>+'Test Year 2'!$S107</f>
        <v>10679342.617777504</v>
      </c>
      <c r="G76" s="175">
        <f>+'Test Year 1'!$S107</f>
        <v>10000478.282744152</v>
      </c>
      <c r="H76" s="175">
        <f>+'Prior Year'!$S107</f>
        <v>9248537.024633877</v>
      </c>
      <c r="I76" s="189">
        <f>+Historical!$S107</f>
        <v>8949139.129003847</v>
      </c>
      <c r="J76" s="196" t="s">
        <v>69</v>
      </c>
      <c r="K76" s="194">
        <f>+I76+I79+I80</f>
        <v>8883387.5861161537</v>
      </c>
    </row>
    <row r="77" spans="2:11" ht="13.8" x14ac:dyDescent="0.25">
      <c r="B77" s="174" t="s">
        <v>70</v>
      </c>
      <c r="C77" s="196"/>
      <c r="D77" s="196"/>
      <c r="E77" s="175">
        <f>+'Test Year 3'!$S167</f>
        <v>4004296.4837725963</v>
      </c>
      <c r="F77" s="175">
        <f>+'Test Year 2'!$S167</f>
        <v>3822040.5663801427</v>
      </c>
      <c r="G77" s="175">
        <f>+'Test Year 1'!$S167</f>
        <v>3620406.7912887316</v>
      </c>
      <c r="H77" s="175">
        <f>+'Prior Year'!$S167</f>
        <v>3562620.7879722165</v>
      </c>
      <c r="I77" s="189">
        <f>+Historical!$S167</f>
        <v>3698370.4540938418</v>
      </c>
      <c r="J77" s="196" t="s">
        <v>71</v>
      </c>
      <c r="K77" s="194">
        <f>+I77+I88+I89+I90+I91+I81</f>
        <v>3356582.5198376877</v>
      </c>
    </row>
    <row r="78" spans="2:11" ht="13.8" x14ac:dyDescent="0.25">
      <c r="B78" s="197" t="s">
        <v>72</v>
      </c>
      <c r="C78" s="196"/>
      <c r="D78" s="196"/>
      <c r="E78" s="175"/>
      <c r="F78" s="175"/>
      <c r="G78" s="175"/>
      <c r="H78" s="175"/>
      <c r="I78" s="189"/>
      <c r="J78" s="196" t="s">
        <v>69</v>
      </c>
    </row>
    <row r="79" spans="2:11" ht="13.8" x14ac:dyDescent="0.25">
      <c r="B79" s="174" t="s">
        <v>73</v>
      </c>
      <c r="C79" s="196"/>
      <c r="D79" s="196"/>
      <c r="E79" s="188">
        <f t="shared" ref="E79:I86" si="14">+E51</f>
        <v>-59810.487644017048</v>
      </c>
      <c r="F79" s="188">
        <f t="shared" si="14"/>
        <v>-60233.237079914477</v>
      </c>
      <c r="G79" s="188">
        <f t="shared" si="14"/>
        <v>-60474.324122649516</v>
      </c>
      <c r="H79" s="188">
        <f t="shared" si="14"/>
        <v>-60821.28723376066</v>
      </c>
      <c r="I79" s="189">
        <f t="shared" si="14"/>
        <v>-61041.02455461536</v>
      </c>
      <c r="J79" s="196" t="s">
        <v>69</v>
      </c>
    </row>
    <row r="80" spans="2:11" ht="13.8" x14ac:dyDescent="0.25">
      <c r="B80" s="174" t="s">
        <v>74</v>
      </c>
      <c r="C80" s="196"/>
      <c r="D80" s="196"/>
      <c r="E80" s="188">
        <f t="shared" si="14"/>
        <v>-935.27354796234408</v>
      </c>
      <c r="F80" s="188">
        <f t="shared" si="14"/>
        <v>-1798.5768526541199</v>
      </c>
      <c r="G80" s="188">
        <f t="shared" si="14"/>
        <v>-2730.0790400000051</v>
      </c>
      <c r="H80" s="188">
        <f t="shared" si="14"/>
        <v>-3676.3663599999991</v>
      </c>
      <c r="I80" s="189">
        <f t="shared" si="14"/>
        <v>-4710.5183330769232</v>
      </c>
    </row>
    <row r="81" spans="2:11" ht="13.8" x14ac:dyDescent="0.25">
      <c r="B81" s="174" t="s">
        <v>75</v>
      </c>
      <c r="C81" s="196"/>
      <c r="D81" s="196"/>
      <c r="E81" s="188">
        <f t="shared" si="14"/>
        <v>-976946.81663000013</v>
      </c>
      <c r="F81" s="188">
        <f t="shared" si="14"/>
        <v>-976946.81663000013</v>
      </c>
      <c r="G81" s="188">
        <f t="shared" si="14"/>
        <v>-976946.81663000013</v>
      </c>
      <c r="H81" s="188">
        <f t="shared" si="14"/>
        <v>-976946.81663000013</v>
      </c>
      <c r="I81" s="189">
        <f t="shared" si="14"/>
        <v>-950869.47455461498</v>
      </c>
      <c r="J81" s="196" t="s">
        <v>71</v>
      </c>
    </row>
    <row r="82" spans="2:11" ht="13.8" x14ac:dyDescent="0.25">
      <c r="B82" s="174" t="s">
        <v>76</v>
      </c>
      <c r="C82" s="196"/>
      <c r="D82" s="196"/>
      <c r="E82" s="188">
        <f t="shared" si="14"/>
        <v>182787.48682999893</v>
      </c>
      <c r="F82" s="188">
        <f t="shared" si="14"/>
        <v>182787.48682999893</v>
      </c>
      <c r="G82" s="188">
        <f t="shared" si="14"/>
        <v>182787.48682999893</v>
      </c>
      <c r="H82" s="188">
        <f t="shared" si="14"/>
        <v>182787.48682999893</v>
      </c>
      <c r="I82" s="189">
        <f t="shared" si="14"/>
        <v>180275.53299461477</v>
      </c>
      <c r="J82" t="s">
        <v>77</v>
      </c>
      <c r="K82" s="194">
        <f>+I82+I85</f>
        <v>174937.50006461478</v>
      </c>
    </row>
    <row r="83" spans="2:11" ht="13.8" x14ac:dyDescent="0.25">
      <c r="B83" s="174" t="s">
        <v>78</v>
      </c>
      <c r="C83" s="196"/>
      <c r="D83" s="196"/>
      <c r="E83" s="188">
        <f t="shared" si="14"/>
        <v>393153.62232953735</v>
      </c>
      <c r="F83" s="188">
        <f t="shared" si="14"/>
        <v>123463.11648602215</v>
      </c>
      <c r="G83" s="188">
        <f t="shared" si="14"/>
        <v>79848.150275003121</v>
      </c>
      <c r="H83" s="188">
        <f t="shared" si="14"/>
        <v>348996.76930863847</v>
      </c>
      <c r="I83" s="189">
        <f t="shared" si="14"/>
        <v>575434.38452384609</v>
      </c>
      <c r="J83" t="s">
        <v>79</v>
      </c>
      <c r="K83" s="194">
        <f>+I83+I86+I87</f>
        <v>543671.53752769227</v>
      </c>
    </row>
    <row r="84" spans="2:11" ht="13.8" x14ac:dyDescent="0.25">
      <c r="B84" s="174" t="s">
        <v>80</v>
      </c>
      <c r="C84" s="196"/>
      <c r="D84" s="196"/>
      <c r="E84" s="188">
        <f t="shared" si="14"/>
        <v>248847.24865834418</v>
      </c>
      <c r="F84" s="188">
        <f t="shared" si="14"/>
        <v>246545.35053118959</v>
      </c>
      <c r="G84" s="188">
        <f t="shared" si="14"/>
        <v>246827.7431694757</v>
      </c>
      <c r="H84" s="188">
        <f t="shared" si="14"/>
        <v>236243.54958188333</v>
      </c>
      <c r="I84" s="189">
        <f t="shared" si="14"/>
        <v>234326.83490538469</v>
      </c>
      <c r="J84" t="s">
        <v>81</v>
      </c>
    </row>
    <row r="85" spans="2:11" ht="13.8" x14ac:dyDescent="0.25">
      <c r="B85" s="174" t="s">
        <v>76</v>
      </c>
      <c r="C85" s="106" t="s">
        <v>55</v>
      </c>
      <c r="D85" s="196"/>
      <c r="E85" s="188">
        <f t="shared" si="14"/>
        <v>-7710.4920100000008</v>
      </c>
      <c r="F85" s="188">
        <f t="shared" si="14"/>
        <v>-7710.4920100000008</v>
      </c>
      <c r="G85" s="188">
        <f t="shared" si="14"/>
        <v>-7710.4920100000008</v>
      </c>
      <c r="H85" s="188">
        <f t="shared" si="14"/>
        <v>-7710.4920100000008</v>
      </c>
      <c r="I85" s="189">
        <f t="shared" si="14"/>
        <v>-5338.0329299999985</v>
      </c>
      <c r="J85" t="s">
        <v>77</v>
      </c>
    </row>
    <row r="86" spans="2:11" ht="13.8" x14ac:dyDescent="0.25">
      <c r="B86" s="174" t="s">
        <v>82</v>
      </c>
      <c r="C86" s="198" t="s">
        <v>57</v>
      </c>
      <c r="D86" s="196"/>
      <c r="E86" s="188">
        <f t="shared" si="14"/>
        <v>-97586.109724800132</v>
      </c>
      <c r="F86" s="188">
        <f t="shared" si="14"/>
        <v>-112932.98761539086</v>
      </c>
      <c r="G86" s="188">
        <f t="shared" si="14"/>
        <v>-118524.78849323132</v>
      </c>
      <c r="H86" s="188">
        <f t="shared" si="14"/>
        <v>-74088.361597242605</v>
      </c>
      <c r="I86" s="189">
        <f t="shared" si="14"/>
        <v>-31758.153846153848</v>
      </c>
      <c r="J86" t="s">
        <v>79</v>
      </c>
    </row>
    <row r="87" spans="2:11" ht="13.8" x14ac:dyDescent="0.25">
      <c r="B87" s="174" t="s">
        <v>58</v>
      </c>
      <c r="C87" s="106" t="s">
        <v>59</v>
      </c>
      <c r="D87" s="196"/>
      <c r="E87" s="188"/>
      <c r="F87" s="188"/>
      <c r="G87" s="188"/>
      <c r="H87" s="188"/>
      <c r="I87" s="189">
        <f>+I59</f>
        <v>-4.6931499999999993</v>
      </c>
      <c r="J87" t="s">
        <v>79</v>
      </c>
    </row>
    <row r="88" spans="2:11" ht="13.8" x14ac:dyDescent="0.25">
      <c r="B88" s="174" t="s">
        <v>83</v>
      </c>
      <c r="C88" s="198" t="s">
        <v>61</v>
      </c>
      <c r="D88" s="196"/>
      <c r="E88" s="188">
        <f t="shared" ref="E88:H91" si="15">+E60</f>
        <v>-149878.58470999904</v>
      </c>
      <c r="F88" s="188">
        <f t="shared" si="15"/>
        <v>-154143.20470999903</v>
      </c>
      <c r="G88" s="188">
        <f t="shared" si="15"/>
        <v>-158407.82470999903</v>
      </c>
      <c r="H88" s="188">
        <f t="shared" si="15"/>
        <v>-162672.44470999902</v>
      </c>
      <c r="I88" s="189">
        <f>+I60</f>
        <v>-166466.87228384617</v>
      </c>
      <c r="J88" t="s">
        <v>71</v>
      </c>
    </row>
    <row r="89" spans="2:11" ht="13.8" x14ac:dyDescent="0.25">
      <c r="B89" s="174" t="s">
        <v>84</v>
      </c>
      <c r="C89" s="198" t="s">
        <v>63</v>
      </c>
      <c r="D89" s="196"/>
      <c r="E89" s="188">
        <f t="shared" si="15"/>
        <v>424917.17965999991</v>
      </c>
      <c r="F89" s="188">
        <f t="shared" si="15"/>
        <v>448478.66815999988</v>
      </c>
      <c r="G89" s="188">
        <f t="shared" si="15"/>
        <v>471769.21965999971</v>
      </c>
      <c r="H89" s="188">
        <f t="shared" si="15"/>
        <v>495380.79715999949</v>
      </c>
      <c r="I89" s="189">
        <f>+I61</f>
        <v>519369.04647999961</v>
      </c>
      <c r="J89" t="s">
        <v>71</v>
      </c>
    </row>
    <row r="90" spans="2:11" ht="13.8" x14ac:dyDescent="0.25">
      <c r="B90" s="174" t="s">
        <v>85</v>
      </c>
      <c r="C90" s="198" t="s">
        <v>65</v>
      </c>
      <c r="D90" s="196"/>
      <c r="E90" s="188">
        <f t="shared" si="15"/>
        <v>180351.128</v>
      </c>
      <c r="F90" s="188">
        <f t="shared" si="15"/>
        <v>180351.128</v>
      </c>
      <c r="G90" s="188">
        <f t="shared" si="15"/>
        <v>180351.128</v>
      </c>
      <c r="H90" s="188">
        <f t="shared" si="15"/>
        <v>180351.128</v>
      </c>
      <c r="I90" s="189">
        <f>+I62</f>
        <v>176790.31800692307</v>
      </c>
      <c r="J90" t="s">
        <v>71</v>
      </c>
    </row>
    <row r="91" spans="2:11" ht="13.8" x14ac:dyDescent="0.25">
      <c r="B91" s="174" t="s">
        <v>86</v>
      </c>
      <c r="C91" s="198" t="s">
        <v>67</v>
      </c>
      <c r="D91" s="196"/>
      <c r="E91" s="188">
        <f t="shared" si="15"/>
        <v>79126.788639999999</v>
      </c>
      <c r="F91" s="188">
        <f t="shared" si="15"/>
        <v>79126.788639999999</v>
      </c>
      <c r="G91" s="188">
        <f t="shared" si="15"/>
        <v>79126.788639999999</v>
      </c>
      <c r="H91" s="188">
        <f t="shared" si="15"/>
        <v>79126.788639999999</v>
      </c>
      <c r="I91" s="189">
        <f>+I63</f>
        <v>79389.048095384613</v>
      </c>
      <c r="J91" t="s">
        <v>71</v>
      </c>
    </row>
    <row r="92" spans="2:11" x14ac:dyDescent="0.25">
      <c r="B92" s="177" t="s">
        <v>42</v>
      </c>
      <c r="C92" s="178"/>
      <c r="D92" s="178"/>
      <c r="E92" s="178">
        <f>SUM(E75:E91)</f>
        <v>28237463.055086803</v>
      </c>
      <c r="F92" s="178">
        <f>SUM(F75:F91)</f>
        <v>26653104.404425751</v>
      </c>
      <c r="G92" s="178">
        <f>SUM(G75:G91)</f>
        <v>24917406.192998454</v>
      </c>
      <c r="H92" s="178">
        <f>SUM(H75:H91)</f>
        <v>23513476.015046339</v>
      </c>
      <c r="I92" s="179">
        <f>SUM(I75:I91)</f>
        <v>22703756.004086144</v>
      </c>
    </row>
    <row r="93" spans="2:11" x14ac:dyDescent="0.25">
      <c r="B93" s="180"/>
      <c r="E93" s="175"/>
      <c r="F93" s="175"/>
      <c r="G93" s="175"/>
      <c r="H93" s="175"/>
      <c r="I93" s="176"/>
    </row>
    <row r="94" spans="2:11" x14ac:dyDescent="0.25">
      <c r="B94" s="185">
        <f>+B69</f>
        <v>0</v>
      </c>
      <c r="C94" s="192"/>
      <c r="D94" s="192"/>
      <c r="E94" s="175"/>
      <c r="F94" s="175"/>
      <c r="G94" s="175"/>
      <c r="H94" s="175"/>
      <c r="I94" s="176"/>
    </row>
    <row r="95" spans="2:11" x14ac:dyDescent="0.25">
      <c r="B95" s="180" t="s">
        <v>87</v>
      </c>
      <c r="C95" s="106" t="s">
        <v>88</v>
      </c>
      <c r="D95" s="194"/>
      <c r="E95" s="175">
        <f>VLOOKUP($C95,'REG FL  Cap Str - Per Books (13'!$A:$BA,MATCH('Check Figures'!E$5,'REG FL  Cap Str - Per Books (13'!$2:$2,0),FALSE)/1000</f>
        <v>28237463.0680268</v>
      </c>
      <c r="F95" s="175">
        <f>VLOOKUP($C95,'REG FL  Cap Str - Per Books (13'!$A:$BA,MATCH('Check Figures'!F$5,'REG FL  Cap Str - Per Books (13'!$2:$2,0),FALSE)/1000</f>
        <v>26653104.417365801</v>
      </c>
      <c r="G95" s="175">
        <f>VLOOKUP($C95,'REG FL  Cap Str - Per Books (13'!$A:$AA,MATCH('Check Figures'!G$5,'REG FL  Cap Str - Per Books (13'!$2:$2,0),FALSE)/1000</f>
        <v>24917406.205938499</v>
      </c>
      <c r="H95" s="175">
        <f>VLOOKUP($C95,'REG FL  Cap Str - Per Books (13'!$A:$AA,MATCH('Check Figures'!H$5,'REG FL  Cap Str - Per Books (13'!$2:$2,0),FALSE)/1000</f>
        <v>23513476.027986303</v>
      </c>
      <c r="I95" s="176">
        <f>+'REG FL  Cap Str - Per Books (2)'!N156/1000</f>
        <v>22703756.004086103</v>
      </c>
    </row>
    <row r="96" spans="2:11" ht="13.8" thickBot="1" x14ac:dyDescent="0.3">
      <c r="B96" s="182" t="s">
        <v>44</v>
      </c>
      <c r="C96" s="195"/>
      <c r="D96" s="195"/>
      <c r="E96" s="183">
        <f>+E92-E95</f>
        <v>-1.2939997017383575E-2</v>
      </c>
      <c r="F96" s="183">
        <f t="shared" ref="F96:I96" si="16">+F92-F95</f>
        <v>-1.2940049171447754E-2</v>
      </c>
      <c r="G96" s="183">
        <f t="shared" si="16"/>
        <v>-1.2940045446157455E-2</v>
      </c>
      <c r="H96" s="183">
        <f t="shared" si="16"/>
        <v>-1.2939963489770889E-2</v>
      </c>
      <c r="I96" s="184">
        <f t="shared" si="16"/>
        <v>4.0978193283081055E-8</v>
      </c>
    </row>
  </sheetData>
  <pageMargins left="0.7" right="0.7" top="0.75" bottom="0.75" header="0.3" footer="0.3"/>
  <pageSetup orientation="portrait" r:id="rId1"/>
  <headerFooter>
    <oddHeader>&amp;RDEF’s Response to OPC POD 1 (1-26)
Q7
Page &amp;P of &amp;N</oddHeader>
    <oddFooter>&amp;R20240025-OPCPOD1-00004212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9F6EF-1B1A-4D7D-B0D4-58A065529AB3}">
  <sheetPr codeName="Sheet3"/>
  <dimension ref="A1:G169"/>
  <sheetViews>
    <sheetView tabSelected="1" topLeftCell="A93" workbookViewId="0">
      <selection activeCell="H19" sqref="H19"/>
    </sheetView>
  </sheetViews>
  <sheetFormatPr defaultColWidth="9.109375" defaultRowHeight="13.8" outlineLevelRow="1" x14ac:dyDescent="0.3"/>
  <cols>
    <col min="1" max="1" width="4.109375" style="204" customWidth="1"/>
    <col min="2" max="2" width="8" style="207" customWidth="1"/>
    <col min="3" max="3" width="42.109375" style="204" bestFit="1" customWidth="1"/>
    <col min="4" max="7" width="12.33203125" style="204" customWidth="1"/>
    <col min="8" max="16384" width="9.109375" style="204"/>
  </cols>
  <sheetData>
    <row r="1" spans="1:7" ht="12.75" customHeight="1" x14ac:dyDescent="0.4">
      <c r="A1" s="1" t="s">
        <v>89</v>
      </c>
      <c r="B1" s="61"/>
      <c r="C1" s="2"/>
      <c r="D1" s="7"/>
    </row>
    <row r="2" spans="1:7" ht="12.75" customHeight="1" x14ac:dyDescent="0.3">
      <c r="A2" s="4"/>
      <c r="B2" s="62"/>
      <c r="C2" s="5"/>
      <c r="D2" s="205"/>
      <c r="E2" s="205"/>
      <c r="F2" s="205"/>
      <c r="G2" s="205"/>
    </row>
    <row r="3" spans="1:7" ht="17.399999999999999" customHeight="1" x14ac:dyDescent="0.3">
      <c r="A3" s="204" t="s">
        <v>90</v>
      </c>
      <c r="B3" s="63"/>
      <c r="C3" s="7"/>
      <c r="D3" s="9"/>
      <c r="E3" s="9"/>
      <c r="F3" s="9"/>
      <c r="G3" s="9"/>
    </row>
    <row r="4" spans="1:7" x14ac:dyDescent="0.3">
      <c r="B4" s="63"/>
      <c r="C4" s="6"/>
      <c r="D4" s="206">
        <f>+'Procedures &amp; Inputs'!I9</f>
        <v>46752</v>
      </c>
      <c r="E4" s="206"/>
      <c r="F4" s="206"/>
      <c r="G4" s="206"/>
    </row>
    <row r="5" spans="1:7" x14ac:dyDescent="0.3">
      <c r="A5" s="204" t="s">
        <v>91</v>
      </c>
      <c r="B5" s="63"/>
      <c r="C5" s="6"/>
      <c r="D5" s="206"/>
      <c r="E5" s="206">
        <v>46387</v>
      </c>
      <c r="F5" s="206"/>
      <c r="G5" s="206"/>
    </row>
    <row r="6" spans="1:7" ht="16.2" x14ac:dyDescent="0.35">
      <c r="B6" s="64"/>
      <c r="C6" s="13"/>
      <c r="D6" s="206"/>
      <c r="E6" s="206"/>
      <c r="F6" s="206">
        <v>46022</v>
      </c>
      <c r="G6" s="206"/>
    </row>
    <row r="7" spans="1:7" x14ac:dyDescent="0.3">
      <c r="A7" s="206" t="str">
        <f>+'Procedures &amp; Inputs'!B6</f>
        <v>DOCKET NO.: 20240025-EI</v>
      </c>
      <c r="D7" s="206"/>
      <c r="E7" s="206"/>
      <c r="F7" s="206"/>
      <c r="G7" s="206">
        <v>45657</v>
      </c>
    </row>
    <row r="8" spans="1:7" x14ac:dyDescent="0.3">
      <c r="D8" s="206"/>
      <c r="E8" s="206"/>
      <c r="F8" s="206"/>
      <c r="G8" s="206"/>
    </row>
    <row r="9" spans="1:7" x14ac:dyDescent="0.3">
      <c r="D9" s="206"/>
      <c r="E9" s="206"/>
      <c r="F9" s="206"/>
      <c r="G9" s="206"/>
    </row>
    <row r="10" spans="1:7" s="211" customFormat="1" x14ac:dyDescent="0.3">
      <c r="A10" s="208"/>
      <c r="B10" s="209"/>
      <c r="C10" s="210"/>
      <c r="D10" s="205"/>
      <c r="E10" s="205"/>
      <c r="F10" s="205"/>
      <c r="G10" s="205"/>
    </row>
    <row r="11" spans="1:7" s="211" customFormat="1" x14ac:dyDescent="0.25">
      <c r="A11" s="212"/>
      <c r="B11" s="213" t="s">
        <v>92</v>
      </c>
      <c r="C11" s="214" t="s">
        <v>93</v>
      </c>
      <c r="D11" s="214" t="s">
        <v>94</v>
      </c>
      <c r="E11" s="214" t="s">
        <v>95</v>
      </c>
      <c r="F11" s="214" t="s">
        <v>94</v>
      </c>
      <c r="G11" s="214" t="s">
        <v>94</v>
      </c>
    </row>
    <row r="12" spans="1:7" s="211" customFormat="1" ht="14.4" hidden="1" customHeight="1" outlineLevel="1" x14ac:dyDescent="0.3">
      <c r="A12" s="212"/>
      <c r="B12" s="213"/>
      <c r="C12" s="214"/>
      <c r="D12" s="104"/>
      <c r="E12" s="140" t="s">
        <v>96</v>
      </c>
      <c r="F12" s="104"/>
      <c r="G12" s="104"/>
    </row>
    <row r="13" spans="1:7" s="211" customFormat="1" ht="13.95" hidden="1" customHeight="1" outlineLevel="1" x14ac:dyDescent="0.25">
      <c r="A13" s="212"/>
      <c r="B13" s="213"/>
      <c r="C13" s="214"/>
      <c r="D13" s="214"/>
      <c r="E13" s="215" t="s">
        <v>97</v>
      </c>
      <c r="F13" s="214"/>
      <c r="G13" s="214"/>
    </row>
    <row r="14" spans="1:7" s="211" customFormat="1" ht="13.95" hidden="1" customHeight="1" outlineLevel="1" x14ac:dyDescent="0.3">
      <c r="A14" s="212"/>
      <c r="B14" s="213"/>
      <c r="C14" s="214"/>
      <c r="D14" s="214"/>
      <c r="E14" s="204">
        <f t="shared" ref="E14" si="0">+D14</f>
        <v>0</v>
      </c>
      <c r="F14" s="214"/>
      <c r="G14" s="214"/>
    </row>
    <row r="15" spans="1:7" s="211" customFormat="1" collapsed="1" x14ac:dyDescent="0.25">
      <c r="A15" s="212"/>
      <c r="B15" s="216"/>
      <c r="C15" s="214"/>
    </row>
    <row r="16" spans="1:7" s="211" customFormat="1" x14ac:dyDescent="0.25">
      <c r="A16" s="212" t="s">
        <v>98</v>
      </c>
      <c r="B16" s="216" t="s">
        <v>99</v>
      </c>
      <c r="C16" s="214" t="s">
        <v>99</v>
      </c>
      <c r="D16" s="217" t="s">
        <v>100</v>
      </c>
      <c r="E16" s="217" t="s">
        <v>100</v>
      </c>
      <c r="F16" s="217" t="s">
        <v>100</v>
      </c>
      <c r="G16" s="217" t="s">
        <v>100</v>
      </c>
    </row>
    <row r="17" spans="1:7" s="211" customFormat="1" x14ac:dyDescent="0.25">
      <c r="A17" s="218" t="s">
        <v>101</v>
      </c>
      <c r="B17" s="219" t="s">
        <v>101</v>
      </c>
      <c r="C17" s="220" t="s">
        <v>102</v>
      </c>
      <c r="D17" s="221" t="s">
        <v>103</v>
      </c>
      <c r="E17" s="221" t="s">
        <v>103</v>
      </c>
      <c r="F17" s="221" t="s">
        <v>103</v>
      </c>
      <c r="G17" s="221" t="s">
        <v>103</v>
      </c>
    </row>
    <row r="18" spans="1:7" s="211" customFormat="1" x14ac:dyDescent="0.25">
      <c r="A18" s="20">
        <v>1</v>
      </c>
      <c r="B18" s="58"/>
      <c r="C18" s="21" t="s">
        <v>104</v>
      </c>
      <c r="E18" s="21"/>
    </row>
    <row r="19" spans="1:7" s="211" customFormat="1" x14ac:dyDescent="0.25">
      <c r="A19" s="20">
        <f t="shared" ref="A19:A59" si="1">A18+1</f>
        <v>2</v>
      </c>
      <c r="B19" s="55">
        <v>101</v>
      </c>
      <c r="C19" s="21" t="s">
        <v>105</v>
      </c>
      <c r="D19" s="44">
        <f>VLOOKUP($B19,'Test Year 3'!$B:$S,18,FALSE)</f>
        <v>31346447.187909301</v>
      </c>
      <c r="E19" s="44">
        <f>VLOOKUP($B19,'Test Year 2'!$B:$S,18,FALSE)</f>
        <v>29357908.838498507</v>
      </c>
      <c r="F19" s="44">
        <f>VLOOKUP($B19,'Test Year 1'!$B:$S,18,FALSE)</f>
        <v>26609149.803038351</v>
      </c>
      <c r="G19" s="44">
        <f>VLOOKUP($B19,'Prior Year'!$B:$S,18,FALSE)</f>
        <v>24311349.948875472</v>
      </c>
    </row>
    <row r="20" spans="1:7" s="211" customFormat="1" x14ac:dyDescent="0.3">
      <c r="A20" s="20">
        <f t="shared" si="1"/>
        <v>3</v>
      </c>
      <c r="B20" s="55">
        <v>105</v>
      </c>
      <c r="C20" s="222" t="s">
        <v>106</v>
      </c>
      <c r="D20" s="44">
        <f>VLOOKUP(B20,'Test Year 3'!B:S,18,FALSE)</f>
        <v>129702.86306999998</v>
      </c>
      <c r="E20" s="44">
        <f>VLOOKUP($B20,'Test Year 2'!$B:$S,18,FALSE)</f>
        <v>129702.86306999998</v>
      </c>
      <c r="F20" s="44">
        <f>VLOOKUP($B20,'Test Year 1'!$B:$S,18,FALSE)</f>
        <v>129702.86306999998</v>
      </c>
      <c r="G20" s="44">
        <f>VLOOKUP($B20,'Prior Year'!$B:$S,18,FALSE)</f>
        <v>129702.86306999998</v>
      </c>
    </row>
    <row r="21" spans="1:7" s="211" customFormat="1" x14ac:dyDescent="0.3">
      <c r="A21" s="20">
        <f t="shared" si="1"/>
        <v>4</v>
      </c>
      <c r="B21" s="223">
        <v>106</v>
      </c>
      <c r="C21" s="222" t="s">
        <v>107</v>
      </c>
      <c r="D21" s="44">
        <f>VLOOKUP(B21,'Test Year 3'!B:S,18,FALSE)</f>
        <v>3580458.5720399912</v>
      </c>
      <c r="E21" s="44">
        <f>VLOOKUP($B21,'Test Year 2'!$B:$S,18,FALSE)</f>
        <v>3580458.5720399912</v>
      </c>
      <c r="F21" s="44">
        <f>VLOOKUP($B21,'Test Year 1'!$B:$S,18,FALSE)</f>
        <v>3580458.5720399912</v>
      </c>
      <c r="G21" s="44">
        <f>VLOOKUP($B21,'Prior Year'!$B:$S,18,FALSE)</f>
        <v>3580458.5720399912</v>
      </c>
    </row>
    <row r="22" spans="1:7" s="211" customFormat="1" x14ac:dyDescent="0.3">
      <c r="A22" s="20">
        <f t="shared" si="1"/>
        <v>5</v>
      </c>
      <c r="B22" s="223">
        <v>107</v>
      </c>
      <c r="C22" s="222" t="s">
        <v>108</v>
      </c>
      <c r="D22" s="44">
        <f>VLOOKUP(B22,'Test Year 3'!B:S,18,FALSE)</f>
        <v>1851330.5892315311</v>
      </c>
      <c r="E22" s="44">
        <f>VLOOKUP($B22,'Test Year 2'!$B:$S,18,FALSE)</f>
        <v>1484391.2994906264</v>
      </c>
      <c r="F22" s="44">
        <f>VLOOKUP($B22,'Test Year 1'!$B:$S,18,FALSE)</f>
        <v>1853120.9004668554</v>
      </c>
      <c r="G22" s="44">
        <f>VLOOKUP($B22,'Prior Year'!$B:$S,18,FALSE)</f>
        <v>1817029.7203469886</v>
      </c>
    </row>
    <row r="23" spans="1:7" s="211" customFormat="1" x14ac:dyDescent="0.3">
      <c r="A23" s="20">
        <f t="shared" si="1"/>
        <v>6</v>
      </c>
      <c r="B23" s="223">
        <v>114</v>
      </c>
      <c r="C23" s="21" t="s">
        <v>109</v>
      </c>
      <c r="D23" s="44">
        <f>VLOOKUP(B23,'Test Year 3'!B:S,18,FALSE)</f>
        <v>20325.435300000005</v>
      </c>
      <c r="E23" s="44">
        <f>VLOOKUP($B23,'Test Year 2'!$B:$S,18,FALSE)</f>
        <v>20325.435300000005</v>
      </c>
      <c r="F23" s="44">
        <f>VLOOKUP($B23,'Test Year 1'!$B:$S,18,FALSE)</f>
        <v>20325.435300000005</v>
      </c>
      <c r="G23" s="44">
        <f>VLOOKUP($B23,'Prior Year'!$B:$S,18,FALSE)</f>
        <v>20325.435300000005</v>
      </c>
    </row>
    <row r="24" spans="1:7" s="211" customFormat="1" x14ac:dyDescent="0.3">
      <c r="A24" s="20">
        <f t="shared" si="1"/>
        <v>7</v>
      </c>
      <c r="B24" s="223">
        <v>118</v>
      </c>
      <c r="C24" s="21" t="s">
        <v>110</v>
      </c>
      <c r="D24" s="52">
        <f>VLOOKUP(B24,'Test Year 3'!B:S,18,FALSE)</f>
        <v>2531.2399999999989</v>
      </c>
      <c r="E24" s="52">
        <f>VLOOKUP($B24,'Test Year 2'!$B:$S,18,FALSE)</f>
        <v>2531.2399999999989</v>
      </c>
      <c r="F24" s="52">
        <f>VLOOKUP($B24,'Test Year 1'!$B:$S,18,FALSE)</f>
        <v>2531.2399999999989</v>
      </c>
      <c r="G24" s="52">
        <f>VLOOKUP($B24,'Prior Year'!$B:$S,18,FALSE)</f>
        <v>2531.2399999999989</v>
      </c>
    </row>
    <row r="25" spans="1:7" s="211" customFormat="1" x14ac:dyDescent="0.25">
      <c r="A25" s="20">
        <f t="shared" si="1"/>
        <v>8</v>
      </c>
      <c r="B25" s="224"/>
      <c r="C25" s="225" t="s">
        <v>111</v>
      </c>
      <c r="D25" s="42">
        <f t="shared" ref="D25:F25" si="2">SUM(D19:D24)</f>
        <v>36930795.887550823</v>
      </c>
      <c r="E25" s="42">
        <f t="shared" si="2"/>
        <v>34575318.248399124</v>
      </c>
      <c r="F25" s="42">
        <f t="shared" si="2"/>
        <v>32195288.813915197</v>
      </c>
      <c r="G25" s="42">
        <v>29861397.779632449</v>
      </c>
    </row>
    <row r="26" spans="1:7" s="211" customFormat="1" x14ac:dyDescent="0.3">
      <c r="A26" s="20">
        <f t="shared" si="1"/>
        <v>9</v>
      </c>
      <c r="B26" s="223">
        <v>108</v>
      </c>
      <c r="C26" s="25" t="s">
        <v>112</v>
      </c>
      <c r="D26" s="44">
        <f>VLOOKUP(B26,'Test Year 3'!B:S,18,FALSE)</f>
        <v>-9251053.6121157687</v>
      </c>
      <c r="E26" s="44">
        <f>VLOOKUP($B26,'Test Year 2'!$B:$S,18,FALSE)</f>
        <v>-8472366.4019085169</v>
      </c>
      <c r="F26" s="44">
        <f>VLOOKUP($B26,'Test Year 1'!$B:$S,18,FALSE)</f>
        <v>-7837133.612443639</v>
      </c>
      <c r="G26" s="44">
        <f>VLOOKUP($B26,'Prior Year'!$B:$S,18,FALSE)</f>
        <v>-7265547.5169968959</v>
      </c>
    </row>
    <row r="27" spans="1:7" s="211" customFormat="1" x14ac:dyDescent="0.3">
      <c r="A27" s="20">
        <f t="shared" si="1"/>
        <v>10</v>
      </c>
      <c r="B27" s="223">
        <v>111</v>
      </c>
      <c r="C27" s="25" t="s">
        <v>113</v>
      </c>
      <c r="D27" s="44">
        <f>VLOOKUP(B27,'Test Year 3'!B:S,18,FALSE)</f>
        <v>-210915.23747000002</v>
      </c>
      <c r="E27" s="44">
        <f>VLOOKUP($B27,'Test Year 2'!$B:$S,18,FALSE)</f>
        <v>-210915.23747000002</v>
      </c>
      <c r="F27" s="44">
        <f>VLOOKUP($B27,'Test Year 1'!$B:$S,18,FALSE)</f>
        <v>-210915.23747000002</v>
      </c>
      <c r="G27" s="44">
        <f>VLOOKUP($B27,'Prior Year'!$B:$S,18,FALSE)</f>
        <v>-210915.23747000002</v>
      </c>
    </row>
    <row r="28" spans="1:7" s="211" customFormat="1" x14ac:dyDescent="0.3">
      <c r="A28" s="20">
        <f t="shared" si="1"/>
        <v>11</v>
      </c>
      <c r="B28" s="223">
        <v>115</v>
      </c>
      <c r="C28" s="21" t="s">
        <v>114</v>
      </c>
      <c r="D28" s="44">
        <f>VLOOKUP(B28,'Test Year 3'!B:S,18,FALSE)</f>
        <v>-7251.6135499999991</v>
      </c>
      <c r="E28" s="44">
        <f>VLOOKUP($B28,'Test Year 2'!$B:$S,18,FALSE)</f>
        <v>-7251.6135499999991</v>
      </c>
      <c r="F28" s="44">
        <f>VLOOKUP($B28,'Test Year 1'!$B:$S,18,FALSE)</f>
        <v>-7251.6135499999991</v>
      </c>
      <c r="G28" s="44">
        <f>VLOOKUP($B28,'Prior Year'!$B:$S,18,FALSE)</f>
        <v>-7251.6135499999991</v>
      </c>
    </row>
    <row r="29" spans="1:7" s="211" customFormat="1" x14ac:dyDescent="0.3">
      <c r="A29" s="20">
        <f>A28+1</f>
        <v>12</v>
      </c>
      <c r="B29" s="223">
        <v>119</v>
      </c>
      <c r="C29" s="21" t="s">
        <v>115</v>
      </c>
      <c r="D29" s="44">
        <f>VLOOKUP(B29,'Test Year 3'!B:S,18,FALSE)</f>
        <v>-2510.5769</v>
      </c>
      <c r="E29" s="44">
        <f>VLOOKUP($B29,'Test Year 2'!$B:$S,18,FALSE)</f>
        <v>-2510.5769</v>
      </c>
      <c r="F29" s="44">
        <f>VLOOKUP($B29,'Test Year 1'!$B:$S,18,FALSE)</f>
        <v>-2510.5769</v>
      </c>
      <c r="G29" s="44">
        <f>VLOOKUP($B29,'Prior Year'!$B:$S,18,FALSE)</f>
        <v>-2510.5769</v>
      </c>
    </row>
    <row r="30" spans="1:7" s="211" customFormat="1" x14ac:dyDescent="0.25">
      <c r="A30" s="20">
        <f t="shared" si="1"/>
        <v>13</v>
      </c>
      <c r="B30" s="224"/>
      <c r="C30" s="225" t="s">
        <v>116</v>
      </c>
      <c r="D30" s="45">
        <f>SUM(D25:D29)</f>
        <v>27459064.84751505</v>
      </c>
      <c r="E30" s="45">
        <f t="shared" ref="E30" si="3">SUM(E25:E29)</f>
        <v>25882274.418570604</v>
      </c>
      <c r="F30" s="45">
        <f>SUM(F25:F29)</f>
        <v>24137477.773551557</v>
      </c>
      <c r="G30" s="45">
        <v>22375172.834715549</v>
      </c>
    </row>
    <row r="31" spans="1:7" x14ac:dyDescent="0.3">
      <c r="A31" s="20">
        <f t="shared" si="1"/>
        <v>14</v>
      </c>
      <c r="B31" s="223"/>
      <c r="C31" s="21"/>
      <c r="D31" s="47"/>
      <c r="E31" s="44"/>
      <c r="F31" s="47"/>
      <c r="G31" s="47"/>
    </row>
    <row r="32" spans="1:7" x14ac:dyDescent="0.3">
      <c r="A32" s="20">
        <f t="shared" si="1"/>
        <v>15</v>
      </c>
      <c r="B32" s="58"/>
      <c r="C32" s="21" t="s">
        <v>117</v>
      </c>
      <c r="D32" s="47"/>
      <c r="E32" s="42"/>
      <c r="F32" s="47"/>
      <c r="G32" s="47"/>
    </row>
    <row r="33" spans="1:7" x14ac:dyDescent="0.3">
      <c r="A33" s="20">
        <f t="shared" si="1"/>
        <v>16</v>
      </c>
      <c r="B33" s="226">
        <v>121</v>
      </c>
      <c r="C33" s="211" t="s">
        <v>118</v>
      </c>
      <c r="D33" s="44">
        <f>VLOOKUP(B33,'Test Year 3'!B:S,18,FALSE)</f>
        <v>22953.779369999895</v>
      </c>
      <c r="E33" s="44">
        <f>VLOOKUP($B33,'Test Year 2'!$B:$S,18,FALSE)</f>
        <v>22953.779369999895</v>
      </c>
      <c r="F33" s="44">
        <f>VLOOKUP($B33,'Test Year 1'!$B:$S,18,FALSE)</f>
        <v>22953.779369999895</v>
      </c>
      <c r="G33" s="44">
        <f>VLOOKUP($B33,'Prior Year'!$B:$S,18,FALSE)</f>
        <v>22953.779369999895</v>
      </c>
    </row>
    <row r="34" spans="1:7" x14ac:dyDescent="0.3">
      <c r="A34" s="20">
        <f t="shared" si="1"/>
        <v>17</v>
      </c>
      <c r="B34" s="223">
        <v>122</v>
      </c>
      <c r="C34" s="21" t="s">
        <v>119</v>
      </c>
      <c r="D34" s="52">
        <f>VLOOKUP(B34,'Test Year 3'!B:S,18,FALSE)</f>
        <v>-15526.468778910728</v>
      </c>
      <c r="E34" s="52">
        <f>VLOOKUP($B34,'Test Year 2'!$B:$S,18,FALSE)</f>
        <v>-14446.912798507603</v>
      </c>
      <c r="F34" s="52">
        <f>VLOOKUP($B34,'Test Year 1'!$B:$S,18,FALSE)</f>
        <v>-13337.422188030554</v>
      </c>
      <c r="G34" s="52">
        <f>VLOOKUP($B34,'Prior Year'!$B:$S,18,FALSE)</f>
        <v>-12185.231653579231</v>
      </c>
    </row>
    <row r="35" spans="1:7" x14ac:dyDescent="0.3">
      <c r="A35" s="20">
        <f t="shared" si="1"/>
        <v>18</v>
      </c>
      <c r="B35" s="223"/>
      <c r="C35" s="225" t="s">
        <v>120</v>
      </c>
      <c r="D35" s="42">
        <f>SUM(D33:D34)</f>
        <v>7427.3105910891663</v>
      </c>
      <c r="E35" s="42">
        <f>SUM(E33:E34)</f>
        <v>8506.8665714922918</v>
      </c>
      <c r="F35" s="42">
        <f>SUM(F33:F34)</f>
        <v>9616.3571819693407</v>
      </c>
      <c r="G35" s="42">
        <v>10768.547716420664</v>
      </c>
    </row>
    <row r="36" spans="1:7" x14ac:dyDescent="0.3">
      <c r="A36" s="20">
        <f t="shared" si="1"/>
        <v>19</v>
      </c>
      <c r="B36" s="223">
        <v>123</v>
      </c>
      <c r="C36" s="21" t="s">
        <v>121</v>
      </c>
      <c r="D36" s="44">
        <f>VLOOKUP(B36,'Test Year 3'!B:S,18,FALSE)</f>
        <v>6553.1172900000811</v>
      </c>
      <c r="E36" s="44">
        <f>VLOOKUP($B36,'Test Year 2'!$B:$S,18,FALSE)</f>
        <v>6553.1172900000811</v>
      </c>
      <c r="F36" s="44">
        <f>VLOOKUP($B36,'Test Year 1'!$B:$S,18,FALSE)</f>
        <v>6553.1172900000811</v>
      </c>
      <c r="G36" s="44">
        <f>VLOOKUP($B36,'Prior Year'!$B:$S,18,FALSE)</f>
        <v>6553.1172900000811</v>
      </c>
    </row>
    <row r="37" spans="1:7" x14ac:dyDescent="0.3">
      <c r="A37" s="20">
        <f t="shared" si="1"/>
        <v>20</v>
      </c>
      <c r="B37" s="223">
        <v>124</v>
      </c>
      <c r="C37" s="21" t="s">
        <v>122</v>
      </c>
      <c r="D37" s="44">
        <f>VLOOKUP(B37,'Test Year 3'!B:S,18,FALSE)</f>
        <v>1362.87204</v>
      </c>
      <c r="E37" s="44">
        <f>VLOOKUP($B37,'Test Year 2'!$B:$S,18,FALSE)</f>
        <v>1362.87204</v>
      </c>
      <c r="F37" s="44">
        <f>VLOOKUP($B37,'Test Year 1'!$B:$S,18,FALSE)</f>
        <v>1362.87204</v>
      </c>
      <c r="G37" s="44">
        <f>VLOOKUP($B37,'Prior Year'!$B:$S,18,FALSE)</f>
        <v>1362.87204</v>
      </c>
    </row>
    <row r="38" spans="1:7" x14ac:dyDescent="0.3">
      <c r="A38" s="20">
        <f t="shared" si="1"/>
        <v>21</v>
      </c>
      <c r="B38" s="223">
        <v>128</v>
      </c>
      <c r="C38" s="21" t="s">
        <v>123</v>
      </c>
      <c r="D38" s="44">
        <f>VLOOKUP(B38,'Test Year 3'!B:S,18,FALSE)</f>
        <v>448396.45543999999</v>
      </c>
      <c r="E38" s="44">
        <f>VLOOKUP($B38,'Test Year 2'!$B:$S,18,FALSE)</f>
        <v>466916.45543999964</v>
      </c>
      <c r="F38" s="44">
        <f>VLOOKUP($B38,'Test Year 1'!$B:$S,18,FALSE)</f>
        <v>510958.45543999935</v>
      </c>
      <c r="G38" s="44">
        <f>VLOOKUP($B38,'Prior Year'!$B:$S,18,FALSE)</f>
        <v>569865.45543999912</v>
      </c>
    </row>
    <row r="39" spans="1:7" x14ac:dyDescent="0.3">
      <c r="A39" s="20">
        <f t="shared" si="1"/>
        <v>22</v>
      </c>
      <c r="B39" s="223">
        <v>129</v>
      </c>
      <c r="C39" s="21" t="s">
        <v>124</v>
      </c>
      <c r="D39" s="44">
        <f>VLOOKUP(B39,'Test Year 3'!B:S,18,FALSE)</f>
        <v>0</v>
      </c>
      <c r="E39" s="52">
        <f>VLOOKUP($B39,'Test Year 2'!$B:$S,18,FALSE)</f>
        <v>0</v>
      </c>
      <c r="F39" s="52">
        <f>VLOOKUP($B39,'Test Year 1'!$B:$S,18,FALSE)</f>
        <v>0</v>
      </c>
      <c r="G39" s="52">
        <f>VLOOKUP($B39,'Prior Year'!$B:$S,18,FALSE)</f>
        <v>0</v>
      </c>
    </row>
    <row r="40" spans="1:7" x14ac:dyDescent="0.3">
      <c r="A40" s="20">
        <f t="shared" si="1"/>
        <v>23</v>
      </c>
      <c r="B40" s="223"/>
      <c r="C40" s="225" t="s">
        <v>125</v>
      </c>
      <c r="D40" s="46">
        <f>SUM(D35:D39)</f>
        <v>463739.75536108925</v>
      </c>
      <c r="E40" s="46">
        <f>SUM(E35:E39)</f>
        <v>483339.31134149199</v>
      </c>
      <c r="F40" s="46">
        <f>SUM(F35:F39)</f>
        <v>528490.80195196881</v>
      </c>
      <c r="G40" s="46">
        <v>588549.99248641985</v>
      </c>
    </row>
    <row r="41" spans="1:7" x14ac:dyDescent="0.3">
      <c r="A41" s="20">
        <f t="shared" si="1"/>
        <v>24</v>
      </c>
      <c r="B41" s="55"/>
      <c r="C41" s="25"/>
      <c r="D41" s="47"/>
      <c r="E41" s="43"/>
      <c r="F41" s="47"/>
      <c r="G41" s="47"/>
    </row>
    <row r="42" spans="1:7" x14ac:dyDescent="0.3">
      <c r="A42" s="20">
        <f t="shared" si="1"/>
        <v>25</v>
      </c>
      <c r="B42" s="223">
        <v>131</v>
      </c>
      <c r="C42" s="21" t="s">
        <v>126</v>
      </c>
      <c r="D42" s="44">
        <f>VLOOKUP(B42,'Test Year 3'!B:S,18,FALSE)</f>
        <v>43191.075158949134</v>
      </c>
      <c r="E42" s="44">
        <f>VLOOKUP($B42,'Test Year 2'!$B:$S,18,FALSE)</f>
        <v>32262.341025563852</v>
      </c>
      <c r="F42" s="44">
        <f>VLOOKUP($B42,'Test Year 1'!$B:$S,18,FALSE)</f>
        <v>21833.968628333674</v>
      </c>
      <c r="G42" s="44">
        <f>VLOOKUP($B42,'Prior Year'!$B:$S,18,FALSE)</f>
        <v>11835.090557396496</v>
      </c>
    </row>
    <row r="43" spans="1:7" x14ac:dyDescent="0.3">
      <c r="A43" s="20">
        <f t="shared" si="1"/>
        <v>26</v>
      </c>
      <c r="B43" s="223">
        <v>142</v>
      </c>
      <c r="C43" s="21" t="s">
        <v>127</v>
      </c>
      <c r="D43" s="44">
        <f>VLOOKUP(B43,'Test Year 3'!B:S,18,FALSE)</f>
        <v>608621.05115264887</v>
      </c>
      <c r="E43" s="44">
        <f>VLOOKUP($B43,'Test Year 2'!$B:$S,18,FALSE)</f>
        <v>601675.64787517919</v>
      </c>
      <c r="F43" s="44">
        <f>VLOOKUP($B43,'Test Year 1'!$B:$S,18,FALSE)</f>
        <v>601582.57452382369</v>
      </c>
      <c r="G43" s="44">
        <f>VLOOKUP($B43,'Prior Year'!$B:$S,18,FALSE)</f>
        <v>669530.46742146637</v>
      </c>
    </row>
    <row r="44" spans="1:7" x14ac:dyDescent="0.3">
      <c r="A44" s="20">
        <f t="shared" si="1"/>
        <v>27</v>
      </c>
      <c r="B44" s="223">
        <v>143</v>
      </c>
      <c r="C44" s="21" t="s">
        <v>128</v>
      </c>
      <c r="D44" s="44">
        <f>VLOOKUP(B44,'Test Year 3'!B:S,18,FALSE)</f>
        <v>49668.307489999999</v>
      </c>
      <c r="E44" s="44">
        <f>VLOOKUP($B44,'Test Year 2'!$B:$S,18,FALSE)</f>
        <v>49668.307489999999</v>
      </c>
      <c r="F44" s="44">
        <f>VLOOKUP($B44,'Test Year 1'!$B:$S,18,FALSE)</f>
        <v>49668.307489999999</v>
      </c>
      <c r="G44" s="44">
        <f>VLOOKUP($B44,'Prior Year'!$B:$S,18,FALSE)</f>
        <v>49668.307489999999</v>
      </c>
    </row>
    <row r="45" spans="1:7" x14ac:dyDescent="0.3">
      <c r="A45" s="20">
        <f t="shared" si="1"/>
        <v>28</v>
      </c>
      <c r="B45" s="223">
        <v>144</v>
      </c>
      <c r="C45" s="21" t="s">
        <v>129</v>
      </c>
      <c r="D45" s="44">
        <f>VLOOKUP(B45,'Test Year 3'!B:S,18,FALSE)</f>
        <v>-36120.636980000003</v>
      </c>
      <c r="E45" s="44">
        <f>VLOOKUP($B45,'Test Year 2'!$B:$S,18,FALSE)</f>
        <v>-36120.636980000003</v>
      </c>
      <c r="F45" s="44">
        <f>VLOOKUP($B45,'Test Year 1'!$B:$S,18,FALSE)</f>
        <v>-36120.636980000003</v>
      </c>
      <c r="G45" s="44">
        <f>VLOOKUP($B45,'Prior Year'!$B:$S,18,FALSE)</f>
        <v>-36120.636980000003</v>
      </c>
    </row>
    <row r="46" spans="1:7" x14ac:dyDescent="0.3">
      <c r="A46" s="20">
        <f t="shared" si="1"/>
        <v>29</v>
      </c>
      <c r="B46" s="223">
        <v>145</v>
      </c>
      <c r="C46" s="21" t="s">
        <v>130</v>
      </c>
      <c r="D46" s="44">
        <f>VLOOKUP(B46,'Test Year 3'!B:S,18,FALSE)</f>
        <v>97586.109724800132</v>
      </c>
      <c r="E46" s="44">
        <f>VLOOKUP($B46,'Test Year 2'!$B:$S,18,FALSE)</f>
        <v>112932.98761539084</v>
      </c>
      <c r="F46" s="44">
        <f>VLOOKUP($B46,'Test Year 1'!$B:$S,18,FALSE)</f>
        <v>118524.78849323133</v>
      </c>
      <c r="G46" s="44">
        <f>VLOOKUP($B46,'Prior Year'!$B:$S,18,FALSE)</f>
        <v>74088.36159724262</v>
      </c>
    </row>
    <row r="47" spans="1:7" x14ac:dyDescent="0.3">
      <c r="A47" s="20">
        <f t="shared" si="1"/>
        <v>30</v>
      </c>
      <c r="B47" s="223">
        <v>146</v>
      </c>
      <c r="C47" s="21" t="s">
        <v>131</v>
      </c>
      <c r="D47" s="44">
        <f>VLOOKUP(B47,'Test Year 3'!B:S,18,FALSE)</f>
        <v>11717.148350000001</v>
      </c>
      <c r="E47" s="44">
        <f>VLOOKUP($B47,'Test Year 2'!$B:$S,18,FALSE)</f>
        <v>11717.148350000001</v>
      </c>
      <c r="F47" s="44">
        <f>VLOOKUP($B47,'Test Year 1'!$B:$S,18,FALSE)</f>
        <v>11717.148350000001</v>
      </c>
      <c r="G47" s="44">
        <f>VLOOKUP($B47,'Prior Year'!$B:$S,18,FALSE)</f>
        <v>11717.148350000001</v>
      </c>
    </row>
    <row r="48" spans="1:7" x14ac:dyDescent="0.3">
      <c r="A48" s="20">
        <f t="shared" si="1"/>
        <v>31</v>
      </c>
      <c r="B48" s="223">
        <v>151</v>
      </c>
      <c r="C48" s="21" t="s">
        <v>132</v>
      </c>
      <c r="D48" s="44">
        <f>VLOOKUP(B48,'Test Year 3'!B:S,18,FALSE)</f>
        <v>204413.43148299371</v>
      </c>
      <c r="E48" s="44">
        <f>VLOOKUP($B48,'Test Year 2'!$B:$S,18,FALSE)</f>
        <v>206698.09001761739</v>
      </c>
      <c r="F48" s="44">
        <f>VLOOKUP($B48,'Test Year 1'!$B:$S,18,FALSE)</f>
        <v>209054.35795543494</v>
      </c>
      <c r="G48" s="44">
        <f>VLOOKUP($B48,'Prior Year'!$B:$S,18,FALSE)</f>
        <v>212598.63515980312</v>
      </c>
    </row>
    <row r="49" spans="1:7" x14ac:dyDescent="0.3">
      <c r="A49" s="20">
        <f t="shared" si="1"/>
        <v>32</v>
      </c>
      <c r="B49" s="223">
        <v>154</v>
      </c>
      <c r="C49" s="21" t="s">
        <v>133</v>
      </c>
      <c r="D49" s="44">
        <f>VLOOKUP(B49,'Test Year 3'!B:S,18,FALSE)</f>
        <v>381341.72845999995</v>
      </c>
      <c r="E49" s="44">
        <f>VLOOKUP($B49,'Test Year 2'!$B:$S,18,FALSE)</f>
        <v>381341.72845999995</v>
      </c>
      <c r="F49" s="44">
        <f>VLOOKUP($B49,'Test Year 1'!$B:$S,18,FALSE)</f>
        <v>381341.72845999995</v>
      </c>
      <c r="G49" s="44">
        <f>VLOOKUP($B49,'Prior Year'!$B:$S,18,FALSE)</f>
        <v>381341.72845999995</v>
      </c>
    </row>
    <row r="50" spans="1:7" x14ac:dyDescent="0.3">
      <c r="A50" s="20">
        <f t="shared" si="1"/>
        <v>33</v>
      </c>
      <c r="B50" s="223">
        <v>156</v>
      </c>
      <c r="C50" s="21" t="s">
        <v>134</v>
      </c>
      <c r="D50" s="44">
        <f>VLOOKUP(B50,'Test Year 3'!B:S,18,FALSE)</f>
        <v>-71.643820000000005</v>
      </c>
      <c r="E50" s="44">
        <f>VLOOKUP($B50,'Test Year 2'!$B:$S,18,FALSE)</f>
        <v>-71.643820000000005</v>
      </c>
      <c r="F50" s="44">
        <f>VLOOKUP($B50,'Test Year 1'!$B:$S,18,FALSE)</f>
        <v>-71.643820000000005</v>
      </c>
      <c r="G50" s="44">
        <f>VLOOKUP($B50,'Prior Year'!$B:$S,18,FALSE)</f>
        <v>-71.643820000000005</v>
      </c>
    </row>
    <row r="51" spans="1:7" x14ac:dyDescent="0.3">
      <c r="A51" s="20">
        <f t="shared" si="1"/>
        <v>34</v>
      </c>
      <c r="B51" s="223">
        <v>158</v>
      </c>
      <c r="C51" s="21" t="s">
        <v>135</v>
      </c>
      <c r="D51" s="44">
        <f>VLOOKUP(B51,'Test Year 3'!B:S,18,FALSE)</f>
        <v>3210.1534500000002</v>
      </c>
      <c r="E51" s="44">
        <f>VLOOKUP($B51,'Test Year 2'!$B:$S,18,FALSE)</f>
        <v>3210.1534500000002</v>
      </c>
      <c r="F51" s="44">
        <f>VLOOKUP($B51,'Test Year 1'!$B:$S,18,FALSE)</f>
        <v>3210.1534500000002</v>
      </c>
      <c r="G51" s="44">
        <f>VLOOKUP($B51,'Prior Year'!$B:$S,18,FALSE)</f>
        <v>3210.1534500000002</v>
      </c>
    </row>
    <row r="52" spans="1:7" x14ac:dyDescent="0.3">
      <c r="A52" s="20">
        <f t="shared" si="1"/>
        <v>35</v>
      </c>
      <c r="B52" s="223">
        <v>163</v>
      </c>
      <c r="C52" s="21" t="s">
        <v>136</v>
      </c>
      <c r="D52" s="44">
        <f>VLOOKUP(B52,'Test Year 3'!B:S,18,FALSE)</f>
        <v>18919.586849999901</v>
      </c>
      <c r="E52" s="44">
        <f>VLOOKUP($B52,'Test Year 2'!$B:$S,18,FALSE)</f>
        <v>18919.586849999901</v>
      </c>
      <c r="F52" s="44">
        <f>VLOOKUP($B52,'Test Year 1'!$B:$S,18,FALSE)</f>
        <v>18919.586849999901</v>
      </c>
      <c r="G52" s="44">
        <f>VLOOKUP($B52,'Prior Year'!$B:$S,18,FALSE)</f>
        <v>18919.586849999901</v>
      </c>
    </row>
    <row r="53" spans="1:7" x14ac:dyDescent="0.3">
      <c r="A53" s="20">
        <f t="shared" si="1"/>
        <v>36</v>
      </c>
      <c r="B53" s="223">
        <v>165</v>
      </c>
      <c r="C53" s="21" t="s">
        <v>137</v>
      </c>
      <c r="D53" s="44">
        <f>VLOOKUP(B53,'Test Year 3'!B:S,18,FALSE)</f>
        <v>78010.810964890086</v>
      </c>
      <c r="E53" s="44">
        <f>VLOOKUP($B53,'Test Year 2'!$B:$S,18,FALSE)</f>
        <v>77636.401747573647</v>
      </c>
      <c r="F53" s="44">
        <f>VLOOKUP($B53,'Test Year 1'!$B:$S,18,FALSE)</f>
        <v>77277.65241501444</v>
      </c>
      <c r="G53" s="44">
        <f>VLOOKUP($B53,'Prior Year'!$B:$S,18,FALSE)</f>
        <v>76845.08030410354</v>
      </c>
    </row>
    <row r="54" spans="1:7" x14ac:dyDescent="0.3">
      <c r="A54" s="20">
        <f t="shared" si="1"/>
        <v>37</v>
      </c>
      <c r="B54" s="223">
        <v>172</v>
      </c>
      <c r="C54" s="204" t="s">
        <v>138</v>
      </c>
      <c r="D54" s="44">
        <f>VLOOKUP(B54,'Test Year 3'!B:S,18,FALSE)</f>
        <v>73.536759999999987</v>
      </c>
      <c r="E54" s="44">
        <f>VLOOKUP($B54,'Test Year 2'!$B:$S,18,FALSE)</f>
        <v>73.536759999999987</v>
      </c>
      <c r="F54" s="44">
        <f>VLOOKUP($B54,'Test Year 1'!$B:$S,18,FALSE)</f>
        <v>73.536759999999987</v>
      </c>
      <c r="G54" s="44">
        <f>VLOOKUP($B54,'Prior Year'!$B:$S,18,FALSE)</f>
        <v>73.536759999999987</v>
      </c>
    </row>
    <row r="55" spans="1:7" x14ac:dyDescent="0.3">
      <c r="A55" s="20">
        <f t="shared" si="1"/>
        <v>38</v>
      </c>
      <c r="B55" s="223">
        <v>173</v>
      </c>
      <c r="C55" s="21" t="s">
        <v>139</v>
      </c>
      <c r="D55" s="44">
        <f>VLOOKUP(B55,'Test Year 3'!B:S,18,FALSE)</f>
        <v>122821.33926000002</v>
      </c>
      <c r="E55" s="44">
        <f>VLOOKUP($B55,'Test Year 2'!$B:$S,18,FALSE)</f>
        <v>122821.33926000002</v>
      </c>
      <c r="F55" s="44">
        <f>VLOOKUP($B55,'Test Year 1'!$B:$S,18,FALSE)</f>
        <v>122821.33926000002</v>
      </c>
      <c r="G55" s="44">
        <f>VLOOKUP($B55,'Prior Year'!$B:$S,18,FALSE)</f>
        <v>122821.33926000002</v>
      </c>
    </row>
    <row r="56" spans="1:7" x14ac:dyDescent="0.3">
      <c r="A56" s="20">
        <f t="shared" si="1"/>
        <v>39</v>
      </c>
      <c r="B56" s="223">
        <v>174</v>
      </c>
      <c r="C56" s="21" t="s">
        <v>140</v>
      </c>
      <c r="D56" s="44">
        <f>VLOOKUP(B56,'Test Year 3'!B:S,18,FALSE)</f>
        <v>2.32276784699737E-10</v>
      </c>
      <c r="E56" s="44">
        <f>VLOOKUP($B56,'Test Year 2'!$B:$S,18,FALSE)</f>
        <v>1.4226595969486324E-10</v>
      </c>
      <c r="F56" s="44">
        <f>VLOOKUP($B56,'Test Year 1'!$B:$S,18,FALSE)</f>
        <v>2.4300998820063559E-10</v>
      </c>
      <c r="G56" s="44">
        <f>VLOOKUP($B56,'Prior Year'!$B:$S,18,FALSE)</f>
        <v>2.1548028318927793E-10</v>
      </c>
    </row>
    <row r="57" spans="1:7" x14ac:dyDescent="0.3">
      <c r="A57" s="20">
        <f t="shared" si="1"/>
        <v>40</v>
      </c>
      <c r="B57" s="223">
        <v>175</v>
      </c>
      <c r="C57" s="21" t="s">
        <v>141</v>
      </c>
      <c r="D57" s="44">
        <f>VLOOKUP(B57,'Test Year 3'!B:S,18,FALSE)</f>
        <v>17162.290379999995</v>
      </c>
      <c r="E57" s="44">
        <f>VLOOKUP($B57,'Test Year 2'!$B:$S,18,FALSE)</f>
        <v>17162.290379999995</v>
      </c>
      <c r="F57" s="44">
        <f>VLOOKUP($B57,'Test Year 1'!$B:$S,18,FALSE)</f>
        <v>17162.290379999995</v>
      </c>
      <c r="G57" s="44">
        <f>VLOOKUP($B57,'Prior Year'!$B:$S,18,FALSE)</f>
        <v>17162.290379999995</v>
      </c>
    </row>
    <row r="58" spans="1:7" x14ac:dyDescent="0.3">
      <c r="A58" s="20">
        <f t="shared" si="1"/>
        <v>41</v>
      </c>
      <c r="B58" s="223">
        <v>176</v>
      </c>
      <c r="C58" s="21" t="s">
        <v>142</v>
      </c>
      <c r="D58" s="44">
        <f>VLOOKUP(B58,'Test Year 3'!B:S,18,FALSE)</f>
        <v>0</v>
      </c>
      <c r="E58" s="44">
        <f>VLOOKUP($B58,'Test Year 2'!$B:$S,18,FALSE)</f>
        <v>0</v>
      </c>
      <c r="F58" s="44">
        <f>VLOOKUP($B58,'Test Year 1'!$B:$S,18,FALSE)</f>
        <v>0</v>
      </c>
      <c r="G58" s="44">
        <f>VLOOKUP($B58,'Prior Year'!$B:$S,18,FALSE)</f>
        <v>0</v>
      </c>
    </row>
    <row r="59" spans="1:7" x14ac:dyDescent="0.3">
      <c r="A59" s="20">
        <f t="shared" si="1"/>
        <v>42</v>
      </c>
      <c r="C59" s="227" t="s">
        <v>143</v>
      </c>
      <c r="D59" s="48">
        <f>SUM(D42:D58)</f>
        <v>1600544.288684282</v>
      </c>
      <c r="E59" s="48">
        <f>SUM(E42:E58)</f>
        <v>1599927.2784813249</v>
      </c>
      <c r="F59" s="48">
        <f>SUM(F42:F58)</f>
        <v>1596995.152215838</v>
      </c>
      <c r="G59" s="48">
        <v>1613603.5482497842</v>
      </c>
    </row>
    <row r="60" spans="1:7" x14ac:dyDescent="0.3">
      <c r="A60" s="228"/>
      <c r="B60" s="229"/>
      <c r="C60" s="205"/>
      <c r="D60" s="205"/>
      <c r="E60" s="205"/>
      <c r="F60" s="205"/>
      <c r="G60" s="205"/>
    </row>
    <row r="61" spans="1:7" x14ac:dyDescent="0.3">
      <c r="A61" s="20"/>
    </row>
    <row r="62" spans="1:7" ht="12.75" customHeight="1" x14ac:dyDescent="0.4">
      <c r="A62" s="1" t="s">
        <v>89</v>
      </c>
      <c r="B62" s="61"/>
      <c r="C62" s="2"/>
      <c r="D62" s="7"/>
      <c r="E62" s="1" t="s">
        <v>144</v>
      </c>
      <c r="F62" s="1"/>
    </row>
    <row r="63" spans="1:7" ht="12.75" customHeight="1" x14ac:dyDescent="0.3">
      <c r="A63" s="4"/>
      <c r="B63" s="62"/>
      <c r="C63" s="5"/>
      <c r="D63" s="205"/>
      <c r="E63" s="34"/>
      <c r="F63" s="205"/>
      <c r="G63" s="205"/>
    </row>
    <row r="64" spans="1:7" x14ac:dyDescent="0.3">
      <c r="A64" s="204" t="s">
        <v>90</v>
      </c>
      <c r="B64" s="63"/>
      <c r="C64" s="7"/>
      <c r="D64" s="9"/>
      <c r="E64" s="9"/>
      <c r="F64" s="9"/>
      <c r="G64" s="9"/>
    </row>
    <row r="65" spans="1:7" x14ac:dyDescent="0.3">
      <c r="B65" s="63"/>
      <c r="C65" s="6"/>
      <c r="D65" s="206">
        <f>+D4</f>
        <v>46752</v>
      </c>
      <c r="E65" s="206"/>
      <c r="F65" s="206"/>
      <c r="G65" s="206"/>
    </row>
    <row r="66" spans="1:7" x14ac:dyDescent="0.3">
      <c r="A66" s="204" t="s">
        <v>91</v>
      </c>
      <c r="B66" s="63"/>
      <c r="C66" s="6"/>
      <c r="D66" s="206"/>
      <c r="E66" s="206">
        <v>46387</v>
      </c>
      <c r="F66" s="206"/>
      <c r="G66" s="206"/>
    </row>
    <row r="67" spans="1:7" ht="16.2" x14ac:dyDescent="0.35">
      <c r="B67" s="64"/>
      <c r="C67" s="13"/>
      <c r="D67" s="206"/>
      <c r="E67" s="206"/>
      <c r="F67" s="206">
        <v>46022</v>
      </c>
      <c r="G67" s="206"/>
    </row>
    <row r="68" spans="1:7" x14ac:dyDescent="0.3">
      <c r="A68" s="206" t="str">
        <f>+A7</f>
        <v>DOCKET NO.: 20240025-EI</v>
      </c>
      <c r="D68" s="206"/>
      <c r="E68" s="206"/>
      <c r="F68" s="206"/>
      <c r="G68" s="206">
        <v>45657</v>
      </c>
    </row>
    <row r="69" spans="1:7" x14ac:dyDescent="0.3">
      <c r="D69" s="206"/>
      <c r="F69" s="206"/>
      <c r="G69" s="206"/>
    </row>
    <row r="70" spans="1:7" x14ac:dyDescent="0.3">
      <c r="D70" s="206"/>
      <c r="E70" s="206"/>
      <c r="F70" s="206"/>
      <c r="G70" s="206"/>
    </row>
    <row r="71" spans="1:7" s="211" customFormat="1" x14ac:dyDescent="0.3">
      <c r="A71" s="208"/>
      <c r="B71" s="209"/>
      <c r="C71" s="210"/>
      <c r="D71" s="205"/>
      <c r="E71" s="205"/>
      <c r="F71" s="205"/>
      <c r="G71" s="205"/>
    </row>
    <row r="72" spans="1:7" s="211" customFormat="1" x14ac:dyDescent="0.25">
      <c r="A72" s="212"/>
      <c r="B72" s="213" t="s">
        <v>92</v>
      </c>
      <c r="C72" s="214" t="s">
        <v>93</v>
      </c>
      <c r="D72" s="214" t="s">
        <v>94</v>
      </c>
      <c r="E72" s="214" t="s">
        <v>95</v>
      </c>
      <c r="F72" s="214" t="s">
        <v>94</v>
      </c>
      <c r="G72" s="214" t="s">
        <v>94</v>
      </c>
    </row>
    <row r="73" spans="1:7" s="211" customFormat="1" x14ac:dyDescent="0.25">
      <c r="A73" s="212"/>
      <c r="B73" s="216"/>
      <c r="C73" s="214"/>
      <c r="E73" s="215"/>
    </row>
    <row r="74" spans="1:7" s="211" customFormat="1" x14ac:dyDescent="0.25">
      <c r="A74" s="212" t="s">
        <v>98</v>
      </c>
      <c r="B74" s="216" t="s">
        <v>99</v>
      </c>
      <c r="C74" s="214" t="s">
        <v>99</v>
      </c>
      <c r="D74" s="217" t="s">
        <v>100</v>
      </c>
      <c r="E74" s="217" t="s">
        <v>100</v>
      </c>
      <c r="F74" s="217" t="s">
        <v>100</v>
      </c>
      <c r="G74" s="217" t="s">
        <v>100</v>
      </c>
    </row>
    <row r="75" spans="1:7" s="211" customFormat="1" x14ac:dyDescent="0.25">
      <c r="A75" s="218" t="s">
        <v>101</v>
      </c>
      <c r="B75" s="219" t="s">
        <v>101</v>
      </c>
      <c r="C75" s="220" t="s">
        <v>102</v>
      </c>
      <c r="D75" s="221" t="s">
        <v>103</v>
      </c>
      <c r="E75" s="221" t="s">
        <v>103</v>
      </c>
      <c r="F75" s="221" t="s">
        <v>103</v>
      </c>
      <c r="G75" s="221" t="s">
        <v>103</v>
      </c>
    </row>
    <row r="76" spans="1:7" s="211" customFormat="1" x14ac:dyDescent="0.3">
      <c r="A76" s="20">
        <v>1</v>
      </c>
      <c r="B76" s="207"/>
      <c r="C76" s="204" t="s">
        <v>145</v>
      </c>
      <c r="E76" s="21"/>
    </row>
    <row r="77" spans="1:7" s="211" customFormat="1" x14ac:dyDescent="0.3">
      <c r="A77" s="20">
        <f t="shared" ref="A77:A113" si="4">A76+1</f>
        <v>2</v>
      </c>
      <c r="B77" s="223">
        <v>181</v>
      </c>
      <c r="C77" s="21" t="s">
        <v>73</v>
      </c>
      <c r="D77" s="44">
        <f>VLOOKUP(B77,'Test Year 3'!B:S,18,FALSE)</f>
        <v>59810.487644017048</v>
      </c>
      <c r="E77" s="44">
        <f>VLOOKUP($B77,'Test Year 2'!$B:$S,18,FALSE)</f>
        <v>60233.237079914477</v>
      </c>
      <c r="F77" s="44">
        <f>VLOOKUP($B77,'Test Year 1'!$B:$S,18,FALSE)</f>
        <v>60474.324122649516</v>
      </c>
      <c r="G77" s="44">
        <f>VLOOKUP($B77,'Prior Year'!$B:$S,18,FALSE)</f>
        <v>60821.28723376066</v>
      </c>
    </row>
    <row r="78" spans="1:7" s="211" customFormat="1" x14ac:dyDescent="0.3">
      <c r="A78" s="20">
        <f t="shared" si="4"/>
        <v>3</v>
      </c>
      <c r="B78" s="223">
        <v>182</v>
      </c>
      <c r="C78" s="21" t="s">
        <v>146</v>
      </c>
      <c r="D78" s="44">
        <f>VLOOKUP(B78,'Test Year 3'!B:S,18,FALSE)</f>
        <v>1219296.5199449388</v>
      </c>
      <c r="E78" s="44">
        <f>VLOOKUP($B78,'Test Year 2'!$B:$S,18,FALSE)</f>
        <v>1226489.3485461331</v>
      </c>
      <c r="F78" s="44">
        <f>VLOOKUP($B78,'Test Year 1'!$B:$S,18,FALSE)</f>
        <v>1247815.3989143746</v>
      </c>
      <c r="G78" s="44">
        <f>VLOOKUP($B78,'Prior Year'!$B:$S,18,FALSE)</f>
        <v>1664300.3935748222</v>
      </c>
    </row>
    <row r="79" spans="1:7" s="211" customFormat="1" x14ac:dyDescent="0.3">
      <c r="A79" s="20">
        <f t="shared" si="4"/>
        <v>4</v>
      </c>
      <c r="B79" s="223">
        <v>183</v>
      </c>
      <c r="C79" s="21" t="s">
        <v>147</v>
      </c>
      <c r="D79" s="44">
        <f>VLOOKUP(B79,'Test Year 3'!B:S,18,FALSE)</f>
        <v>5261.4129699999985</v>
      </c>
      <c r="E79" s="44">
        <f>VLOOKUP($B79,'Test Year 2'!$B:$S,18,FALSE)</f>
        <v>5261.4129699999985</v>
      </c>
      <c r="F79" s="44">
        <f>VLOOKUP($B79,'Test Year 1'!$B:$S,18,FALSE)</f>
        <v>5261.4129699999985</v>
      </c>
      <c r="G79" s="44">
        <f>VLOOKUP($B79,'Prior Year'!$B:$S,18,FALSE)</f>
        <v>5261.4129699999985</v>
      </c>
    </row>
    <row r="80" spans="1:7" s="211" customFormat="1" x14ac:dyDescent="0.3">
      <c r="A80" s="20">
        <f t="shared" si="4"/>
        <v>5</v>
      </c>
      <c r="B80" s="223">
        <v>184</v>
      </c>
      <c r="C80" s="21" t="s">
        <v>148</v>
      </c>
      <c r="D80" s="44">
        <f>VLOOKUP(B80,'Test Year 3'!B:S,18,FALSE)</f>
        <v>8.4749199999999991</v>
      </c>
      <c r="E80" s="44">
        <f>VLOOKUP($B80,'Test Year 2'!$B:$S,18,FALSE)</f>
        <v>8.4749199999999991</v>
      </c>
      <c r="F80" s="44">
        <f>VLOOKUP($B80,'Test Year 1'!$B:$S,18,FALSE)</f>
        <v>8.4749199999999991</v>
      </c>
      <c r="G80" s="44">
        <f>VLOOKUP($B80,'Prior Year'!$B:$S,18,FALSE)</f>
        <v>8.4749199999999991</v>
      </c>
    </row>
    <row r="81" spans="1:7" s="211" customFormat="1" x14ac:dyDescent="0.3">
      <c r="A81" s="20">
        <f t="shared" si="4"/>
        <v>6</v>
      </c>
      <c r="B81" s="223">
        <v>185</v>
      </c>
      <c r="C81" s="21" t="s">
        <v>149</v>
      </c>
      <c r="D81" s="44">
        <f>VLOOKUP(B81,'Test Year 3'!B:S,18,FALSE)</f>
        <v>0</v>
      </c>
      <c r="E81" s="44">
        <f>VLOOKUP($B81,'Test Year 2'!$B:$S,18,FALSE)</f>
        <v>0</v>
      </c>
      <c r="F81" s="44">
        <f>VLOOKUP($B81,'Test Year 1'!$B:$S,18,FALSE)</f>
        <v>0</v>
      </c>
      <c r="G81" s="44">
        <f>VLOOKUP($B81,'Prior Year'!$B:$S,18,FALSE)</f>
        <v>0</v>
      </c>
    </row>
    <row r="82" spans="1:7" s="211" customFormat="1" x14ac:dyDescent="0.3">
      <c r="A82" s="20">
        <f t="shared" si="4"/>
        <v>7</v>
      </c>
      <c r="B82" s="223">
        <v>186</v>
      </c>
      <c r="C82" s="21" t="s">
        <v>150</v>
      </c>
      <c r="D82" s="44">
        <f>VLOOKUP(B82,'Test Year 3'!B:S,18,FALSE)</f>
        <v>150357.60875038651</v>
      </c>
      <c r="E82" s="44">
        <f>VLOOKUP($B82,'Test Year 2'!$B:$S,18,FALSE)</f>
        <v>161259.32476768608</v>
      </c>
      <c r="F82" s="44">
        <f>VLOOKUP($B82,'Test Year 1'!$B:$S,18,FALSE)</f>
        <v>172968.43873872131</v>
      </c>
      <c r="G82" s="44">
        <f>VLOOKUP($B82,'Prior Year'!$B:$S,18,FALSE)</f>
        <v>183147.29441833077</v>
      </c>
    </row>
    <row r="83" spans="1:7" s="211" customFormat="1" x14ac:dyDescent="0.3">
      <c r="A83" s="20">
        <f t="shared" si="4"/>
        <v>8</v>
      </c>
      <c r="B83" s="223">
        <v>189</v>
      </c>
      <c r="C83" s="21" t="s">
        <v>151</v>
      </c>
      <c r="D83" s="44">
        <f>VLOOKUP(B83,'Test Year 3'!B:S,18,FALSE)</f>
        <v>935.27354796234408</v>
      </c>
      <c r="E83" s="44">
        <f>VLOOKUP($B83,'Test Year 2'!$B:$S,18,FALSE)</f>
        <v>1798.5768526541199</v>
      </c>
      <c r="F83" s="44">
        <f>VLOOKUP($B83,'Test Year 1'!$B:$S,18,FALSE)</f>
        <v>2730.0790400000051</v>
      </c>
      <c r="G83" s="44">
        <f>VLOOKUP($B83,'Prior Year'!$B:$S,18,FALSE)</f>
        <v>3676.3663599999991</v>
      </c>
    </row>
    <row r="84" spans="1:7" s="211" customFormat="1" x14ac:dyDescent="0.3">
      <c r="A84" s="20">
        <f t="shared" si="4"/>
        <v>9</v>
      </c>
      <c r="B84" s="223">
        <v>190</v>
      </c>
      <c r="C84" s="21" t="s">
        <v>152</v>
      </c>
      <c r="D84" s="44">
        <f>VLOOKUP(B84,'Test Year 3'!B:S,18,FALSE)</f>
        <v>976946.81663000013</v>
      </c>
      <c r="E84" s="44">
        <f>VLOOKUP($B84,'Test Year 2'!$B:$S,18,FALSE)</f>
        <v>976946.81663000013</v>
      </c>
      <c r="F84" s="44">
        <f>VLOOKUP($B84,'Test Year 1'!$B:$S,18,FALSE)</f>
        <v>976946.81663000013</v>
      </c>
      <c r="G84" s="44">
        <f>VLOOKUP($B84,'Prior Year'!$B:$S,18,FALSE)</f>
        <v>976946.81663000013</v>
      </c>
    </row>
    <row r="85" spans="1:7" s="211" customFormat="1" x14ac:dyDescent="0.3">
      <c r="A85" s="20">
        <f t="shared" si="4"/>
        <v>10</v>
      </c>
      <c r="B85" s="223"/>
      <c r="C85" s="41" t="s">
        <v>153</v>
      </c>
      <c r="D85" s="46">
        <f>SUM(D77:D84)</f>
        <v>2412616.5944073047</v>
      </c>
      <c r="E85" s="46">
        <f>SUM(E77:E84)</f>
        <v>2431997.1917663878</v>
      </c>
      <c r="F85" s="46">
        <f>SUM(F77:F84)</f>
        <v>2466204.9453357453</v>
      </c>
      <c r="G85" s="46">
        <v>2894162.0461069136</v>
      </c>
    </row>
    <row r="86" spans="1:7" s="211" customFormat="1" ht="14.4" thickBot="1" x14ac:dyDescent="0.35">
      <c r="A86" s="20">
        <f t="shared" si="4"/>
        <v>11</v>
      </c>
      <c r="B86" s="223"/>
      <c r="C86" s="21" t="s">
        <v>154</v>
      </c>
      <c r="D86" s="49">
        <f>D30+D40+D59+D85</f>
        <v>31935965.485967726</v>
      </c>
      <c r="E86" s="49">
        <f t="shared" ref="E86" si="5">E30+E40+E59+E85</f>
        <v>30397538.200159807</v>
      </c>
      <c r="F86" s="49">
        <f>F30+F40+F59+F85</f>
        <v>28729168.673055109</v>
      </c>
      <c r="G86" s="49">
        <v>27471488.421558667</v>
      </c>
    </row>
    <row r="87" spans="1:7" s="211" customFormat="1" ht="14.4" thickTop="1" x14ac:dyDescent="0.3">
      <c r="A87" s="20">
        <f t="shared" si="4"/>
        <v>12</v>
      </c>
      <c r="B87" s="223"/>
      <c r="C87" s="25"/>
      <c r="D87" s="44"/>
      <c r="E87" s="43"/>
      <c r="F87" s="44"/>
      <c r="G87" s="44"/>
    </row>
    <row r="88" spans="1:7" s="211" customFormat="1" x14ac:dyDescent="0.3">
      <c r="A88" s="20">
        <f t="shared" si="4"/>
        <v>13</v>
      </c>
      <c r="B88" s="223"/>
      <c r="C88" s="21" t="s">
        <v>155</v>
      </c>
      <c r="D88" s="44"/>
      <c r="E88" s="44"/>
      <c r="F88" s="44"/>
      <c r="G88" s="44"/>
    </row>
    <row r="89" spans="1:7" x14ac:dyDescent="0.3">
      <c r="A89" s="20">
        <f t="shared" si="4"/>
        <v>14</v>
      </c>
      <c r="B89" s="223">
        <v>201</v>
      </c>
      <c r="C89" s="21" t="s">
        <v>156</v>
      </c>
      <c r="D89" s="44">
        <f>VLOOKUP(B89,'Test Year 3'!B:S,18,FALSE)</f>
        <v>0</v>
      </c>
      <c r="E89" s="44">
        <f>VLOOKUP($B89,'Test Year 2'!$B:$S,18,FALSE)</f>
        <v>0</v>
      </c>
      <c r="F89" s="44">
        <f>VLOOKUP($B89,'Test Year 1'!$B:$S,18,FALSE)</f>
        <v>0</v>
      </c>
      <c r="G89" s="44">
        <f>VLOOKUP($B89,'Prior Year'!$B:$S,18,FALSE)</f>
        <v>0</v>
      </c>
    </row>
    <row r="90" spans="1:7" x14ac:dyDescent="0.3">
      <c r="A90" s="20">
        <f t="shared" si="4"/>
        <v>15</v>
      </c>
      <c r="B90" s="223">
        <v>207</v>
      </c>
      <c r="C90" s="21" t="s">
        <v>157</v>
      </c>
      <c r="D90" s="44">
        <f>VLOOKUP(B90,'Test Year 3'!B:S,18,FALSE)</f>
        <v>0</v>
      </c>
      <c r="E90" s="44">
        <f>VLOOKUP($B90,'Test Year 2'!$B:$S,18,FALSE)</f>
        <v>0</v>
      </c>
      <c r="F90" s="44">
        <f>VLOOKUP($B90,'Test Year 1'!$B:$S,18,FALSE)</f>
        <v>0</v>
      </c>
      <c r="G90" s="44">
        <f>VLOOKUP($B90,'Prior Year'!$B:$S,18,FALSE)</f>
        <v>0</v>
      </c>
    </row>
    <row r="91" spans="1:7" x14ac:dyDescent="0.3">
      <c r="A91" s="20">
        <f t="shared" si="4"/>
        <v>16</v>
      </c>
      <c r="B91" s="223">
        <v>214</v>
      </c>
      <c r="C91" s="204" t="s">
        <v>158</v>
      </c>
      <c r="D91" s="44">
        <f>VLOOKUP(B91,'Test Year 3'!B:S,18,FALSE)</f>
        <v>0</v>
      </c>
      <c r="E91" s="44">
        <f>VLOOKUP($B91,'Test Year 2'!$B:$S,18,FALSE)</f>
        <v>0</v>
      </c>
      <c r="F91" s="44">
        <f>VLOOKUP($B91,'Test Year 1'!$B:$S,18,FALSE)</f>
        <v>0</v>
      </c>
      <c r="G91" s="44">
        <f>VLOOKUP($B91,'Prior Year'!$B:$S,18,FALSE)</f>
        <v>0</v>
      </c>
    </row>
    <row r="92" spans="1:7" x14ac:dyDescent="0.3">
      <c r="A92" s="20">
        <f t="shared" si="4"/>
        <v>17</v>
      </c>
      <c r="B92" s="223">
        <v>211</v>
      </c>
      <c r="C92" s="21" t="s">
        <v>159</v>
      </c>
      <c r="D92" s="44">
        <f>VLOOKUP(B92,'Test Year 3'!B:S,18,FALSE)</f>
        <v>1591035.3607500005</v>
      </c>
      <c r="E92" s="44">
        <f>VLOOKUP($B92,'Test Year 2'!$B:$S,18,FALSE)</f>
        <v>1591035.3607500005</v>
      </c>
      <c r="F92" s="44">
        <f>VLOOKUP($B92,'Test Year 1'!$B:$S,18,FALSE)</f>
        <v>1591035.3607500005</v>
      </c>
      <c r="G92" s="44">
        <f>VLOOKUP($B92,'Prior Year'!$B:$S,18,FALSE)</f>
        <v>1591035.3607500005</v>
      </c>
    </row>
    <row r="93" spans="1:7" x14ac:dyDescent="0.3">
      <c r="A93" s="20">
        <f t="shared" si="4"/>
        <v>18</v>
      </c>
      <c r="B93" s="223">
        <v>216</v>
      </c>
      <c r="C93" s="21" t="s">
        <v>160</v>
      </c>
      <c r="D93" s="44">
        <f>VLOOKUP(B93,'Test Year 3'!B:S,18,FALSE)</f>
        <v>11370007.085141508</v>
      </c>
      <c r="E93" s="44">
        <f>VLOOKUP($B93,'Test Year 2'!$B:$S,18,FALSE)</f>
        <v>10615805.609648854</v>
      </c>
      <c r="F93" s="44">
        <f>VLOOKUP($B93,'Test Year 1'!$B:$S,18,FALSE)</f>
        <v>9791676.5405269694</v>
      </c>
      <c r="G93" s="44">
        <f>VLOOKUP($B93,'Prior Year'!$B:$S,18,FALSE)</f>
        <v>8876419.0645907354</v>
      </c>
    </row>
    <row r="94" spans="1:7" x14ac:dyDescent="0.3">
      <c r="A94" s="20">
        <f t="shared" si="4"/>
        <v>19</v>
      </c>
      <c r="B94" s="223">
        <v>219</v>
      </c>
      <c r="C94" s="21" t="s">
        <v>161</v>
      </c>
      <c r="D94" s="44">
        <f>VLOOKUP(B94,'Test Year 3'!B:S,18,FALSE)</f>
        <v>-2106.9738800000005</v>
      </c>
      <c r="E94" s="44">
        <f>VLOOKUP($B94,'Test Year 2'!$B:$S,18,FALSE)</f>
        <v>-2106.9738800000005</v>
      </c>
      <c r="F94" s="44">
        <f>VLOOKUP($B94,'Test Year 1'!$B:$S,18,FALSE)</f>
        <v>-2106.9738800000005</v>
      </c>
      <c r="G94" s="44">
        <f>VLOOKUP($B94,'Prior Year'!$B:$S,18,FALSE)</f>
        <v>-2106.9738800000005</v>
      </c>
    </row>
    <row r="95" spans="1:7" x14ac:dyDescent="0.3">
      <c r="A95" s="20">
        <f t="shared" si="4"/>
        <v>20</v>
      </c>
      <c r="B95" s="223"/>
      <c r="C95" s="41" t="s">
        <v>162</v>
      </c>
      <c r="D95" s="70">
        <f t="shared" ref="D95:F95" si="6">SUM(D89:D94)</f>
        <v>12958935.472011508</v>
      </c>
      <c r="E95" s="70">
        <f t="shared" si="6"/>
        <v>12204733.996518854</v>
      </c>
      <c r="F95" s="70">
        <f t="shared" si="6"/>
        <v>11380604.92739697</v>
      </c>
      <c r="G95" s="70">
        <v>10465347.451460736</v>
      </c>
    </row>
    <row r="96" spans="1:7" x14ac:dyDescent="0.3">
      <c r="A96" s="20">
        <f t="shared" si="4"/>
        <v>21</v>
      </c>
      <c r="B96" s="223">
        <v>204</v>
      </c>
      <c r="C96" s="21" t="s">
        <v>163</v>
      </c>
      <c r="D96" s="44">
        <f>VLOOKUP($B96,'Test Year 2'!$B:$S,18,FALSE)</f>
        <v>0</v>
      </c>
      <c r="E96" s="44">
        <f>VLOOKUP($B96,'Test Year 2'!$B:$S,18,FALSE)</f>
        <v>0</v>
      </c>
      <c r="F96" s="44">
        <f>VLOOKUP($B96,'Test Year 1'!$B:$S,18,FALSE)</f>
        <v>0</v>
      </c>
      <c r="G96" s="44">
        <f>VLOOKUP($B96,'Prior Year'!$B:$S,18,FALSE)</f>
        <v>0</v>
      </c>
    </row>
    <row r="97" spans="1:7" x14ac:dyDescent="0.3">
      <c r="A97" s="20">
        <f t="shared" si="4"/>
        <v>22</v>
      </c>
      <c r="B97" s="55"/>
      <c r="C97" s="41" t="s">
        <v>164</v>
      </c>
      <c r="D97" s="46">
        <f>SUM(D95:D96)</f>
        <v>12958935.472011508</v>
      </c>
      <c r="E97" s="46">
        <f>SUM(E95:E96)</f>
        <v>12204733.996518854</v>
      </c>
      <c r="F97" s="46">
        <f>SUM(F95:F96)</f>
        <v>11380604.92739697</v>
      </c>
      <c r="G97" s="46">
        <v>10465347.451460736</v>
      </c>
    </row>
    <row r="98" spans="1:7" x14ac:dyDescent="0.3">
      <c r="A98" s="20">
        <f t="shared" si="4"/>
        <v>23</v>
      </c>
    </row>
    <row r="99" spans="1:7" x14ac:dyDescent="0.3">
      <c r="A99" s="20">
        <f t="shared" si="4"/>
        <v>24</v>
      </c>
      <c r="B99" s="223"/>
      <c r="C99" s="204" t="s">
        <v>165</v>
      </c>
      <c r="D99" s="47"/>
      <c r="E99" s="43"/>
      <c r="F99" s="47"/>
      <c r="G99" s="47"/>
    </row>
    <row r="100" spans="1:7" x14ac:dyDescent="0.3">
      <c r="A100" s="20">
        <f t="shared" si="4"/>
        <v>25</v>
      </c>
      <c r="B100" s="223">
        <v>221</v>
      </c>
      <c r="C100" s="204" t="s">
        <v>166</v>
      </c>
      <c r="D100" s="44">
        <f>VLOOKUP(B100,'Test Year 3'!B:S,18,FALSE)</f>
        <v>9848134.5642975047</v>
      </c>
      <c r="E100" s="44">
        <f>VLOOKUP($B100,'Test Year 2'!$B:$S,18,FALSE)</f>
        <v>9475017.9467850886</v>
      </c>
      <c r="F100" s="44">
        <f>VLOOKUP($B100,'Test Year 1'!$B:$S,18,FALSE)</f>
        <v>8801923.0769230761</v>
      </c>
      <c r="G100" s="44">
        <f>VLOOKUP($B100,'Test Year 2'!$B:$S,18,FALSE)</f>
        <v>9475017.9467850886</v>
      </c>
    </row>
    <row r="101" spans="1:7" x14ac:dyDescent="0.3">
      <c r="A101" s="20">
        <f t="shared" si="4"/>
        <v>26</v>
      </c>
      <c r="B101" s="223">
        <v>224</v>
      </c>
      <c r="C101" s="204" t="s">
        <v>167</v>
      </c>
      <c r="D101" s="44">
        <f>VLOOKUP(B101,'Test Year 3'!B:S,18,FALSE)</f>
        <v>1200000</v>
      </c>
      <c r="E101" s="44">
        <f>VLOOKUP($B101,'Test Year 2'!$B:$S,18,FALSE)</f>
        <v>1200000</v>
      </c>
      <c r="F101" s="44">
        <f>VLOOKUP($B101,'Test Year 1'!$B:$S,18,FALSE)</f>
        <v>1200000</v>
      </c>
      <c r="G101" s="44">
        <f>VLOOKUP($B101,'Test Year 2'!$B:$S,18,FALSE)</f>
        <v>1200000</v>
      </c>
    </row>
    <row r="102" spans="1:7" x14ac:dyDescent="0.3">
      <c r="A102" s="20">
        <f>A101+1</f>
        <v>27</v>
      </c>
      <c r="B102" s="223" t="s">
        <v>168</v>
      </c>
      <c r="C102" s="204" t="s">
        <v>169</v>
      </c>
      <c r="D102" s="44">
        <f>VLOOKUP(B102,'Test Year 3'!B:S,18,FALSE)</f>
        <v>9780.8451540943643</v>
      </c>
      <c r="E102" s="44">
        <f>VLOOKUP($B102,'Test Year 2'!$B:$S,18,FALSE)</f>
        <v>4324.6709924154466</v>
      </c>
      <c r="F102" s="44">
        <f>VLOOKUP($B102,'Test Year 1'!$B:$S,18,FALSE)</f>
        <v>-1444.7941789238214</v>
      </c>
      <c r="G102" s="44">
        <f>VLOOKUP($B102,'Test Year 2'!$B:$S,18,FALSE)</f>
        <v>4324.6709924154466</v>
      </c>
    </row>
    <row r="103" spans="1:7" x14ac:dyDescent="0.3">
      <c r="A103" s="20">
        <f t="shared" si="4"/>
        <v>28</v>
      </c>
      <c r="B103" s="223"/>
      <c r="C103" s="227" t="s">
        <v>170</v>
      </c>
      <c r="D103" s="46">
        <f>SUM(D100:D102)</f>
        <v>11057915.409451598</v>
      </c>
      <c r="E103" s="46">
        <f>SUM(E100:E102)</f>
        <v>10679342.617777504</v>
      </c>
      <c r="F103" s="46">
        <f>SUM(F100:F102)</f>
        <v>10000478.282744152</v>
      </c>
      <c r="G103" s="46">
        <v>9248537.024633877</v>
      </c>
    </row>
    <row r="104" spans="1:7" x14ac:dyDescent="0.3">
      <c r="A104" s="20">
        <f t="shared" si="4"/>
        <v>29</v>
      </c>
      <c r="B104" s="223"/>
      <c r="C104" s="227" t="s">
        <v>171</v>
      </c>
      <c r="D104" s="46">
        <f>+D97+D103</f>
        <v>24016850.881463107</v>
      </c>
      <c r="E104" s="46">
        <f t="shared" ref="E104:G104" si="7">+E97+E103</f>
        <v>22884076.614296358</v>
      </c>
      <c r="F104" s="46">
        <f t="shared" si="7"/>
        <v>21381083.210141122</v>
      </c>
      <c r="G104" s="46">
        <f t="shared" si="7"/>
        <v>19713884.476094611</v>
      </c>
    </row>
    <row r="105" spans="1:7" x14ac:dyDescent="0.3">
      <c r="A105" s="20">
        <f t="shared" si="4"/>
        <v>30</v>
      </c>
      <c r="B105" s="55"/>
      <c r="C105" s="25"/>
      <c r="D105" s="47"/>
      <c r="E105" s="43"/>
      <c r="F105" s="47"/>
      <c r="G105" s="47"/>
    </row>
    <row r="106" spans="1:7" x14ac:dyDescent="0.3">
      <c r="A106" s="20">
        <f t="shared" si="4"/>
        <v>31</v>
      </c>
      <c r="B106" s="223"/>
      <c r="C106" s="204" t="s">
        <v>172</v>
      </c>
      <c r="D106" s="47"/>
      <c r="E106" s="43"/>
      <c r="F106" s="47"/>
      <c r="G106" s="47"/>
    </row>
    <row r="107" spans="1:7" x14ac:dyDescent="0.3">
      <c r="A107" s="20">
        <f t="shared" si="4"/>
        <v>32</v>
      </c>
      <c r="B107" s="223">
        <v>227</v>
      </c>
      <c r="C107" s="204" t="s">
        <v>173</v>
      </c>
      <c r="D107" s="44">
        <f>VLOOKUP(B107,'Test Year 3'!B:S,18,FALSE)</f>
        <v>210959.53281657692</v>
      </c>
      <c r="E107" s="44">
        <f>VLOOKUP($B107,'Test Year 2'!$B:$S,18,FALSE)</f>
        <v>211153.17775435539</v>
      </c>
      <c r="F107" s="44">
        <f>VLOOKUP($B107,'Test Year 1'!$B:$S,18,FALSE)</f>
        <v>214643.36738373872</v>
      </c>
      <c r="G107" s="44">
        <f>VLOOKUP($B107,'Test Year 2'!$B:$S,18,FALSE)</f>
        <v>211153.17775435539</v>
      </c>
    </row>
    <row r="108" spans="1:7" x14ac:dyDescent="0.3">
      <c r="A108" s="20">
        <f t="shared" si="4"/>
        <v>33</v>
      </c>
      <c r="B108" s="223">
        <v>228</v>
      </c>
      <c r="C108" s="204" t="s">
        <v>174</v>
      </c>
      <c r="D108" s="44">
        <f>VLOOKUP(B108,'Test Year 3'!B:S,18,FALSE)</f>
        <v>263818.930777737</v>
      </c>
      <c r="E108" s="44">
        <f>VLOOKUP($B108,'Test Year 2'!$B:$S,18,FALSE)</f>
        <v>263818.930777737</v>
      </c>
      <c r="F108" s="44">
        <f>VLOOKUP($B108,'Test Year 1'!$B:$S,18,FALSE)</f>
        <v>263818.930777737</v>
      </c>
      <c r="G108" s="44">
        <f>VLOOKUP($B108,'Test Year 2'!$B:$S,18,FALSE)</f>
        <v>263818.930777737</v>
      </c>
    </row>
    <row r="109" spans="1:7" x14ac:dyDescent="0.3">
      <c r="A109" s="20">
        <f t="shared" si="4"/>
        <v>34</v>
      </c>
      <c r="B109" s="223">
        <v>229</v>
      </c>
      <c r="C109" s="204" t="s">
        <v>175</v>
      </c>
      <c r="D109" s="44">
        <f>VLOOKUP(B109,'Test Year 3'!B:S,18,FALSE)</f>
        <v>0</v>
      </c>
      <c r="E109" s="44">
        <f>VLOOKUP($B109,'Test Year 2'!$B:$S,18,FALSE)</f>
        <v>0</v>
      </c>
      <c r="F109" s="44">
        <f>VLOOKUP($B109,'Test Year 1'!$B:$S,18,FALSE)</f>
        <v>0</v>
      </c>
      <c r="G109" s="44">
        <f>VLOOKUP($B109,'Test Year 2'!$B:$S,18,FALSE)</f>
        <v>0</v>
      </c>
    </row>
    <row r="110" spans="1:7" x14ac:dyDescent="0.3">
      <c r="A110" s="20">
        <f t="shared" si="4"/>
        <v>35</v>
      </c>
      <c r="B110" s="223">
        <v>230</v>
      </c>
      <c r="C110" s="204" t="s">
        <v>176</v>
      </c>
      <c r="D110" s="44">
        <f>VLOOKUP(B110,'Test Year 3'!B:S,18,FALSE)</f>
        <v>97150.176340000224</v>
      </c>
      <c r="E110" s="44">
        <f>VLOOKUP($B110,'Test Year 2'!$B:$S,18,FALSE)</f>
        <v>115670.17633999971</v>
      </c>
      <c r="F110" s="44">
        <f>VLOOKUP($B110,'Test Year 1'!$B:$S,18,FALSE)</f>
        <v>159712.17633999971</v>
      </c>
      <c r="G110" s="44">
        <f>VLOOKUP($B110,'Test Year 2'!$B:$S,18,FALSE)</f>
        <v>115670.17633999971</v>
      </c>
    </row>
    <row r="111" spans="1:7" x14ac:dyDescent="0.3">
      <c r="A111" s="20">
        <f t="shared" si="4"/>
        <v>36</v>
      </c>
      <c r="B111" s="223"/>
      <c r="C111" s="227" t="s">
        <v>177</v>
      </c>
      <c r="D111" s="48">
        <f>SUM(D107:D110)</f>
        <v>571928.63993431418</v>
      </c>
      <c r="E111" s="48">
        <f>SUM(E107:E110)</f>
        <v>590642.28487209207</v>
      </c>
      <c r="F111" s="48">
        <f>SUM(F107:F110)</f>
        <v>638174.47450147546</v>
      </c>
      <c r="G111" s="48">
        <v>684307.58987286477</v>
      </c>
    </row>
    <row r="112" spans="1:7" x14ac:dyDescent="0.3">
      <c r="A112" s="20">
        <f t="shared" si="4"/>
        <v>37</v>
      </c>
      <c r="D112" s="47"/>
      <c r="E112" s="47"/>
      <c r="F112" s="47"/>
      <c r="G112" s="47"/>
    </row>
    <row r="113" spans="1:7" x14ac:dyDescent="0.3">
      <c r="A113" s="20">
        <f t="shared" si="4"/>
        <v>38</v>
      </c>
      <c r="D113" s="47"/>
      <c r="E113" s="47"/>
      <c r="F113" s="47"/>
      <c r="G113" s="47"/>
    </row>
    <row r="114" spans="1:7" x14ac:dyDescent="0.3">
      <c r="A114" s="228"/>
      <c r="B114" s="229"/>
      <c r="C114" s="205"/>
      <c r="D114" s="205"/>
      <c r="E114" s="205"/>
      <c r="F114" s="205"/>
      <c r="G114" s="205"/>
    </row>
    <row r="116" spans="1:7" ht="12.75" customHeight="1" x14ac:dyDescent="0.4">
      <c r="A116" s="1" t="s">
        <v>89</v>
      </c>
      <c r="B116" s="61"/>
      <c r="C116" s="2"/>
      <c r="D116" s="7"/>
      <c r="E116" s="1" t="s">
        <v>178</v>
      </c>
      <c r="F116" s="1"/>
    </row>
    <row r="117" spans="1:7" ht="12.75" customHeight="1" x14ac:dyDescent="0.3">
      <c r="A117" s="4"/>
      <c r="B117" s="62"/>
      <c r="C117" s="5"/>
      <c r="D117" s="205"/>
      <c r="E117" s="34"/>
      <c r="F117" s="205"/>
      <c r="G117" s="205"/>
    </row>
    <row r="118" spans="1:7" x14ac:dyDescent="0.3">
      <c r="A118" s="204" t="s">
        <v>90</v>
      </c>
      <c r="B118" s="63"/>
      <c r="C118" s="7"/>
      <c r="D118" s="9"/>
      <c r="E118" s="9"/>
      <c r="F118" s="9"/>
      <c r="G118" s="9"/>
    </row>
    <row r="119" spans="1:7" x14ac:dyDescent="0.3">
      <c r="B119" s="63"/>
      <c r="C119" s="6"/>
      <c r="D119" s="206">
        <f>+D4</f>
        <v>46752</v>
      </c>
      <c r="E119" s="206"/>
      <c r="F119" s="206"/>
      <c r="G119" s="206"/>
    </row>
    <row r="120" spans="1:7" x14ac:dyDescent="0.3">
      <c r="A120" s="204" t="s">
        <v>91</v>
      </c>
      <c r="B120" s="63"/>
      <c r="C120" s="6"/>
      <c r="D120" s="206"/>
      <c r="E120" s="206">
        <v>46387</v>
      </c>
      <c r="F120" s="206"/>
      <c r="G120" s="206"/>
    </row>
    <row r="121" spans="1:7" ht="16.2" x14ac:dyDescent="0.35">
      <c r="B121" s="64"/>
      <c r="C121" s="13"/>
      <c r="D121" s="206"/>
      <c r="E121" s="206"/>
      <c r="F121" s="206">
        <v>46022</v>
      </c>
      <c r="G121" s="206"/>
    </row>
    <row r="122" spans="1:7" x14ac:dyDescent="0.3">
      <c r="A122" s="206" t="str">
        <f>+A7</f>
        <v>DOCKET NO.: 20240025-EI</v>
      </c>
      <c r="D122" s="206"/>
      <c r="E122" s="206"/>
      <c r="F122" s="206"/>
      <c r="G122" s="206">
        <v>45657</v>
      </c>
    </row>
    <row r="123" spans="1:7" x14ac:dyDescent="0.3">
      <c r="D123" s="206"/>
      <c r="F123" s="206"/>
      <c r="G123" s="206"/>
    </row>
    <row r="124" spans="1:7" x14ac:dyDescent="0.3">
      <c r="D124" s="206"/>
      <c r="E124" s="206"/>
      <c r="F124" s="206"/>
      <c r="G124" s="206"/>
    </row>
    <row r="125" spans="1:7" s="211" customFormat="1" x14ac:dyDescent="0.3">
      <c r="A125" s="208"/>
      <c r="B125" s="209"/>
      <c r="C125" s="210"/>
      <c r="D125" s="205"/>
      <c r="E125" s="205"/>
      <c r="F125" s="205"/>
      <c r="G125" s="205"/>
    </row>
    <row r="126" spans="1:7" s="211" customFormat="1" x14ac:dyDescent="0.25">
      <c r="A126" s="212"/>
      <c r="B126" s="213" t="s">
        <v>92</v>
      </c>
      <c r="C126" s="214" t="s">
        <v>93</v>
      </c>
      <c r="D126" s="214" t="s">
        <v>94</v>
      </c>
      <c r="E126" s="214" t="s">
        <v>95</v>
      </c>
      <c r="F126" s="214" t="s">
        <v>94</v>
      </c>
      <c r="G126" s="214" t="s">
        <v>94</v>
      </c>
    </row>
    <row r="127" spans="1:7" s="211" customFormat="1" x14ac:dyDescent="0.25">
      <c r="A127" s="212"/>
      <c r="B127" s="216"/>
      <c r="C127" s="214"/>
      <c r="E127" s="215"/>
    </row>
    <row r="128" spans="1:7" s="211" customFormat="1" x14ac:dyDescent="0.25">
      <c r="A128" s="212" t="s">
        <v>98</v>
      </c>
      <c r="B128" s="216" t="s">
        <v>99</v>
      </c>
      <c r="C128" s="214" t="s">
        <v>99</v>
      </c>
      <c r="D128" s="217" t="s">
        <v>100</v>
      </c>
      <c r="E128" s="217" t="s">
        <v>100</v>
      </c>
      <c r="F128" s="217" t="s">
        <v>100</v>
      </c>
      <c r="G128" s="217" t="s">
        <v>100</v>
      </c>
    </row>
    <row r="129" spans="1:7" s="211" customFormat="1" x14ac:dyDescent="0.25">
      <c r="A129" s="218" t="s">
        <v>101</v>
      </c>
      <c r="B129" s="219" t="s">
        <v>101</v>
      </c>
      <c r="C129" s="220" t="s">
        <v>102</v>
      </c>
      <c r="D129" s="221" t="s">
        <v>103</v>
      </c>
      <c r="E129" s="221" t="s">
        <v>103</v>
      </c>
      <c r="F129" s="221" t="s">
        <v>103</v>
      </c>
      <c r="G129" s="221" t="s">
        <v>103</v>
      </c>
    </row>
    <row r="130" spans="1:7" s="211" customFormat="1" x14ac:dyDescent="0.3">
      <c r="A130" s="20">
        <v>1</v>
      </c>
      <c r="B130" s="223"/>
      <c r="C130" s="204" t="s">
        <v>179</v>
      </c>
      <c r="D130" s="44"/>
      <c r="E130" s="51"/>
      <c r="F130" s="44"/>
      <c r="G130" s="44"/>
    </row>
    <row r="131" spans="1:7" s="211" customFormat="1" x14ac:dyDescent="0.3">
      <c r="A131" s="20">
        <f t="shared" ref="A131:A168" si="8">A130+1</f>
        <v>2</v>
      </c>
      <c r="B131" s="223">
        <v>232</v>
      </c>
      <c r="C131" s="204" t="s">
        <v>180</v>
      </c>
      <c r="D131" s="44">
        <f>VLOOKUP(B131,'Test Year 3'!B:S,18,FALSE)</f>
        <v>881430.56974999921</v>
      </c>
      <c r="E131" s="44">
        <f>VLOOKUP($B131,'Test Year 2'!$B:$S,18,FALSE)</f>
        <v>881430.56974999921</v>
      </c>
      <c r="F131" s="44">
        <f>VLOOKUP($B131,'Test Year 1'!$B:$S,18,FALSE)</f>
        <v>881430.56974999921</v>
      </c>
      <c r="G131" s="44">
        <f>VLOOKUP($B131,'Prior Year'!$B:$S,18,FALSE)</f>
        <v>881430.56974999921</v>
      </c>
    </row>
    <row r="132" spans="1:7" s="211" customFormat="1" x14ac:dyDescent="0.3">
      <c r="A132" s="20">
        <f t="shared" si="8"/>
        <v>3</v>
      </c>
      <c r="B132" s="223">
        <v>233</v>
      </c>
      <c r="C132" s="204" t="s">
        <v>181</v>
      </c>
      <c r="D132" s="44">
        <f>VLOOKUP(B132,'Test Year 3'!B:S,18,FALSE)</f>
        <v>393153.62232953735</v>
      </c>
      <c r="E132" s="44">
        <f>VLOOKUP($B132,'Test Year 2'!$B:$S,18,FALSE)</f>
        <v>123463.11648602215</v>
      </c>
      <c r="F132" s="44">
        <f>VLOOKUP($B132,'Test Year 1'!$B:$S,18,FALSE)</f>
        <v>79848.150275003121</v>
      </c>
      <c r="G132" s="44">
        <f>VLOOKUP($B132,'Prior Year'!$B:$S,18,FALSE)</f>
        <v>348996.76930863847</v>
      </c>
    </row>
    <row r="133" spans="1:7" s="211" customFormat="1" x14ac:dyDescent="0.3">
      <c r="A133" s="20">
        <f t="shared" si="8"/>
        <v>4</v>
      </c>
      <c r="B133" s="223">
        <v>234</v>
      </c>
      <c r="C133" s="204" t="s">
        <v>182</v>
      </c>
      <c r="D133" s="44">
        <f>VLOOKUP(B133,'Test Year 3'!B:S,18,FALSE)</f>
        <v>168253.10853999996</v>
      </c>
      <c r="E133" s="44">
        <f>VLOOKUP($B133,'Test Year 2'!$B:$S,18,FALSE)</f>
        <v>168253.10853999996</v>
      </c>
      <c r="F133" s="44">
        <f>VLOOKUP($B133,'Test Year 1'!$B:$S,18,FALSE)</f>
        <v>168253.10853999996</v>
      </c>
      <c r="G133" s="44">
        <f>VLOOKUP($B133,'Prior Year'!$B:$S,18,FALSE)</f>
        <v>168253.10853999996</v>
      </c>
    </row>
    <row r="134" spans="1:7" s="211" customFormat="1" x14ac:dyDescent="0.3">
      <c r="A134" s="20">
        <f t="shared" si="8"/>
        <v>5</v>
      </c>
      <c r="B134" s="223">
        <v>235</v>
      </c>
      <c r="C134" s="204" t="s">
        <v>76</v>
      </c>
      <c r="D134" s="44">
        <f>VLOOKUP(B134,'Test Year 3'!B:S,18,FALSE)</f>
        <v>182787.48682999893</v>
      </c>
      <c r="E134" s="44">
        <f>VLOOKUP($B134,'Test Year 2'!$B:$S,18,FALSE)</f>
        <v>182787.48682999893</v>
      </c>
      <c r="F134" s="44">
        <f>VLOOKUP($B134,'Test Year 1'!$B:$S,18,FALSE)</f>
        <v>182787.48682999893</v>
      </c>
      <c r="G134" s="44">
        <f>VLOOKUP($B134,'Prior Year'!$B:$S,18,FALSE)</f>
        <v>182787.48682999893</v>
      </c>
    </row>
    <row r="135" spans="1:7" s="211" customFormat="1" x14ac:dyDescent="0.3">
      <c r="A135" s="20">
        <f t="shared" si="8"/>
        <v>6</v>
      </c>
      <c r="B135" s="223">
        <v>236</v>
      </c>
      <c r="C135" s="204" t="s">
        <v>183</v>
      </c>
      <c r="D135" s="44">
        <f>VLOOKUP(B135,'Test Year 3'!B:S,18,FALSE)</f>
        <v>124923.8440627183</v>
      </c>
      <c r="E135" s="44">
        <f>VLOOKUP($B135,'Test Year 2'!$B:$S,18,FALSE)</f>
        <v>121353.32108589415</v>
      </c>
      <c r="F135" s="44">
        <f>VLOOKUP($B135,'Test Year 1'!$B:$S,18,FALSE)</f>
        <v>124784.23897257874</v>
      </c>
      <c r="G135" s="44">
        <f>VLOOKUP($B135,'Prior Year'!$B:$S,18,FALSE)</f>
        <v>185364.13591134892</v>
      </c>
    </row>
    <row r="136" spans="1:7" s="211" customFormat="1" x14ac:dyDescent="0.3">
      <c r="A136" s="20">
        <f t="shared" si="8"/>
        <v>7</v>
      </c>
      <c r="B136" s="223">
        <v>237</v>
      </c>
      <c r="C136" s="204" t="s">
        <v>184</v>
      </c>
      <c r="D136" s="44">
        <f>VLOOKUP(B136,'Test Year 3'!B:S,18,FALSE)</f>
        <v>88267.112567948716</v>
      </c>
      <c r="E136" s="44">
        <f>VLOOKUP($B136,'Test Year 2'!$B:$S,18,FALSE)</f>
        <v>93063.106157692222</v>
      </c>
      <c r="F136" s="44">
        <f>VLOOKUP($B136,'Test Year 1'!$B:$S,18,FALSE)</f>
        <v>93078.731157692207</v>
      </c>
      <c r="G136" s="44">
        <f>VLOOKUP($B136,'Prior Year'!$B:$S,18,FALSE)</f>
        <v>94054.59654230751</v>
      </c>
    </row>
    <row r="137" spans="1:7" s="211" customFormat="1" x14ac:dyDescent="0.3">
      <c r="A137" s="20">
        <f t="shared" si="8"/>
        <v>8</v>
      </c>
      <c r="B137" s="223">
        <v>238</v>
      </c>
      <c r="C137" s="204" t="s">
        <v>185</v>
      </c>
      <c r="D137" s="44">
        <f>VLOOKUP(B137,'Test Year 3'!B:S,18,FALSE)</f>
        <v>0</v>
      </c>
      <c r="E137" s="44">
        <f>VLOOKUP($B137,'Test Year 2'!$B:$S,18,FALSE)</f>
        <v>0</v>
      </c>
      <c r="F137" s="44">
        <f>VLOOKUP($B137,'Test Year 1'!$B:$S,18,FALSE)</f>
        <v>0</v>
      </c>
      <c r="G137" s="44">
        <f>VLOOKUP($B137,'Prior Year'!$B:$S,18,FALSE)</f>
        <v>0</v>
      </c>
    </row>
    <row r="138" spans="1:7" s="211" customFormat="1" x14ac:dyDescent="0.3">
      <c r="A138" s="20">
        <f t="shared" si="8"/>
        <v>9</v>
      </c>
      <c r="B138" s="223">
        <v>241</v>
      </c>
      <c r="C138" s="204" t="s">
        <v>186</v>
      </c>
      <c r="D138" s="44">
        <f>VLOOKUP(B138,'Test Year 3'!B:S,18,FALSE)</f>
        <v>25302.392199999998</v>
      </c>
      <c r="E138" s="44">
        <f>VLOOKUP($B138,'Test Year 2'!$B:$S,18,FALSE)</f>
        <v>25302.392199999998</v>
      </c>
      <c r="F138" s="44">
        <f>VLOOKUP($B138,'Test Year 1'!$B:$S,18,FALSE)</f>
        <v>25302.392199999998</v>
      </c>
      <c r="G138" s="44">
        <f>VLOOKUP($B138,'Prior Year'!$B:$S,18,FALSE)</f>
        <v>25302.392199999998</v>
      </c>
    </row>
    <row r="139" spans="1:7" s="211" customFormat="1" x14ac:dyDescent="0.3">
      <c r="A139" s="20">
        <f t="shared" si="8"/>
        <v>10</v>
      </c>
      <c r="B139" s="223">
        <v>242</v>
      </c>
      <c r="C139" s="204" t="s">
        <v>187</v>
      </c>
      <c r="D139" s="44">
        <f>VLOOKUP(B139,'Test Year 3'!B:S,18,FALSE)</f>
        <v>86549.125402799895</v>
      </c>
      <c r="E139" s="44">
        <f>VLOOKUP($B139,'Test Year 2'!$B:$S,18,FALSE)</f>
        <v>86549.125402799938</v>
      </c>
      <c r="F139" s="44">
        <f>VLOOKUP($B139,'Test Year 1'!$B:$S,18,FALSE)</f>
        <v>86549.125402799982</v>
      </c>
      <c r="G139" s="44">
        <f>VLOOKUP($B139,'Prior Year'!$B:$S,18,FALSE)</f>
        <v>86346.786715107679</v>
      </c>
    </row>
    <row r="140" spans="1:7" s="211" customFormat="1" x14ac:dyDescent="0.3">
      <c r="A140" s="20">
        <f t="shared" si="8"/>
        <v>11</v>
      </c>
      <c r="B140" s="223">
        <v>243</v>
      </c>
      <c r="C140" s="204" t="s">
        <v>188</v>
      </c>
      <c r="D140" s="44">
        <f>VLOOKUP(B140,'Test Year 3'!B:S,18,FALSE)</f>
        <v>45721.295931201297</v>
      </c>
      <c r="E140" s="44">
        <f>VLOOKUP($B140,'Test Year 2'!$B:$S,18,FALSE)</f>
        <v>49017.840622806325</v>
      </c>
      <c r="F140" s="44">
        <f>VLOOKUP($B140,'Test Year 1'!$B:$S,18,FALSE)</f>
        <v>50158.919963718028</v>
      </c>
      <c r="G140" s="44">
        <f>VLOOKUP($B140,'Prior Year'!$B:$S,18,FALSE)</f>
        <v>50552.57524033745</v>
      </c>
    </row>
    <row r="141" spans="1:7" s="211" customFormat="1" x14ac:dyDescent="0.3">
      <c r="A141" s="20">
        <f t="shared" si="8"/>
        <v>12</v>
      </c>
      <c r="B141" s="223">
        <v>244</v>
      </c>
      <c r="C141" s="204" t="s">
        <v>189</v>
      </c>
      <c r="D141" s="44">
        <f>VLOOKUP(B141,'Test Year 3'!B:S,18,FALSE)</f>
        <v>0</v>
      </c>
      <c r="E141" s="44">
        <f>VLOOKUP($B141,'Test Year 2'!$B:$S,18,FALSE)</f>
        <v>0</v>
      </c>
      <c r="F141" s="44">
        <f>VLOOKUP($B141,'Test Year 1'!$B:$S,18,FALSE)</f>
        <v>0</v>
      </c>
      <c r="G141" s="44">
        <f>VLOOKUP($B141,'Prior Year'!$B:$S,18,FALSE)</f>
        <v>0</v>
      </c>
    </row>
    <row r="142" spans="1:7" s="211" customFormat="1" x14ac:dyDescent="0.3">
      <c r="A142" s="20">
        <f t="shared" si="8"/>
        <v>13</v>
      </c>
      <c r="B142" s="223">
        <v>245</v>
      </c>
      <c r="C142" s="204" t="s">
        <v>190</v>
      </c>
      <c r="D142" s="44">
        <f>VLOOKUP(B142,'Test Year 3'!B:S,18,FALSE)</f>
        <v>18570.146829999991</v>
      </c>
      <c r="E142" s="44">
        <f>VLOOKUP($B142,'Test Year 2'!$B:$S,18,FALSE)</f>
        <v>18570.146829999991</v>
      </c>
      <c r="F142" s="44">
        <f>VLOOKUP($B142,'Test Year 1'!$B:$S,18,FALSE)</f>
        <v>18570.146829999991</v>
      </c>
      <c r="G142" s="44">
        <f>VLOOKUP($B142,'Prior Year'!$B:$S,18,FALSE)</f>
        <v>18570.146829999991</v>
      </c>
    </row>
    <row r="143" spans="1:7" x14ac:dyDescent="0.3">
      <c r="A143" s="20">
        <f t="shared" si="8"/>
        <v>14</v>
      </c>
      <c r="B143" s="223"/>
      <c r="C143" s="227" t="s">
        <v>191</v>
      </c>
      <c r="D143" s="45">
        <f t="shared" ref="D143:F143" si="9">SUM(D131:D142)</f>
        <v>2014958.7044442033</v>
      </c>
      <c r="E143" s="45">
        <f t="shared" si="9"/>
        <v>1749790.2139052127</v>
      </c>
      <c r="F143" s="45">
        <f t="shared" si="9"/>
        <v>1710762.86992179</v>
      </c>
      <c r="G143" s="45">
        <v>2041658.567867738</v>
      </c>
    </row>
    <row r="144" spans="1:7" x14ac:dyDescent="0.3">
      <c r="A144" s="20">
        <f t="shared" si="8"/>
        <v>15</v>
      </c>
      <c r="B144" s="223"/>
      <c r="D144" s="47"/>
      <c r="E144" s="42"/>
      <c r="F144" s="47"/>
      <c r="G144" s="47"/>
    </row>
    <row r="145" spans="1:7" x14ac:dyDescent="0.3">
      <c r="A145" s="20">
        <f t="shared" si="8"/>
        <v>16</v>
      </c>
      <c r="B145" s="223"/>
      <c r="C145" s="204" t="s">
        <v>192</v>
      </c>
      <c r="D145" s="47"/>
      <c r="E145" s="42"/>
      <c r="F145" s="47"/>
      <c r="G145" s="47"/>
    </row>
    <row r="146" spans="1:7" x14ac:dyDescent="0.3">
      <c r="A146" s="20">
        <f t="shared" si="8"/>
        <v>17</v>
      </c>
      <c r="B146" s="223">
        <v>252</v>
      </c>
      <c r="C146" s="204" t="s">
        <v>193</v>
      </c>
      <c r="D146" s="44">
        <f>VLOOKUP(B146,'Test Year 3'!B:S,18,FALSE)</f>
        <v>43721.773837589899</v>
      </c>
      <c r="E146" s="44">
        <f>VLOOKUP($B146,'Test Year 2'!$B:$S,18,FALSE)</f>
        <v>43721.773837589899</v>
      </c>
      <c r="F146" s="44">
        <f>VLOOKUP($B146,'Test Year 1'!$B:$S,18,FALSE)</f>
        <v>43721.773837589899</v>
      </c>
      <c r="G146" s="44">
        <f>VLOOKUP($B146,'Prior Year'!$B:$S,18,FALSE)</f>
        <v>45851.882530739917</v>
      </c>
    </row>
    <row r="147" spans="1:7" x14ac:dyDescent="0.3">
      <c r="A147" s="20">
        <f t="shared" si="8"/>
        <v>18</v>
      </c>
      <c r="B147" s="223">
        <v>253</v>
      </c>
      <c r="C147" s="204" t="s">
        <v>194</v>
      </c>
      <c r="D147" s="44">
        <f>VLOOKUP(B147,'Test Year 3'!B:S,18,FALSE)</f>
        <v>55061.124030000101</v>
      </c>
      <c r="E147" s="44">
        <f>VLOOKUP($B147,'Test Year 2'!$B:$S,18,FALSE)</f>
        <v>55061.124029999999</v>
      </c>
      <c r="F147" s="44">
        <f>VLOOKUP($B147,'Test Year 1'!$B:$S,18,FALSE)</f>
        <v>55061.124029999984</v>
      </c>
      <c r="G147" s="44">
        <f>VLOOKUP($B147,'Prior Year'!$B:$S,18,FALSE)</f>
        <v>55061.124029999984</v>
      </c>
    </row>
    <row r="148" spans="1:7" x14ac:dyDescent="0.3">
      <c r="A148" s="20">
        <f t="shared" si="8"/>
        <v>19</v>
      </c>
      <c r="B148" s="223">
        <v>254</v>
      </c>
      <c r="C148" s="204" t="s">
        <v>195</v>
      </c>
      <c r="D148" s="44">
        <f>VLOOKUP(B148,'Test Year 3'!B:S,18,FALSE)</f>
        <v>980300.63061754452</v>
      </c>
      <c r="E148" s="44">
        <f>VLOOKUP($B148,'Test Year 2'!$B:$S,18,FALSE)</f>
        <v>1005660.2730972144</v>
      </c>
      <c r="F148" s="44">
        <f>VLOOKUP($B148,'Test Year 1'!$B:$S,18,FALSE)</f>
        <v>1033130.6869549255</v>
      </c>
      <c r="G148" s="44">
        <f>VLOOKUP($B148,'Prior Year'!$B:$S,18,FALSE)</f>
        <v>1131876.3413888838</v>
      </c>
    </row>
    <row r="149" spans="1:7" x14ac:dyDescent="0.3">
      <c r="A149" s="20">
        <f t="shared" si="8"/>
        <v>20</v>
      </c>
      <c r="B149" s="223">
        <v>255</v>
      </c>
      <c r="C149" s="204" t="s">
        <v>196</v>
      </c>
      <c r="D149" s="44">
        <f>VLOOKUP(B149,'Test Year 3'!B:S,18,FALSE)</f>
        <v>248847.24865834418</v>
      </c>
      <c r="E149" s="44">
        <f>VLOOKUP($B149,'Test Year 2'!$B:$S,18,FALSE)</f>
        <v>246545.35053118959</v>
      </c>
      <c r="F149" s="44">
        <f>VLOOKUP($B149,'Test Year 1'!$B:$S,18,FALSE)</f>
        <v>246827.7431694757</v>
      </c>
      <c r="G149" s="44">
        <f>VLOOKUP($B149,'Prior Year'!$B:$S,18,FALSE)</f>
        <v>236243.54958188333</v>
      </c>
    </row>
    <row r="150" spans="1:7" x14ac:dyDescent="0.3">
      <c r="A150" s="20">
        <f t="shared" si="8"/>
        <v>21</v>
      </c>
      <c r="B150" s="223"/>
      <c r="C150" s="227" t="s">
        <v>47</v>
      </c>
      <c r="D150" s="46">
        <f t="shared" ref="D150:F150" si="10">SUM(D146:D149)</f>
        <v>1327930.7771434786</v>
      </c>
      <c r="E150" s="46">
        <f t="shared" si="10"/>
        <v>1350988.5214959937</v>
      </c>
      <c r="F150" s="46">
        <f t="shared" si="10"/>
        <v>1378741.3279919913</v>
      </c>
      <c r="G150" s="46">
        <v>1469017.0005412789</v>
      </c>
    </row>
    <row r="151" spans="1:7" x14ac:dyDescent="0.3">
      <c r="A151" s="20">
        <f t="shared" si="8"/>
        <v>22</v>
      </c>
      <c r="B151" s="223"/>
      <c r="D151" s="47"/>
      <c r="E151" s="43"/>
      <c r="F151" s="47"/>
      <c r="G151" s="47"/>
    </row>
    <row r="152" spans="1:7" x14ac:dyDescent="0.3">
      <c r="A152" s="20">
        <f t="shared" si="8"/>
        <v>23</v>
      </c>
      <c r="B152" s="223"/>
      <c r="C152" s="204" t="s">
        <v>197</v>
      </c>
      <c r="D152" s="47"/>
      <c r="E152" s="43"/>
      <c r="F152" s="47"/>
      <c r="G152" s="47"/>
    </row>
    <row r="153" spans="1:7" x14ac:dyDescent="0.3">
      <c r="A153" s="20">
        <f t="shared" si="8"/>
        <v>24</v>
      </c>
      <c r="B153" s="223">
        <v>281</v>
      </c>
      <c r="C153" s="204" t="s">
        <v>198</v>
      </c>
      <c r="D153" s="44">
        <f>VLOOKUP(B153,'Test Year 3'!B:S,18,FALSE)</f>
        <v>7.2000000000000005E-4</v>
      </c>
      <c r="E153" s="44">
        <f>VLOOKUP($B153,'Test Year 2'!$B:$S,18,FALSE)</f>
        <v>7.2000000000000005E-4</v>
      </c>
      <c r="F153" s="44">
        <f>VLOOKUP($B153,'Test Year 1'!$B:$S,18,FALSE)</f>
        <v>7.2000000000000005E-4</v>
      </c>
      <c r="G153" s="44">
        <f>VLOOKUP($B153,'Prior Year'!$B:$S,18,FALSE)</f>
        <v>7.2000000000000005E-4</v>
      </c>
    </row>
    <row r="154" spans="1:7" x14ac:dyDescent="0.3">
      <c r="A154" s="20">
        <f t="shared" si="8"/>
        <v>25</v>
      </c>
      <c r="B154" s="223">
        <v>282</v>
      </c>
      <c r="C154" s="204" t="s">
        <v>199</v>
      </c>
      <c r="D154" s="44">
        <f>VLOOKUP(B154,'Test Year 3'!B:S,18,FALSE)</f>
        <v>2669168.9085199991</v>
      </c>
      <c r="E154" s="44">
        <f>VLOOKUP($B154,'Test Year 2'!$B:$S,18,FALSE)</f>
        <v>2669168.9085199991</v>
      </c>
      <c r="F154" s="44">
        <f>VLOOKUP($B154,'Test Year 1'!$B:$S,18,FALSE)</f>
        <v>2669168.9085199991</v>
      </c>
      <c r="G154" s="44">
        <f>VLOOKUP($B154,'Prior Year'!$B:$S,18,FALSE)</f>
        <v>2669168.9085199991</v>
      </c>
    </row>
    <row r="155" spans="1:7" x14ac:dyDescent="0.3">
      <c r="A155" s="20">
        <f t="shared" si="8"/>
        <v>26</v>
      </c>
      <c r="B155" s="223">
        <v>283</v>
      </c>
      <c r="C155" s="204" t="s">
        <v>200</v>
      </c>
      <c r="D155" s="44">
        <f>VLOOKUP(B155,'Test Year 3'!B:S,18,FALSE)</f>
        <v>1335127.5745325973</v>
      </c>
      <c r="E155" s="44">
        <f>VLOOKUP($B155,'Test Year 2'!$B:$S,18,FALSE)</f>
        <v>1152871.6571401437</v>
      </c>
      <c r="F155" s="44">
        <f>VLOOKUP($B155,'Test Year 1'!$B:$S,18,FALSE)</f>
        <v>951237.88204873237</v>
      </c>
      <c r="G155" s="44">
        <f>VLOOKUP($B155,'Prior Year'!$B:$S,18,FALSE)</f>
        <v>893451.87873221736</v>
      </c>
    </row>
    <row r="156" spans="1:7" x14ac:dyDescent="0.3">
      <c r="A156" s="20">
        <f t="shared" si="8"/>
        <v>27</v>
      </c>
      <c r="B156" s="223"/>
      <c r="C156" s="227" t="s">
        <v>201</v>
      </c>
      <c r="D156" s="46">
        <f t="shared" ref="D156:F156" si="11">SUM(D153:D155)</f>
        <v>4004296.4837725963</v>
      </c>
      <c r="E156" s="46">
        <f t="shared" si="11"/>
        <v>3822040.5663801427</v>
      </c>
      <c r="F156" s="46">
        <f t="shared" si="11"/>
        <v>3620406.7912887316</v>
      </c>
      <c r="G156" s="46">
        <v>3562620.7879722165</v>
      </c>
    </row>
    <row r="157" spans="1:7" x14ac:dyDescent="0.3">
      <c r="A157" s="20">
        <f t="shared" si="8"/>
        <v>28</v>
      </c>
      <c r="B157" s="223"/>
      <c r="D157" s="47"/>
      <c r="E157" s="43"/>
      <c r="F157" s="47"/>
      <c r="G157" s="47"/>
    </row>
    <row r="158" spans="1:7" ht="14.4" thickBot="1" x14ac:dyDescent="0.35">
      <c r="A158" s="20">
        <f t="shared" si="8"/>
        <v>29</v>
      </c>
      <c r="B158" s="223"/>
      <c r="C158" s="204" t="s">
        <v>202</v>
      </c>
      <c r="D158" s="50">
        <f t="shared" ref="D158:F158" si="12">D104+D111+D143+D150+D156</f>
        <v>31935965.486757696</v>
      </c>
      <c r="E158" s="50">
        <f t="shared" si="12"/>
        <v>30397538.200949799</v>
      </c>
      <c r="F158" s="50">
        <f t="shared" si="12"/>
        <v>28729168.673845112</v>
      </c>
      <c r="G158" s="50">
        <v>27471488.422348704</v>
      </c>
    </row>
    <row r="159" spans="1:7" ht="14.4" thickTop="1" x14ac:dyDescent="0.3">
      <c r="A159" s="20">
        <f t="shared" si="8"/>
        <v>30</v>
      </c>
      <c r="B159" s="55"/>
      <c r="C159" s="25"/>
      <c r="D159" s="47"/>
      <c r="E159" s="43"/>
      <c r="F159" s="47"/>
      <c r="G159" s="47"/>
    </row>
    <row r="160" spans="1:7" x14ac:dyDescent="0.3">
      <c r="A160" s="20">
        <f t="shared" si="8"/>
        <v>31</v>
      </c>
      <c r="B160" s="55"/>
      <c r="C160" s="25"/>
      <c r="D160" s="43"/>
      <c r="E160" s="43"/>
      <c r="F160" s="43"/>
      <c r="G160" s="43"/>
    </row>
    <row r="161" spans="1:7" x14ac:dyDescent="0.3">
      <c r="A161" s="20">
        <f t="shared" si="8"/>
        <v>32</v>
      </c>
      <c r="B161" s="55"/>
      <c r="C161" s="25"/>
      <c r="D161" s="43">
        <f>+D86-D158</f>
        <v>-7.8997015953063965E-4</v>
      </c>
      <c r="E161" s="43">
        <f t="shared" ref="E161:G161" si="13">+E86-E158</f>
        <v>-7.8999251127243042E-4</v>
      </c>
      <c r="F161" s="43">
        <f t="shared" si="13"/>
        <v>-7.9000368714332581E-4</v>
      </c>
      <c r="G161" s="43">
        <f t="shared" si="13"/>
        <v>-7.9003721475601196E-4</v>
      </c>
    </row>
    <row r="162" spans="1:7" x14ac:dyDescent="0.3">
      <c r="A162" s="20">
        <f t="shared" si="8"/>
        <v>33</v>
      </c>
      <c r="D162" s="230"/>
      <c r="E162" s="230"/>
      <c r="F162" s="230"/>
      <c r="G162" s="230"/>
    </row>
    <row r="163" spans="1:7" x14ac:dyDescent="0.3">
      <c r="A163" s="20">
        <f t="shared" si="8"/>
        <v>34</v>
      </c>
    </row>
    <row r="164" spans="1:7" x14ac:dyDescent="0.3">
      <c r="A164" s="20">
        <f t="shared" si="8"/>
        <v>35</v>
      </c>
    </row>
    <row r="165" spans="1:7" x14ac:dyDescent="0.3">
      <c r="A165" s="20">
        <f t="shared" si="8"/>
        <v>36</v>
      </c>
    </row>
    <row r="166" spans="1:7" x14ac:dyDescent="0.3">
      <c r="A166" s="20">
        <f t="shared" si="8"/>
        <v>37</v>
      </c>
    </row>
    <row r="167" spans="1:7" x14ac:dyDescent="0.3">
      <c r="A167" s="20">
        <f t="shared" si="8"/>
        <v>38</v>
      </c>
    </row>
    <row r="168" spans="1:7" x14ac:dyDescent="0.3">
      <c r="A168" s="20">
        <f t="shared" si="8"/>
        <v>39</v>
      </c>
    </row>
    <row r="169" spans="1:7" ht="109.35" customHeight="1" x14ac:dyDescent="0.3">
      <c r="A169" s="71"/>
      <c r="B169" s="229"/>
      <c r="C169" s="205"/>
      <c r="D169" s="205"/>
      <c r="E169" s="205"/>
      <c r="F169" s="205"/>
      <c r="G169" s="205"/>
    </row>
  </sheetData>
  <pageMargins left="0.7" right="0.7" top="0.75" bottom="0.75" header="0.3" footer="0.3"/>
  <pageSetup fitToWidth="4" fitToHeight="4" orientation="portrait" r:id="rId1"/>
  <headerFooter>
    <oddHeader>&amp;RDEF’s Response to OPC POD 1 (1-26)
Q7
Page &amp;P of &amp;N</oddHeader>
    <oddFooter>&amp;R20240025-OPCPOD1-00004212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1DC1F-97B0-4C5D-9ED5-9D5D0696C36A}">
  <sheetPr codeName="Sheet4">
    <tabColor rgb="FF0070C0"/>
  </sheetPr>
  <dimension ref="A1"/>
  <sheetViews>
    <sheetView tabSelected="1" workbookViewId="0">
      <selection activeCell="H19" sqref="H19"/>
    </sheetView>
  </sheetViews>
  <sheetFormatPr defaultColWidth="8.77734375" defaultRowHeight="13.2" x14ac:dyDescent="0.25"/>
  <cols>
    <col min="1" max="16384" width="8.77734375" style="87"/>
  </cols>
  <sheetData/>
  <pageMargins left="0.7" right="0.7" top="0.75" bottom="0.75" header="0.3" footer="0.3"/>
  <pageSetup orientation="portrait" r:id="rId1"/>
  <headerFooter>
    <oddHeader>&amp;RDEF’s Response to OPC POD 1 (1-26)
Q7
Page &amp;P of &amp;N</oddHeader>
    <oddFooter>&amp;R20240025-OPCPOD1-00004212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56F5A-B87E-411A-8B01-E5F6C5AFD755}">
  <sheetPr codeName="Sheet5"/>
  <dimension ref="A1:T186"/>
  <sheetViews>
    <sheetView tabSelected="1" zoomScale="110" zoomScaleNormal="110" workbookViewId="0">
      <selection activeCell="H19" sqref="H19"/>
    </sheetView>
  </sheetViews>
  <sheetFormatPr defaultColWidth="9.109375" defaultRowHeight="13.8" outlineLevelRow="1" outlineLevelCol="1" x14ac:dyDescent="0.3"/>
  <cols>
    <col min="1" max="1" width="4.109375" style="3" customWidth="1"/>
    <col min="2" max="2" width="8" style="65" customWidth="1"/>
    <col min="3" max="3" width="42.109375" style="3" bestFit="1" customWidth="1"/>
    <col min="4" max="5" width="15.109375" style="3" hidden="1" customWidth="1" outlineLevel="1"/>
    <col min="6" max="6" width="12.33203125" style="3" customWidth="1" collapsed="1"/>
    <col min="7" max="17" width="12.33203125" style="3" customWidth="1"/>
    <col min="18" max="18" width="15" style="3" customWidth="1"/>
    <col min="19" max="19" width="12.33203125" style="3" customWidth="1"/>
    <col min="20" max="16384" width="9.109375" style="3"/>
  </cols>
  <sheetData>
    <row r="1" spans="1:19" x14ac:dyDescent="0.3">
      <c r="A1" s="1" t="s">
        <v>89</v>
      </c>
      <c r="B1" s="244"/>
      <c r="C1" s="245"/>
      <c r="D1" s="245"/>
      <c r="E1" s="245"/>
      <c r="F1" s="1"/>
      <c r="G1" s="283" t="s">
        <v>203</v>
      </c>
      <c r="H1" s="283"/>
      <c r="I1" s="283"/>
      <c r="J1" s="283"/>
      <c r="K1" s="283"/>
      <c r="L1" s="283"/>
      <c r="M1" s="283"/>
      <c r="N1" s="283"/>
      <c r="O1" s="283"/>
      <c r="R1" s="284" t="s">
        <v>3596</v>
      </c>
      <c r="S1" s="284"/>
    </row>
    <row r="2" spans="1:19" x14ac:dyDescent="0.3">
      <c r="A2" s="4"/>
      <c r="B2" s="240"/>
      <c r="C2" s="4"/>
      <c r="D2" s="4"/>
      <c r="E2" s="4"/>
      <c r="F2" s="4"/>
      <c r="G2" s="4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8"/>
      <c r="S2" s="29"/>
    </row>
    <row r="3" spans="1:19" x14ac:dyDescent="0.3">
      <c r="A3" s="3" t="s">
        <v>90</v>
      </c>
      <c r="B3" s="242"/>
      <c r="C3" s="7"/>
      <c r="D3" s="7"/>
      <c r="E3" s="7"/>
      <c r="F3" s="7" t="s">
        <v>204</v>
      </c>
      <c r="G3" s="285" t="s">
        <v>205</v>
      </c>
      <c r="H3" s="285"/>
      <c r="I3" s="285"/>
      <c r="J3" s="285"/>
      <c r="K3" s="285"/>
      <c r="L3" s="285"/>
      <c r="M3" s="285"/>
      <c r="N3" s="9"/>
      <c r="O3" s="9"/>
      <c r="P3" s="8"/>
      <c r="Q3" s="8" t="s">
        <v>206</v>
      </c>
      <c r="R3" s="9"/>
      <c r="S3" s="9"/>
    </row>
    <row r="4" spans="1:19" x14ac:dyDescent="0.3">
      <c r="B4" s="242"/>
      <c r="C4" s="9"/>
      <c r="D4" s="9"/>
      <c r="E4" s="9"/>
      <c r="F4" s="30"/>
      <c r="G4" s="286"/>
      <c r="H4" s="286"/>
      <c r="I4" s="286"/>
      <c r="J4" s="286"/>
      <c r="K4" s="286"/>
      <c r="L4" s="286"/>
      <c r="M4" s="286"/>
      <c r="N4" s="12"/>
      <c r="O4" s="12"/>
      <c r="P4" s="10" t="s">
        <v>207</v>
      </c>
      <c r="Q4" s="11" t="str">
        <f>+'Procedures &amp; Inputs'!B9</f>
        <v>Projected Test Year 3 Ended</v>
      </c>
      <c r="R4" s="37"/>
      <c r="S4" s="12">
        <f>+'Procedures &amp; Inputs'!I9</f>
        <v>46752</v>
      </c>
    </row>
    <row r="5" spans="1:19" x14ac:dyDescent="0.3">
      <c r="A5" s="3" t="s">
        <v>91</v>
      </c>
      <c r="B5" s="242"/>
      <c r="C5" s="9"/>
      <c r="D5" s="9"/>
      <c r="E5" s="9"/>
      <c r="F5" s="30"/>
      <c r="G5" s="286"/>
      <c r="H5" s="286"/>
      <c r="I5" s="286"/>
      <c r="J5" s="286"/>
      <c r="K5" s="286"/>
      <c r="L5" s="286"/>
      <c r="M5" s="286"/>
      <c r="N5" s="12"/>
      <c r="O5" s="12"/>
      <c r="P5" s="10" t="s">
        <v>208</v>
      </c>
      <c r="Q5" s="11" t="str">
        <f>+'Procedures &amp; Inputs'!B10</f>
        <v>Projected Test Year 2 Ended</v>
      </c>
      <c r="R5" s="37"/>
      <c r="S5" s="12">
        <f>+'Procedures &amp; Inputs'!I10</f>
        <v>46387</v>
      </c>
    </row>
    <row r="6" spans="1:19" x14ac:dyDescent="0.3">
      <c r="B6" s="246"/>
      <c r="C6" s="247"/>
      <c r="D6" s="247"/>
      <c r="E6" s="247"/>
      <c r="F6" s="30"/>
      <c r="G6" s="30"/>
      <c r="H6" s="30"/>
      <c r="I6" s="30"/>
      <c r="J6" s="30"/>
      <c r="K6" s="30"/>
      <c r="L6" s="30"/>
      <c r="M6" s="30"/>
      <c r="N6" s="12"/>
      <c r="O6" s="12"/>
      <c r="P6" s="10" t="s">
        <v>208</v>
      </c>
      <c r="Q6" s="11" t="str">
        <f>+'Procedures &amp; Inputs'!B11</f>
        <v>Projected Test Year 1 Ended</v>
      </c>
      <c r="S6" s="12">
        <f>+'Procedures &amp; Inputs'!I11</f>
        <v>46022</v>
      </c>
    </row>
    <row r="7" spans="1:19" x14ac:dyDescent="0.3">
      <c r="A7" s="12" t="str">
        <f>+'Procedures &amp; Inputs'!B6</f>
        <v>DOCKET NO.: 20240025-EI</v>
      </c>
      <c r="F7" s="30"/>
      <c r="G7" s="30"/>
      <c r="H7" s="30"/>
      <c r="I7" s="30"/>
      <c r="J7" s="30"/>
      <c r="K7" s="30"/>
      <c r="L7" s="30"/>
      <c r="M7" s="30"/>
      <c r="N7" s="12"/>
      <c r="O7" s="12"/>
      <c r="P7" s="10" t="s">
        <v>208</v>
      </c>
      <c r="Q7" s="11" t="str">
        <f>+'Procedures &amp; Inputs'!B12</f>
        <v>Prior Year Ended</v>
      </c>
      <c r="S7" s="12">
        <f>+'Procedures &amp; Inputs'!I12</f>
        <v>45657</v>
      </c>
    </row>
    <row r="8" spans="1:19" x14ac:dyDescent="0.3">
      <c r="G8" s="30"/>
      <c r="H8" s="30"/>
      <c r="I8" s="30"/>
      <c r="J8" s="30"/>
      <c r="K8" s="30"/>
      <c r="L8" s="10"/>
      <c r="M8" s="11"/>
      <c r="N8" s="12"/>
      <c r="O8" s="12"/>
      <c r="P8" s="10" t="s">
        <v>208</v>
      </c>
      <c r="Q8" s="11" t="str">
        <f>+'Procedures &amp; Inputs'!B13</f>
        <v>Historical Year Ended</v>
      </c>
      <c r="S8" s="12">
        <f>+'Procedures &amp; Inputs'!I13</f>
        <v>45291</v>
      </c>
    </row>
    <row r="9" spans="1:19" x14ac:dyDescent="0.3">
      <c r="G9" s="27"/>
      <c r="H9" s="27"/>
      <c r="J9" s="32" t="s">
        <v>209</v>
      </c>
      <c r="L9" s="10"/>
      <c r="M9" s="11"/>
      <c r="N9" s="12"/>
      <c r="O9" s="12"/>
      <c r="P9" s="12"/>
      <c r="Q9" s="12"/>
      <c r="R9" s="12"/>
      <c r="S9" s="12"/>
    </row>
    <row r="10" spans="1:19" s="15" customFormat="1" x14ac:dyDescent="0.3">
      <c r="A10" s="14"/>
      <c r="B10" s="66"/>
      <c r="C10" s="14"/>
      <c r="D10" s="14"/>
      <c r="E10" s="14"/>
      <c r="F10" s="14"/>
      <c r="G10" s="26"/>
      <c r="H10" s="26"/>
      <c r="I10" s="26"/>
      <c r="J10" s="26"/>
      <c r="K10" s="26"/>
      <c r="L10" s="33"/>
      <c r="M10" s="28"/>
      <c r="N10" s="29"/>
      <c r="O10" s="29"/>
      <c r="P10" s="33"/>
      <c r="Q10" s="103" t="str">
        <f>+'Procedures &amp; Inputs'!B16</f>
        <v>Witness:  O'Hara, Aquilina</v>
      </c>
      <c r="R10" s="29"/>
      <c r="S10" s="29"/>
    </row>
    <row r="11" spans="1:19" s="15" customFormat="1" x14ac:dyDescent="0.25">
      <c r="A11" s="16"/>
      <c r="B11" s="231">
        <v>-1</v>
      </c>
      <c r="C11" s="231">
        <f>+B11-1</f>
        <v>-2</v>
      </c>
      <c r="D11" s="31"/>
      <c r="E11" s="31"/>
      <c r="F11" s="231">
        <f>+C11-1</f>
        <v>-3</v>
      </c>
      <c r="G11" s="231">
        <f>+F11-1</f>
        <v>-4</v>
      </c>
      <c r="H11" s="231">
        <f t="shared" ref="H11:S11" si="0">+G11-1</f>
        <v>-5</v>
      </c>
      <c r="I11" s="231">
        <f t="shared" si="0"/>
        <v>-6</v>
      </c>
      <c r="J11" s="231">
        <f t="shared" si="0"/>
        <v>-7</v>
      </c>
      <c r="K11" s="231">
        <f t="shared" si="0"/>
        <v>-8</v>
      </c>
      <c r="L11" s="231">
        <f t="shared" si="0"/>
        <v>-9</v>
      </c>
      <c r="M11" s="231">
        <f t="shared" si="0"/>
        <v>-10</v>
      </c>
      <c r="N11" s="231">
        <f t="shared" si="0"/>
        <v>-11</v>
      </c>
      <c r="O11" s="231">
        <f t="shared" si="0"/>
        <v>-12</v>
      </c>
      <c r="P11" s="231">
        <f t="shared" si="0"/>
        <v>-13</v>
      </c>
      <c r="Q11" s="231">
        <f t="shared" si="0"/>
        <v>-14</v>
      </c>
      <c r="R11" s="231">
        <f t="shared" si="0"/>
        <v>-15</v>
      </c>
      <c r="S11" s="231">
        <f t="shared" si="0"/>
        <v>-16</v>
      </c>
    </row>
    <row r="12" spans="1:19" s="15" customFormat="1" hidden="1" outlineLevel="1" x14ac:dyDescent="0.3">
      <c r="A12" s="16"/>
      <c r="B12" s="231">
        <v>-1</v>
      </c>
      <c r="C12" s="31"/>
      <c r="D12" s="135" t="s">
        <v>210</v>
      </c>
      <c r="E12" s="136"/>
      <c r="F12" s="248" t="s">
        <v>211</v>
      </c>
      <c r="G12" s="248" t="s">
        <v>212</v>
      </c>
      <c r="H12" s="248" t="s">
        <v>213</v>
      </c>
      <c r="I12" s="248" t="s">
        <v>214</v>
      </c>
      <c r="J12" s="248" t="s">
        <v>215</v>
      </c>
      <c r="K12" s="248" t="s">
        <v>216</v>
      </c>
      <c r="L12" s="248" t="s">
        <v>217</v>
      </c>
      <c r="M12" s="248" t="s">
        <v>218</v>
      </c>
      <c r="N12" s="248" t="s">
        <v>219</v>
      </c>
      <c r="O12" s="248" t="s">
        <v>220</v>
      </c>
      <c r="P12" s="248" t="s">
        <v>221</v>
      </c>
      <c r="Q12" s="248" t="s">
        <v>222</v>
      </c>
      <c r="R12" s="248" t="s">
        <v>96</v>
      </c>
      <c r="S12" s="249"/>
    </row>
    <row r="13" spans="1:19" s="15" customFormat="1" hidden="1" outlineLevel="1" x14ac:dyDescent="0.25">
      <c r="A13" s="16"/>
      <c r="B13" s="231">
        <v>-1</v>
      </c>
      <c r="C13" s="31"/>
      <c r="D13" s="31"/>
      <c r="E13" s="31"/>
      <c r="F13" s="16" t="s">
        <v>97</v>
      </c>
      <c r="G13" s="16" t="s">
        <v>223</v>
      </c>
      <c r="H13" s="16" t="s">
        <v>224</v>
      </c>
      <c r="I13" s="16" t="s">
        <v>225</v>
      </c>
      <c r="J13" s="16" t="s">
        <v>226</v>
      </c>
      <c r="K13" s="16" t="s">
        <v>227</v>
      </c>
      <c r="L13" s="16" t="s">
        <v>228</v>
      </c>
      <c r="M13" s="16" t="s">
        <v>229</v>
      </c>
      <c r="N13" s="16" t="s">
        <v>230</v>
      </c>
      <c r="O13" s="16" t="s">
        <v>231</v>
      </c>
      <c r="P13" s="16" t="s">
        <v>232</v>
      </c>
      <c r="Q13" s="16" t="s">
        <v>233</v>
      </c>
      <c r="R13" s="17" t="s">
        <v>97</v>
      </c>
      <c r="S13" s="31"/>
    </row>
    <row r="14" spans="1:19" s="15" customFormat="1" hidden="1" outlineLevel="1" x14ac:dyDescent="0.3">
      <c r="A14" s="16"/>
      <c r="B14" s="231">
        <v>-1</v>
      </c>
      <c r="C14" s="31"/>
      <c r="D14" s="31"/>
      <c r="E14" s="31"/>
      <c r="F14" s="3">
        <f>+'Procedures &amp; Inputs'!H10</f>
        <v>2026</v>
      </c>
      <c r="G14" s="3">
        <f>+F14+1</f>
        <v>2027</v>
      </c>
      <c r="H14" s="3">
        <f>+G14</f>
        <v>2027</v>
      </c>
      <c r="I14" s="3">
        <f t="shared" ref="I14:R14" si="1">+H14</f>
        <v>2027</v>
      </c>
      <c r="J14" s="3">
        <f t="shared" si="1"/>
        <v>2027</v>
      </c>
      <c r="K14" s="3">
        <f t="shared" si="1"/>
        <v>2027</v>
      </c>
      <c r="L14" s="3">
        <f t="shared" si="1"/>
        <v>2027</v>
      </c>
      <c r="M14" s="3">
        <f t="shared" si="1"/>
        <v>2027</v>
      </c>
      <c r="N14" s="3">
        <f t="shared" si="1"/>
        <v>2027</v>
      </c>
      <c r="O14" s="3">
        <f t="shared" si="1"/>
        <v>2027</v>
      </c>
      <c r="P14" s="3">
        <f t="shared" si="1"/>
        <v>2027</v>
      </c>
      <c r="Q14" s="3">
        <f t="shared" si="1"/>
        <v>2027</v>
      </c>
      <c r="R14" s="3">
        <f t="shared" si="1"/>
        <v>2027</v>
      </c>
      <c r="S14" s="31"/>
    </row>
    <row r="15" spans="1:19" s="15" customFormat="1" collapsed="1" x14ac:dyDescent="0.25">
      <c r="A15" s="16"/>
      <c r="B15" s="68"/>
      <c r="C15" s="31"/>
      <c r="D15" s="31"/>
      <c r="E15" s="31"/>
      <c r="R15" s="113"/>
    </row>
    <row r="16" spans="1:19" s="15" customFormat="1" x14ac:dyDescent="0.25">
      <c r="A16" s="16" t="s">
        <v>98</v>
      </c>
      <c r="B16" s="68" t="s">
        <v>99</v>
      </c>
      <c r="C16" s="31" t="s">
        <v>99</v>
      </c>
      <c r="D16" s="31"/>
      <c r="E16" s="31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14"/>
      <c r="S16" s="35" t="s">
        <v>100</v>
      </c>
    </row>
    <row r="17" spans="1:19" s="15" customFormat="1" x14ac:dyDescent="0.25">
      <c r="A17" s="18" t="s">
        <v>101</v>
      </c>
      <c r="B17" s="69" t="s">
        <v>101</v>
      </c>
      <c r="C17" s="19" t="s">
        <v>102</v>
      </c>
      <c r="D17" s="19"/>
      <c r="E17" s="19"/>
      <c r="F17" s="19" t="str">
        <f>_xlfn.CONCAT(F13,F14)</f>
        <v>12/2026</v>
      </c>
      <c r="G17" s="19" t="str">
        <f t="shared" ref="G17:R17" si="2">_xlfn.CONCAT(G13,G14)</f>
        <v>1/2027</v>
      </c>
      <c r="H17" s="19" t="str">
        <f t="shared" si="2"/>
        <v>2/2027</v>
      </c>
      <c r="I17" s="19" t="str">
        <f t="shared" si="2"/>
        <v>3/2027</v>
      </c>
      <c r="J17" s="19" t="str">
        <f t="shared" si="2"/>
        <v>4/2027</v>
      </c>
      <c r="K17" s="19" t="str">
        <f t="shared" si="2"/>
        <v>5/2027</v>
      </c>
      <c r="L17" s="19" t="str">
        <f t="shared" si="2"/>
        <v>6/2027</v>
      </c>
      <c r="M17" s="19" t="str">
        <f t="shared" si="2"/>
        <v>7/2027</v>
      </c>
      <c r="N17" s="19" t="str">
        <f t="shared" si="2"/>
        <v>8/2027</v>
      </c>
      <c r="O17" s="19" t="str">
        <f t="shared" si="2"/>
        <v>9/2027</v>
      </c>
      <c r="P17" s="19" t="str">
        <f t="shared" si="2"/>
        <v>10/2027</v>
      </c>
      <c r="Q17" s="19" t="str">
        <f>_xlfn.CONCAT(Q13,Q14)</f>
        <v>11/2027</v>
      </c>
      <c r="R17" s="116" t="str">
        <f t="shared" si="2"/>
        <v>12/2027</v>
      </c>
      <c r="S17" s="36" t="s">
        <v>103</v>
      </c>
    </row>
    <row r="18" spans="1:19" s="15" customFormat="1" x14ac:dyDescent="0.25">
      <c r="A18" s="20">
        <v>1</v>
      </c>
      <c r="B18" s="58"/>
      <c r="C18" s="21" t="s">
        <v>104</v>
      </c>
      <c r="D18" s="21"/>
      <c r="E18" s="21"/>
      <c r="F18" s="22"/>
      <c r="G18" s="22"/>
      <c r="H18" s="23"/>
      <c r="I18" s="23"/>
      <c r="J18" s="23"/>
      <c r="K18" s="23"/>
      <c r="L18" s="23"/>
      <c r="M18" s="23"/>
      <c r="N18" s="23"/>
      <c r="O18" s="23"/>
      <c r="P18" s="24"/>
      <c r="Q18" s="21"/>
      <c r="R18" s="21"/>
    </row>
    <row r="19" spans="1:19" s="15" customFormat="1" x14ac:dyDescent="0.3">
      <c r="A19" s="20">
        <f t="shared" ref="A19:A64" si="3">A18+1</f>
        <v>2</v>
      </c>
      <c r="B19" s="55">
        <v>101</v>
      </c>
      <c r="C19" s="21" t="s">
        <v>105</v>
      </c>
      <c r="D19" s="250" t="s">
        <v>234</v>
      </c>
      <c r="E19" s="21"/>
      <c r="F19" s="110">
        <f>VLOOKUP($D19,'REG FL BS - 4 Results'!$A:$BB,MATCH(F$12,'REG FL BS - 4 Results'!$2:$2,0),FALSE)/1000</f>
        <v>30499720.2666055</v>
      </c>
      <c r="G19" s="110">
        <f>VLOOKUP($D19,'REG FL BS - 4 Results'!$A:$BB,MATCH(G$12,'REG FL BS - 4 Results'!$2:$2,0),FALSE)/1000</f>
        <v>30538529.329541501</v>
      </c>
      <c r="H19" s="110">
        <f>VLOOKUP($D19,'REG FL BS - 4 Results'!$A:$BB,MATCH(H$12,'REG FL BS - 4 Results'!$2:$2,0),FALSE)/1000</f>
        <v>30581447.455588602</v>
      </c>
      <c r="I19" s="110">
        <f>VLOOKUP($D19,'REG FL BS - 4 Results'!$A:$BB,MATCH(I$12,'REG FL BS - 4 Results'!$2:$2,0),FALSE)/1000</f>
        <v>30802014.221048698</v>
      </c>
      <c r="J19" s="110">
        <f>VLOOKUP($D19,'REG FL BS - 4 Results'!$A:$BB,MATCH(J$12,'REG FL BS - 4 Results'!$2:$2,0),FALSE)/1000</f>
        <v>30856947.9206983</v>
      </c>
      <c r="K19" s="110">
        <f>VLOOKUP($D19,'REG FL BS - 4 Results'!$A:$BB,MATCH(K$12,'REG FL BS - 4 Results'!$2:$2,0),FALSE)/1000</f>
        <v>30931074.956233397</v>
      </c>
      <c r="L19" s="110">
        <f>VLOOKUP($D19,'REG FL BS - 4 Results'!$A:$BB,MATCH(L$12,'REG FL BS - 4 Results'!$2:$2,0),FALSE)/1000</f>
        <v>31438911.236725397</v>
      </c>
      <c r="M19" s="110">
        <f>VLOOKUP($D19,'REG FL BS - 4 Results'!$A:$BB,MATCH(M$12,'REG FL BS - 4 Results'!$2:$2,0),FALSE)/1000</f>
        <v>31647277.656508498</v>
      </c>
      <c r="N19" s="110">
        <f>VLOOKUP($D19,'REG FL BS - 4 Results'!$A:$BB,MATCH(N$12,'REG FL BS - 4 Results'!$2:$2,0),FALSE)/1000</f>
        <v>31725503.511691101</v>
      </c>
      <c r="O19" s="110">
        <f>VLOOKUP($D19,'REG FL BS - 4 Results'!$A:$BB,MATCH(O$12,'REG FL BS - 4 Results'!$2:$2,0),FALSE)/1000</f>
        <v>31874243.880864799</v>
      </c>
      <c r="P19" s="110">
        <f>VLOOKUP($D19,'REG FL BS - 4 Results'!$A:$BB,MATCH(P$12,'REG FL BS - 4 Results'!$2:$2,0),FALSE)/1000</f>
        <v>32005179.844133899</v>
      </c>
      <c r="Q19" s="110">
        <f>VLOOKUP($D19,'REG FL BS - 4 Results'!$A:$BB,MATCH(Q$12,'REG FL BS - 4 Results'!$2:$2,0),FALSE)/1000</f>
        <v>32085976.339384899</v>
      </c>
      <c r="R19" s="110">
        <f>VLOOKUP($D19,'REG FL BS - 4 Results'!$A:$BB,MATCH(R$12,'REG FL BS - 4 Results'!$2:$2,0),FALSE)/1000</f>
        <v>32516986.823796298</v>
      </c>
      <c r="S19" s="44">
        <f t="shared" ref="S19:S24" si="4">AVERAGE(F19:R19)</f>
        <v>31346447.187909301</v>
      </c>
    </row>
    <row r="20" spans="1:19" s="15" customFormat="1" x14ac:dyDescent="0.3">
      <c r="A20" s="20">
        <f t="shared" si="3"/>
        <v>3</v>
      </c>
      <c r="B20" s="55">
        <v>105</v>
      </c>
      <c r="C20" s="38" t="s">
        <v>106</v>
      </c>
      <c r="D20" s="250" t="s">
        <v>235</v>
      </c>
      <c r="E20" s="38"/>
      <c r="F20" s="110">
        <f>VLOOKUP($D20,'REG FL BS - 4 Results'!$A:$BB,MATCH(F$12,'REG FL BS - 4 Results'!$2:$2,0),FALSE)/1000</f>
        <v>129702.86306999999</v>
      </c>
      <c r="G20" s="110">
        <f>VLOOKUP($D20,'REG FL BS - 4 Results'!$A:$BB,MATCH(G$12,'REG FL BS - 4 Results'!$2:$2,0),FALSE)/1000</f>
        <v>129702.86306999999</v>
      </c>
      <c r="H20" s="110">
        <f>VLOOKUP($D20,'REG FL BS - 4 Results'!$A:$BB,MATCH(H$12,'REG FL BS - 4 Results'!$2:$2,0),FALSE)/1000</f>
        <v>129702.86306999999</v>
      </c>
      <c r="I20" s="110">
        <f>VLOOKUP($D20,'REG FL BS - 4 Results'!$A:$BB,MATCH(I$12,'REG FL BS - 4 Results'!$2:$2,0),FALSE)/1000</f>
        <v>129702.86306999999</v>
      </c>
      <c r="J20" s="110">
        <f>VLOOKUP($D20,'REG FL BS - 4 Results'!$A:$BB,MATCH(J$12,'REG FL BS - 4 Results'!$2:$2,0),FALSE)/1000</f>
        <v>129702.86306999999</v>
      </c>
      <c r="K20" s="110">
        <f>VLOOKUP($D20,'REG FL BS - 4 Results'!$A:$BB,MATCH(K$12,'REG FL BS - 4 Results'!$2:$2,0),FALSE)/1000</f>
        <v>129702.86306999999</v>
      </c>
      <c r="L20" s="110">
        <f>VLOOKUP($D20,'REG FL BS - 4 Results'!$A:$BB,MATCH(L$12,'REG FL BS - 4 Results'!$2:$2,0),FALSE)/1000</f>
        <v>129702.86306999999</v>
      </c>
      <c r="M20" s="110">
        <f>VLOOKUP($D20,'REG FL BS - 4 Results'!$A:$BB,MATCH(M$12,'REG FL BS - 4 Results'!$2:$2,0),FALSE)/1000</f>
        <v>129702.86306999999</v>
      </c>
      <c r="N20" s="110">
        <f>VLOOKUP($D20,'REG FL BS - 4 Results'!$A:$BB,MATCH(N$12,'REG FL BS - 4 Results'!$2:$2,0),FALSE)/1000</f>
        <v>129702.86306999999</v>
      </c>
      <c r="O20" s="110">
        <f>VLOOKUP($D20,'REG FL BS - 4 Results'!$A:$BB,MATCH(O$12,'REG FL BS - 4 Results'!$2:$2,0),FALSE)/1000</f>
        <v>129702.86306999999</v>
      </c>
      <c r="P20" s="110">
        <f>VLOOKUP($D20,'REG FL BS - 4 Results'!$A:$BB,MATCH(P$12,'REG FL BS - 4 Results'!$2:$2,0),FALSE)/1000</f>
        <v>129702.86306999999</v>
      </c>
      <c r="Q20" s="110">
        <f>VLOOKUP($D20,'REG FL BS - 4 Results'!$A:$BB,MATCH(Q$12,'REG FL BS - 4 Results'!$2:$2,0),FALSE)/1000</f>
        <v>129702.86306999999</v>
      </c>
      <c r="R20" s="110">
        <f>VLOOKUP($D20,'REG FL BS - 4 Results'!$A:$BB,MATCH(R$12,'REG FL BS - 4 Results'!$2:$2,0),FALSE)/1000</f>
        <v>129702.86306999999</v>
      </c>
      <c r="S20" s="44">
        <f t="shared" si="4"/>
        <v>129702.86306999998</v>
      </c>
    </row>
    <row r="21" spans="1:19" s="15" customFormat="1" x14ac:dyDescent="0.3">
      <c r="A21" s="20">
        <f t="shared" si="3"/>
        <v>4</v>
      </c>
      <c r="B21" s="56">
        <v>106</v>
      </c>
      <c r="C21" s="38" t="s">
        <v>107</v>
      </c>
      <c r="D21" s="250" t="s">
        <v>236</v>
      </c>
      <c r="E21" s="38"/>
      <c r="F21" s="110">
        <f>VLOOKUP($D21,'REG FL BS - 4 Results'!$A:$BB,MATCH(F$12,'REG FL BS - 4 Results'!$2:$2,0),FALSE)/1000</f>
        <v>3580458.5720399898</v>
      </c>
      <c r="G21" s="110">
        <f>VLOOKUP($D21,'REG FL BS - 4 Results'!$A:$BB,MATCH(G$12,'REG FL BS - 4 Results'!$2:$2,0),FALSE)/1000</f>
        <v>3580458.5720399898</v>
      </c>
      <c r="H21" s="110">
        <f>VLOOKUP($D21,'REG FL BS - 4 Results'!$A:$BB,MATCH(H$12,'REG FL BS - 4 Results'!$2:$2,0),FALSE)/1000</f>
        <v>3580458.5720399898</v>
      </c>
      <c r="I21" s="110">
        <f>VLOOKUP($D21,'REG FL BS - 4 Results'!$A:$BB,MATCH(I$12,'REG FL BS - 4 Results'!$2:$2,0),FALSE)/1000</f>
        <v>3580458.5720399898</v>
      </c>
      <c r="J21" s="110">
        <f>VLOOKUP($D21,'REG FL BS - 4 Results'!$A:$BB,MATCH(J$12,'REG FL BS - 4 Results'!$2:$2,0),FALSE)/1000</f>
        <v>3580458.5720399898</v>
      </c>
      <c r="K21" s="110">
        <f>VLOOKUP($D21,'REG FL BS - 4 Results'!$A:$BB,MATCH(K$12,'REG FL BS - 4 Results'!$2:$2,0),FALSE)/1000</f>
        <v>3580458.5720399898</v>
      </c>
      <c r="L21" s="110">
        <f>VLOOKUP($D21,'REG FL BS - 4 Results'!$A:$BB,MATCH(L$12,'REG FL BS - 4 Results'!$2:$2,0),FALSE)/1000</f>
        <v>3580458.5720399898</v>
      </c>
      <c r="M21" s="110">
        <f>VLOOKUP($D21,'REG FL BS - 4 Results'!$A:$BB,MATCH(M$12,'REG FL BS - 4 Results'!$2:$2,0),FALSE)/1000</f>
        <v>3580458.5720399898</v>
      </c>
      <c r="N21" s="110">
        <f>VLOOKUP($D21,'REG FL BS - 4 Results'!$A:$BB,MATCH(N$12,'REG FL BS - 4 Results'!$2:$2,0),FALSE)/1000</f>
        <v>3580458.5720399898</v>
      </c>
      <c r="O21" s="110">
        <f>VLOOKUP($D21,'REG FL BS - 4 Results'!$A:$BB,MATCH(O$12,'REG FL BS - 4 Results'!$2:$2,0),FALSE)/1000</f>
        <v>3580458.5720399898</v>
      </c>
      <c r="P21" s="110">
        <f>VLOOKUP($D21,'REG FL BS - 4 Results'!$A:$BB,MATCH(P$12,'REG FL BS - 4 Results'!$2:$2,0),FALSE)/1000</f>
        <v>3580458.5720399898</v>
      </c>
      <c r="Q21" s="110">
        <f>VLOOKUP($D21,'REG FL BS - 4 Results'!$A:$BB,MATCH(Q$12,'REG FL BS - 4 Results'!$2:$2,0),FALSE)/1000</f>
        <v>3580458.5720399898</v>
      </c>
      <c r="R21" s="110">
        <f>VLOOKUP($D21,'REG FL BS - 4 Results'!$A:$BB,MATCH(R$12,'REG FL BS - 4 Results'!$2:$2,0),FALSE)/1000</f>
        <v>3580458.5720399898</v>
      </c>
      <c r="S21" s="44">
        <f t="shared" si="4"/>
        <v>3580458.5720399912</v>
      </c>
    </row>
    <row r="22" spans="1:19" s="15" customFormat="1" x14ac:dyDescent="0.3">
      <c r="A22" s="20">
        <f t="shared" si="3"/>
        <v>5</v>
      </c>
      <c r="B22" s="56">
        <v>107</v>
      </c>
      <c r="C22" s="38" t="s">
        <v>108</v>
      </c>
      <c r="D22" s="250" t="s">
        <v>237</v>
      </c>
      <c r="E22" s="38"/>
      <c r="F22" s="110">
        <f>VLOOKUP($D22,'REG FL BS - 4 Results'!$A:$BB,MATCH(F$12,'REG FL BS - 4 Results'!$2:$2,0),FALSE)/1000</f>
        <v>1517258.8373740201</v>
      </c>
      <c r="G22" s="110">
        <f>VLOOKUP($D22,'REG FL BS - 4 Results'!$A:$BB,MATCH(G$12,'REG FL BS - 4 Results'!$2:$2,0),FALSE)/1000</f>
        <v>1664544.0305949298</v>
      </c>
      <c r="H22" s="110">
        <f>VLOOKUP($D22,'REG FL BS - 4 Results'!$A:$BB,MATCH(H$12,'REG FL BS - 4 Results'!$2:$2,0),FALSE)/1000</f>
        <v>1812953.3347811899</v>
      </c>
      <c r="I22" s="110">
        <f>VLOOKUP($D22,'REG FL BS - 4 Results'!$A:$BB,MATCH(I$12,'REG FL BS - 4 Results'!$2:$2,0),FALSE)/1000</f>
        <v>1795877.5700197599</v>
      </c>
      <c r="J22" s="110">
        <f>VLOOKUP($D22,'REG FL BS - 4 Results'!$A:$BB,MATCH(J$12,'REG FL BS - 4 Results'!$2:$2,0),FALSE)/1000</f>
        <v>1937606.8449398</v>
      </c>
      <c r="K22" s="110">
        <f>VLOOKUP($D22,'REG FL BS - 4 Results'!$A:$BB,MATCH(K$12,'REG FL BS - 4 Results'!$2:$2,0),FALSE)/1000</f>
        <v>2062258.5183812599</v>
      </c>
      <c r="L22" s="110">
        <f>VLOOKUP($D22,'REG FL BS - 4 Results'!$A:$BB,MATCH(L$12,'REG FL BS - 4 Results'!$2:$2,0),FALSE)/1000</f>
        <v>1740467.2277694801</v>
      </c>
      <c r="M22" s="110">
        <f>VLOOKUP($D22,'REG FL BS - 4 Results'!$A:$BB,MATCH(M$12,'REG FL BS - 4 Results'!$2:$2,0),FALSE)/1000</f>
        <v>1717663.3538671101</v>
      </c>
      <c r="N22" s="110">
        <f>VLOOKUP($D22,'REG FL BS - 4 Results'!$A:$BB,MATCH(N$12,'REG FL BS - 4 Results'!$2:$2,0),FALSE)/1000</f>
        <v>1862731.3483442599</v>
      </c>
      <c r="O22" s="110">
        <f>VLOOKUP($D22,'REG FL BS - 4 Results'!$A:$BB,MATCH(O$12,'REG FL BS - 4 Results'!$2:$2,0),FALSE)/1000</f>
        <v>1912669.05788463</v>
      </c>
      <c r="P22" s="110">
        <f>VLOOKUP($D22,'REG FL BS - 4 Results'!$A:$BB,MATCH(P$12,'REG FL BS - 4 Results'!$2:$2,0),FALSE)/1000</f>
        <v>2000340.4044188799</v>
      </c>
      <c r="Q22" s="110">
        <f>VLOOKUP($D22,'REG FL BS - 4 Results'!$A:$BB,MATCH(Q$12,'REG FL BS - 4 Results'!$2:$2,0),FALSE)/1000</f>
        <v>2138205.1802068199</v>
      </c>
      <c r="R22" s="110">
        <f>VLOOKUP($D22,'REG FL BS - 4 Results'!$A:$BB,MATCH(R$12,'REG FL BS - 4 Results'!$2:$2,0),FALSE)/1000</f>
        <v>1904721.9514277698</v>
      </c>
      <c r="S22" s="44">
        <f t="shared" si="4"/>
        <v>1851330.5892315311</v>
      </c>
    </row>
    <row r="23" spans="1:19" s="15" customFormat="1" x14ac:dyDescent="0.3">
      <c r="A23" s="20">
        <f t="shared" si="3"/>
        <v>6</v>
      </c>
      <c r="B23" s="56">
        <v>114</v>
      </c>
      <c r="C23" s="21" t="s">
        <v>109</v>
      </c>
      <c r="D23" s="250" t="s">
        <v>238</v>
      </c>
      <c r="E23" s="21"/>
      <c r="F23" s="110">
        <f>VLOOKUP($D23,'REG FL BS - 4 Results'!$A:$BB,MATCH(F$12,'REG FL BS - 4 Results'!$2:$2,0),FALSE)/1000</f>
        <v>20325.435300000001</v>
      </c>
      <c r="G23" s="110">
        <f>VLOOKUP($D23,'REG FL BS - 4 Results'!$A:$BB,MATCH(G$12,'REG FL BS - 4 Results'!$2:$2,0),FALSE)/1000</f>
        <v>20325.435300000001</v>
      </c>
      <c r="H23" s="110">
        <f>VLOOKUP($D23,'REG FL BS - 4 Results'!$A:$BB,MATCH(H$12,'REG FL BS - 4 Results'!$2:$2,0),FALSE)/1000</f>
        <v>20325.435300000001</v>
      </c>
      <c r="I23" s="110">
        <f>VLOOKUP($D23,'REG FL BS - 4 Results'!$A:$BB,MATCH(I$12,'REG FL BS - 4 Results'!$2:$2,0),FALSE)/1000</f>
        <v>20325.435300000001</v>
      </c>
      <c r="J23" s="110">
        <f>VLOOKUP($D23,'REG FL BS - 4 Results'!$A:$BB,MATCH(J$12,'REG FL BS - 4 Results'!$2:$2,0),FALSE)/1000</f>
        <v>20325.435300000001</v>
      </c>
      <c r="K23" s="110">
        <f>VLOOKUP($D23,'REG FL BS - 4 Results'!$A:$BB,MATCH(K$12,'REG FL BS - 4 Results'!$2:$2,0),FALSE)/1000</f>
        <v>20325.435300000001</v>
      </c>
      <c r="L23" s="110">
        <f>VLOOKUP($D23,'REG FL BS - 4 Results'!$A:$BB,MATCH(L$12,'REG FL BS - 4 Results'!$2:$2,0),FALSE)/1000</f>
        <v>20325.435300000001</v>
      </c>
      <c r="M23" s="110">
        <f>VLOOKUP($D23,'REG FL BS - 4 Results'!$A:$BB,MATCH(M$12,'REG FL BS - 4 Results'!$2:$2,0),FALSE)/1000</f>
        <v>20325.435300000001</v>
      </c>
      <c r="N23" s="110">
        <f>VLOOKUP($D23,'REG FL BS - 4 Results'!$A:$BB,MATCH(N$12,'REG FL BS - 4 Results'!$2:$2,0),FALSE)/1000</f>
        <v>20325.435300000001</v>
      </c>
      <c r="O23" s="110">
        <f>VLOOKUP($D23,'REG FL BS - 4 Results'!$A:$BB,MATCH(O$12,'REG FL BS - 4 Results'!$2:$2,0),FALSE)/1000</f>
        <v>20325.435300000001</v>
      </c>
      <c r="P23" s="110">
        <f>VLOOKUP($D23,'REG FL BS - 4 Results'!$A:$BB,MATCH(P$12,'REG FL BS - 4 Results'!$2:$2,0),FALSE)/1000</f>
        <v>20325.435300000001</v>
      </c>
      <c r="Q23" s="110">
        <f>VLOOKUP($D23,'REG FL BS - 4 Results'!$A:$BB,MATCH(Q$12,'REG FL BS - 4 Results'!$2:$2,0),FALSE)/1000</f>
        <v>20325.435300000001</v>
      </c>
      <c r="R23" s="110">
        <f>VLOOKUP($D23,'REG FL BS - 4 Results'!$A:$BB,MATCH(R$12,'REG FL BS - 4 Results'!$2:$2,0),FALSE)/1000</f>
        <v>20325.435300000001</v>
      </c>
      <c r="S23" s="44">
        <f t="shared" si="4"/>
        <v>20325.435300000005</v>
      </c>
    </row>
    <row r="24" spans="1:19" s="15" customFormat="1" x14ac:dyDescent="0.3">
      <c r="A24" s="20">
        <f t="shared" si="3"/>
        <v>7</v>
      </c>
      <c r="B24" s="56">
        <v>118</v>
      </c>
      <c r="C24" s="21" t="s">
        <v>110</v>
      </c>
      <c r="D24" s="250" t="s">
        <v>239</v>
      </c>
      <c r="E24" s="21"/>
      <c r="F24" s="137">
        <f>VLOOKUP($D24,'REG FL BS - 4 Results'!$A:$BB,MATCH(F$12,'REG FL BS - 4 Results'!$2:$2,0),FALSE)/1000</f>
        <v>2531.2399999999998</v>
      </c>
      <c r="G24" s="137">
        <f>VLOOKUP($D24,'REG FL BS - 4 Results'!$A:$BB,MATCH(G$12,'REG FL BS - 4 Results'!$2:$2,0),FALSE)/1000</f>
        <v>2531.2399999999998</v>
      </c>
      <c r="H24" s="137">
        <f>VLOOKUP($D24,'REG FL BS - 4 Results'!$A:$BB,MATCH(H$12,'REG FL BS - 4 Results'!$2:$2,0),FALSE)/1000</f>
        <v>2531.2399999999998</v>
      </c>
      <c r="I24" s="137">
        <f>VLOOKUP($D24,'REG FL BS - 4 Results'!$A:$BB,MATCH(I$12,'REG FL BS - 4 Results'!$2:$2,0),FALSE)/1000</f>
        <v>2531.2399999999998</v>
      </c>
      <c r="J24" s="137">
        <f>VLOOKUP($D24,'REG FL BS - 4 Results'!$A:$BB,MATCH(J$12,'REG FL BS - 4 Results'!$2:$2,0),FALSE)/1000</f>
        <v>2531.2399999999998</v>
      </c>
      <c r="K24" s="137">
        <f>VLOOKUP($D24,'REG FL BS - 4 Results'!$A:$BB,MATCH(K$12,'REG FL BS - 4 Results'!$2:$2,0),FALSE)/1000</f>
        <v>2531.2399999999998</v>
      </c>
      <c r="L24" s="137">
        <f>VLOOKUP($D24,'REG FL BS - 4 Results'!$A:$BB,MATCH(L$12,'REG FL BS - 4 Results'!$2:$2,0),FALSE)/1000</f>
        <v>2531.2399999999998</v>
      </c>
      <c r="M24" s="137">
        <f>VLOOKUP($D24,'REG FL BS - 4 Results'!$A:$BB,MATCH(M$12,'REG FL BS - 4 Results'!$2:$2,0),FALSE)/1000</f>
        <v>2531.2399999999998</v>
      </c>
      <c r="N24" s="137">
        <f>VLOOKUP($D24,'REG FL BS - 4 Results'!$A:$BB,MATCH(N$12,'REG FL BS - 4 Results'!$2:$2,0),FALSE)/1000</f>
        <v>2531.2399999999998</v>
      </c>
      <c r="O24" s="137">
        <f>VLOOKUP($D24,'REG FL BS - 4 Results'!$A:$BB,MATCH(O$12,'REG FL BS - 4 Results'!$2:$2,0),FALSE)/1000</f>
        <v>2531.2399999999998</v>
      </c>
      <c r="P24" s="137">
        <f>VLOOKUP($D24,'REG FL BS - 4 Results'!$A:$BB,MATCH(P$12,'REG FL BS - 4 Results'!$2:$2,0),FALSE)/1000</f>
        <v>2531.2399999999998</v>
      </c>
      <c r="Q24" s="137">
        <f>VLOOKUP($D24,'REG FL BS - 4 Results'!$A:$BB,MATCH(Q$12,'REG FL BS - 4 Results'!$2:$2,0),FALSE)/1000</f>
        <v>2531.2399999999998</v>
      </c>
      <c r="R24" s="137">
        <f>VLOOKUP($D24,'REG FL BS - 4 Results'!$A:$BB,MATCH(R$12,'REG FL BS - 4 Results'!$2:$2,0),FALSE)/1000</f>
        <v>2531.2399999999998</v>
      </c>
      <c r="S24" s="52">
        <f t="shared" si="4"/>
        <v>2531.2399999999989</v>
      </c>
    </row>
    <row r="25" spans="1:19" s="15" customFormat="1" x14ac:dyDescent="0.25">
      <c r="A25" s="20">
        <f t="shared" si="3"/>
        <v>8</v>
      </c>
      <c r="B25" s="57"/>
      <c r="C25" s="39" t="s">
        <v>111</v>
      </c>
      <c r="E25" s="39"/>
      <c r="F25" s="42">
        <f>SUM(F19:F24)</f>
        <v>35749997.21438951</v>
      </c>
      <c r="G25" s="42">
        <f t="shared" ref="G25:S25" si="5">SUM(G19:G24)</f>
        <v>35936091.470546424</v>
      </c>
      <c r="H25" s="42">
        <f t="shared" si="5"/>
        <v>36127418.900779784</v>
      </c>
      <c r="I25" s="42">
        <f t="shared" si="5"/>
        <v>36330909.901478447</v>
      </c>
      <c r="J25" s="42">
        <f t="shared" si="5"/>
        <v>36527572.876048088</v>
      </c>
      <c r="K25" s="42">
        <f t="shared" si="5"/>
        <v>36726351.585024647</v>
      </c>
      <c r="L25" s="42">
        <f t="shared" si="5"/>
        <v>36912396.574904867</v>
      </c>
      <c r="M25" s="42">
        <f t="shared" si="5"/>
        <v>37097959.120785601</v>
      </c>
      <c r="N25" s="42">
        <f t="shared" si="5"/>
        <v>37321252.97044535</v>
      </c>
      <c r="O25" s="42">
        <f t="shared" si="5"/>
        <v>37519931.049159423</v>
      </c>
      <c r="P25" s="42">
        <f t="shared" si="5"/>
        <v>37738538.358962767</v>
      </c>
      <c r="Q25" s="42">
        <f t="shared" si="5"/>
        <v>37957199.630001709</v>
      </c>
      <c r="R25" s="42">
        <f t="shared" si="5"/>
        <v>38154726.885634065</v>
      </c>
      <c r="S25" s="42">
        <f t="shared" si="5"/>
        <v>36930795.887550823</v>
      </c>
    </row>
    <row r="26" spans="1:19" s="15" customFormat="1" x14ac:dyDescent="0.3">
      <c r="A26" s="20">
        <f t="shared" si="3"/>
        <v>9</v>
      </c>
      <c r="B26" s="56">
        <v>108</v>
      </c>
      <c r="C26" s="25" t="s">
        <v>112</v>
      </c>
      <c r="D26" s="250" t="s">
        <v>240</v>
      </c>
      <c r="E26" s="25"/>
      <c r="F26" s="110">
        <f>VLOOKUP($D26,'REG FL BS - 4 Results'!$A:$BB,MATCH(F$12,'REG FL BS - 4 Results'!$2:$2,0),FALSE)/1000</f>
        <v>-8812315.6475380007</v>
      </c>
      <c r="G26" s="110">
        <f>VLOOKUP($D26,'REG FL BS - 4 Results'!$A:$BB,MATCH(G$12,'REG FL BS - 4 Results'!$2:$2,0),FALSE)/1000</f>
        <v>-8890079.6954736989</v>
      </c>
      <c r="H26" s="110">
        <f>VLOOKUP($D26,'REG FL BS - 4 Results'!$A:$BB,MATCH(H$12,'REG FL BS - 4 Results'!$2:$2,0),FALSE)/1000</f>
        <v>-8966340.5420046188</v>
      </c>
      <c r="I26" s="110">
        <f>VLOOKUP($D26,'REG FL BS - 4 Results'!$A:$BB,MATCH(I$12,'REG FL BS - 4 Results'!$2:$2,0),FALSE)/1000</f>
        <v>-9036223.2353290189</v>
      </c>
      <c r="J26" s="110">
        <f>VLOOKUP($D26,'REG FL BS - 4 Results'!$A:$BB,MATCH(J$12,'REG FL BS - 4 Results'!$2:$2,0),FALSE)/1000</f>
        <v>-9112340.2056619804</v>
      </c>
      <c r="K26" s="110">
        <f>VLOOKUP($D26,'REG FL BS - 4 Results'!$A:$BB,MATCH(K$12,'REG FL BS - 4 Results'!$2:$2,0),FALSE)/1000</f>
        <v>-9187555.07575812</v>
      </c>
      <c r="L26" s="110">
        <f>VLOOKUP($D26,'REG FL BS - 4 Results'!$A:$BB,MATCH(L$12,'REG FL BS - 4 Results'!$2:$2,0),FALSE)/1000</f>
        <v>-9251029.9905739594</v>
      </c>
      <c r="M26" s="110">
        <f>VLOOKUP($D26,'REG FL BS - 4 Results'!$A:$BB,MATCH(M$12,'REG FL BS - 4 Results'!$2:$2,0),FALSE)/1000</f>
        <v>-9315033.7447176706</v>
      </c>
      <c r="N26" s="110">
        <f>VLOOKUP($D26,'REG FL BS - 4 Results'!$A:$BB,MATCH(N$12,'REG FL BS - 4 Results'!$2:$2,0),FALSE)/1000</f>
        <v>-9392242.9880840089</v>
      </c>
      <c r="O26" s="110">
        <f>VLOOKUP($D26,'REG FL BS - 4 Results'!$A:$BB,MATCH(O$12,'REG FL BS - 4 Results'!$2:$2,0),FALSE)/1000</f>
        <v>-9463170.6156512517</v>
      </c>
      <c r="P26" s="110">
        <f>VLOOKUP($D26,'REG FL BS - 4 Results'!$A:$BB,MATCH(P$12,'REG FL BS - 4 Results'!$2:$2,0),FALSE)/1000</f>
        <v>-9537118.3711251598</v>
      </c>
      <c r="Q26" s="110">
        <f>VLOOKUP($D26,'REG FL BS - 4 Results'!$A:$BB,MATCH(Q$12,'REG FL BS - 4 Results'!$2:$2,0),FALSE)/1000</f>
        <v>-9616631.0361911785</v>
      </c>
      <c r="R26" s="110">
        <f>VLOOKUP($D26,'REG FL BS - 4 Results'!$A:$BB,MATCH(R$12,'REG FL BS - 4 Results'!$2:$2,0),FALSE)/1000</f>
        <v>-9683615.8093963396</v>
      </c>
      <c r="S26" s="44">
        <f>AVERAGE(F26:R26)</f>
        <v>-9251053.6121157687</v>
      </c>
    </row>
    <row r="27" spans="1:19" s="15" customFormat="1" x14ac:dyDescent="0.3">
      <c r="A27" s="20">
        <f t="shared" si="3"/>
        <v>10</v>
      </c>
      <c r="B27" s="56">
        <v>111</v>
      </c>
      <c r="C27" s="25" t="s">
        <v>113</v>
      </c>
      <c r="D27" s="250" t="s">
        <v>241</v>
      </c>
      <c r="E27" s="25"/>
      <c r="F27" s="110">
        <f>VLOOKUP($D27,'REG FL BS - 4 Results'!$A:$BB,MATCH(F$12,'REG FL BS - 4 Results'!$2:$2,0),FALSE)/1000</f>
        <v>-210915.23746999999</v>
      </c>
      <c r="G27" s="110">
        <f>VLOOKUP($D27,'REG FL BS - 4 Results'!$A:$BB,MATCH(G$12,'REG FL BS - 4 Results'!$2:$2,0),FALSE)/1000</f>
        <v>-210915.23746999999</v>
      </c>
      <c r="H27" s="110">
        <f>VLOOKUP($D27,'REG FL BS - 4 Results'!$A:$BB,MATCH(H$12,'REG FL BS - 4 Results'!$2:$2,0),FALSE)/1000</f>
        <v>-210915.23746999999</v>
      </c>
      <c r="I27" s="110">
        <f>VLOOKUP($D27,'REG FL BS - 4 Results'!$A:$BB,MATCH(I$12,'REG FL BS - 4 Results'!$2:$2,0),FALSE)/1000</f>
        <v>-210915.23746999999</v>
      </c>
      <c r="J27" s="110">
        <f>VLOOKUP($D27,'REG FL BS - 4 Results'!$A:$BB,MATCH(J$12,'REG FL BS - 4 Results'!$2:$2,0),FALSE)/1000</f>
        <v>-210915.23746999999</v>
      </c>
      <c r="K27" s="110">
        <f>VLOOKUP($D27,'REG FL BS - 4 Results'!$A:$BB,MATCH(K$12,'REG FL BS - 4 Results'!$2:$2,0),FALSE)/1000</f>
        <v>-210915.23746999999</v>
      </c>
      <c r="L27" s="110">
        <f>VLOOKUP($D27,'REG FL BS - 4 Results'!$A:$BB,MATCH(L$12,'REG FL BS - 4 Results'!$2:$2,0),FALSE)/1000</f>
        <v>-210915.23746999999</v>
      </c>
      <c r="M27" s="110">
        <f>VLOOKUP($D27,'REG FL BS - 4 Results'!$A:$BB,MATCH(M$12,'REG FL BS - 4 Results'!$2:$2,0),FALSE)/1000</f>
        <v>-210915.23746999999</v>
      </c>
      <c r="N27" s="110">
        <f>VLOOKUP($D27,'REG FL BS - 4 Results'!$A:$BB,MATCH(N$12,'REG FL BS - 4 Results'!$2:$2,0),FALSE)/1000</f>
        <v>-210915.23746999999</v>
      </c>
      <c r="O27" s="110">
        <f>VLOOKUP($D27,'REG FL BS - 4 Results'!$A:$BB,MATCH(O$12,'REG FL BS - 4 Results'!$2:$2,0),FALSE)/1000</f>
        <v>-210915.23746999999</v>
      </c>
      <c r="P27" s="110">
        <f>VLOOKUP($D27,'REG FL BS - 4 Results'!$A:$BB,MATCH(P$12,'REG FL BS - 4 Results'!$2:$2,0),FALSE)/1000</f>
        <v>-210915.23746999999</v>
      </c>
      <c r="Q27" s="110">
        <f>VLOOKUP($D27,'REG FL BS - 4 Results'!$A:$BB,MATCH(Q$12,'REG FL BS - 4 Results'!$2:$2,0),FALSE)/1000</f>
        <v>-210915.23746999999</v>
      </c>
      <c r="R27" s="110">
        <f>VLOOKUP($D27,'REG FL BS - 4 Results'!$A:$BB,MATCH(R$12,'REG FL BS - 4 Results'!$2:$2,0),FALSE)/1000</f>
        <v>-210915.23746999999</v>
      </c>
      <c r="S27" s="44">
        <f>AVERAGE(F27:R27)</f>
        <v>-210915.23747000002</v>
      </c>
    </row>
    <row r="28" spans="1:19" s="15" customFormat="1" x14ac:dyDescent="0.3">
      <c r="A28" s="20">
        <f t="shared" si="3"/>
        <v>11</v>
      </c>
      <c r="B28" s="56">
        <v>115</v>
      </c>
      <c r="C28" s="21" t="s">
        <v>114</v>
      </c>
      <c r="D28" s="250" t="s">
        <v>242</v>
      </c>
      <c r="E28" s="21"/>
      <c r="F28" s="110">
        <f>VLOOKUP($D28,'REG FL BS - 4 Results'!$A:$BB,MATCH(F$12,'REG FL BS - 4 Results'!$2:$2,0),FALSE)/1000</f>
        <v>-7251.61355</v>
      </c>
      <c r="G28" s="110">
        <f>VLOOKUP($D28,'REG FL BS - 4 Results'!$A:$BB,MATCH(G$12,'REG FL BS - 4 Results'!$2:$2,0),FALSE)/1000</f>
        <v>-7251.61355</v>
      </c>
      <c r="H28" s="110">
        <f>VLOOKUP($D28,'REG FL BS - 4 Results'!$A:$BB,MATCH(H$12,'REG FL BS - 4 Results'!$2:$2,0),FALSE)/1000</f>
        <v>-7251.61355</v>
      </c>
      <c r="I28" s="110">
        <f>VLOOKUP($D28,'REG FL BS - 4 Results'!$A:$BB,MATCH(I$12,'REG FL BS - 4 Results'!$2:$2,0),FALSE)/1000</f>
        <v>-7251.61355</v>
      </c>
      <c r="J28" s="110">
        <f>VLOOKUP($D28,'REG FL BS - 4 Results'!$A:$BB,MATCH(J$12,'REG FL BS - 4 Results'!$2:$2,0),FALSE)/1000</f>
        <v>-7251.61355</v>
      </c>
      <c r="K28" s="110">
        <f>VLOOKUP($D28,'REG FL BS - 4 Results'!$A:$BB,MATCH(K$12,'REG FL BS - 4 Results'!$2:$2,0),FALSE)/1000</f>
        <v>-7251.61355</v>
      </c>
      <c r="L28" s="110">
        <f>VLOOKUP($D28,'REG FL BS - 4 Results'!$A:$BB,MATCH(L$12,'REG FL BS - 4 Results'!$2:$2,0),FALSE)/1000</f>
        <v>-7251.61355</v>
      </c>
      <c r="M28" s="110">
        <f>VLOOKUP($D28,'REG FL BS - 4 Results'!$A:$BB,MATCH(M$12,'REG FL BS - 4 Results'!$2:$2,0),FALSE)/1000</f>
        <v>-7251.61355</v>
      </c>
      <c r="N28" s="110">
        <f>VLOOKUP($D28,'REG FL BS - 4 Results'!$A:$BB,MATCH(N$12,'REG FL BS - 4 Results'!$2:$2,0),FALSE)/1000</f>
        <v>-7251.61355</v>
      </c>
      <c r="O28" s="110">
        <f>VLOOKUP($D28,'REG FL BS - 4 Results'!$A:$BB,MATCH(O$12,'REG FL BS - 4 Results'!$2:$2,0),FALSE)/1000</f>
        <v>-7251.61355</v>
      </c>
      <c r="P28" s="110">
        <f>VLOOKUP($D28,'REG FL BS - 4 Results'!$A:$BB,MATCH(P$12,'REG FL BS - 4 Results'!$2:$2,0),FALSE)/1000</f>
        <v>-7251.61355</v>
      </c>
      <c r="Q28" s="110">
        <f>VLOOKUP($D28,'REG FL BS - 4 Results'!$A:$BB,MATCH(Q$12,'REG FL BS - 4 Results'!$2:$2,0),FALSE)/1000</f>
        <v>-7251.61355</v>
      </c>
      <c r="R28" s="110">
        <f>VLOOKUP($D28,'REG FL BS - 4 Results'!$A:$BB,MATCH(R$12,'REG FL BS - 4 Results'!$2:$2,0),FALSE)/1000</f>
        <v>-7251.61355</v>
      </c>
      <c r="S28" s="44">
        <f>AVERAGE(F28:R28)</f>
        <v>-7251.6135499999991</v>
      </c>
    </row>
    <row r="29" spans="1:19" s="15" customFormat="1" x14ac:dyDescent="0.3">
      <c r="A29" s="20">
        <f>A28+1</f>
        <v>12</v>
      </c>
      <c r="B29" s="56">
        <v>119</v>
      </c>
      <c r="C29" s="21" t="s">
        <v>115</v>
      </c>
      <c r="D29" s="250" t="s">
        <v>243</v>
      </c>
      <c r="E29" s="21"/>
      <c r="F29" s="110">
        <f>VLOOKUP($D29,'REG FL BS - 4 Results'!$A:$BB,MATCH(F$12,'REG FL BS - 4 Results'!$2:$2,0),FALSE)/1000</f>
        <v>-2510.5769</v>
      </c>
      <c r="G29" s="110">
        <f>VLOOKUP($D29,'REG FL BS - 4 Results'!$A:$BB,MATCH(G$12,'REG FL BS - 4 Results'!$2:$2,0),FALSE)/1000</f>
        <v>-2510.5769</v>
      </c>
      <c r="H29" s="110">
        <f>VLOOKUP($D29,'REG FL BS - 4 Results'!$A:$BB,MATCH(H$12,'REG FL BS - 4 Results'!$2:$2,0),FALSE)/1000</f>
        <v>-2510.5769</v>
      </c>
      <c r="I29" s="110">
        <f>VLOOKUP($D29,'REG FL BS - 4 Results'!$A:$BB,MATCH(I$12,'REG FL BS - 4 Results'!$2:$2,0),FALSE)/1000</f>
        <v>-2510.5769</v>
      </c>
      <c r="J29" s="110">
        <f>VLOOKUP($D29,'REG FL BS - 4 Results'!$A:$BB,MATCH(J$12,'REG FL BS - 4 Results'!$2:$2,0),FALSE)/1000</f>
        <v>-2510.5769</v>
      </c>
      <c r="K29" s="110">
        <f>VLOOKUP($D29,'REG FL BS - 4 Results'!$A:$BB,MATCH(K$12,'REG FL BS - 4 Results'!$2:$2,0),FALSE)/1000</f>
        <v>-2510.5769</v>
      </c>
      <c r="L29" s="110">
        <f>VLOOKUP($D29,'REG FL BS - 4 Results'!$A:$BB,MATCH(L$12,'REG FL BS - 4 Results'!$2:$2,0),FALSE)/1000</f>
        <v>-2510.5769</v>
      </c>
      <c r="M29" s="110">
        <f>VLOOKUP($D29,'REG FL BS - 4 Results'!$A:$BB,MATCH(M$12,'REG FL BS - 4 Results'!$2:$2,0),FALSE)/1000</f>
        <v>-2510.5769</v>
      </c>
      <c r="N29" s="110">
        <f>VLOOKUP($D29,'REG FL BS - 4 Results'!$A:$BB,MATCH(N$12,'REG FL BS - 4 Results'!$2:$2,0),FALSE)/1000</f>
        <v>-2510.5769</v>
      </c>
      <c r="O29" s="110">
        <f>VLOOKUP($D29,'REG FL BS - 4 Results'!$A:$BB,MATCH(O$12,'REG FL BS - 4 Results'!$2:$2,0),FALSE)/1000</f>
        <v>-2510.5769</v>
      </c>
      <c r="P29" s="110">
        <f>VLOOKUP($D29,'REG FL BS - 4 Results'!$A:$BB,MATCH(P$12,'REG FL BS - 4 Results'!$2:$2,0),FALSE)/1000</f>
        <v>-2510.5769</v>
      </c>
      <c r="Q29" s="110">
        <f>VLOOKUP($D29,'REG FL BS - 4 Results'!$A:$BB,MATCH(Q$12,'REG FL BS - 4 Results'!$2:$2,0),FALSE)/1000</f>
        <v>-2510.5769</v>
      </c>
      <c r="R29" s="110">
        <f>VLOOKUP($D29,'REG FL BS - 4 Results'!$A:$BB,MATCH(R$12,'REG FL BS - 4 Results'!$2:$2,0),FALSE)/1000</f>
        <v>-2510.5769</v>
      </c>
      <c r="S29" s="44">
        <f>AVERAGE(F29:R29)</f>
        <v>-2510.5769</v>
      </c>
    </row>
    <row r="30" spans="1:19" s="15" customFormat="1" x14ac:dyDescent="0.25">
      <c r="A30" s="20">
        <f t="shared" si="3"/>
        <v>13</v>
      </c>
      <c r="B30" s="57"/>
      <c r="C30" s="39" t="s">
        <v>116</v>
      </c>
      <c r="D30" s="39"/>
      <c r="E30" s="39"/>
      <c r="F30" s="45">
        <f>SUM(F25:F29)</f>
        <v>26717004.138931509</v>
      </c>
      <c r="G30" s="45">
        <f>SUM(G25:G29)</f>
        <v>26825334.347152721</v>
      </c>
      <c r="H30" s="45">
        <f>SUM(H25:H29)</f>
        <v>26940400.930855162</v>
      </c>
      <c r="I30" s="45">
        <f t="shared" ref="I30:R30" si="6">SUM(I25:I29)</f>
        <v>27074009.238229427</v>
      </c>
      <c r="J30" s="45">
        <f t="shared" si="6"/>
        <v>27194555.242466103</v>
      </c>
      <c r="K30" s="45">
        <f t="shared" si="6"/>
        <v>27318119.081346523</v>
      </c>
      <c r="L30" s="45">
        <f t="shared" si="6"/>
        <v>27440689.156410906</v>
      </c>
      <c r="M30" s="45">
        <f t="shared" si="6"/>
        <v>27562247.948147926</v>
      </c>
      <c r="N30" s="45">
        <f t="shared" si="6"/>
        <v>27708332.554441337</v>
      </c>
      <c r="O30" s="45">
        <f t="shared" si="6"/>
        <v>27836083.00558817</v>
      </c>
      <c r="P30" s="45">
        <f t="shared" si="6"/>
        <v>27980742.559917603</v>
      </c>
      <c r="Q30" s="45">
        <f t="shared" si="6"/>
        <v>28119891.165890526</v>
      </c>
      <c r="R30" s="45">
        <f t="shared" si="6"/>
        <v>28250433.648317721</v>
      </c>
      <c r="S30" s="45">
        <f>SUM(S25:S29)</f>
        <v>27459064.84751505</v>
      </c>
    </row>
    <row r="31" spans="1:19" x14ac:dyDescent="0.3">
      <c r="A31" s="20">
        <f t="shared" si="3"/>
        <v>14</v>
      </c>
      <c r="B31" s="56"/>
      <c r="C31" s="21"/>
      <c r="D31" s="21"/>
      <c r="E31" s="21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7"/>
    </row>
    <row r="32" spans="1:19" x14ac:dyDescent="0.3">
      <c r="A32" s="20">
        <f t="shared" si="3"/>
        <v>15</v>
      </c>
      <c r="B32" s="58"/>
      <c r="C32" s="21" t="s">
        <v>117</v>
      </c>
      <c r="D32" s="21"/>
      <c r="E32" s="21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7"/>
    </row>
    <row r="33" spans="1:19" x14ac:dyDescent="0.3">
      <c r="A33" s="20">
        <f t="shared" si="3"/>
        <v>16</v>
      </c>
      <c r="B33" s="59">
        <v>121</v>
      </c>
      <c r="C33" s="15" t="s">
        <v>118</v>
      </c>
      <c r="D33" s="250" t="s">
        <v>244</v>
      </c>
      <c r="E33" s="15"/>
      <c r="F33" s="110">
        <f>VLOOKUP($D33,'REG FL BS - 4 Results'!$A:$BB,MATCH(F$12,'REG FL BS - 4 Results'!$2:$2,0),FALSE)/1000</f>
        <v>22953.779369999902</v>
      </c>
      <c r="G33" s="110">
        <f>VLOOKUP($D33,'REG FL BS - 4 Results'!$A:$BB,MATCH(G$12,'REG FL BS - 4 Results'!$2:$2,0),FALSE)/1000</f>
        <v>22953.779369999902</v>
      </c>
      <c r="H33" s="110">
        <f>VLOOKUP($D33,'REG FL BS - 4 Results'!$A:$BB,MATCH(H$12,'REG FL BS - 4 Results'!$2:$2,0),FALSE)/1000</f>
        <v>22953.779369999902</v>
      </c>
      <c r="I33" s="110">
        <f>VLOOKUP($D33,'REG FL BS - 4 Results'!$A:$BB,MATCH(I$12,'REG FL BS - 4 Results'!$2:$2,0),FALSE)/1000</f>
        <v>22953.779369999902</v>
      </c>
      <c r="J33" s="110">
        <f>VLOOKUP($D33,'REG FL BS - 4 Results'!$A:$BB,MATCH(J$12,'REG FL BS - 4 Results'!$2:$2,0),FALSE)/1000</f>
        <v>22953.779369999902</v>
      </c>
      <c r="K33" s="110">
        <f>VLOOKUP($D33,'REG FL BS - 4 Results'!$A:$BB,MATCH(K$12,'REG FL BS - 4 Results'!$2:$2,0),FALSE)/1000</f>
        <v>22953.779369999902</v>
      </c>
      <c r="L33" s="110">
        <f>VLOOKUP($D33,'REG FL BS - 4 Results'!$A:$BB,MATCH(L$12,'REG FL BS - 4 Results'!$2:$2,0),FALSE)/1000</f>
        <v>22953.779369999902</v>
      </c>
      <c r="M33" s="110">
        <f>VLOOKUP($D33,'REG FL BS - 4 Results'!$A:$BB,MATCH(M$12,'REG FL BS - 4 Results'!$2:$2,0),FALSE)/1000</f>
        <v>22953.779369999902</v>
      </c>
      <c r="N33" s="110">
        <f>VLOOKUP($D33,'REG FL BS - 4 Results'!$A:$BB,MATCH(N$12,'REG FL BS - 4 Results'!$2:$2,0),FALSE)/1000</f>
        <v>22953.779369999902</v>
      </c>
      <c r="O33" s="110">
        <f>VLOOKUP($D33,'REG FL BS - 4 Results'!$A:$BB,MATCH(O$12,'REG FL BS - 4 Results'!$2:$2,0),FALSE)/1000</f>
        <v>22953.779369999902</v>
      </c>
      <c r="P33" s="110">
        <f>VLOOKUP($D33,'REG FL BS - 4 Results'!$A:$BB,MATCH(P$12,'REG FL BS - 4 Results'!$2:$2,0),FALSE)/1000</f>
        <v>22953.779369999902</v>
      </c>
      <c r="Q33" s="110">
        <f>VLOOKUP($D33,'REG FL BS - 4 Results'!$A:$BB,MATCH(Q$12,'REG FL BS - 4 Results'!$2:$2,0),FALSE)/1000</f>
        <v>22953.779369999902</v>
      </c>
      <c r="R33" s="110">
        <f>VLOOKUP($D33,'REG FL BS - 4 Results'!$A:$BB,MATCH(R$12,'REG FL BS - 4 Results'!$2:$2,0),FALSE)/1000</f>
        <v>22953.779369999902</v>
      </c>
      <c r="S33" s="47">
        <f>AVERAGE(F33:R33)</f>
        <v>22953.779369999895</v>
      </c>
    </row>
    <row r="34" spans="1:19" x14ac:dyDescent="0.3">
      <c r="A34" s="20">
        <f t="shared" si="3"/>
        <v>17</v>
      </c>
      <c r="B34" s="56">
        <v>122</v>
      </c>
      <c r="C34" s="21" t="s">
        <v>119</v>
      </c>
      <c r="D34" s="250" t="s">
        <v>245</v>
      </c>
      <c r="E34" s="21"/>
      <c r="F34" s="137">
        <f>VLOOKUP($D34,'REG FL BS - 4 Results'!$A:$BB,MATCH(F$12,'REG FL BS - 4 Results'!$2:$2,0),FALSE)/1000</f>
        <v>-14986.6907887092</v>
      </c>
      <c r="G34" s="137">
        <f>VLOOKUP($D34,'REG FL BS - 4 Results'!$A:$BB,MATCH(G$12,'REG FL BS - 4 Results'!$2:$2,0),FALSE)/1000</f>
        <v>-15076.6537870761</v>
      </c>
      <c r="H34" s="137">
        <f>VLOOKUP($D34,'REG FL BS - 4 Results'!$A:$BB,MATCH(H$12,'REG FL BS - 4 Results'!$2:$2,0),FALSE)/1000</f>
        <v>-15166.616785443</v>
      </c>
      <c r="I34" s="137">
        <f>VLOOKUP($D34,'REG FL BS - 4 Results'!$A:$BB,MATCH(I$12,'REG FL BS - 4 Results'!$2:$2,0),FALSE)/1000</f>
        <v>-15256.579783809901</v>
      </c>
      <c r="J34" s="137">
        <f>VLOOKUP($D34,'REG FL BS - 4 Results'!$A:$BB,MATCH(J$12,'REG FL BS - 4 Results'!$2:$2,0),FALSE)/1000</f>
        <v>-15346.542782176901</v>
      </c>
      <c r="K34" s="137">
        <f>VLOOKUP($D34,'REG FL BS - 4 Results'!$A:$BB,MATCH(K$12,'REG FL BS - 4 Results'!$2:$2,0),FALSE)/1000</f>
        <v>-15436.505780543801</v>
      </c>
      <c r="L34" s="137">
        <f>VLOOKUP($D34,'REG FL BS - 4 Results'!$A:$BB,MATCH(L$12,'REG FL BS - 4 Results'!$2:$2,0),FALSE)/1000</f>
        <v>-15526.468778910701</v>
      </c>
      <c r="M34" s="137">
        <f>VLOOKUP($D34,'REG FL BS - 4 Results'!$A:$BB,MATCH(M$12,'REG FL BS - 4 Results'!$2:$2,0),FALSE)/1000</f>
        <v>-15616.431777277701</v>
      </c>
      <c r="N34" s="137">
        <f>VLOOKUP($D34,'REG FL BS - 4 Results'!$A:$BB,MATCH(N$12,'REG FL BS - 4 Results'!$2:$2,0),FALSE)/1000</f>
        <v>-15706.3947756446</v>
      </c>
      <c r="O34" s="137">
        <f>VLOOKUP($D34,'REG FL BS - 4 Results'!$A:$BB,MATCH(O$12,'REG FL BS - 4 Results'!$2:$2,0),FALSE)/1000</f>
        <v>-15796.3577740115</v>
      </c>
      <c r="P34" s="137">
        <f>VLOOKUP($D34,'REG FL BS - 4 Results'!$A:$BB,MATCH(P$12,'REG FL BS - 4 Results'!$2:$2,0),FALSE)/1000</f>
        <v>-15886.3207723784</v>
      </c>
      <c r="Q34" s="137">
        <f>VLOOKUP($D34,'REG FL BS - 4 Results'!$A:$BB,MATCH(Q$12,'REG FL BS - 4 Results'!$2:$2,0),FALSE)/1000</f>
        <v>-15976.2837707454</v>
      </c>
      <c r="R34" s="137">
        <f>VLOOKUP($D34,'REG FL BS - 4 Results'!$A:$BB,MATCH(R$12,'REG FL BS - 4 Results'!$2:$2,0),FALSE)/1000</f>
        <v>-16066.2467691123</v>
      </c>
      <c r="S34" s="53">
        <f>AVERAGE(F34:R34)</f>
        <v>-15526.468778910728</v>
      </c>
    </row>
    <row r="35" spans="1:19" x14ac:dyDescent="0.3">
      <c r="A35" s="20">
        <f t="shared" si="3"/>
        <v>18</v>
      </c>
      <c r="B35" s="56"/>
      <c r="C35" s="39" t="s">
        <v>120</v>
      </c>
      <c r="D35" s="100"/>
      <c r="E35" s="39"/>
      <c r="F35" s="42">
        <f>SUM(F33:F34)</f>
        <v>7967.0885812907018</v>
      </c>
      <c r="G35" s="42">
        <f t="shared" ref="G35:P35" si="7">SUM(G33:G34)</f>
        <v>7877.1255829238016</v>
      </c>
      <c r="H35" s="42">
        <f t="shared" si="7"/>
        <v>7787.1625845569015</v>
      </c>
      <c r="I35" s="42">
        <f t="shared" si="7"/>
        <v>7697.1995861900014</v>
      </c>
      <c r="J35" s="42">
        <f t="shared" si="7"/>
        <v>7607.2365878230012</v>
      </c>
      <c r="K35" s="42">
        <f t="shared" si="7"/>
        <v>7517.273589456101</v>
      </c>
      <c r="L35" s="42">
        <f t="shared" si="7"/>
        <v>7427.3105910892009</v>
      </c>
      <c r="M35" s="42">
        <f t="shared" si="7"/>
        <v>7337.3475927222007</v>
      </c>
      <c r="N35" s="42">
        <f t="shared" si="7"/>
        <v>7247.3845943553024</v>
      </c>
      <c r="O35" s="42">
        <f t="shared" si="7"/>
        <v>7157.4215959884023</v>
      </c>
      <c r="P35" s="42">
        <f t="shared" si="7"/>
        <v>7067.4585976215021</v>
      </c>
      <c r="Q35" s="42">
        <f>SUM(Q33:Q34)</f>
        <v>6977.4955992545019</v>
      </c>
      <c r="R35" s="42">
        <f>SUM(R33:R34)</f>
        <v>6887.5326008876018</v>
      </c>
      <c r="S35" s="42">
        <f>SUM(S33:S34)</f>
        <v>7427.3105910891663</v>
      </c>
    </row>
    <row r="36" spans="1:19" x14ac:dyDescent="0.3">
      <c r="A36" s="20">
        <f t="shared" si="3"/>
        <v>19</v>
      </c>
      <c r="B36" s="56">
        <v>123</v>
      </c>
      <c r="C36" s="21" t="s">
        <v>121</v>
      </c>
      <c r="D36" s="250" t="s">
        <v>246</v>
      </c>
      <c r="E36" s="21"/>
      <c r="F36" s="110">
        <f>VLOOKUP($D36,'REG FL BS - 4 Results'!$A:$BB,MATCH(F$12,'REG FL BS - 4 Results'!$2:$2,0),FALSE)/1000</f>
        <v>6553.1172900000802</v>
      </c>
      <c r="G36" s="110">
        <f>VLOOKUP($D36,'REG FL BS - 4 Results'!$A:$BB,MATCH(G$12,'REG FL BS - 4 Results'!$2:$2,0),FALSE)/1000</f>
        <v>6553.1172900000802</v>
      </c>
      <c r="H36" s="110">
        <f>VLOOKUP($D36,'REG FL BS - 4 Results'!$A:$BB,MATCH(H$12,'REG FL BS - 4 Results'!$2:$2,0),FALSE)/1000</f>
        <v>6553.1172900000802</v>
      </c>
      <c r="I36" s="110">
        <f>VLOOKUP($D36,'REG FL BS - 4 Results'!$A:$BB,MATCH(I$12,'REG FL BS - 4 Results'!$2:$2,0),FALSE)/1000</f>
        <v>6553.1172900000802</v>
      </c>
      <c r="J36" s="110">
        <f>VLOOKUP($D36,'REG FL BS - 4 Results'!$A:$BB,MATCH(J$12,'REG FL BS - 4 Results'!$2:$2,0),FALSE)/1000</f>
        <v>6553.1172900000802</v>
      </c>
      <c r="K36" s="110">
        <f>VLOOKUP($D36,'REG FL BS - 4 Results'!$A:$BB,MATCH(K$12,'REG FL BS - 4 Results'!$2:$2,0),FALSE)/1000</f>
        <v>6553.1172900000802</v>
      </c>
      <c r="L36" s="110">
        <f>VLOOKUP($D36,'REG FL BS - 4 Results'!$A:$BB,MATCH(L$12,'REG FL BS - 4 Results'!$2:$2,0),FALSE)/1000</f>
        <v>6553.1172900000802</v>
      </c>
      <c r="M36" s="110">
        <f>VLOOKUP($D36,'REG FL BS - 4 Results'!$A:$BB,MATCH(M$12,'REG FL BS - 4 Results'!$2:$2,0),FALSE)/1000</f>
        <v>6553.1172900000802</v>
      </c>
      <c r="N36" s="110">
        <f>VLOOKUP($D36,'REG FL BS - 4 Results'!$A:$BB,MATCH(N$12,'REG FL BS - 4 Results'!$2:$2,0),FALSE)/1000</f>
        <v>6553.1172900000802</v>
      </c>
      <c r="O36" s="110">
        <f>VLOOKUP($D36,'REG FL BS - 4 Results'!$A:$BB,MATCH(O$12,'REG FL BS - 4 Results'!$2:$2,0),FALSE)/1000</f>
        <v>6553.1172900000802</v>
      </c>
      <c r="P36" s="110">
        <f>VLOOKUP($D36,'REG FL BS - 4 Results'!$A:$BB,MATCH(P$12,'REG FL BS - 4 Results'!$2:$2,0),FALSE)/1000</f>
        <v>6553.1172900000802</v>
      </c>
      <c r="Q36" s="110">
        <f>VLOOKUP($D36,'REG FL BS - 4 Results'!$A:$BB,MATCH(Q$12,'REG FL BS - 4 Results'!$2:$2,0),FALSE)/1000</f>
        <v>6553.1172900000802</v>
      </c>
      <c r="R36" s="110">
        <f>VLOOKUP($D36,'REG FL BS - 4 Results'!$A:$BB,MATCH(R$12,'REG FL BS - 4 Results'!$2:$2,0),FALSE)/1000</f>
        <v>6553.1172900000802</v>
      </c>
      <c r="S36" s="42">
        <f>AVERAGE(F36:R36)</f>
        <v>6553.1172900000811</v>
      </c>
    </row>
    <row r="37" spans="1:19" x14ac:dyDescent="0.3">
      <c r="A37" s="20">
        <f t="shared" si="3"/>
        <v>20</v>
      </c>
      <c r="B37" s="56">
        <v>124</v>
      </c>
      <c r="C37" s="21" t="s">
        <v>122</v>
      </c>
      <c r="D37" s="250" t="s">
        <v>247</v>
      </c>
      <c r="E37" s="21"/>
      <c r="F37" s="110">
        <f>VLOOKUP($D37,'REG FL BS - 4 Results'!$A:$BB,MATCH(F$12,'REG FL BS - 4 Results'!$2:$2,0),FALSE)/1000</f>
        <v>1362.87204</v>
      </c>
      <c r="G37" s="110">
        <f>VLOOKUP($D37,'REG FL BS - 4 Results'!$A:$BB,MATCH(G$12,'REG FL BS - 4 Results'!$2:$2,0),FALSE)/1000</f>
        <v>1362.87204</v>
      </c>
      <c r="H37" s="110">
        <f>VLOOKUP($D37,'REG FL BS - 4 Results'!$A:$BB,MATCH(H$12,'REG FL BS - 4 Results'!$2:$2,0),FALSE)/1000</f>
        <v>1362.87204</v>
      </c>
      <c r="I37" s="110">
        <f>VLOOKUP($D37,'REG FL BS - 4 Results'!$A:$BB,MATCH(I$12,'REG FL BS - 4 Results'!$2:$2,0),FALSE)/1000</f>
        <v>1362.87204</v>
      </c>
      <c r="J37" s="110">
        <f>VLOOKUP($D37,'REG FL BS - 4 Results'!$A:$BB,MATCH(J$12,'REG FL BS - 4 Results'!$2:$2,0),FALSE)/1000</f>
        <v>1362.87204</v>
      </c>
      <c r="K37" s="110">
        <f>VLOOKUP($D37,'REG FL BS - 4 Results'!$A:$BB,MATCH(K$12,'REG FL BS - 4 Results'!$2:$2,0),FALSE)/1000</f>
        <v>1362.87204</v>
      </c>
      <c r="L37" s="110">
        <f>VLOOKUP($D37,'REG FL BS - 4 Results'!$A:$BB,MATCH(L$12,'REG FL BS - 4 Results'!$2:$2,0),FALSE)/1000</f>
        <v>1362.87204</v>
      </c>
      <c r="M37" s="110">
        <f>VLOOKUP($D37,'REG FL BS - 4 Results'!$A:$BB,MATCH(M$12,'REG FL BS - 4 Results'!$2:$2,0),FALSE)/1000</f>
        <v>1362.87204</v>
      </c>
      <c r="N37" s="110">
        <f>VLOOKUP($D37,'REG FL BS - 4 Results'!$A:$BB,MATCH(N$12,'REG FL BS - 4 Results'!$2:$2,0),FALSE)/1000</f>
        <v>1362.87204</v>
      </c>
      <c r="O37" s="110">
        <f>VLOOKUP($D37,'REG FL BS - 4 Results'!$A:$BB,MATCH(O$12,'REG FL BS - 4 Results'!$2:$2,0),FALSE)/1000</f>
        <v>1362.87204</v>
      </c>
      <c r="P37" s="110">
        <f>VLOOKUP($D37,'REG FL BS - 4 Results'!$A:$BB,MATCH(P$12,'REG FL BS - 4 Results'!$2:$2,0),FALSE)/1000</f>
        <v>1362.87204</v>
      </c>
      <c r="Q37" s="110">
        <f>VLOOKUP($D37,'REG FL BS - 4 Results'!$A:$BB,MATCH(Q$12,'REG FL BS - 4 Results'!$2:$2,0),FALSE)/1000</f>
        <v>1362.87204</v>
      </c>
      <c r="R37" s="110">
        <f>VLOOKUP($D37,'REG FL BS - 4 Results'!$A:$BB,MATCH(R$12,'REG FL BS - 4 Results'!$2:$2,0),FALSE)/1000</f>
        <v>1362.87204</v>
      </c>
      <c r="S37" s="47">
        <f>AVERAGE(F37:R37)</f>
        <v>1362.87204</v>
      </c>
    </row>
    <row r="38" spans="1:19" x14ac:dyDescent="0.3">
      <c r="A38" s="20">
        <f t="shared" si="3"/>
        <v>21</v>
      </c>
      <c r="B38" s="56">
        <v>128</v>
      </c>
      <c r="C38" s="21" t="s">
        <v>123</v>
      </c>
      <c r="D38" s="250" t="s">
        <v>248</v>
      </c>
      <c r="E38" s="21"/>
      <c r="F38" s="110">
        <f>VLOOKUP($D38,'REG FL BS - 4 Results'!$A:$BB,MATCH(F$12,'REG FL BS - 4 Results'!$2:$2,0),FALSE)/1000</f>
        <v>448396.45543999999</v>
      </c>
      <c r="G38" s="110">
        <f>VLOOKUP($D38,'REG FL BS - 4 Results'!$A:$BB,MATCH(G$12,'REG FL BS - 4 Results'!$2:$2,0),FALSE)/1000</f>
        <v>448396.45543999999</v>
      </c>
      <c r="H38" s="110">
        <f>VLOOKUP($D38,'REG FL BS - 4 Results'!$A:$BB,MATCH(H$12,'REG FL BS - 4 Results'!$2:$2,0),FALSE)/1000</f>
        <v>448396.45543999999</v>
      </c>
      <c r="I38" s="110">
        <f>VLOOKUP($D38,'REG FL BS - 4 Results'!$A:$BB,MATCH(I$12,'REG FL BS - 4 Results'!$2:$2,0),FALSE)/1000</f>
        <v>448396.45543999999</v>
      </c>
      <c r="J38" s="110">
        <f>VLOOKUP($D38,'REG FL BS - 4 Results'!$A:$BB,MATCH(J$12,'REG FL BS - 4 Results'!$2:$2,0),FALSE)/1000</f>
        <v>448396.45543999999</v>
      </c>
      <c r="K38" s="110">
        <f>VLOOKUP($D38,'REG FL BS - 4 Results'!$A:$BB,MATCH(K$12,'REG FL BS - 4 Results'!$2:$2,0),FALSE)/1000</f>
        <v>448396.45543999999</v>
      </c>
      <c r="L38" s="110">
        <f>VLOOKUP($D38,'REG FL BS - 4 Results'!$A:$BB,MATCH(L$12,'REG FL BS - 4 Results'!$2:$2,0),FALSE)/1000</f>
        <v>448396.45543999999</v>
      </c>
      <c r="M38" s="110">
        <f>VLOOKUP($D38,'REG FL BS - 4 Results'!$A:$BB,MATCH(M$12,'REG FL BS - 4 Results'!$2:$2,0),FALSE)/1000</f>
        <v>448396.45543999999</v>
      </c>
      <c r="N38" s="110">
        <f>VLOOKUP($D38,'REG FL BS - 4 Results'!$A:$BB,MATCH(N$12,'REG FL BS - 4 Results'!$2:$2,0),FALSE)/1000</f>
        <v>448396.45543999999</v>
      </c>
      <c r="O38" s="110">
        <f>VLOOKUP($D38,'REG FL BS - 4 Results'!$A:$BB,MATCH(O$12,'REG FL BS - 4 Results'!$2:$2,0),FALSE)/1000</f>
        <v>448396.45543999999</v>
      </c>
      <c r="P38" s="110">
        <f>VLOOKUP($D38,'REG FL BS - 4 Results'!$A:$BB,MATCH(P$12,'REG FL BS - 4 Results'!$2:$2,0),FALSE)/1000</f>
        <v>448396.45543999999</v>
      </c>
      <c r="Q38" s="110">
        <f>VLOOKUP($D38,'REG FL BS - 4 Results'!$A:$BB,MATCH(Q$12,'REG FL BS - 4 Results'!$2:$2,0),FALSE)/1000</f>
        <v>448396.45543999999</v>
      </c>
      <c r="R38" s="110">
        <f>VLOOKUP($D38,'REG FL BS - 4 Results'!$A:$BB,MATCH(R$12,'REG FL BS - 4 Results'!$2:$2,0),FALSE)/1000</f>
        <v>448396.45543999999</v>
      </c>
      <c r="S38" s="47">
        <f>AVERAGE(F38:R38)</f>
        <v>448396.45543999999</v>
      </c>
    </row>
    <row r="39" spans="1:19" x14ac:dyDescent="0.3">
      <c r="A39" s="20">
        <f t="shared" si="3"/>
        <v>22</v>
      </c>
      <c r="B39" s="56">
        <v>129</v>
      </c>
      <c r="C39" s="21" t="s">
        <v>124</v>
      </c>
      <c r="D39" s="250" t="s">
        <v>249</v>
      </c>
      <c r="E39" s="21"/>
      <c r="F39" s="110">
        <f>VLOOKUP($D39,'REG FL BS - 4 Results'!$A:$BB,MATCH(F$12,'REG FL BS - 4 Results'!$2:$2,0),FALSE)/1000</f>
        <v>0</v>
      </c>
      <c r="G39" s="110">
        <f>VLOOKUP($D39,'REG FL BS - 4 Results'!$A:$BB,MATCH(G$12,'REG FL BS - 4 Results'!$2:$2,0),FALSE)/1000</f>
        <v>0</v>
      </c>
      <c r="H39" s="110">
        <f>VLOOKUP($D39,'REG FL BS - 4 Results'!$A:$BB,MATCH(H$12,'REG FL BS - 4 Results'!$2:$2,0),FALSE)/1000</f>
        <v>0</v>
      </c>
      <c r="I39" s="110">
        <f>VLOOKUP($D39,'REG FL BS - 4 Results'!$A:$BB,MATCH(I$12,'REG FL BS - 4 Results'!$2:$2,0),FALSE)/1000</f>
        <v>0</v>
      </c>
      <c r="J39" s="110">
        <f>VLOOKUP($D39,'REG FL BS - 4 Results'!$A:$BB,MATCH(J$12,'REG FL BS - 4 Results'!$2:$2,0),FALSE)/1000</f>
        <v>0</v>
      </c>
      <c r="K39" s="110">
        <f>VLOOKUP($D39,'REG FL BS - 4 Results'!$A:$BB,MATCH(K$12,'REG FL BS - 4 Results'!$2:$2,0),FALSE)/1000</f>
        <v>0</v>
      </c>
      <c r="L39" s="110">
        <f>VLOOKUP($D39,'REG FL BS - 4 Results'!$A:$BB,MATCH(L$12,'REG FL BS - 4 Results'!$2:$2,0),FALSE)/1000</f>
        <v>0</v>
      </c>
      <c r="M39" s="110">
        <f>VLOOKUP($D39,'REG FL BS - 4 Results'!$A:$BB,MATCH(M$12,'REG FL BS - 4 Results'!$2:$2,0),FALSE)/1000</f>
        <v>0</v>
      </c>
      <c r="N39" s="110">
        <f>VLOOKUP($D39,'REG FL BS - 4 Results'!$A:$BB,MATCH(N$12,'REG FL BS - 4 Results'!$2:$2,0),FALSE)/1000</f>
        <v>0</v>
      </c>
      <c r="O39" s="110">
        <f>VLOOKUP($D39,'REG FL BS - 4 Results'!$A:$BB,MATCH(O$12,'REG FL BS - 4 Results'!$2:$2,0),FALSE)/1000</f>
        <v>0</v>
      </c>
      <c r="P39" s="110">
        <f>VLOOKUP($D39,'REG FL BS - 4 Results'!$A:$BB,MATCH(P$12,'REG FL BS - 4 Results'!$2:$2,0),FALSE)/1000</f>
        <v>0</v>
      </c>
      <c r="Q39" s="110">
        <f>VLOOKUP($D39,'REG FL BS - 4 Results'!$A:$BB,MATCH(Q$12,'REG FL BS - 4 Results'!$2:$2,0),FALSE)/1000</f>
        <v>0</v>
      </c>
      <c r="R39" s="110">
        <f>VLOOKUP($D39,'REG FL BS - 4 Results'!$A:$BB,MATCH(R$12,'REG FL BS - 4 Results'!$2:$2,0),FALSE)/1000</f>
        <v>0</v>
      </c>
      <c r="S39" s="47">
        <f>AVERAGE(F39:R39)</f>
        <v>0</v>
      </c>
    </row>
    <row r="40" spans="1:19" x14ac:dyDescent="0.3">
      <c r="A40" s="20">
        <f t="shared" si="3"/>
        <v>23</v>
      </c>
      <c r="B40" s="56"/>
      <c r="C40" s="39" t="s">
        <v>125</v>
      </c>
      <c r="D40" s="39"/>
      <c r="E40" s="39"/>
      <c r="F40" s="46">
        <f>SUM(F35:F39)</f>
        <v>464279.5333512908</v>
      </c>
      <c r="G40" s="46">
        <f t="shared" ref="G40:P40" si="8">SUM(G35:G39)</f>
        <v>464189.57035292388</v>
      </c>
      <c r="H40" s="46">
        <f t="shared" si="8"/>
        <v>464099.60735455697</v>
      </c>
      <c r="I40" s="46">
        <f t="shared" si="8"/>
        <v>464009.64435619005</v>
      </c>
      <c r="J40" s="46">
        <f t="shared" si="8"/>
        <v>463919.68135782308</v>
      </c>
      <c r="K40" s="46">
        <f t="shared" si="8"/>
        <v>463829.71835945616</v>
      </c>
      <c r="L40" s="46">
        <f t="shared" si="8"/>
        <v>463739.75536108925</v>
      </c>
      <c r="M40" s="46">
        <f t="shared" si="8"/>
        <v>463649.79236272228</v>
      </c>
      <c r="N40" s="46">
        <f t="shared" si="8"/>
        <v>463559.82936435536</v>
      </c>
      <c r="O40" s="46">
        <f t="shared" si="8"/>
        <v>463469.86636598845</v>
      </c>
      <c r="P40" s="46">
        <f t="shared" si="8"/>
        <v>463379.90336762159</v>
      </c>
      <c r="Q40" s="46">
        <f>SUM(Q35:Q39)</f>
        <v>463289.94036925456</v>
      </c>
      <c r="R40" s="46">
        <f>SUM(R35:R39)</f>
        <v>463199.97737088765</v>
      </c>
      <c r="S40" s="46">
        <f>SUM(S35:S39)</f>
        <v>463739.75536108925</v>
      </c>
    </row>
    <row r="41" spans="1:19" x14ac:dyDescent="0.3">
      <c r="A41" s="20">
        <f t="shared" si="3"/>
        <v>24</v>
      </c>
      <c r="B41" s="55"/>
      <c r="C41" s="25"/>
      <c r="D41" s="25"/>
      <c r="E41" s="25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7"/>
    </row>
    <row r="42" spans="1:19" x14ac:dyDescent="0.3">
      <c r="A42" s="20">
        <f t="shared" si="3"/>
        <v>25</v>
      </c>
      <c r="B42" s="56">
        <v>131</v>
      </c>
      <c r="C42" s="21" t="s">
        <v>126</v>
      </c>
      <c r="D42" s="250" t="s">
        <v>250</v>
      </c>
      <c r="E42" s="21"/>
      <c r="F42" s="110">
        <f>VLOOKUP($D42,'REG FL BS - 4 Results'!$A:$BB,MATCH(F$12,'REG FL BS - 4 Results'!$2:$2,0),FALSE)/1000</f>
        <v>37129.371332342904</v>
      </c>
      <c r="G42" s="110">
        <f>VLOOKUP($D42,'REG FL BS - 4 Results'!$A:$BB,MATCH(G$12,'REG FL BS - 4 Results'!$2:$2,0),FALSE)/1000</f>
        <v>38364.222708941496</v>
      </c>
      <c r="H42" s="110">
        <f>VLOOKUP($D42,'REG FL BS - 4 Results'!$A:$BB,MATCH(H$12,'REG FL BS - 4 Results'!$2:$2,0),FALSE)/1000</f>
        <v>39602.206694895198</v>
      </c>
      <c r="I42" s="110">
        <f>VLOOKUP($D42,'REG FL BS - 4 Results'!$A:$BB,MATCH(I$12,'REG FL BS - 4 Results'!$2:$2,0),FALSE)/1000</f>
        <v>40354.750032879005</v>
      </c>
      <c r="J42" s="110">
        <f>VLOOKUP($D42,'REG FL BS - 4 Results'!$A:$BB,MATCH(J$12,'REG FL BS - 4 Results'!$2:$2,0),FALSE)/1000</f>
        <v>41392.223158885907</v>
      </c>
      <c r="K42" s="110">
        <f>VLOOKUP($D42,'REG FL BS - 4 Results'!$A:$BB,MATCH(K$12,'REG FL BS - 4 Results'!$2:$2,0),FALSE)/1000</f>
        <v>42640.787386309697</v>
      </c>
      <c r="L42" s="110">
        <f>VLOOKUP($D42,'REG FL BS - 4 Results'!$A:$BB,MATCH(L$12,'REG FL BS - 4 Results'!$2:$2,0),FALSE)/1000</f>
        <v>42948.643248256303</v>
      </c>
      <c r="M42" s="110">
        <f>VLOOKUP($D42,'REG FL BS - 4 Results'!$A:$BB,MATCH(M$12,'REG FL BS - 4 Results'!$2:$2,0),FALSE)/1000</f>
        <v>44198.2373334722</v>
      </c>
      <c r="N42" s="110">
        <f>VLOOKUP($D42,'REG FL BS - 4 Results'!$A:$BB,MATCH(N$12,'REG FL BS - 4 Results'!$2:$2,0),FALSE)/1000</f>
        <v>45451.003394421197</v>
      </c>
      <c r="O42" s="110">
        <f>VLOOKUP($D42,'REG FL BS - 4 Results'!$A:$BB,MATCH(O$12,'REG FL BS - 4 Results'!$2:$2,0),FALSE)/1000</f>
        <v>45760.775330558099</v>
      </c>
      <c r="P42" s="110">
        <f>VLOOKUP($D42,'REG FL BS - 4 Results'!$A:$BB,MATCH(P$12,'REG FL BS - 4 Results'!$2:$2,0),FALSE)/1000</f>
        <v>47017.384274419899</v>
      </c>
      <c r="Q42" s="110">
        <f>VLOOKUP($D42,'REG FL BS - 4 Results'!$A:$BB,MATCH(Q$12,'REG FL BS - 4 Results'!$2:$2,0),FALSE)/1000</f>
        <v>48279.980614198197</v>
      </c>
      <c r="R42" s="110">
        <f>VLOOKUP($D42,'REG FL BS - 4 Results'!$A:$BB,MATCH(R$12,'REG FL BS - 4 Results'!$2:$2,0),FALSE)/1000</f>
        <v>48344.391556758703</v>
      </c>
      <c r="S42" s="47">
        <f t="shared" ref="S42:S58" si="9">AVERAGE(F42:R42)</f>
        <v>43191.075158949134</v>
      </c>
    </row>
    <row r="43" spans="1:19" x14ac:dyDescent="0.3">
      <c r="A43" s="20">
        <f t="shared" si="3"/>
        <v>26</v>
      </c>
      <c r="B43" s="56">
        <v>142</v>
      </c>
      <c r="C43" s="21" t="s">
        <v>127</v>
      </c>
      <c r="D43" s="250" t="s">
        <v>251</v>
      </c>
      <c r="E43" s="21"/>
      <c r="F43" s="110">
        <f>VLOOKUP($D43,'REG FL BS - 4 Results'!$A:$BB,MATCH(F$12,'REG FL BS - 4 Results'!$2:$2,0),FALSE)/1000</f>
        <v>537527.85271058592</v>
      </c>
      <c r="G43" s="110">
        <f>VLOOKUP($D43,'REG FL BS - 4 Results'!$A:$BB,MATCH(G$12,'REG FL BS - 4 Results'!$2:$2,0),FALSE)/1000</f>
        <v>681505.26416289108</v>
      </c>
      <c r="H43" s="110">
        <f>VLOOKUP($D43,'REG FL BS - 4 Results'!$A:$BB,MATCH(H$12,'REG FL BS - 4 Results'!$2:$2,0),FALSE)/1000</f>
        <v>557793.080107396</v>
      </c>
      <c r="I43" s="110">
        <f>VLOOKUP($D43,'REG FL BS - 4 Results'!$A:$BB,MATCH(I$12,'REG FL BS - 4 Results'!$2:$2,0),FALSE)/1000</f>
        <v>542482.27396093099</v>
      </c>
      <c r="J43" s="110">
        <f>VLOOKUP($D43,'REG FL BS - 4 Results'!$A:$BB,MATCH(J$12,'REG FL BS - 4 Results'!$2:$2,0),FALSE)/1000</f>
        <v>551516.67636133602</v>
      </c>
      <c r="K43" s="110">
        <f>VLOOKUP($D43,'REG FL BS - 4 Results'!$A:$BB,MATCH(K$12,'REG FL BS - 4 Results'!$2:$2,0),FALSE)/1000</f>
        <v>626273.15801678901</v>
      </c>
      <c r="L43" s="110">
        <f>VLOOKUP($D43,'REG FL BS - 4 Results'!$A:$BB,MATCH(L$12,'REG FL BS - 4 Results'!$2:$2,0),FALSE)/1000</f>
        <v>670165.96710972593</v>
      </c>
      <c r="M43" s="110">
        <f>VLOOKUP($D43,'REG FL BS - 4 Results'!$A:$BB,MATCH(M$12,'REG FL BS - 4 Results'!$2:$2,0),FALSE)/1000</f>
        <v>675910.7161183079</v>
      </c>
      <c r="N43" s="110">
        <f>VLOOKUP($D43,'REG FL BS - 4 Results'!$A:$BB,MATCH(N$12,'REG FL BS - 4 Results'!$2:$2,0),FALSE)/1000</f>
        <v>754016.3866835949</v>
      </c>
      <c r="O43" s="110">
        <f>VLOOKUP($D43,'REG FL BS - 4 Results'!$A:$BB,MATCH(O$12,'REG FL BS - 4 Results'!$2:$2,0),FALSE)/1000</f>
        <v>664476.30133001192</v>
      </c>
      <c r="P43" s="110">
        <f>VLOOKUP($D43,'REG FL BS - 4 Results'!$A:$BB,MATCH(P$12,'REG FL BS - 4 Results'!$2:$2,0),FALSE)/1000</f>
        <v>564751.153768535</v>
      </c>
      <c r="Q43" s="110">
        <f>VLOOKUP($D43,'REG FL BS - 4 Results'!$A:$BB,MATCH(Q$12,'REG FL BS - 4 Results'!$2:$2,0),FALSE)/1000</f>
        <v>539270.20051340398</v>
      </c>
      <c r="R43" s="110">
        <f>VLOOKUP($D43,'REG FL BS - 4 Results'!$A:$BB,MATCH(R$12,'REG FL BS - 4 Results'!$2:$2,0),FALSE)/1000</f>
        <v>546384.63414092502</v>
      </c>
      <c r="S43" s="47">
        <f t="shared" si="9"/>
        <v>608621.05115264887</v>
      </c>
    </row>
    <row r="44" spans="1:19" x14ac:dyDescent="0.3">
      <c r="A44" s="20">
        <f t="shared" si="3"/>
        <v>27</v>
      </c>
      <c r="B44" s="56">
        <v>143</v>
      </c>
      <c r="C44" s="21" t="s">
        <v>128</v>
      </c>
      <c r="D44" s="250" t="s">
        <v>252</v>
      </c>
      <c r="E44" s="21"/>
      <c r="F44" s="110">
        <f>VLOOKUP($D44,'REG FL BS - 4 Results'!$A:$BB,MATCH(F$12,'REG FL BS - 4 Results'!$2:$2,0),FALSE)/1000</f>
        <v>49668.307489999999</v>
      </c>
      <c r="G44" s="110">
        <f>VLOOKUP($D44,'REG FL BS - 4 Results'!$A:$BB,MATCH(G$12,'REG FL BS - 4 Results'!$2:$2,0),FALSE)/1000</f>
        <v>49668.307489999999</v>
      </c>
      <c r="H44" s="110">
        <f>VLOOKUP($D44,'REG FL BS - 4 Results'!$A:$BB,MATCH(H$12,'REG FL BS - 4 Results'!$2:$2,0),FALSE)/1000</f>
        <v>49668.307489999999</v>
      </c>
      <c r="I44" s="110">
        <f>VLOOKUP($D44,'REG FL BS - 4 Results'!$A:$BB,MATCH(I$12,'REG FL BS - 4 Results'!$2:$2,0),FALSE)/1000</f>
        <v>49668.307489999999</v>
      </c>
      <c r="J44" s="110">
        <f>VLOOKUP($D44,'REG FL BS - 4 Results'!$A:$BB,MATCH(J$12,'REG FL BS - 4 Results'!$2:$2,0),FALSE)/1000</f>
        <v>49668.307489999999</v>
      </c>
      <c r="K44" s="110">
        <f>VLOOKUP($D44,'REG FL BS - 4 Results'!$A:$BB,MATCH(K$12,'REG FL BS - 4 Results'!$2:$2,0),FALSE)/1000</f>
        <v>49668.307489999999</v>
      </c>
      <c r="L44" s="110">
        <f>VLOOKUP($D44,'REG FL BS - 4 Results'!$A:$BB,MATCH(L$12,'REG FL BS - 4 Results'!$2:$2,0),FALSE)/1000</f>
        <v>49668.307489999999</v>
      </c>
      <c r="M44" s="110">
        <f>VLOOKUP($D44,'REG FL BS - 4 Results'!$A:$BB,MATCH(M$12,'REG FL BS - 4 Results'!$2:$2,0),FALSE)/1000</f>
        <v>49668.307489999999</v>
      </c>
      <c r="N44" s="110">
        <f>VLOOKUP($D44,'REG FL BS - 4 Results'!$A:$BB,MATCH(N$12,'REG FL BS - 4 Results'!$2:$2,0),FALSE)/1000</f>
        <v>49668.307489999999</v>
      </c>
      <c r="O44" s="110">
        <f>VLOOKUP($D44,'REG FL BS - 4 Results'!$A:$BB,MATCH(O$12,'REG FL BS - 4 Results'!$2:$2,0),FALSE)/1000</f>
        <v>49668.307489999999</v>
      </c>
      <c r="P44" s="110">
        <f>VLOOKUP($D44,'REG FL BS - 4 Results'!$A:$BB,MATCH(P$12,'REG FL BS - 4 Results'!$2:$2,0),FALSE)/1000</f>
        <v>49668.307489999999</v>
      </c>
      <c r="Q44" s="110">
        <f>VLOOKUP($D44,'REG FL BS - 4 Results'!$A:$BB,MATCH(Q$12,'REG FL BS - 4 Results'!$2:$2,0),FALSE)/1000</f>
        <v>49668.307489999999</v>
      </c>
      <c r="R44" s="110">
        <f>VLOOKUP($D44,'REG FL BS - 4 Results'!$A:$BB,MATCH(R$12,'REG FL BS - 4 Results'!$2:$2,0),FALSE)/1000</f>
        <v>49668.307489999999</v>
      </c>
      <c r="S44" s="47">
        <f t="shared" si="9"/>
        <v>49668.307489999999</v>
      </c>
    </row>
    <row r="45" spans="1:19" x14ac:dyDescent="0.3">
      <c r="A45" s="20">
        <f t="shared" si="3"/>
        <v>28</v>
      </c>
      <c r="B45" s="56">
        <v>144</v>
      </c>
      <c r="C45" s="21" t="s">
        <v>129</v>
      </c>
      <c r="D45" s="250" t="s">
        <v>253</v>
      </c>
      <c r="E45" s="21"/>
      <c r="F45" s="110">
        <f>VLOOKUP($D45,'REG FL BS - 4 Results'!$A:$BB,MATCH(F$12,'REG FL BS - 4 Results'!$2:$2,0),FALSE)/1000</f>
        <v>-36120.636979999996</v>
      </c>
      <c r="G45" s="110">
        <f>VLOOKUP($D45,'REG FL BS - 4 Results'!$A:$BB,MATCH(G$12,'REG FL BS - 4 Results'!$2:$2,0),FALSE)/1000</f>
        <v>-36120.636979999996</v>
      </c>
      <c r="H45" s="110">
        <f>VLOOKUP($D45,'REG FL BS - 4 Results'!$A:$BB,MATCH(H$12,'REG FL BS - 4 Results'!$2:$2,0),FALSE)/1000</f>
        <v>-36120.636979999996</v>
      </c>
      <c r="I45" s="110">
        <f>VLOOKUP($D45,'REG FL BS - 4 Results'!$A:$BB,MATCH(I$12,'REG FL BS - 4 Results'!$2:$2,0),FALSE)/1000</f>
        <v>-36120.636979999996</v>
      </c>
      <c r="J45" s="110">
        <f>VLOOKUP($D45,'REG FL BS - 4 Results'!$A:$BB,MATCH(J$12,'REG FL BS - 4 Results'!$2:$2,0),FALSE)/1000</f>
        <v>-36120.636979999996</v>
      </c>
      <c r="K45" s="110">
        <f>VLOOKUP($D45,'REG FL BS - 4 Results'!$A:$BB,MATCH(K$12,'REG FL BS - 4 Results'!$2:$2,0),FALSE)/1000</f>
        <v>-36120.636979999996</v>
      </c>
      <c r="L45" s="110">
        <f>VLOOKUP($D45,'REG FL BS - 4 Results'!$A:$BB,MATCH(L$12,'REG FL BS - 4 Results'!$2:$2,0),FALSE)/1000</f>
        <v>-36120.636979999996</v>
      </c>
      <c r="M45" s="110">
        <f>VLOOKUP($D45,'REG FL BS - 4 Results'!$A:$BB,MATCH(M$12,'REG FL BS - 4 Results'!$2:$2,0),FALSE)/1000</f>
        <v>-36120.636979999996</v>
      </c>
      <c r="N45" s="110">
        <f>VLOOKUP($D45,'REG FL BS - 4 Results'!$A:$BB,MATCH(N$12,'REG FL BS - 4 Results'!$2:$2,0),FALSE)/1000</f>
        <v>-36120.636979999996</v>
      </c>
      <c r="O45" s="110">
        <f>VLOOKUP($D45,'REG FL BS - 4 Results'!$A:$BB,MATCH(O$12,'REG FL BS - 4 Results'!$2:$2,0),FALSE)/1000</f>
        <v>-36120.636979999996</v>
      </c>
      <c r="P45" s="110">
        <f>VLOOKUP($D45,'REG FL BS - 4 Results'!$A:$BB,MATCH(P$12,'REG FL BS - 4 Results'!$2:$2,0),FALSE)/1000</f>
        <v>-36120.636979999996</v>
      </c>
      <c r="Q45" s="110">
        <f>VLOOKUP($D45,'REG FL BS - 4 Results'!$A:$BB,MATCH(Q$12,'REG FL BS - 4 Results'!$2:$2,0),FALSE)/1000</f>
        <v>-36120.636979999996</v>
      </c>
      <c r="R45" s="110">
        <f>VLOOKUP($D45,'REG FL BS - 4 Results'!$A:$BB,MATCH(R$12,'REG FL BS - 4 Results'!$2:$2,0),FALSE)/1000</f>
        <v>-36120.636979999996</v>
      </c>
      <c r="S45" s="47">
        <f t="shared" si="9"/>
        <v>-36120.636980000003</v>
      </c>
    </row>
    <row r="46" spans="1:19" x14ac:dyDescent="0.3">
      <c r="A46" s="20">
        <f t="shared" si="3"/>
        <v>29</v>
      </c>
      <c r="B46" s="56">
        <v>145</v>
      </c>
      <c r="C46" s="21" t="s">
        <v>130</v>
      </c>
      <c r="D46" s="250" t="s">
        <v>254</v>
      </c>
      <c r="E46" s="21"/>
      <c r="F46" s="110">
        <f>VLOOKUP($D46,'REG FL BS - 4 Results'!$A:$BB,MATCH(F$12,'REG FL BS - 4 Results'!$2:$2,0),FALSE)/1000</f>
        <v>0</v>
      </c>
      <c r="G46" s="110">
        <f>VLOOKUP($D46,'REG FL BS - 4 Results'!$A:$BB,MATCH(G$12,'REG FL BS - 4 Results'!$2:$2,0),FALSE)/1000</f>
        <v>0</v>
      </c>
      <c r="H46" s="110">
        <f>VLOOKUP($D46,'REG FL BS - 4 Results'!$A:$BB,MATCH(H$12,'REG FL BS - 4 Results'!$2:$2,0),FALSE)/1000</f>
        <v>0</v>
      </c>
      <c r="I46" s="110">
        <f>VLOOKUP($D46,'REG FL BS - 4 Results'!$A:$BB,MATCH(I$12,'REG FL BS - 4 Results'!$2:$2,0),FALSE)/1000</f>
        <v>0</v>
      </c>
      <c r="J46" s="110">
        <f>VLOOKUP($D46,'REG FL BS - 4 Results'!$A:$BB,MATCH(J$12,'REG FL BS - 4 Results'!$2:$2,0),FALSE)/1000</f>
        <v>0</v>
      </c>
      <c r="K46" s="110">
        <f>VLOOKUP($D46,'REG FL BS - 4 Results'!$A:$BB,MATCH(K$12,'REG FL BS - 4 Results'!$2:$2,0),FALSE)/1000</f>
        <v>0</v>
      </c>
      <c r="L46" s="110">
        <f>VLOOKUP($D46,'REG FL BS - 4 Results'!$A:$BB,MATCH(L$12,'REG FL BS - 4 Results'!$2:$2,0),FALSE)/1000</f>
        <v>89413.364099600803</v>
      </c>
      <c r="M46" s="110">
        <f>VLOOKUP($D46,'REG FL BS - 4 Results'!$A:$BB,MATCH(M$12,'REG FL BS - 4 Results'!$2:$2,0),FALSE)/1000</f>
        <v>131321.26399283399</v>
      </c>
      <c r="N46" s="110">
        <f>VLOOKUP($D46,'REG FL BS - 4 Results'!$A:$BB,MATCH(N$12,'REG FL BS - 4 Results'!$2:$2,0),FALSE)/1000</f>
        <v>209891.225351459</v>
      </c>
      <c r="O46" s="110">
        <f>VLOOKUP($D46,'REG FL BS - 4 Results'!$A:$BB,MATCH(O$12,'REG FL BS - 4 Results'!$2:$2,0),FALSE)/1000</f>
        <v>354915.95459222503</v>
      </c>
      <c r="P46" s="110">
        <f>VLOOKUP($D46,'REG FL BS - 4 Results'!$A:$BB,MATCH(P$12,'REG FL BS - 4 Results'!$2:$2,0),FALSE)/1000</f>
        <v>406748.95261554001</v>
      </c>
      <c r="Q46" s="110">
        <f>VLOOKUP($D46,'REG FL BS - 4 Results'!$A:$BB,MATCH(Q$12,'REG FL BS - 4 Results'!$2:$2,0),FALSE)/1000</f>
        <v>76328.665770742999</v>
      </c>
      <c r="R46" s="110">
        <f>VLOOKUP($D46,'REG FL BS - 4 Results'!$A:$BB,MATCH(R$12,'REG FL BS - 4 Results'!$2:$2,0),FALSE)/1000</f>
        <v>0</v>
      </c>
      <c r="S46" s="47">
        <f t="shared" si="9"/>
        <v>97586.109724800132</v>
      </c>
    </row>
    <row r="47" spans="1:19" x14ac:dyDescent="0.3">
      <c r="A47" s="20">
        <f t="shared" si="3"/>
        <v>30</v>
      </c>
      <c r="B47" s="56">
        <v>146</v>
      </c>
      <c r="C47" s="21" t="s">
        <v>131</v>
      </c>
      <c r="D47" s="250" t="s">
        <v>255</v>
      </c>
      <c r="E47" s="21"/>
      <c r="F47" s="110">
        <f>VLOOKUP($D47,'REG FL BS - 4 Results'!$A:$BB,MATCH(F$12,'REG FL BS - 4 Results'!$2:$2,0),FALSE)/1000</f>
        <v>11717.148349999999</v>
      </c>
      <c r="G47" s="110">
        <f>VLOOKUP($D47,'REG FL BS - 4 Results'!$A:$BB,MATCH(G$12,'REG FL BS - 4 Results'!$2:$2,0),FALSE)/1000</f>
        <v>11717.148349999999</v>
      </c>
      <c r="H47" s="110">
        <f>VLOOKUP($D47,'REG FL BS - 4 Results'!$A:$BB,MATCH(H$12,'REG FL BS - 4 Results'!$2:$2,0),FALSE)/1000</f>
        <v>11717.148349999999</v>
      </c>
      <c r="I47" s="110">
        <f>VLOOKUP($D47,'REG FL BS - 4 Results'!$A:$BB,MATCH(I$12,'REG FL BS - 4 Results'!$2:$2,0),FALSE)/1000</f>
        <v>11717.148349999999</v>
      </c>
      <c r="J47" s="110">
        <f>VLOOKUP($D47,'REG FL BS - 4 Results'!$A:$BB,MATCH(J$12,'REG FL BS - 4 Results'!$2:$2,0),FALSE)/1000</f>
        <v>11717.148349999999</v>
      </c>
      <c r="K47" s="110">
        <f>VLOOKUP($D47,'REG FL BS - 4 Results'!$A:$BB,MATCH(K$12,'REG FL BS - 4 Results'!$2:$2,0),FALSE)/1000</f>
        <v>11717.148349999999</v>
      </c>
      <c r="L47" s="110">
        <f>VLOOKUP($D47,'REG FL BS - 4 Results'!$A:$BB,MATCH(L$12,'REG FL BS - 4 Results'!$2:$2,0),FALSE)/1000</f>
        <v>11717.148349999999</v>
      </c>
      <c r="M47" s="110">
        <f>VLOOKUP($D47,'REG FL BS - 4 Results'!$A:$BB,MATCH(M$12,'REG FL BS - 4 Results'!$2:$2,0),FALSE)/1000</f>
        <v>11717.148349999999</v>
      </c>
      <c r="N47" s="110">
        <f>VLOOKUP($D47,'REG FL BS - 4 Results'!$A:$BB,MATCH(N$12,'REG FL BS - 4 Results'!$2:$2,0),FALSE)/1000</f>
        <v>11717.148349999999</v>
      </c>
      <c r="O47" s="110">
        <f>VLOOKUP($D47,'REG FL BS - 4 Results'!$A:$BB,MATCH(O$12,'REG FL BS - 4 Results'!$2:$2,0),FALSE)/1000</f>
        <v>11717.148349999999</v>
      </c>
      <c r="P47" s="110">
        <f>VLOOKUP($D47,'REG FL BS - 4 Results'!$A:$BB,MATCH(P$12,'REG FL BS - 4 Results'!$2:$2,0),FALSE)/1000</f>
        <v>11717.148349999999</v>
      </c>
      <c r="Q47" s="110">
        <f>VLOOKUP($D47,'REG FL BS - 4 Results'!$A:$BB,MATCH(Q$12,'REG FL BS - 4 Results'!$2:$2,0),FALSE)/1000</f>
        <v>11717.148349999999</v>
      </c>
      <c r="R47" s="110">
        <f>VLOOKUP($D47,'REG FL BS - 4 Results'!$A:$BB,MATCH(R$12,'REG FL BS - 4 Results'!$2:$2,0),FALSE)/1000</f>
        <v>11717.148349999999</v>
      </c>
      <c r="S47" s="47">
        <f t="shared" si="9"/>
        <v>11717.148350000001</v>
      </c>
    </row>
    <row r="48" spans="1:19" x14ac:dyDescent="0.3">
      <c r="A48" s="20">
        <f t="shared" si="3"/>
        <v>31</v>
      </c>
      <c r="B48" s="56">
        <v>151</v>
      </c>
      <c r="C48" s="21" t="s">
        <v>132</v>
      </c>
      <c r="D48" s="250" t="s">
        <v>256</v>
      </c>
      <c r="E48" s="21"/>
      <c r="F48" s="110">
        <f>VLOOKUP($D48,'REG FL BS - 4 Results'!$A:$BB,MATCH(F$12,'REG FL BS - 4 Results'!$2:$2,0),FALSE)/1000</f>
        <v>205282.49695125897</v>
      </c>
      <c r="G48" s="110">
        <f>VLOOKUP($D48,'REG FL BS - 4 Results'!$A:$BB,MATCH(G$12,'REG FL BS - 4 Results'!$2:$2,0),FALSE)/1000</f>
        <v>205250.10824316202</v>
      </c>
      <c r="H48" s="110">
        <f>VLOOKUP($D48,'REG FL BS - 4 Results'!$A:$BB,MATCH(H$12,'REG FL BS - 4 Results'!$2:$2,0),FALSE)/1000</f>
        <v>205229.19843149901</v>
      </c>
      <c r="I48" s="110">
        <f>VLOOKUP($D48,'REG FL BS - 4 Results'!$A:$BB,MATCH(I$12,'REG FL BS - 4 Results'!$2:$2,0),FALSE)/1000</f>
        <v>205004.62565325497</v>
      </c>
      <c r="J48" s="110">
        <f>VLOOKUP($D48,'REG FL BS - 4 Results'!$A:$BB,MATCH(J$12,'REG FL BS - 4 Results'!$2:$2,0),FALSE)/1000</f>
        <v>204986.727238997</v>
      </c>
      <c r="K48" s="110">
        <f>VLOOKUP($D48,'REG FL BS - 4 Results'!$A:$BB,MATCH(K$12,'REG FL BS - 4 Results'!$2:$2,0),FALSE)/1000</f>
        <v>204647.83440653898</v>
      </c>
      <c r="L48" s="110">
        <f>VLOOKUP($D48,'REG FL BS - 4 Results'!$A:$BB,MATCH(L$12,'REG FL BS - 4 Results'!$2:$2,0),FALSE)/1000</f>
        <v>204320.745475125</v>
      </c>
      <c r="M48" s="110">
        <f>VLOOKUP($D48,'REG FL BS - 4 Results'!$A:$BB,MATCH(M$12,'REG FL BS - 4 Results'!$2:$2,0),FALSE)/1000</f>
        <v>204000.08720944301</v>
      </c>
      <c r="N48" s="110">
        <f>VLOOKUP($D48,'REG FL BS - 4 Results'!$A:$BB,MATCH(N$12,'REG FL BS - 4 Results'!$2:$2,0),FALSE)/1000</f>
        <v>203862.34272832502</v>
      </c>
      <c r="O48" s="110">
        <f>VLOOKUP($D48,'REG FL BS - 4 Results'!$A:$BB,MATCH(O$12,'REG FL BS - 4 Results'!$2:$2,0),FALSE)/1000</f>
        <v>203739.45983056899</v>
      </c>
      <c r="P48" s="110">
        <f>VLOOKUP($D48,'REG FL BS - 4 Results'!$A:$BB,MATCH(P$12,'REG FL BS - 4 Results'!$2:$2,0),FALSE)/1000</f>
        <v>203638.270695374</v>
      </c>
      <c r="Q48" s="110">
        <f>VLOOKUP($D48,'REG FL BS - 4 Results'!$A:$BB,MATCH(Q$12,'REG FL BS - 4 Results'!$2:$2,0),FALSE)/1000</f>
        <v>203685.71259118701</v>
      </c>
      <c r="R48" s="110">
        <f>VLOOKUP($D48,'REG FL BS - 4 Results'!$A:$BB,MATCH(R$12,'REG FL BS - 4 Results'!$2:$2,0),FALSE)/1000</f>
        <v>203726.99982418399</v>
      </c>
      <c r="S48" s="47">
        <f t="shared" si="9"/>
        <v>204413.43148299371</v>
      </c>
    </row>
    <row r="49" spans="1:19" x14ac:dyDescent="0.3">
      <c r="A49" s="20">
        <f t="shared" si="3"/>
        <v>32</v>
      </c>
      <c r="B49" s="56">
        <v>154</v>
      </c>
      <c r="C49" s="21" t="s">
        <v>133</v>
      </c>
      <c r="D49" s="250" t="s">
        <v>257</v>
      </c>
      <c r="E49" s="21"/>
      <c r="F49" s="110">
        <f>VLOOKUP($D49,'REG FL BS - 4 Results'!$A:$BB,MATCH(F$12,'REG FL BS - 4 Results'!$2:$2,0),FALSE)/1000</f>
        <v>381341.72845999995</v>
      </c>
      <c r="G49" s="110">
        <f>VLOOKUP($D49,'REG FL BS - 4 Results'!$A:$BB,MATCH(G$12,'REG FL BS - 4 Results'!$2:$2,0),FALSE)/1000</f>
        <v>381341.72845999995</v>
      </c>
      <c r="H49" s="110">
        <f>VLOOKUP($D49,'REG FL BS - 4 Results'!$A:$BB,MATCH(H$12,'REG FL BS - 4 Results'!$2:$2,0),FALSE)/1000</f>
        <v>381341.72845999995</v>
      </c>
      <c r="I49" s="110">
        <f>VLOOKUP($D49,'REG FL BS - 4 Results'!$A:$BB,MATCH(I$12,'REG FL BS - 4 Results'!$2:$2,0),FALSE)/1000</f>
        <v>381341.72845999995</v>
      </c>
      <c r="J49" s="110">
        <f>VLOOKUP($D49,'REG FL BS - 4 Results'!$A:$BB,MATCH(J$12,'REG FL BS - 4 Results'!$2:$2,0),FALSE)/1000</f>
        <v>381341.72845999995</v>
      </c>
      <c r="K49" s="110">
        <f>VLOOKUP($D49,'REG FL BS - 4 Results'!$A:$BB,MATCH(K$12,'REG FL BS - 4 Results'!$2:$2,0),FALSE)/1000</f>
        <v>381341.72845999995</v>
      </c>
      <c r="L49" s="110">
        <f>VLOOKUP($D49,'REG FL BS - 4 Results'!$A:$BB,MATCH(L$12,'REG FL BS - 4 Results'!$2:$2,0),FALSE)/1000</f>
        <v>381341.72845999995</v>
      </c>
      <c r="M49" s="110">
        <f>VLOOKUP($D49,'REG FL BS - 4 Results'!$A:$BB,MATCH(M$12,'REG FL BS - 4 Results'!$2:$2,0),FALSE)/1000</f>
        <v>381341.72845999995</v>
      </c>
      <c r="N49" s="110">
        <f>VLOOKUP($D49,'REG FL BS - 4 Results'!$A:$BB,MATCH(N$12,'REG FL BS - 4 Results'!$2:$2,0),FALSE)/1000</f>
        <v>381341.72845999995</v>
      </c>
      <c r="O49" s="110">
        <f>VLOOKUP($D49,'REG FL BS - 4 Results'!$A:$BB,MATCH(O$12,'REG FL BS - 4 Results'!$2:$2,0),FALSE)/1000</f>
        <v>381341.72845999995</v>
      </c>
      <c r="P49" s="110">
        <f>VLOOKUP($D49,'REG FL BS - 4 Results'!$A:$BB,MATCH(P$12,'REG FL BS - 4 Results'!$2:$2,0),FALSE)/1000</f>
        <v>381341.72845999995</v>
      </c>
      <c r="Q49" s="110">
        <f>VLOOKUP($D49,'REG FL BS - 4 Results'!$A:$BB,MATCH(Q$12,'REG FL BS - 4 Results'!$2:$2,0),FALSE)/1000</f>
        <v>381341.72845999995</v>
      </c>
      <c r="R49" s="110">
        <f>VLOOKUP($D49,'REG FL BS - 4 Results'!$A:$BB,MATCH(R$12,'REG FL BS - 4 Results'!$2:$2,0),FALSE)/1000</f>
        <v>381341.72845999995</v>
      </c>
      <c r="S49" s="47">
        <f t="shared" si="9"/>
        <v>381341.72845999995</v>
      </c>
    </row>
    <row r="50" spans="1:19" x14ac:dyDescent="0.3">
      <c r="A50" s="20">
        <f t="shared" si="3"/>
        <v>33</v>
      </c>
      <c r="B50" s="56">
        <v>156</v>
      </c>
      <c r="C50" s="21" t="s">
        <v>134</v>
      </c>
      <c r="D50" s="250" t="s">
        <v>258</v>
      </c>
      <c r="E50" s="21"/>
      <c r="F50" s="110">
        <f>VLOOKUP($D50,'REG FL BS - 4 Results'!$A:$BB,MATCH(F$12,'REG FL BS - 4 Results'!$2:$2,0),FALSE)/1000</f>
        <v>-71.643820000000005</v>
      </c>
      <c r="G50" s="110">
        <f>VLOOKUP($D50,'REG FL BS - 4 Results'!$A:$BB,MATCH(G$12,'REG FL BS - 4 Results'!$2:$2,0),FALSE)/1000</f>
        <v>-71.643820000000005</v>
      </c>
      <c r="H50" s="110">
        <f>VLOOKUP($D50,'REG FL BS - 4 Results'!$A:$BB,MATCH(H$12,'REG FL BS - 4 Results'!$2:$2,0),FALSE)/1000</f>
        <v>-71.643820000000005</v>
      </c>
      <c r="I50" s="110">
        <f>VLOOKUP($D50,'REG FL BS - 4 Results'!$A:$BB,MATCH(I$12,'REG FL BS - 4 Results'!$2:$2,0),FALSE)/1000</f>
        <v>-71.643820000000005</v>
      </c>
      <c r="J50" s="110">
        <f>VLOOKUP($D50,'REG FL BS - 4 Results'!$A:$BB,MATCH(J$12,'REG FL BS - 4 Results'!$2:$2,0),FALSE)/1000</f>
        <v>-71.643820000000005</v>
      </c>
      <c r="K50" s="110">
        <f>VLOOKUP($D50,'REG FL BS - 4 Results'!$A:$BB,MATCH(K$12,'REG FL BS - 4 Results'!$2:$2,0),FALSE)/1000</f>
        <v>-71.643820000000005</v>
      </c>
      <c r="L50" s="110">
        <f>VLOOKUP($D50,'REG FL BS - 4 Results'!$A:$BB,MATCH(L$12,'REG FL BS - 4 Results'!$2:$2,0),FALSE)/1000</f>
        <v>-71.643820000000005</v>
      </c>
      <c r="M50" s="110">
        <f>VLOOKUP($D50,'REG FL BS - 4 Results'!$A:$BB,MATCH(M$12,'REG FL BS - 4 Results'!$2:$2,0),FALSE)/1000</f>
        <v>-71.643820000000005</v>
      </c>
      <c r="N50" s="110">
        <f>VLOOKUP($D50,'REG FL BS - 4 Results'!$A:$BB,MATCH(N$12,'REG FL BS - 4 Results'!$2:$2,0),FALSE)/1000</f>
        <v>-71.643820000000005</v>
      </c>
      <c r="O50" s="110">
        <f>VLOOKUP($D50,'REG FL BS - 4 Results'!$A:$BB,MATCH(O$12,'REG FL BS - 4 Results'!$2:$2,0),FALSE)/1000</f>
        <v>-71.643820000000005</v>
      </c>
      <c r="P50" s="110">
        <f>VLOOKUP($D50,'REG FL BS - 4 Results'!$A:$BB,MATCH(P$12,'REG FL BS - 4 Results'!$2:$2,0),FALSE)/1000</f>
        <v>-71.643820000000005</v>
      </c>
      <c r="Q50" s="110">
        <f>VLOOKUP($D50,'REG FL BS - 4 Results'!$A:$BB,MATCH(Q$12,'REG FL BS - 4 Results'!$2:$2,0),FALSE)/1000</f>
        <v>-71.643820000000005</v>
      </c>
      <c r="R50" s="110">
        <f>VLOOKUP($D50,'REG FL BS - 4 Results'!$A:$BB,MATCH(R$12,'REG FL BS - 4 Results'!$2:$2,0),FALSE)/1000</f>
        <v>-71.643820000000005</v>
      </c>
      <c r="S50" s="47">
        <f t="shared" si="9"/>
        <v>-71.643820000000005</v>
      </c>
    </row>
    <row r="51" spans="1:19" x14ac:dyDescent="0.3">
      <c r="A51" s="20">
        <f t="shared" si="3"/>
        <v>34</v>
      </c>
      <c r="B51" s="56">
        <v>158</v>
      </c>
      <c r="C51" s="21" t="s">
        <v>135</v>
      </c>
      <c r="D51" s="250" t="s">
        <v>259</v>
      </c>
      <c r="E51" s="21"/>
      <c r="F51" s="110">
        <f>VLOOKUP($D51,'REG FL BS - 4 Results'!$A:$BB,MATCH(F$12,'REG FL BS - 4 Results'!$2:$2,0),FALSE)/1000</f>
        <v>3210.1534500000002</v>
      </c>
      <c r="G51" s="110">
        <f>VLOOKUP($D51,'REG FL BS - 4 Results'!$A:$BB,MATCH(G$12,'REG FL BS - 4 Results'!$2:$2,0),FALSE)/1000</f>
        <v>3210.1534500000002</v>
      </c>
      <c r="H51" s="110">
        <f>VLOOKUP($D51,'REG FL BS - 4 Results'!$A:$BB,MATCH(H$12,'REG FL BS - 4 Results'!$2:$2,0),FALSE)/1000</f>
        <v>3210.1534500000002</v>
      </c>
      <c r="I51" s="110">
        <f>VLOOKUP($D51,'REG FL BS - 4 Results'!$A:$BB,MATCH(I$12,'REG FL BS - 4 Results'!$2:$2,0),FALSE)/1000</f>
        <v>3210.1534500000002</v>
      </c>
      <c r="J51" s="110">
        <f>VLOOKUP($D51,'REG FL BS - 4 Results'!$A:$BB,MATCH(J$12,'REG FL BS - 4 Results'!$2:$2,0),FALSE)/1000</f>
        <v>3210.1534500000002</v>
      </c>
      <c r="K51" s="110">
        <f>VLOOKUP($D51,'REG FL BS - 4 Results'!$A:$BB,MATCH(K$12,'REG FL BS - 4 Results'!$2:$2,0),FALSE)/1000</f>
        <v>3210.1534500000002</v>
      </c>
      <c r="L51" s="110">
        <f>VLOOKUP($D51,'REG FL BS - 4 Results'!$A:$BB,MATCH(L$12,'REG FL BS - 4 Results'!$2:$2,0),FALSE)/1000</f>
        <v>3210.1534500000002</v>
      </c>
      <c r="M51" s="110">
        <f>VLOOKUP($D51,'REG FL BS - 4 Results'!$A:$BB,MATCH(M$12,'REG FL BS - 4 Results'!$2:$2,0),FALSE)/1000</f>
        <v>3210.1534500000002</v>
      </c>
      <c r="N51" s="110">
        <f>VLOOKUP($D51,'REG FL BS - 4 Results'!$A:$BB,MATCH(N$12,'REG FL BS - 4 Results'!$2:$2,0),FALSE)/1000</f>
        <v>3210.1534500000002</v>
      </c>
      <c r="O51" s="110">
        <f>VLOOKUP($D51,'REG FL BS - 4 Results'!$A:$BB,MATCH(O$12,'REG FL BS - 4 Results'!$2:$2,0),FALSE)/1000</f>
        <v>3210.1534500000002</v>
      </c>
      <c r="P51" s="110">
        <f>VLOOKUP($D51,'REG FL BS - 4 Results'!$A:$BB,MATCH(P$12,'REG FL BS - 4 Results'!$2:$2,0),FALSE)/1000</f>
        <v>3210.1534500000002</v>
      </c>
      <c r="Q51" s="110">
        <f>VLOOKUP($D51,'REG FL BS - 4 Results'!$A:$BB,MATCH(Q$12,'REG FL BS - 4 Results'!$2:$2,0),FALSE)/1000</f>
        <v>3210.1534500000002</v>
      </c>
      <c r="R51" s="110">
        <f>VLOOKUP($D51,'REG FL BS - 4 Results'!$A:$BB,MATCH(R$12,'REG FL BS - 4 Results'!$2:$2,0),FALSE)/1000</f>
        <v>3210.1534500000002</v>
      </c>
      <c r="S51" s="47">
        <f t="shared" si="9"/>
        <v>3210.1534500000002</v>
      </c>
    </row>
    <row r="52" spans="1:19" x14ac:dyDescent="0.3">
      <c r="A52" s="20">
        <f t="shared" si="3"/>
        <v>35</v>
      </c>
      <c r="B52" s="56">
        <v>163</v>
      </c>
      <c r="C52" s="21" t="s">
        <v>136</v>
      </c>
      <c r="D52" s="250" t="s">
        <v>260</v>
      </c>
      <c r="E52" s="21"/>
      <c r="F52" s="110">
        <f>VLOOKUP($D52,'REG FL BS - 4 Results'!$A:$BB,MATCH(F$12,'REG FL BS - 4 Results'!$2:$2,0),FALSE)/1000</f>
        <v>18919.586849999901</v>
      </c>
      <c r="G52" s="110">
        <f>VLOOKUP($D52,'REG FL BS - 4 Results'!$A:$BB,MATCH(G$12,'REG FL BS - 4 Results'!$2:$2,0),FALSE)/1000</f>
        <v>18919.586849999901</v>
      </c>
      <c r="H52" s="110">
        <f>VLOOKUP($D52,'REG FL BS - 4 Results'!$A:$BB,MATCH(H$12,'REG FL BS - 4 Results'!$2:$2,0),FALSE)/1000</f>
        <v>18919.586849999901</v>
      </c>
      <c r="I52" s="110">
        <f>VLOOKUP($D52,'REG FL BS - 4 Results'!$A:$BB,MATCH(I$12,'REG FL BS - 4 Results'!$2:$2,0),FALSE)/1000</f>
        <v>18919.586849999901</v>
      </c>
      <c r="J52" s="110">
        <f>VLOOKUP($D52,'REG FL BS - 4 Results'!$A:$BB,MATCH(J$12,'REG FL BS - 4 Results'!$2:$2,0),FALSE)/1000</f>
        <v>18919.586849999901</v>
      </c>
      <c r="K52" s="110">
        <f>VLOOKUP($D52,'REG FL BS - 4 Results'!$A:$BB,MATCH(K$12,'REG FL BS - 4 Results'!$2:$2,0),FALSE)/1000</f>
        <v>18919.586849999901</v>
      </c>
      <c r="L52" s="110">
        <f>VLOOKUP($D52,'REG FL BS - 4 Results'!$A:$BB,MATCH(L$12,'REG FL BS - 4 Results'!$2:$2,0),FALSE)/1000</f>
        <v>18919.586849999901</v>
      </c>
      <c r="M52" s="110">
        <f>VLOOKUP($D52,'REG FL BS - 4 Results'!$A:$BB,MATCH(M$12,'REG FL BS - 4 Results'!$2:$2,0),FALSE)/1000</f>
        <v>18919.586849999901</v>
      </c>
      <c r="N52" s="110">
        <f>VLOOKUP($D52,'REG FL BS - 4 Results'!$A:$BB,MATCH(N$12,'REG FL BS - 4 Results'!$2:$2,0),FALSE)/1000</f>
        <v>18919.586849999901</v>
      </c>
      <c r="O52" s="110">
        <f>VLOOKUP($D52,'REG FL BS - 4 Results'!$A:$BB,MATCH(O$12,'REG FL BS - 4 Results'!$2:$2,0),FALSE)/1000</f>
        <v>18919.586849999901</v>
      </c>
      <c r="P52" s="110">
        <f>VLOOKUP($D52,'REG FL BS - 4 Results'!$A:$BB,MATCH(P$12,'REG FL BS - 4 Results'!$2:$2,0),FALSE)/1000</f>
        <v>18919.586849999901</v>
      </c>
      <c r="Q52" s="110">
        <f>VLOOKUP($D52,'REG FL BS - 4 Results'!$A:$BB,MATCH(Q$12,'REG FL BS - 4 Results'!$2:$2,0),FALSE)/1000</f>
        <v>18919.586849999901</v>
      </c>
      <c r="R52" s="110">
        <f>VLOOKUP($D52,'REG FL BS - 4 Results'!$A:$BB,MATCH(R$12,'REG FL BS - 4 Results'!$2:$2,0),FALSE)/1000</f>
        <v>18919.586849999901</v>
      </c>
      <c r="S52" s="47">
        <f t="shared" si="9"/>
        <v>18919.586849999901</v>
      </c>
    </row>
    <row r="53" spans="1:19" x14ac:dyDescent="0.3">
      <c r="A53" s="20">
        <f t="shared" si="3"/>
        <v>36</v>
      </c>
      <c r="B53" s="56">
        <v>165</v>
      </c>
      <c r="C53" s="21" t="s">
        <v>137</v>
      </c>
      <c r="D53" s="250" t="s">
        <v>261</v>
      </c>
      <c r="E53" s="21"/>
      <c r="F53" s="110">
        <f>VLOOKUP($D53,'REG FL BS - 4 Results'!$A:$BB,MATCH(F$12,'REG FL BS - 4 Results'!$2:$2,0),FALSE)/1000</f>
        <v>67179.829939999996</v>
      </c>
      <c r="G53" s="110">
        <f>VLOOKUP($D53,'REG FL BS - 4 Results'!$A:$BB,MATCH(G$12,'REG FL BS - 4 Results'!$2:$2,0),FALSE)/1000</f>
        <v>64572.371545119</v>
      </c>
      <c r="H53" s="110">
        <f>VLOOKUP($D53,'REG FL BS - 4 Results'!$A:$BB,MATCH(H$12,'REG FL BS - 4 Results'!$2:$2,0),FALSE)/1000</f>
        <v>93254.413888809504</v>
      </c>
      <c r="I53" s="110">
        <f>VLOOKUP($D53,'REG FL BS - 4 Results'!$A:$BB,MATCH(I$12,'REG FL BS - 4 Results'!$2:$2,0),FALSE)/1000</f>
        <v>90646.955493928501</v>
      </c>
      <c r="J53" s="110">
        <f>VLOOKUP($D53,'REG FL BS - 4 Results'!$A:$BB,MATCH(J$12,'REG FL BS - 4 Results'!$2:$2,0),FALSE)/1000</f>
        <v>88039.497099047599</v>
      </c>
      <c r="K53" s="110">
        <f>VLOOKUP($D53,'REG FL BS - 4 Results'!$A:$BB,MATCH(K$12,'REG FL BS - 4 Results'!$2:$2,0),FALSE)/1000</f>
        <v>85432.038704166611</v>
      </c>
      <c r="L53" s="110">
        <f>VLOOKUP($D53,'REG FL BS - 4 Results'!$A:$BB,MATCH(L$12,'REG FL BS - 4 Results'!$2:$2,0),FALSE)/1000</f>
        <v>82824.580309285695</v>
      </c>
      <c r="M53" s="110">
        <f>VLOOKUP($D53,'REG FL BS - 4 Results'!$A:$BB,MATCH(M$12,'REG FL BS - 4 Results'!$2:$2,0),FALSE)/1000</f>
        <v>80217.121914404706</v>
      </c>
      <c r="N53" s="110">
        <f>VLOOKUP($D53,'REG FL BS - 4 Results'!$A:$BB,MATCH(N$12,'REG FL BS - 4 Results'!$2:$2,0),FALSE)/1000</f>
        <v>77609.663519523805</v>
      </c>
      <c r="O53" s="110">
        <f>VLOOKUP($D53,'REG FL BS - 4 Results'!$A:$BB,MATCH(O$12,'REG FL BS - 4 Results'!$2:$2,0),FALSE)/1000</f>
        <v>75002.205124642802</v>
      </c>
      <c r="P53" s="110">
        <f>VLOOKUP($D53,'REG FL BS - 4 Results'!$A:$BB,MATCH(P$12,'REG FL BS - 4 Results'!$2:$2,0),FALSE)/1000</f>
        <v>72394.7467297619</v>
      </c>
      <c r="Q53" s="110">
        <f>VLOOKUP($D53,'REG FL BS - 4 Results'!$A:$BB,MATCH(Q$12,'REG FL BS - 4 Results'!$2:$2,0),FALSE)/1000</f>
        <v>69787.288334880897</v>
      </c>
      <c r="R53" s="110">
        <f>VLOOKUP($D53,'REG FL BS - 4 Results'!$A:$BB,MATCH(R$12,'REG FL BS - 4 Results'!$2:$2,0),FALSE)/1000</f>
        <v>67179.829939999996</v>
      </c>
      <c r="S53" s="47">
        <f t="shared" si="9"/>
        <v>78010.810964890086</v>
      </c>
    </row>
    <row r="54" spans="1:19" x14ac:dyDescent="0.3">
      <c r="A54" s="20">
        <f t="shared" si="3"/>
        <v>37</v>
      </c>
      <c r="B54" s="56">
        <v>172</v>
      </c>
      <c r="C54" s="3" t="s">
        <v>138</v>
      </c>
      <c r="D54" s="250" t="s">
        <v>262</v>
      </c>
      <c r="F54" s="110">
        <f>VLOOKUP($D54,'REG FL BS - 4 Results'!$A:$BB,MATCH(F$12,'REG FL BS - 4 Results'!$2:$2,0),FALSE)/1000</f>
        <v>73.536760000000001</v>
      </c>
      <c r="G54" s="110">
        <f>VLOOKUP($D54,'REG FL BS - 4 Results'!$A:$BB,MATCH(G$12,'REG FL BS - 4 Results'!$2:$2,0),FALSE)/1000</f>
        <v>73.536760000000001</v>
      </c>
      <c r="H54" s="110">
        <f>VLOOKUP($D54,'REG FL BS - 4 Results'!$A:$BB,MATCH(H$12,'REG FL BS - 4 Results'!$2:$2,0),FALSE)/1000</f>
        <v>73.536760000000001</v>
      </c>
      <c r="I54" s="110">
        <f>VLOOKUP($D54,'REG FL BS - 4 Results'!$A:$BB,MATCH(I$12,'REG FL BS - 4 Results'!$2:$2,0),FALSE)/1000</f>
        <v>73.536760000000001</v>
      </c>
      <c r="J54" s="110">
        <f>VLOOKUP($D54,'REG FL BS - 4 Results'!$A:$BB,MATCH(J$12,'REG FL BS - 4 Results'!$2:$2,0),FALSE)/1000</f>
        <v>73.536760000000001</v>
      </c>
      <c r="K54" s="110">
        <f>VLOOKUP($D54,'REG FL BS - 4 Results'!$A:$BB,MATCH(K$12,'REG FL BS - 4 Results'!$2:$2,0),FALSE)/1000</f>
        <v>73.536760000000001</v>
      </c>
      <c r="L54" s="110">
        <f>VLOOKUP($D54,'REG FL BS - 4 Results'!$A:$BB,MATCH(L$12,'REG FL BS - 4 Results'!$2:$2,0),FALSE)/1000</f>
        <v>73.536760000000001</v>
      </c>
      <c r="M54" s="110">
        <f>VLOOKUP($D54,'REG FL BS - 4 Results'!$A:$BB,MATCH(M$12,'REG FL BS - 4 Results'!$2:$2,0),FALSE)/1000</f>
        <v>73.536760000000001</v>
      </c>
      <c r="N54" s="110">
        <f>VLOOKUP($D54,'REG FL BS - 4 Results'!$A:$BB,MATCH(N$12,'REG FL BS - 4 Results'!$2:$2,0),FALSE)/1000</f>
        <v>73.536760000000001</v>
      </c>
      <c r="O54" s="110">
        <f>VLOOKUP($D54,'REG FL BS - 4 Results'!$A:$BB,MATCH(O$12,'REG FL BS - 4 Results'!$2:$2,0),FALSE)/1000</f>
        <v>73.536760000000001</v>
      </c>
      <c r="P54" s="110">
        <f>VLOOKUP($D54,'REG FL BS - 4 Results'!$A:$BB,MATCH(P$12,'REG FL BS - 4 Results'!$2:$2,0),FALSE)/1000</f>
        <v>73.536760000000001</v>
      </c>
      <c r="Q54" s="110">
        <f>VLOOKUP($D54,'REG FL BS - 4 Results'!$A:$BB,MATCH(Q$12,'REG FL BS - 4 Results'!$2:$2,0),FALSE)/1000</f>
        <v>73.536760000000001</v>
      </c>
      <c r="R54" s="110">
        <f>VLOOKUP($D54,'REG FL BS - 4 Results'!$A:$BB,MATCH(R$12,'REG FL BS - 4 Results'!$2:$2,0),FALSE)/1000</f>
        <v>73.536760000000001</v>
      </c>
      <c r="S54" s="47">
        <f t="shared" si="9"/>
        <v>73.536759999999987</v>
      </c>
    </row>
    <row r="55" spans="1:19" x14ac:dyDescent="0.3">
      <c r="A55" s="20">
        <f t="shared" si="3"/>
        <v>38</v>
      </c>
      <c r="B55" s="56">
        <v>173</v>
      </c>
      <c r="C55" s="21" t="s">
        <v>139</v>
      </c>
      <c r="D55" s="250" t="s">
        <v>263</v>
      </c>
      <c r="E55" s="21"/>
      <c r="F55" s="110">
        <f>VLOOKUP($D55,'REG FL BS - 4 Results'!$A:$BB,MATCH(F$12,'REG FL BS - 4 Results'!$2:$2,0),FALSE)/1000</f>
        <v>122821.33926000001</v>
      </c>
      <c r="G55" s="110">
        <f>VLOOKUP($D55,'REG FL BS - 4 Results'!$A:$BB,MATCH(G$12,'REG FL BS - 4 Results'!$2:$2,0),FALSE)/1000</f>
        <v>122821.33926000001</v>
      </c>
      <c r="H55" s="110">
        <f>VLOOKUP($D55,'REG FL BS - 4 Results'!$A:$BB,MATCH(H$12,'REG FL BS - 4 Results'!$2:$2,0),FALSE)/1000</f>
        <v>122821.33926000001</v>
      </c>
      <c r="I55" s="110">
        <f>VLOOKUP($D55,'REG FL BS - 4 Results'!$A:$BB,MATCH(I$12,'REG FL BS - 4 Results'!$2:$2,0),FALSE)/1000</f>
        <v>122821.33926000001</v>
      </c>
      <c r="J55" s="110">
        <f>VLOOKUP($D55,'REG FL BS - 4 Results'!$A:$BB,MATCH(J$12,'REG FL BS - 4 Results'!$2:$2,0),FALSE)/1000</f>
        <v>122821.33926000001</v>
      </c>
      <c r="K55" s="110">
        <f>VLOOKUP($D55,'REG FL BS - 4 Results'!$A:$BB,MATCH(K$12,'REG FL BS - 4 Results'!$2:$2,0),FALSE)/1000</f>
        <v>122821.33926000001</v>
      </c>
      <c r="L55" s="110">
        <f>VLOOKUP($D55,'REG FL BS - 4 Results'!$A:$BB,MATCH(L$12,'REG FL BS - 4 Results'!$2:$2,0),FALSE)/1000</f>
        <v>122821.33926000001</v>
      </c>
      <c r="M55" s="110">
        <f>VLOOKUP($D55,'REG FL BS - 4 Results'!$A:$BB,MATCH(M$12,'REG FL BS - 4 Results'!$2:$2,0),FALSE)/1000</f>
        <v>122821.33926000001</v>
      </c>
      <c r="N55" s="110">
        <f>VLOOKUP($D55,'REG FL BS - 4 Results'!$A:$BB,MATCH(N$12,'REG FL BS - 4 Results'!$2:$2,0),FALSE)/1000</f>
        <v>122821.33926000001</v>
      </c>
      <c r="O55" s="110">
        <f>VLOOKUP($D55,'REG FL BS - 4 Results'!$A:$BB,MATCH(O$12,'REG FL BS - 4 Results'!$2:$2,0),FALSE)/1000</f>
        <v>122821.33926000001</v>
      </c>
      <c r="P55" s="110">
        <f>VLOOKUP($D55,'REG FL BS - 4 Results'!$A:$BB,MATCH(P$12,'REG FL BS - 4 Results'!$2:$2,0),FALSE)/1000</f>
        <v>122821.33926000001</v>
      </c>
      <c r="Q55" s="110">
        <f>VLOOKUP($D55,'REG FL BS - 4 Results'!$A:$BB,MATCH(Q$12,'REG FL BS - 4 Results'!$2:$2,0),FALSE)/1000</f>
        <v>122821.33926000001</v>
      </c>
      <c r="R55" s="110">
        <f>VLOOKUP($D55,'REG FL BS - 4 Results'!$A:$BB,MATCH(R$12,'REG FL BS - 4 Results'!$2:$2,0),FALSE)/1000</f>
        <v>122821.33926000001</v>
      </c>
      <c r="S55" s="47">
        <f t="shared" si="9"/>
        <v>122821.33926000002</v>
      </c>
    </row>
    <row r="56" spans="1:19" x14ac:dyDescent="0.3">
      <c r="A56" s="20">
        <f t="shared" si="3"/>
        <v>39</v>
      </c>
      <c r="B56" s="56">
        <v>174</v>
      </c>
      <c r="C56" s="21" t="s">
        <v>140</v>
      </c>
      <c r="D56" s="250" t="s">
        <v>264</v>
      </c>
      <c r="E56" s="21"/>
      <c r="F56" s="110">
        <f>VLOOKUP($D56,'REG FL BS - 4 Results'!$A:$BB,MATCH(F$12,'REG FL BS - 4 Results'!$2:$2,0),FALSE)/1000</f>
        <v>1.4506440492939299E-10</v>
      </c>
      <c r="G56" s="110">
        <f>VLOOKUP($D56,'REG FL BS - 4 Results'!$A:$BB,MATCH(G$12,'REG FL BS - 4 Results'!$2:$2,0),FALSE)/1000</f>
        <v>1.72286086628668E-10</v>
      </c>
      <c r="H56" s="110">
        <f>VLOOKUP($D56,'REG FL BS - 4 Results'!$A:$BB,MATCH(H$12,'REG FL BS - 4 Results'!$2:$2,0),FALSE)/1000</f>
        <v>1.99507768327942E-10</v>
      </c>
      <c r="I56" s="110">
        <f>VLOOKUP($D56,'REG FL BS - 4 Results'!$A:$BB,MATCH(I$12,'REG FL BS - 4 Results'!$2:$2,0),FALSE)/1000</f>
        <v>2.9948902616905102E-10</v>
      </c>
      <c r="J56" s="110">
        <f>VLOOKUP($D56,'REG FL BS - 4 Results'!$A:$BB,MATCH(J$12,'REG FL BS - 4 Results'!$2:$2,0),FALSE)/1000</f>
        <v>2.1029538604139101E-10</v>
      </c>
      <c r="K56" s="110">
        <f>VLOOKUP($D56,'REG FL BS - 4 Results'!$A:$BB,MATCH(K$12,'REG FL BS - 4 Results'!$2:$2,0),FALSE)/1000</f>
        <v>2.9572472865413301E-10</v>
      </c>
      <c r="L56" s="110">
        <f>VLOOKUP($D56,'REG FL BS - 4 Results'!$A:$BB,MATCH(L$12,'REG FL BS - 4 Results'!$2:$2,0),FALSE)/1000</f>
        <v>2.06531088526473E-10</v>
      </c>
      <c r="M56" s="110">
        <f>VLOOKUP($D56,'REG FL BS - 4 Results'!$A:$BB,MATCH(M$12,'REG FL BS - 4 Results'!$2:$2,0),FALSE)/1000</f>
        <v>2.0464893976901299E-10</v>
      </c>
      <c r="N56" s="110">
        <f>VLOOKUP($D56,'REG FL BS - 4 Results'!$A:$BB,MATCH(N$12,'REG FL BS - 4 Results'!$2:$2,0),FALSE)/1000</f>
        <v>8.6351469184619894E-11</v>
      </c>
      <c r="O56" s="110">
        <f>VLOOKUP($D56,'REG FL BS - 4 Results'!$A:$BB,MATCH(O$12,'REG FL BS - 4 Results'!$2:$2,0),FALSE)/1000</f>
        <v>2.0088464225409501E-10</v>
      </c>
      <c r="P56" s="110">
        <f>VLOOKUP($D56,'REG FL BS - 4 Results'!$A:$BB,MATCH(P$12,'REG FL BS - 4 Results'!$2:$2,0),FALSE)/1000</f>
        <v>2.8631398486683699E-10</v>
      </c>
      <c r="Q56" s="110">
        <f>VLOOKUP($D56,'REG FL BS - 4 Results'!$A:$BB,MATCH(Q$12,'REG FL BS - 4 Results'!$2:$2,0),FALSE)/1000</f>
        <v>3.7174332747957902E-10</v>
      </c>
      <c r="R56" s="110">
        <f>VLOOKUP($D56,'REG FL BS - 4 Results'!$A:$BB,MATCH(R$12,'REG FL BS - 4 Results'!$2:$2,0),FALSE)/1000</f>
        <v>3.4075734826538603E-10</v>
      </c>
      <c r="S56" s="47">
        <f t="shared" si="9"/>
        <v>2.32276784699737E-10</v>
      </c>
    </row>
    <row r="57" spans="1:19" x14ac:dyDescent="0.3">
      <c r="A57" s="20">
        <f t="shared" si="3"/>
        <v>40</v>
      </c>
      <c r="B57" s="56">
        <v>175</v>
      </c>
      <c r="C57" s="21" t="s">
        <v>141</v>
      </c>
      <c r="D57" s="250" t="s">
        <v>265</v>
      </c>
      <c r="E57" s="21"/>
      <c r="F57" s="110">
        <f>VLOOKUP($D57,'REG FL BS - 4 Results'!$A:$BB,MATCH(F$12,'REG FL BS - 4 Results'!$2:$2,0),FALSE)/1000</f>
        <v>17162.290379999999</v>
      </c>
      <c r="G57" s="110">
        <f>VLOOKUP($D57,'REG FL BS - 4 Results'!$A:$BB,MATCH(G$12,'REG FL BS - 4 Results'!$2:$2,0),FALSE)/1000</f>
        <v>17162.290379999999</v>
      </c>
      <c r="H57" s="110">
        <f>VLOOKUP($D57,'REG FL BS - 4 Results'!$A:$BB,MATCH(H$12,'REG FL BS - 4 Results'!$2:$2,0),FALSE)/1000</f>
        <v>17162.290379999999</v>
      </c>
      <c r="I57" s="110">
        <f>VLOOKUP($D57,'REG FL BS - 4 Results'!$A:$BB,MATCH(I$12,'REG FL BS - 4 Results'!$2:$2,0),FALSE)/1000</f>
        <v>17162.290379999999</v>
      </c>
      <c r="J57" s="110">
        <f>VLOOKUP($D57,'REG FL BS - 4 Results'!$A:$BB,MATCH(J$12,'REG FL BS - 4 Results'!$2:$2,0),FALSE)/1000</f>
        <v>17162.290379999999</v>
      </c>
      <c r="K57" s="110">
        <f>VLOOKUP($D57,'REG FL BS - 4 Results'!$A:$BB,MATCH(K$12,'REG FL BS - 4 Results'!$2:$2,0),FALSE)/1000</f>
        <v>17162.290379999999</v>
      </c>
      <c r="L57" s="110">
        <f>VLOOKUP($D57,'REG FL BS - 4 Results'!$A:$BB,MATCH(L$12,'REG FL BS - 4 Results'!$2:$2,0),FALSE)/1000</f>
        <v>17162.290379999999</v>
      </c>
      <c r="M57" s="110">
        <f>VLOOKUP($D57,'REG FL BS - 4 Results'!$A:$BB,MATCH(M$12,'REG FL BS - 4 Results'!$2:$2,0),FALSE)/1000</f>
        <v>17162.290379999999</v>
      </c>
      <c r="N57" s="110">
        <f>VLOOKUP($D57,'REG FL BS - 4 Results'!$A:$BB,MATCH(N$12,'REG FL BS - 4 Results'!$2:$2,0),FALSE)/1000</f>
        <v>17162.290379999999</v>
      </c>
      <c r="O57" s="110">
        <f>VLOOKUP($D57,'REG FL BS - 4 Results'!$A:$BB,MATCH(O$12,'REG FL BS - 4 Results'!$2:$2,0),FALSE)/1000</f>
        <v>17162.290379999999</v>
      </c>
      <c r="P57" s="110">
        <f>VLOOKUP($D57,'REG FL BS - 4 Results'!$A:$BB,MATCH(P$12,'REG FL BS - 4 Results'!$2:$2,0),FALSE)/1000</f>
        <v>17162.290379999999</v>
      </c>
      <c r="Q57" s="110">
        <f>VLOOKUP($D57,'REG FL BS - 4 Results'!$A:$BB,MATCH(Q$12,'REG FL BS - 4 Results'!$2:$2,0),FALSE)/1000</f>
        <v>17162.290379999999</v>
      </c>
      <c r="R57" s="110">
        <f>VLOOKUP($D57,'REG FL BS - 4 Results'!$A:$BB,MATCH(R$12,'REG FL BS - 4 Results'!$2:$2,0),FALSE)/1000</f>
        <v>17162.290379999999</v>
      </c>
      <c r="S57" s="47">
        <f t="shared" si="9"/>
        <v>17162.290379999995</v>
      </c>
    </row>
    <row r="58" spans="1:19" x14ac:dyDescent="0.3">
      <c r="A58" s="20">
        <f t="shared" si="3"/>
        <v>41</v>
      </c>
      <c r="B58" s="56">
        <v>176</v>
      </c>
      <c r="C58" s="21" t="s">
        <v>142</v>
      </c>
      <c r="D58" s="250" t="s">
        <v>266</v>
      </c>
      <c r="E58" s="21"/>
      <c r="F58" s="110">
        <f>VLOOKUP($D58,'REG FL BS - 4 Results'!$A:$BB,MATCH(F$12,'REG FL BS - 4 Results'!$2:$2,0),FALSE)/1000</f>
        <v>0</v>
      </c>
      <c r="G58" s="110">
        <f>VLOOKUP($D58,'REG FL BS - 4 Results'!$A:$BB,MATCH(G$12,'REG FL BS - 4 Results'!$2:$2,0),FALSE)/1000</f>
        <v>0</v>
      </c>
      <c r="H58" s="110">
        <f>VLOOKUP($D58,'REG FL BS - 4 Results'!$A:$BB,MATCH(H$12,'REG FL BS - 4 Results'!$2:$2,0),FALSE)/1000</f>
        <v>0</v>
      </c>
      <c r="I58" s="110">
        <f>VLOOKUP($D58,'REG FL BS - 4 Results'!$A:$BB,MATCH(I$12,'REG FL BS - 4 Results'!$2:$2,0),FALSE)/1000</f>
        <v>0</v>
      </c>
      <c r="J58" s="110">
        <f>VLOOKUP($D58,'REG FL BS - 4 Results'!$A:$BB,MATCH(J$12,'REG FL BS - 4 Results'!$2:$2,0),FALSE)/1000</f>
        <v>0</v>
      </c>
      <c r="K58" s="110">
        <f>VLOOKUP($D58,'REG FL BS - 4 Results'!$A:$BB,MATCH(K$12,'REG FL BS - 4 Results'!$2:$2,0),FALSE)/1000</f>
        <v>0</v>
      </c>
      <c r="L58" s="110">
        <f>VLOOKUP($D58,'REG FL BS - 4 Results'!$A:$BB,MATCH(L$12,'REG FL BS - 4 Results'!$2:$2,0),FALSE)/1000</f>
        <v>0</v>
      </c>
      <c r="M58" s="110">
        <f>VLOOKUP($D58,'REG FL BS - 4 Results'!$A:$BB,MATCH(M$12,'REG FL BS - 4 Results'!$2:$2,0),FALSE)/1000</f>
        <v>0</v>
      </c>
      <c r="N58" s="110">
        <f>VLOOKUP($D58,'REG FL BS - 4 Results'!$A:$BB,MATCH(N$12,'REG FL BS - 4 Results'!$2:$2,0),FALSE)/1000</f>
        <v>0</v>
      </c>
      <c r="O58" s="110">
        <f>VLOOKUP($D58,'REG FL BS - 4 Results'!$A:$BB,MATCH(O$12,'REG FL BS - 4 Results'!$2:$2,0),FALSE)/1000</f>
        <v>0</v>
      </c>
      <c r="P58" s="110">
        <f>VLOOKUP($D58,'REG FL BS - 4 Results'!$A:$BB,MATCH(P$12,'REG FL BS - 4 Results'!$2:$2,0),FALSE)/1000</f>
        <v>0</v>
      </c>
      <c r="Q58" s="110">
        <f>VLOOKUP($D58,'REG FL BS - 4 Results'!$A:$BB,MATCH(Q$12,'REG FL BS - 4 Results'!$2:$2,0),FALSE)/1000</f>
        <v>0</v>
      </c>
      <c r="R58" s="110">
        <f>VLOOKUP($D58,'REG FL BS - 4 Results'!$A:$BB,MATCH(R$12,'REG FL BS - 4 Results'!$2:$2,0),FALSE)/1000</f>
        <v>0</v>
      </c>
      <c r="S58" s="47">
        <f t="shared" si="9"/>
        <v>0</v>
      </c>
    </row>
    <row r="59" spans="1:19" x14ac:dyDescent="0.3">
      <c r="A59" s="20">
        <f t="shared" si="3"/>
        <v>42</v>
      </c>
      <c r="C59" s="40" t="s">
        <v>143</v>
      </c>
      <c r="D59" s="40"/>
      <c r="E59" s="40"/>
      <c r="F59" s="48">
        <f>SUM(F42:F58)</f>
        <v>1415841.361134188</v>
      </c>
      <c r="G59" s="48">
        <f t="shared" ref="G59:P59" si="10">SUM(G42:G58)</f>
        <v>1558413.7768601137</v>
      </c>
      <c r="H59" s="48">
        <f t="shared" si="10"/>
        <v>1464600.7093225997</v>
      </c>
      <c r="I59" s="48">
        <f t="shared" si="10"/>
        <v>1447210.4153409933</v>
      </c>
      <c r="J59" s="48">
        <f t="shared" si="10"/>
        <v>1454656.9340582667</v>
      </c>
      <c r="K59" s="48">
        <f t="shared" si="10"/>
        <v>1527715.6287138045</v>
      </c>
      <c r="L59" s="48">
        <f t="shared" si="10"/>
        <v>1658395.1104419939</v>
      </c>
      <c r="M59" s="48">
        <f t="shared" si="10"/>
        <v>1704369.236768462</v>
      </c>
      <c r="N59" s="48">
        <f t="shared" si="10"/>
        <v>1859552.4318773237</v>
      </c>
      <c r="O59" s="48">
        <f t="shared" si="10"/>
        <v>1912616.5064080067</v>
      </c>
      <c r="P59" s="48">
        <f t="shared" si="10"/>
        <v>1863272.3182836308</v>
      </c>
      <c r="Q59" s="48">
        <f>SUM(Q42:Q58)</f>
        <v>1506073.6580244135</v>
      </c>
      <c r="R59" s="48">
        <f>SUM(R42:R58)</f>
        <v>1434357.6656618679</v>
      </c>
      <c r="S59" s="48">
        <f>SUM(S42:S58)</f>
        <v>1600544.288684282</v>
      </c>
    </row>
    <row r="60" spans="1:19" x14ac:dyDescent="0.3">
      <c r="A60" s="20">
        <f t="shared" si="3"/>
        <v>43</v>
      </c>
      <c r="C60" s="40"/>
      <c r="D60" s="40"/>
      <c r="E60" s="40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</row>
    <row r="61" spans="1:19" x14ac:dyDescent="0.3">
      <c r="A61" s="20">
        <f t="shared" si="3"/>
        <v>44</v>
      </c>
      <c r="C61" s="40"/>
      <c r="D61" s="40"/>
      <c r="E61" s="40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</row>
    <row r="62" spans="1:19" x14ac:dyDescent="0.3">
      <c r="A62" s="20">
        <f t="shared" si="3"/>
        <v>45</v>
      </c>
      <c r="C62" s="40"/>
      <c r="D62" s="40"/>
      <c r="E62" s="40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</row>
    <row r="63" spans="1:19" x14ac:dyDescent="0.3">
      <c r="A63" s="20">
        <f t="shared" si="3"/>
        <v>46</v>
      </c>
      <c r="C63" s="40"/>
      <c r="D63" s="40"/>
      <c r="E63" s="40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</row>
    <row r="64" spans="1:19" x14ac:dyDescent="0.3">
      <c r="A64" s="20">
        <f t="shared" si="3"/>
        <v>47</v>
      </c>
      <c r="C64" s="40"/>
      <c r="D64" s="40"/>
      <c r="E64" s="40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</row>
    <row r="65" spans="1:19" x14ac:dyDescent="0.3">
      <c r="A65" s="255" t="s">
        <v>267</v>
      </c>
      <c r="B65" s="259"/>
      <c r="C65" s="260"/>
      <c r="D65" s="260"/>
      <c r="E65" s="260"/>
      <c r="F65" s="260"/>
      <c r="G65" s="260"/>
      <c r="H65" s="260"/>
      <c r="I65" s="260"/>
      <c r="J65" s="260"/>
      <c r="K65" s="260"/>
      <c r="L65" s="260"/>
      <c r="M65" s="260"/>
      <c r="N65" s="260"/>
      <c r="O65" s="260"/>
      <c r="P65" s="260"/>
      <c r="Q65" s="260"/>
      <c r="R65" s="260" t="s">
        <v>268</v>
      </c>
      <c r="S65" s="260"/>
    </row>
    <row r="66" spans="1:19" x14ac:dyDescent="0.3">
      <c r="A66" s="1" t="s">
        <v>89</v>
      </c>
      <c r="B66" s="244"/>
      <c r="C66" s="245"/>
      <c r="D66" s="245"/>
      <c r="E66" s="245"/>
      <c r="F66" s="1"/>
      <c r="G66" s="283" t="s">
        <v>203</v>
      </c>
      <c r="H66" s="283"/>
      <c r="I66" s="283"/>
      <c r="J66" s="283"/>
      <c r="K66" s="283"/>
      <c r="L66" s="283"/>
      <c r="M66" s="283"/>
      <c r="N66" s="283"/>
      <c r="O66" s="283"/>
      <c r="R66" s="284" t="s">
        <v>144</v>
      </c>
      <c r="S66" s="284"/>
    </row>
    <row r="67" spans="1:19" x14ac:dyDescent="0.3">
      <c r="A67" s="4"/>
      <c r="B67" s="240"/>
      <c r="C67" s="4"/>
      <c r="D67" s="4"/>
      <c r="E67" s="4"/>
      <c r="F67" s="4"/>
      <c r="G67" s="4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8"/>
      <c r="S67" s="29"/>
    </row>
    <row r="68" spans="1:19" x14ac:dyDescent="0.3">
      <c r="A68" s="3" t="s">
        <v>90</v>
      </c>
      <c r="B68" s="242"/>
      <c r="C68" s="7"/>
      <c r="D68" s="7"/>
      <c r="E68" s="7"/>
      <c r="F68" s="7" t="s">
        <v>204</v>
      </c>
      <c r="G68" s="285" t="s">
        <v>205</v>
      </c>
      <c r="H68" s="285"/>
      <c r="I68" s="285"/>
      <c r="J68" s="285"/>
      <c r="K68" s="285"/>
      <c r="L68" s="285"/>
      <c r="M68" s="285"/>
      <c r="N68" s="9"/>
      <c r="O68" s="9"/>
      <c r="P68" s="8"/>
      <c r="Q68" s="8" t="s">
        <v>206</v>
      </c>
      <c r="R68" s="9"/>
      <c r="S68" s="9"/>
    </row>
    <row r="69" spans="1:19" x14ac:dyDescent="0.3">
      <c r="B69" s="242"/>
      <c r="C69" s="9"/>
      <c r="D69" s="9"/>
      <c r="E69" s="9"/>
      <c r="F69" s="30"/>
      <c r="G69" s="286"/>
      <c r="H69" s="286"/>
      <c r="I69" s="286"/>
      <c r="J69" s="286"/>
      <c r="K69" s="286"/>
      <c r="L69" s="286"/>
      <c r="M69" s="286"/>
      <c r="N69" s="12"/>
      <c r="O69" s="12"/>
      <c r="P69" s="232" t="str">
        <f t="shared" ref="P69:Q73" si="11">+P4</f>
        <v>X</v>
      </c>
      <c r="Q69" s="11" t="str">
        <f t="shared" si="11"/>
        <v>Projected Test Year 3 Ended</v>
      </c>
      <c r="R69" s="37"/>
      <c r="S69" s="12">
        <f t="shared" ref="S69:S73" si="12">+S4</f>
        <v>46752</v>
      </c>
    </row>
    <row r="70" spans="1:19" x14ac:dyDescent="0.3">
      <c r="A70" s="3" t="s">
        <v>91</v>
      </c>
      <c r="B70" s="242"/>
      <c r="C70" s="9"/>
      <c r="D70" s="9"/>
      <c r="E70" s="9"/>
      <c r="F70" s="30"/>
      <c r="G70" s="286"/>
      <c r="H70" s="286"/>
      <c r="I70" s="286"/>
      <c r="J70" s="286"/>
      <c r="K70" s="286"/>
      <c r="L70" s="286"/>
      <c r="M70" s="286"/>
      <c r="N70" s="12"/>
      <c r="O70" s="12"/>
      <c r="P70" s="232" t="str">
        <f t="shared" si="11"/>
        <v>_</v>
      </c>
      <c r="Q70" s="11" t="str">
        <f t="shared" si="11"/>
        <v>Projected Test Year 2 Ended</v>
      </c>
      <c r="R70" s="37"/>
      <c r="S70" s="12">
        <f t="shared" si="12"/>
        <v>46387</v>
      </c>
    </row>
    <row r="71" spans="1:19" x14ac:dyDescent="0.3">
      <c r="B71" s="246"/>
      <c r="C71" s="247"/>
      <c r="D71" s="247"/>
      <c r="E71" s="247"/>
      <c r="F71" s="30"/>
      <c r="G71" s="30"/>
      <c r="H71" s="30"/>
      <c r="I71" s="30"/>
      <c r="J71" s="30"/>
      <c r="K71" s="30"/>
      <c r="L71" s="30"/>
      <c r="M71" s="30"/>
      <c r="N71" s="12"/>
      <c r="O71" s="12"/>
      <c r="P71" s="232" t="str">
        <f t="shared" si="11"/>
        <v>_</v>
      </c>
      <c r="Q71" s="11" t="str">
        <f t="shared" si="11"/>
        <v>Projected Test Year 1 Ended</v>
      </c>
      <c r="S71" s="12">
        <f t="shared" si="12"/>
        <v>46022</v>
      </c>
    </row>
    <row r="72" spans="1:19" x14ac:dyDescent="0.3">
      <c r="A72" s="12" t="str">
        <f>+A7</f>
        <v>DOCKET NO.: 20240025-EI</v>
      </c>
      <c r="F72" s="30"/>
      <c r="G72" s="30"/>
      <c r="H72" s="30"/>
      <c r="I72" s="30"/>
      <c r="J72" s="30"/>
      <c r="K72" s="30"/>
      <c r="L72" s="30"/>
      <c r="M72" s="30"/>
      <c r="N72" s="12"/>
      <c r="O72" s="12"/>
      <c r="P72" s="232" t="str">
        <f t="shared" si="11"/>
        <v>_</v>
      </c>
      <c r="Q72" s="11" t="str">
        <f t="shared" si="11"/>
        <v>Prior Year Ended</v>
      </c>
      <c r="S72" s="12">
        <f t="shared" si="12"/>
        <v>45657</v>
      </c>
    </row>
    <row r="73" spans="1:19" x14ac:dyDescent="0.3">
      <c r="G73" s="30"/>
      <c r="H73" s="30"/>
      <c r="I73" s="30"/>
      <c r="J73" s="30"/>
      <c r="K73" s="30"/>
      <c r="L73" s="10"/>
      <c r="M73" s="11"/>
      <c r="N73" s="12"/>
      <c r="O73" s="12"/>
      <c r="P73" s="232" t="str">
        <f t="shared" si="11"/>
        <v>_</v>
      </c>
      <c r="Q73" s="11" t="str">
        <f t="shared" si="11"/>
        <v>Historical Year Ended</v>
      </c>
      <c r="S73" s="12">
        <f t="shared" si="12"/>
        <v>45291</v>
      </c>
    </row>
    <row r="74" spans="1:19" x14ac:dyDescent="0.3">
      <c r="G74" s="27"/>
      <c r="H74" s="27"/>
      <c r="J74" s="32" t="s">
        <v>209</v>
      </c>
      <c r="K74" s="27"/>
      <c r="L74" s="10"/>
      <c r="M74" s="11"/>
      <c r="N74" s="12"/>
      <c r="O74" s="12"/>
      <c r="P74" s="12"/>
      <c r="Q74" s="12"/>
      <c r="R74" s="12"/>
      <c r="S74" s="12"/>
    </row>
    <row r="75" spans="1:19" s="15" customFormat="1" x14ac:dyDescent="0.3">
      <c r="A75" s="14"/>
      <c r="B75" s="66"/>
      <c r="C75" s="14"/>
      <c r="D75" s="14"/>
      <c r="E75" s="14"/>
      <c r="F75" s="14"/>
      <c r="G75" s="26"/>
      <c r="H75" s="26"/>
      <c r="I75" s="26"/>
      <c r="J75" s="26"/>
      <c r="K75" s="26"/>
      <c r="L75" s="33"/>
      <c r="M75" s="28"/>
      <c r="N75" s="29"/>
      <c r="O75" s="29"/>
      <c r="P75" s="33"/>
      <c r="Q75" s="103" t="str">
        <f>+Q10</f>
        <v>Witness:  O'Hara, Aquilina</v>
      </c>
      <c r="R75" s="29"/>
      <c r="S75" s="29"/>
    </row>
    <row r="76" spans="1:19" s="15" customFormat="1" x14ac:dyDescent="0.25">
      <c r="A76" s="16"/>
      <c r="B76" s="231">
        <v>-1</v>
      </c>
      <c r="C76" s="231">
        <f>+B76-1</f>
        <v>-2</v>
      </c>
      <c r="D76" s="31"/>
      <c r="E76" s="31"/>
      <c r="F76" s="231">
        <f>+C76-1</f>
        <v>-3</v>
      </c>
      <c r="G76" s="231">
        <f>+F76-1</f>
        <v>-4</v>
      </c>
      <c r="H76" s="231">
        <f t="shared" ref="H76:S76" si="13">+G76-1</f>
        <v>-5</v>
      </c>
      <c r="I76" s="231">
        <f t="shared" si="13"/>
        <v>-6</v>
      </c>
      <c r="J76" s="231">
        <f t="shared" si="13"/>
        <v>-7</v>
      </c>
      <c r="K76" s="231">
        <f t="shared" si="13"/>
        <v>-8</v>
      </c>
      <c r="L76" s="231">
        <f t="shared" si="13"/>
        <v>-9</v>
      </c>
      <c r="M76" s="231">
        <f t="shared" si="13"/>
        <v>-10</v>
      </c>
      <c r="N76" s="231">
        <f t="shared" si="13"/>
        <v>-11</v>
      </c>
      <c r="O76" s="231">
        <f t="shared" si="13"/>
        <v>-12</v>
      </c>
      <c r="P76" s="231">
        <f t="shared" si="13"/>
        <v>-13</v>
      </c>
      <c r="Q76" s="231">
        <f t="shared" si="13"/>
        <v>-14</v>
      </c>
      <c r="R76" s="231">
        <f t="shared" si="13"/>
        <v>-15</v>
      </c>
      <c r="S76" s="231">
        <f t="shared" si="13"/>
        <v>-16</v>
      </c>
    </row>
    <row r="77" spans="1:19" s="15" customFormat="1" x14ac:dyDescent="0.25">
      <c r="A77" s="16"/>
      <c r="B77" s="68"/>
      <c r="C77" s="31"/>
      <c r="D77" s="31"/>
      <c r="E77" s="31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7"/>
    </row>
    <row r="78" spans="1:19" s="15" customFormat="1" x14ac:dyDescent="0.25">
      <c r="A78" s="16" t="s">
        <v>98</v>
      </c>
      <c r="B78" s="68" t="s">
        <v>99</v>
      </c>
      <c r="C78" s="31" t="s">
        <v>99</v>
      </c>
      <c r="D78" s="31"/>
      <c r="E78" s="31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7"/>
      <c r="S78" s="35" t="s">
        <v>100</v>
      </c>
    </row>
    <row r="79" spans="1:19" s="15" customFormat="1" x14ac:dyDescent="0.25">
      <c r="A79" s="18" t="s">
        <v>101</v>
      </c>
      <c r="B79" s="69" t="s">
        <v>101</v>
      </c>
      <c r="C79" s="19" t="s">
        <v>102</v>
      </c>
      <c r="D79" s="19"/>
      <c r="E79" s="19"/>
      <c r="F79" s="19" t="str">
        <f>F$17</f>
        <v>12/2026</v>
      </c>
      <c r="G79" s="19" t="str">
        <f t="shared" ref="G79:R79" si="14">G$17</f>
        <v>1/2027</v>
      </c>
      <c r="H79" s="19" t="str">
        <f t="shared" si="14"/>
        <v>2/2027</v>
      </c>
      <c r="I79" s="19" t="str">
        <f t="shared" si="14"/>
        <v>3/2027</v>
      </c>
      <c r="J79" s="19" t="str">
        <f t="shared" si="14"/>
        <v>4/2027</v>
      </c>
      <c r="K79" s="19" t="str">
        <f t="shared" si="14"/>
        <v>5/2027</v>
      </c>
      <c r="L79" s="19" t="str">
        <f t="shared" si="14"/>
        <v>6/2027</v>
      </c>
      <c r="M79" s="19" t="str">
        <f t="shared" si="14"/>
        <v>7/2027</v>
      </c>
      <c r="N79" s="19" t="str">
        <f t="shared" si="14"/>
        <v>8/2027</v>
      </c>
      <c r="O79" s="19" t="str">
        <f t="shared" si="14"/>
        <v>9/2027</v>
      </c>
      <c r="P79" s="19" t="str">
        <f t="shared" si="14"/>
        <v>10/2027</v>
      </c>
      <c r="Q79" s="19" t="str">
        <f t="shared" si="14"/>
        <v>11/2027</v>
      </c>
      <c r="R79" s="19" t="str">
        <f t="shared" si="14"/>
        <v>12/2027</v>
      </c>
      <c r="S79" s="36" t="s">
        <v>103</v>
      </c>
    </row>
    <row r="80" spans="1:19" s="15" customFormat="1" x14ac:dyDescent="0.3">
      <c r="A80" s="20">
        <v>1</v>
      </c>
      <c r="B80" s="65"/>
      <c r="C80" s="3" t="s">
        <v>145</v>
      </c>
      <c r="D80" s="3"/>
      <c r="E80" s="3"/>
      <c r="F80" s="22"/>
      <c r="G80" s="22"/>
      <c r="H80" s="23"/>
      <c r="I80" s="23"/>
      <c r="J80" s="23"/>
      <c r="K80" s="23"/>
      <c r="L80" s="23"/>
      <c r="M80" s="23"/>
      <c r="N80" s="23"/>
      <c r="O80" s="23"/>
      <c r="P80" s="24"/>
      <c r="Q80" s="21"/>
      <c r="R80" s="21"/>
    </row>
    <row r="81" spans="1:19" s="15" customFormat="1" x14ac:dyDescent="0.3">
      <c r="A81" s="20">
        <f t="shared" ref="A81:A125" si="15">A80+1</f>
        <v>2</v>
      </c>
      <c r="B81" s="56">
        <v>181</v>
      </c>
      <c r="C81" s="21" t="s">
        <v>73</v>
      </c>
      <c r="D81" s="250" t="s">
        <v>269</v>
      </c>
      <c r="E81" s="21"/>
      <c r="F81" s="110">
        <f>VLOOKUP($D81,'REG FL BS - 4 Results'!$A:$BB,MATCH(F$12,'REG FL BS - 4 Results'!$2:$2,0),FALSE)/1000</f>
        <v>59884.702105555494</v>
      </c>
      <c r="G81" s="110">
        <f>VLOOKUP($D81,'REG FL BS - 4 Results'!$A:$BB,MATCH(G$12,'REG FL BS - 4 Results'!$2:$2,0),FALSE)/1000</f>
        <v>59783.913512962899</v>
      </c>
      <c r="H81" s="110">
        <f>VLOOKUP($D81,'REG FL BS - 4 Results'!$A:$BB,MATCH(H$12,'REG FL BS - 4 Results'!$2:$2,0),FALSE)/1000</f>
        <v>59683.124920370305</v>
      </c>
      <c r="I81" s="110">
        <f>VLOOKUP($D81,'REG FL BS - 4 Results'!$A:$BB,MATCH(I$12,'REG FL BS - 4 Results'!$2:$2,0),FALSE)/1000</f>
        <v>60221.2252166666</v>
      </c>
      <c r="J81" s="110">
        <f>VLOOKUP($D81,'REG FL BS - 4 Results'!$A:$BB,MATCH(J$12,'REG FL BS - 4 Results'!$2:$2,0),FALSE)/1000</f>
        <v>60109.788475925903</v>
      </c>
      <c r="K81" s="110">
        <f>VLOOKUP($D81,'REG FL BS - 4 Results'!$A:$BB,MATCH(K$12,'REG FL BS - 4 Results'!$2:$2,0),FALSE)/1000</f>
        <v>59998.351735185104</v>
      </c>
      <c r="L81" s="110">
        <f>VLOOKUP($D81,'REG FL BS - 4 Results'!$A:$BB,MATCH(L$12,'REG FL BS - 4 Results'!$2:$2,0),FALSE)/1000</f>
        <v>59886.9149944444</v>
      </c>
      <c r="M81" s="110">
        <f>VLOOKUP($D81,'REG FL BS - 4 Results'!$A:$BB,MATCH(M$12,'REG FL BS - 4 Results'!$2:$2,0),FALSE)/1000</f>
        <v>59822.478253703695</v>
      </c>
      <c r="N81" s="110">
        <f>VLOOKUP($D81,'REG FL BS - 4 Results'!$A:$BB,MATCH(N$12,'REG FL BS - 4 Results'!$2:$2,0),FALSE)/1000</f>
        <v>59758.041512962904</v>
      </c>
      <c r="O81" s="110">
        <f>VLOOKUP($D81,'REG FL BS - 4 Results'!$A:$BB,MATCH(O$12,'REG FL BS - 4 Results'!$2:$2,0),FALSE)/1000</f>
        <v>59693.604772222199</v>
      </c>
      <c r="P81" s="110">
        <f>VLOOKUP($D81,'REG FL BS - 4 Results'!$A:$BB,MATCH(P$12,'REG FL BS - 4 Results'!$2:$2,0),FALSE)/1000</f>
        <v>59629.1680314814</v>
      </c>
      <c r="Q81" s="110">
        <f>VLOOKUP($D81,'REG FL BS - 4 Results'!$A:$BB,MATCH(Q$12,'REG FL BS - 4 Results'!$2:$2,0),FALSE)/1000</f>
        <v>59564.731290740696</v>
      </c>
      <c r="R81" s="110">
        <f>VLOOKUP($D81,'REG FL BS - 4 Results'!$A:$BB,MATCH(R$12,'REG FL BS - 4 Results'!$2:$2,0),FALSE)/1000</f>
        <v>59500.294549999897</v>
      </c>
      <c r="S81" s="44">
        <f t="shared" ref="S81:S88" si="16">AVERAGE(F81:R81)</f>
        <v>59810.487644017048</v>
      </c>
    </row>
    <row r="82" spans="1:19" s="15" customFormat="1" x14ac:dyDescent="0.3">
      <c r="A82" s="20">
        <f t="shared" si="15"/>
        <v>3</v>
      </c>
      <c r="B82" s="56">
        <v>182</v>
      </c>
      <c r="C82" s="21" t="s">
        <v>146</v>
      </c>
      <c r="D82" s="250" t="s">
        <v>270</v>
      </c>
      <c r="E82" s="21"/>
      <c r="F82" s="110">
        <f>VLOOKUP($D82,'REG FL BS - 4 Results'!$A:$BB,MATCH(F$12,'REG FL BS - 4 Results'!$2:$2,0),FALSE)/1000</f>
        <v>1233344.7130714599</v>
      </c>
      <c r="G82" s="110">
        <f>VLOOKUP($D82,'REG FL BS - 4 Results'!$A:$BB,MATCH(G$12,'REG FL BS - 4 Results'!$2:$2,0),FALSE)/1000</f>
        <v>1212472.67903176</v>
      </c>
      <c r="H82" s="110">
        <f>VLOOKUP($D82,'REG FL BS - 4 Results'!$A:$BB,MATCH(H$12,'REG FL BS - 4 Results'!$2:$2,0),FALSE)/1000</f>
        <v>1238388.8816654799</v>
      </c>
      <c r="I82" s="110">
        <f>VLOOKUP($D82,'REG FL BS - 4 Results'!$A:$BB,MATCH(I$12,'REG FL BS - 4 Results'!$2:$2,0),FALSE)/1000</f>
        <v>1254781.1495712299</v>
      </c>
      <c r="J82" s="110">
        <f>VLOOKUP($D82,'REG FL BS - 4 Results'!$A:$BB,MATCH(J$12,'REG FL BS - 4 Results'!$2:$2,0),FALSE)/1000</f>
        <v>1255494.93334038</v>
      </c>
      <c r="K82" s="110">
        <f>VLOOKUP($D82,'REG FL BS - 4 Results'!$A:$BB,MATCH(K$12,'REG FL BS - 4 Results'!$2:$2,0),FALSE)/1000</f>
        <v>1249654.88826085</v>
      </c>
      <c r="L82" s="110">
        <f>VLOOKUP($D82,'REG FL BS - 4 Results'!$A:$BB,MATCH(L$12,'REG FL BS - 4 Results'!$2:$2,0),FALSE)/1000</f>
        <v>1238655.4735598098</v>
      </c>
      <c r="M82" s="110">
        <f>VLOOKUP($D82,'REG FL BS - 4 Results'!$A:$BB,MATCH(M$12,'REG FL BS - 4 Results'!$2:$2,0),FALSE)/1000</f>
        <v>1230664.0744305698</v>
      </c>
      <c r="N82" s="110">
        <f>VLOOKUP($D82,'REG FL BS - 4 Results'!$A:$BB,MATCH(N$12,'REG FL BS - 4 Results'!$2:$2,0),FALSE)/1000</f>
        <v>1181235.56788715</v>
      </c>
      <c r="O82" s="110">
        <f>VLOOKUP($D82,'REG FL BS - 4 Results'!$A:$BB,MATCH(O$12,'REG FL BS - 4 Results'!$2:$2,0),FALSE)/1000</f>
        <v>1176019.7966386399</v>
      </c>
      <c r="P82" s="110">
        <f>VLOOKUP($D82,'REG FL BS - 4 Results'!$A:$BB,MATCH(P$12,'REG FL BS - 4 Results'!$2:$2,0),FALSE)/1000</f>
        <v>1178326.9600666598</v>
      </c>
      <c r="Q82" s="110">
        <f>VLOOKUP($D82,'REG FL BS - 4 Results'!$A:$BB,MATCH(Q$12,'REG FL BS - 4 Results'!$2:$2,0),FALSE)/1000</f>
        <v>1190659.0068636301</v>
      </c>
      <c r="R82" s="110">
        <f>VLOOKUP($D82,'REG FL BS - 4 Results'!$A:$BB,MATCH(R$12,'REG FL BS - 4 Results'!$2:$2,0),FALSE)/1000</f>
        <v>1211156.6348965899</v>
      </c>
      <c r="S82" s="44">
        <f t="shared" si="16"/>
        <v>1219296.5199449388</v>
      </c>
    </row>
    <row r="83" spans="1:19" s="15" customFormat="1" x14ac:dyDescent="0.3">
      <c r="A83" s="20">
        <f t="shared" si="15"/>
        <v>4</v>
      </c>
      <c r="B83" s="56">
        <v>183</v>
      </c>
      <c r="C83" s="21" t="s">
        <v>147</v>
      </c>
      <c r="D83" s="250" t="s">
        <v>271</v>
      </c>
      <c r="E83" s="21"/>
      <c r="F83" s="110">
        <f>VLOOKUP($D83,'REG FL BS - 4 Results'!$A:$BB,MATCH(F$12,'REG FL BS - 4 Results'!$2:$2,0),FALSE)/1000</f>
        <v>5261.4129699999994</v>
      </c>
      <c r="G83" s="110">
        <f>VLOOKUP($D83,'REG FL BS - 4 Results'!$A:$BB,MATCH(G$12,'REG FL BS - 4 Results'!$2:$2,0),FALSE)/1000</f>
        <v>5261.4129699999994</v>
      </c>
      <c r="H83" s="110">
        <f>VLOOKUP($D83,'REG FL BS - 4 Results'!$A:$BB,MATCH(H$12,'REG FL BS - 4 Results'!$2:$2,0),FALSE)/1000</f>
        <v>5261.4129699999994</v>
      </c>
      <c r="I83" s="110">
        <f>VLOOKUP($D83,'REG FL BS - 4 Results'!$A:$BB,MATCH(I$12,'REG FL BS - 4 Results'!$2:$2,0),FALSE)/1000</f>
        <v>5261.4129699999994</v>
      </c>
      <c r="J83" s="110">
        <f>VLOOKUP($D83,'REG FL BS - 4 Results'!$A:$BB,MATCH(J$12,'REG FL BS - 4 Results'!$2:$2,0),FALSE)/1000</f>
        <v>5261.4129699999994</v>
      </c>
      <c r="K83" s="110">
        <f>VLOOKUP($D83,'REG FL BS - 4 Results'!$A:$BB,MATCH(K$12,'REG FL BS - 4 Results'!$2:$2,0),FALSE)/1000</f>
        <v>5261.4129699999994</v>
      </c>
      <c r="L83" s="110">
        <f>VLOOKUP($D83,'REG FL BS - 4 Results'!$A:$BB,MATCH(L$12,'REG FL BS - 4 Results'!$2:$2,0),FALSE)/1000</f>
        <v>5261.4129699999994</v>
      </c>
      <c r="M83" s="110">
        <f>VLOOKUP($D83,'REG FL BS - 4 Results'!$A:$BB,MATCH(M$12,'REG FL BS - 4 Results'!$2:$2,0),FALSE)/1000</f>
        <v>5261.4129699999994</v>
      </c>
      <c r="N83" s="110">
        <f>VLOOKUP($D83,'REG FL BS - 4 Results'!$A:$BB,MATCH(N$12,'REG FL BS - 4 Results'!$2:$2,0),FALSE)/1000</f>
        <v>5261.4129699999994</v>
      </c>
      <c r="O83" s="110">
        <f>VLOOKUP($D83,'REG FL BS - 4 Results'!$A:$BB,MATCH(O$12,'REG FL BS - 4 Results'!$2:$2,0),FALSE)/1000</f>
        <v>5261.4129699999994</v>
      </c>
      <c r="P83" s="110">
        <f>VLOOKUP($D83,'REG FL BS - 4 Results'!$A:$BB,MATCH(P$12,'REG FL BS - 4 Results'!$2:$2,0),FALSE)/1000</f>
        <v>5261.4129699999994</v>
      </c>
      <c r="Q83" s="110">
        <f>VLOOKUP($D83,'REG FL BS - 4 Results'!$A:$BB,MATCH(Q$12,'REG FL BS - 4 Results'!$2:$2,0),FALSE)/1000</f>
        <v>5261.4129699999994</v>
      </c>
      <c r="R83" s="110">
        <f>VLOOKUP($D83,'REG FL BS - 4 Results'!$A:$BB,MATCH(R$12,'REG FL BS - 4 Results'!$2:$2,0),FALSE)/1000</f>
        <v>5261.4129699999994</v>
      </c>
      <c r="S83" s="44">
        <f t="shared" si="16"/>
        <v>5261.4129699999985</v>
      </c>
    </row>
    <row r="84" spans="1:19" s="15" customFormat="1" x14ac:dyDescent="0.3">
      <c r="A84" s="20">
        <f t="shared" si="15"/>
        <v>5</v>
      </c>
      <c r="B84" s="56">
        <v>184</v>
      </c>
      <c r="C84" s="21" t="s">
        <v>148</v>
      </c>
      <c r="D84" s="250" t="s">
        <v>272</v>
      </c>
      <c r="E84" s="21"/>
      <c r="F84" s="110">
        <f>VLOOKUP($D84,'REG FL BS - 4 Results'!$A:$BB,MATCH(F$12,'REG FL BS - 4 Results'!$2:$2,0),FALSE)/1000</f>
        <v>8.4749200000000009</v>
      </c>
      <c r="G84" s="110">
        <f>VLOOKUP($D84,'REG FL BS - 4 Results'!$A:$BB,MATCH(G$12,'REG FL BS - 4 Results'!$2:$2,0),FALSE)/1000</f>
        <v>8.4749200000000009</v>
      </c>
      <c r="H84" s="110">
        <f>VLOOKUP($D84,'REG FL BS - 4 Results'!$A:$BB,MATCH(H$12,'REG FL BS - 4 Results'!$2:$2,0),FALSE)/1000</f>
        <v>8.4749200000000009</v>
      </c>
      <c r="I84" s="110">
        <f>VLOOKUP($D84,'REG FL BS - 4 Results'!$A:$BB,MATCH(I$12,'REG FL BS - 4 Results'!$2:$2,0),FALSE)/1000</f>
        <v>8.4749200000000009</v>
      </c>
      <c r="J84" s="110">
        <f>VLOOKUP($D84,'REG FL BS - 4 Results'!$A:$BB,MATCH(J$12,'REG FL BS - 4 Results'!$2:$2,0),FALSE)/1000</f>
        <v>8.4749200000000009</v>
      </c>
      <c r="K84" s="110">
        <f>VLOOKUP($D84,'REG FL BS - 4 Results'!$A:$BB,MATCH(K$12,'REG FL BS - 4 Results'!$2:$2,0),FALSE)/1000</f>
        <v>8.4749200000000009</v>
      </c>
      <c r="L84" s="110">
        <f>VLOOKUP($D84,'REG FL BS - 4 Results'!$A:$BB,MATCH(L$12,'REG FL BS - 4 Results'!$2:$2,0),FALSE)/1000</f>
        <v>8.4749200000000009</v>
      </c>
      <c r="M84" s="110">
        <f>VLOOKUP($D84,'REG FL BS - 4 Results'!$A:$BB,MATCH(M$12,'REG FL BS - 4 Results'!$2:$2,0),FALSE)/1000</f>
        <v>8.4749200000000009</v>
      </c>
      <c r="N84" s="110">
        <f>VLOOKUP($D84,'REG FL BS - 4 Results'!$A:$BB,MATCH(N$12,'REG FL BS - 4 Results'!$2:$2,0),FALSE)/1000</f>
        <v>8.4749200000000009</v>
      </c>
      <c r="O84" s="110">
        <f>VLOOKUP($D84,'REG FL BS - 4 Results'!$A:$BB,MATCH(O$12,'REG FL BS - 4 Results'!$2:$2,0),FALSE)/1000</f>
        <v>8.4749200000000009</v>
      </c>
      <c r="P84" s="110">
        <f>VLOOKUP($D84,'REG FL BS - 4 Results'!$A:$BB,MATCH(P$12,'REG FL BS - 4 Results'!$2:$2,0),FALSE)/1000</f>
        <v>8.4749200000000009</v>
      </c>
      <c r="Q84" s="110">
        <f>VLOOKUP($D84,'REG FL BS - 4 Results'!$A:$BB,MATCH(Q$12,'REG FL BS - 4 Results'!$2:$2,0),FALSE)/1000</f>
        <v>8.4749200000000009</v>
      </c>
      <c r="R84" s="110">
        <f>VLOOKUP($D84,'REG FL BS - 4 Results'!$A:$BB,MATCH(R$12,'REG FL BS - 4 Results'!$2:$2,0),FALSE)/1000</f>
        <v>8.4749200000000009</v>
      </c>
      <c r="S84" s="44">
        <f t="shared" si="16"/>
        <v>8.4749199999999991</v>
      </c>
    </row>
    <row r="85" spans="1:19" s="15" customFormat="1" x14ac:dyDescent="0.3">
      <c r="A85" s="20">
        <f t="shared" si="15"/>
        <v>6</v>
      </c>
      <c r="B85" s="56">
        <v>185</v>
      </c>
      <c r="C85" s="21" t="s">
        <v>149</v>
      </c>
      <c r="D85" s="250" t="s">
        <v>273</v>
      </c>
      <c r="E85" s="21"/>
      <c r="F85" s="110">
        <f>VLOOKUP($D85,'REG FL BS - 4 Results'!$A:$BB,MATCH(F$12,'REG FL BS - 4 Results'!$2:$2,0),FALSE)/1000</f>
        <v>0</v>
      </c>
      <c r="G85" s="110">
        <f>VLOOKUP($D85,'REG FL BS - 4 Results'!$A:$BB,MATCH(G$12,'REG FL BS - 4 Results'!$2:$2,0),FALSE)/1000</f>
        <v>0</v>
      </c>
      <c r="H85" s="110">
        <f>VLOOKUP($D85,'REG FL BS - 4 Results'!$A:$BB,MATCH(H$12,'REG FL BS - 4 Results'!$2:$2,0),FALSE)/1000</f>
        <v>0</v>
      </c>
      <c r="I85" s="110">
        <f>VLOOKUP($D85,'REG FL BS - 4 Results'!$A:$BB,MATCH(I$12,'REG FL BS - 4 Results'!$2:$2,0),FALSE)/1000</f>
        <v>0</v>
      </c>
      <c r="J85" s="110">
        <f>VLOOKUP($D85,'REG FL BS - 4 Results'!$A:$BB,MATCH(J$12,'REG FL BS - 4 Results'!$2:$2,0),FALSE)/1000</f>
        <v>0</v>
      </c>
      <c r="K85" s="110">
        <f>VLOOKUP($D85,'REG FL BS - 4 Results'!$A:$BB,MATCH(K$12,'REG FL BS - 4 Results'!$2:$2,0),FALSE)/1000</f>
        <v>0</v>
      </c>
      <c r="L85" s="110">
        <f>VLOOKUP($D85,'REG FL BS - 4 Results'!$A:$BB,MATCH(L$12,'REG FL BS - 4 Results'!$2:$2,0),FALSE)/1000</f>
        <v>0</v>
      </c>
      <c r="M85" s="110">
        <f>VLOOKUP($D85,'REG FL BS - 4 Results'!$A:$BB,MATCH(M$12,'REG FL BS - 4 Results'!$2:$2,0),FALSE)/1000</f>
        <v>0</v>
      </c>
      <c r="N85" s="110">
        <f>VLOOKUP($D85,'REG FL BS - 4 Results'!$A:$BB,MATCH(N$12,'REG FL BS - 4 Results'!$2:$2,0),FALSE)/1000</f>
        <v>0</v>
      </c>
      <c r="O85" s="110">
        <f>VLOOKUP($D85,'REG FL BS - 4 Results'!$A:$BB,MATCH(O$12,'REG FL BS - 4 Results'!$2:$2,0),FALSE)/1000</f>
        <v>0</v>
      </c>
      <c r="P85" s="110">
        <f>VLOOKUP($D85,'REG FL BS - 4 Results'!$A:$BB,MATCH(P$12,'REG FL BS - 4 Results'!$2:$2,0),FALSE)/1000</f>
        <v>0</v>
      </c>
      <c r="Q85" s="110">
        <f>VLOOKUP($D85,'REG FL BS - 4 Results'!$A:$BB,MATCH(Q$12,'REG FL BS - 4 Results'!$2:$2,0),FALSE)/1000</f>
        <v>0</v>
      </c>
      <c r="R85" s="110">
        <f>VLOOKUP($D85,'REG FL BS - 4 Results'!$A:$BB,MATCH(R$12,'REG FL BS - 4 Results'!$2:$2,0),FALSE)/1000</f>
        <v>0</v>
      </c>
      <c r="S85" s="44">
        <f t="shared" si="16"/>
        <v>0</v>
      </c>
    </row>
    <row r="86" spans="1:19" s="15" customFormat="1" x14ac:dyDescent="0.3">
      <c r="A86" s="20">
        <f t="shared" si="15"/>
        <v>7</v>
      </c>
      <c r="B86" s="56">
        <v>186</v>
      </c>
      <c r="C86" s="21" t="s">
        <v>150</v>
      </c>
      <c r="D86" s="250" t="s">
        <v>274</v>
      </c>
      <c r="E86" s="21"/>
      <c r="F86" s="110">
        <f>VLOOKUP($D86,'REG FL BS - 4 Results'!$A:$BB,MATCH(F$12,'REG FL BS - 4 Results'!$2:$2,0),FALSE)/1000</f>
        <v>155808.46675903699</v>
      </c>
      <c r="G86" s="110">
        <f>VLOOKUP($D86,'REG FL BS - 4 Results'!$A:$BB,MATCH(G$12,'REG FL BS - 4 Results'!$2:$2,0),FALSE)/1000</f>
        <v>154899.99042426402</v>
      </c>
      <c r="H86" s="110">
        <f>VLOOKUP($D86,'REG FL BS - 4 Results'!$A:$BB,MATCH(H$12,'REG FL BS - 4 Results'!$2:$2,0),FALSE)/1000</f>
        <v>153991.51408948901</v>
      </c>
      <c r="I86" s="110">
        <f>VLOOKUP($D86,'REG FL BS - 4 Results'!$A:$BB,MATCH(I$12,'REG FL BS - 4 Results'!$2:$2,0),FALSE)/1000</f>
        <v>153083.03775471801</v>
      </c>
      <c r="J86" s="110">
        <f>VLOOKUP($D86,'REG FL BS - 4 Results'!$A:$BB,MATCH(J$12,'REG FL BS - 4 Results'!$2:$2,0),FALSE)/1000</f>
        <v>152174.56141993601</v>
      </c>
      <c r="K86" s="110">
        <f>VLOOKUP($D86,'REG FL BS - 4 Results'!$A:$BB,MATCH(K$12,'REG FL BS - 4 Results'!$2:$2,0),FALSE)/1000</f>
        <v>151266.08508516301</v>
      </c>
      <c r="L86" s="110">
        <f>VLOOKUP($D86,'REG FL BS - 4 Results'!$A:$BB,MATCH(L$12,'REG FL BS - 4 Results'!$2:$2,0),FALSE)/1000</f>
        <v>150357.60875039099</v>
      </c>
      <c r="M86" s="110">
        <f>VLOOKUP($D86,'REG FL BS - 4 Results'!$A:$BB,MATCH(M$12,'REG FL BS - 4 Results'!$2:$2,0),FALSE)/1000</f>
        <v>149449.132415609</v>
      </c>
      <c r="N86" s="110">
        <f>VLOOKUP($D86,'REG FL BS - 4 Results'!$A:$BB,MATCH(N$12,'REG FL BS - 4 Results'!$2:$2,0),FALSE)/1000</f>
        <v>148540.656080833</v>
      </c>
      <c r="O86" s="110">
        <f>VLOOKUP($D86,'REG FL BS - 4 Results'!$A:$BB,MATCH(O$12,'REG FL BS - 4 Results'!$2:$2,0),FALSE)/1000</f>
        <v>147632.17974606101</v>
      </c>
      <c r="P86" s="110">
        <f>VLOOKUP($D86,'REG FL BS - 4 Results'!$A:$BB,MATCH(P$12,'REG FL BS - 4 Results'!$2:$2,0),FALSE)/1000</f>
        <v>146723.703411283</v>
      </c>
      <c r="Q86" s="110">
        <f>VLOOKUP($D86,'REG FL BS - 4 Results'!$A:$BB,MATCH(Q$12,'REG FL BS - 4 Results'!$2:$2,0),FALSE)/1000</f>
        <v>145815.227076507</v>
      </c>
      <c r="R86" s="110">
        <f>VLOOKUP($D86,'REG FL BS - 4 Results'!$A:$BB,MATCH(R$12,'REG FL BS - 4 Results'!$2:$2,0),FALSE)/1000</f>
        <v>144906.75074173399</v>
      </c>
      <c r="S86" s="44">
        <f t="shared" si="16"/>
        <v>150357.60875038651</v>
      </c>
    </row>
    <row r="87" spans="1:19" s="15" customFormat="1" x14ac:dyDescent="0.3">
      <c r="A87" s="20">
        <f t="shared" si="15"/>
        <v>8</v>
      </c>
      <c r="B87" s="56">
        <v>189</v>
      </c>
      <c r="C87" s="21" t="s">
        <v>151</v>
      </c>
      <c r="D87" s="250" t="s">
        <v>275</v>
      </c>
      <c r="E87" s="21"/>
      <c r="F87" s="110">
        <f>VLOOKUP($D87,'REG FL BS - 4 Results'!$A:$BB,MATCH(F$12,'REG FL BS - 4 Results'!$2:$2,0),FALSE)/1000</f>
        <v>1340.2183253082301</v>
      </c>
      <c r="G87" s="110">
        <f>VLOOKUP($D87,'REG FL BS - 4 Results'!$A:$BB,MATCH(G$12,'REG FL BS - 4 Results'!$2:$2,0),FALSE)/1000</f>
        <v>1272.72752908392</v>
      </c>
      <c r="H87" s="110">
        <f>VLOOKUP($D87,'REG FL BS - 4 Results'!$A:$BB,MATCH(H$12,'REG FL BS - 4 Results'!$2:$2,0),FALSE)/1000</f>
        <v>1205.2367328596001</v>
      </c>
      <c r="I87" s="110">
        <f>VLOOKUP($D87,'REG FL BS - 4 Results'!$A:$BB,MATCH(I$12,'REG FL BS - 4 Results'!$2:$2,0),FALSE)/1000</f>
        <v>1137.74593663529</v>
      </c>
      <c r="J87" s="110">
        <f>VLOOKUP($D87,'REG FL BS - 4 Results'!$A:$BB,MATCH(J$12,'REG FL BS - 4 Results'!$2:$2,0),FALSE)/1000</f>
        <v>1070.2551404109699</v>
      </c>
      <c r="K87" s="110">
        <f>VLOOKUP($D87,'REG FL BS - 4 Results'!$A:$BB,MATCH(K$12,'REG FL BS - 4 Results'!$2:$2,0),FALSE)/1000</f>
        <v>1002.76434418666</v>
      </c>
      <c r="L87" s="110">
        <f>VLOOKUP($D87,'REG FL BS - 4 Results'!$A:$BB,MATCH(L$12,'REG FL BS - 4 Results'!$2:$2,0),FALSE)/1000</f>
        <v>935.27354796234499</v>
      </c>
      <c r="M87" s="110">
        <f>VLOOKUP($D87,'REG FL BS - 4 Results'!$A:$BB,MATCH(M$12,'REG FL BS - 4 Results'!$2:$2,0),FALSE)/1000</f>
        <v>867.78275173803002</v>
      </c>
      <c r="N87" s="110">
        <f>VLOOKUP($D87,'REG FL BS - 4 Results'!$A:$BB,MATCH(N$12,'REG FL BS - 4 Results'!$2:$2,0),FALSE)/1000</f>
        <v>800.29195551371504</v>
      </c>
      <c r="O87" s="110">
        <f>VLOOKUP($D87,'REG FL BS - 4 Results'!$A:$BB,MATCH(O$12,'REG FL BS - 4 Results'!$2:$2,0),FALSE)/1000</f>
        <v>732.80115928939995</v>
      </c>
      <c r="P87" s="110">
        <f>VLOOKUP($D87,'REG FL BS - 4 Results'!$A:$BB,MATCH(P$12,'REG FL BS - 4 Results'!$2:$2,0),FALSE)/1000</f>
        <v>665.31036306508497</v>
      </c>
      <c r="Q87" s="110">
        <f>VLOOKUP($D87,'REG FL BS - 4 Results'!$A:$BB,MATCH(Q$12,'REG FL BS - 4 Results'!$2:$2,0),FALSE)/1000</f>
        <v>597.81956684076999</v>
      </c>
      <c r="R87" s="110">
        <f>VLOOKUP($D87,'REG FL BS - 4 Results'!$A:$BB,MATCH(R$12,'REG FL BS - 4 Results'!$2:$2,0),FALSE)/1000</f>
        <v>530.32877061645502</v>
      </c>
      <c r="S87" s="44">
        <f t="shared" si="16"/>
        <v>935.27354796234408</v>
      </c>
    </row>
    <row r="88" spans="1:19" s="15" customFormat="1" x14ac:dyDescent="0.3">
      <c r="A88" s="20">
        <f t="shared" si="15"/>
        <v>9</v>
      </c>
      <c r="B88" s="56">
        <v>190</v>
      </c>
      <c r="C88" s="21" t="s">
        <v>152</v>
      </c>
      <c r="D88" s="250" t="s">
        <v>276</v>
      </c>
      <c r="E88" s="21"/>
      <c r="F88" s="110">
        <f>VLOOKUP($D88,'REG FL BS - 4 Results'!$A:$BB,MATCH(F$12,'REG FL BS - 4 Results'!$2:$2,0),FALSE)/1000</f>
        <v>976946.81663000002</v>
      </c>
      <c r="G88" s="110">
        <f>VLOOKUP($D88,'REG FL BS - 4 Results'!$A:$BB,MATCH(G$12,'REG FL BS - 4 Results'!$2:$2,0),FALSE)/1000</f>
        <v>976946.81663000002</v>
      </c>
      <c r="H88" s="110">
        <f>VLOOKUP($D88,'REG FL BS - 4 Results'!$A:$BB,MATCH(H$12,'REG FL BS - 4 Results'!$2:$2,0),FALSE)/1000</f>
        <v>976946.81663000002</v>
      </c>
      <c r="I88" s="110">
        <f>VLOOKUP($D88,'REG FL BS - 4 Results'!$A:$BB,MATCH(I$12,'REG FL BS - 4 Results'!$2:$2,0),FALSE)/1000</f>
        <v>976946.81663000002</v>
      </c>
      <c r="J88" s="110">
        <f>VLOOKUP($D88,'REG FL BS - 4 Results'!$A:$BB,MATCH(J$12,'REG FL BS - 4 Results'!$2:$2,0),FALSE)/1000</f>
        <v>976946.81663000002</v>
      </c>
      <c r="K88" s="110">
        <f>VLOOKUP($D88,'REG FL BS - 4 Results'!$A:$BB,MATCH(K$12,'REG FL BS - 4 Results'!$2:$2,0),FALSE)/1000</f>
        <v>976946.81663000002</v>
      </c>
      <c r="L88" s="110">
        <f>VLOOKUP($D88,'REG FL BS - 4 Results'!$A:$BB,MATCH(L$12,'REG FL BS - 4 Results'!$2:$2,0),FALSE)/1000</f>
        <v>976946.81663000002</v>
      </c>
      <c r="M88" s="110">
        <f>VLOOKUP($D88,'REG FL BS - 4 Results'!$A:$BB,MATCH(M$12,'REG FL BS - 4 Results'!$2:$2,0),FALSE)/1000</f>
        <v>976946.81663000002</v>
      </c>
      <c r="N88" s="110">
        <f>VLOOKUP($D88,'REG FL BS - 4 Results'!$A:$BB,MATCH(N$12,'REG FL BS - 4 Results'!$2:$2,0),FALSE)/1000</f>
        <v>976946.81663000002</v>
      </c>
      <c r="O88" s="110">
        <f>VLOOKUP($D88,'REG FL BS - 4 Results'!$A:$BB,MATCH(O$12,'REG FL BS - 4 Results'!$2:$2,0),FALSE)/1000</f>
        <v>976946.81663000002</v>
      </c>
      <c r="P88" s="110">
        <f>VLOOKUP($D88,'REG FL BS - 4 Results'!$A:$BB,MATCH(P$12,'REG FL BS - 4 Results'!$2:$2,0),FALSE)/1000</f>
        <v>976946.81663000002</v>
      </c>
      <c r="Q88" s="110">
        <f>VLOOKUP($D88,'REG FL BS - 4 Results'!$A:$BB,MATCH(Q$12,'REG FL BS - 4 Results'!$2:$2,0),FALSE)/1000</f>
        <v>976946.81663000002</v>
      </c>
      <c r="R88" s="110">
        <f>VLOOKUP($D88,'REG FL BS - 4 Results'!$A:$BB,MATCH(R$12,'REG FL BS - 4 Results'!$2:$2,0),FALSE)/1000</f>
        <v>976946.81663000002</v>
      </c>
      <c r="S88" s="44">
        <f t="shared" si="16"/>
        <v>976946.81663000013</v>
      </c>
    </row>
    <row r="89" spans="1:19" s="15" customFormat="1" x14ac:dyDescent="0.3">
      <c r="A89" s="20">
        <f t="shared" si="15"/>
        <v>10</v>
      </c>
      <c r="B89" s="56"/>
      <c r="C89" s="41" t="s">
        <v>153</v>
      </c>
      <c r="D89" s="41"/>
      <c r="E89" s="41"/>
      <c r="F89" s="46">
        <f>SUM(F81:F88)</f>
        <v>2432594.8047813606</v>
      </c>
      <c r="G89" s="46">
        <f t="shared" ref="G89:P89" si="17">SUM(G81:G88)</f>
        <v>2410646.0150180706</v>
      </c>
      <c r="H89" s="46">
        <f t="shared" si="17"/>
        <v>2435485.461928199</v>
      </c>
      <c r="I89" s="46">
        <f t="shared" si="17"/>
        <v>2451439.8629992497</v>
      </c>
      <c r="J89" s="46">
        <f t="shared" si="17"/>
        <v>2451066.2428966528</v>
      </c>
      <c r="K89" s="46">
        <f t="shared" si="17"/>
        <v>2444138.7939453847</v>
      </c>
      <c r="L89" s="46">
        <f t="shared" si="17"/>
        <v>2432051.9753726078</v>
      </c>
      <c r="M89" s="46">
        <f t="shared" si="17"/>
        <v>2423020.1723716203</v>
      </c>
      <c r="N89" s="46">
        <f t="shared" si="17"/>
        <v>2372551.2619564594</v>
      </c>
      <c r="O89" s="46">
        <f t="shared" si="17"/>
        <v>2366295.0868362123</v>
      </c>
      <c r="P89" s="46">
        <f t="shared" si="17"/>
        <v>2367561.846392489</v>
      </c>
      <c r="Q89" s="46">
        <f>SUM(Q81:Q88)</f>
        <v>2378853.4893177184</v>
      </c>
      <c r="R89" s="46">
        <f>SUM(R81:R88)</f>
        <v>2398310.7134789405</v>
      </c>
      <c r="S89" s="46">
        <f>SUM(S81:S88)</f>
        <v>2412616.5944073047</v>
      </c>
    </row>
    <row r="90" spans="1:19" s="15" customFormat="1" ht="14.4" thickBot="1" x14ac:dyDescent="0.35">
      <c r="A90" s="20">
        <f t="shared" si="15"/>
        <v>11</v>
      </c>
      <c r="B90" s="56"/>
      <c r="C90" s="21" t="s">
        <v>154</v>
      </c>
      <c r="D90" s="21"/>
      <c r="E90" s="21"/>
      <c r="F90" s="49">
        <f t="shared" ref="F90:S90" si="18">F30+F40+F59+F89</f>
        <v>31029719.838198349</v>
      </c>
      <c r="G90" s="49">
        <f t="shared" si="18"/>
        <v>31258583.70938383</v>
      </c>
      <c r="H90" s="49">
        <f t="shared" si="18"/>
        <v>31304586.709460516</v>
      </c>
      <c r="I90" s="49">
        <f t="shared" si="18"/>
        <v>31436669.160925861</v>
      </c>
      <c r="J90" s="49">
        <f t="shared" si="18"/>
        <v>31564198.100778848</v>
      </c>
      <c r="K90" s="49">
        <f t="shared" si="18"/>
        <v>31753803.222365167</v>
      </c>
      <c r="L90" s="49">
        <f t="shared" si="18"/>
        <v>31994875.997586597</v>
      </c>
      <c r="M90" s="49">
        <f t="shared" si="18"/>
        <v>32153287.14965073</v>
      </c>
      <c r="N90" s="49">
        <f t="shared" si="18"/>
        <v>32403996.077639475</v>
      </c>
      <c r="O90" s="49">
        <f t="shared" si="18"/>
        <v>32578464.465198375</v>
      </c>
      <c r="P90" s="49">
        <f t="shared" si="18"/>
        <v>32674956.627961345</v>
      </c>
      <c r="Q90" s="49">
        <f t="shared" si="18"/>
        <v>32468108.253601912</v>
      </c>
      <c r="R90" s="49">
        <f t="shared" si="18"/>
        <v>32546302.004829418</v>
      </c>
      <c r="S90" s="49">
        <f t="shared" si="18"/>
        <v>31935965.485967726</v>
      </c>
    </row>
    <row r="91" spans="1:19" s="15" customFormat="1" ht="14.4" thickTop="1" x14ac:dyDescent="0.3">
      <c r="A91" s="20">
        <f t="shared" si="15"/>
        <v>12</v>
      </c>
      <c r="B91" s="56"/>
      <c r="C91" s="25"/>
      <c r="D91" s="25"/>
      <c r="E91" s="25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4"/>
    </row>
    <row r="92" spans="1:19" s="15" customFormat="1" x14ac:dyDescent="0.3">
      <c r="A92" s="20">
        <f t="shared" si="15"/>
        <v>13</v>
      </c>
      <c r="B92" s="56"/>
      <c r="C92" s="21" t="s">
        <v>155</v>
      </c>
      <c r="D92" s="21"/>
      <c r="E92" s="21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1:19" x14ac:dyDescent="0.3">
      <c r="A93" s="20">
        <f t="shared" si="15"/>
        <v>14</v>
      </c>
      <c r="B93" s="56">
        <v>201</v>
      </c>
      <c r="C93" s="21" t="s">
        <v>156</v>
      </c>
      <c r="D93" s="250" t="s">
        <v>277</v>
      </c>
      <c r="E93" s="21"/>
      <c r="F93" s="110">
        <f>-VLOOKUP($D93,'REG FL BS - 4 Results'!$A:$BB,MATCH(F$12,'REG FL BS - 4 Results'!$2:$2,0),FALSE)/1000</f>
        <v>0</v>
      </c>
      <c r="G93" s="110">
        <f>-VLOOKUP($D93,'REG FL BS - 4 Results'!$A:$BB,MATCH(G$12,'REG FL BS - 4 Results'!$2:$2,0),FALSE)/1000</f>
        <v>0</v>
      </c>
      <c r="H93" s="110">
        <f>-VLOOKUP($D93,'REG FL BS - 4 Results'!$A:$BB,MATCH(H$12,'REG FL BS - 4 Results'!$2:$2,0),FALSE)/1000</f>
        <v>0</v>
      </c>
      <c r="I93" s="110">
        <f>-VLOOKUP($D93,'REG FL BS - 4 Results'!$A:$BB,MATCH(I$12,'REG FL BS - 4 Results'!$2:$2,0),FALSE)/1000</f>
        <v>0</v>
      </c>
      <c r="J93" s="110">
        <f>-VLOOKUP($D93,'REG FL BS - 4 Results'!$A:$BB,MATCH(J$12,'REG FL BS - 4 Results'!$2:$2,0),FALSE)/1000</f>
        <v>0</v>
      </c>
      <c r="K93" s="110">
        <f>-VLOOKUP($D93,'REG FL BS - 4 Results'!$A:$BB,MATCH(K$12,'REG FL BS - 4 Results'!$2:$2,0),FALSE)/1000</f>
        <v>0</v>
      </c>
      <c r="L93" s="110">
        <f>-VLOOKUP($D93,'REG FL BS - 4 Results'!$A:$BB,MATCH(L$12,'REG FL BS - 4 Results'!$2:$2,0),FALSE)/1000</f>
        <v>0</v>
      </c>
      <c r="M93" s="110">
        <f>-VLOOKUP($D93,'REG FL BS - 4 Results'!$A:$BB,MATCH(M$12,'REG FL BS - 4 Results'!$2:$2,0),FALSE)/1000</f>
        <v>0</v>
      </c>
      <c r="N93" s="110">
        <f>-VLOOKUP($D93,'REG FL BS - 4 Results'!$A:$BB,MATCH(N$12,'REG FL BS - 4 Results'!$2:$2,0),FALSE)/1000</f>
        <v>0</v>
      </c>
      <c r="O93" s="110">
        <f>-VLOOKUP($D93,'REG FL BS - 4 Results'!$A:$BB,MATCH(O$12,'REG FL BS - 4 Results'!$2:$2,0),FALSE)/1000</f>
        <v>0</v>
      </c>
      <c r="P93" s="110">
        <f>-VLOOKUP($D93,'REG FL BS - 4 Results'!$A:$BB,MATCH(P$12,'REG FL BS - 4 Results'!$2:$2,0),FALSE)/1000</f>
        <v>0</v>
      </c>
      <c r="Q93" s="110">
        <f>-VLOOKUP($D93,'REG FL BS - 4 Results'!$A:$BB,MATCH(Q$12,'REG FL BS - 4 Results'!$2:$2,0),FALSE)/1000</f>
        <v>0</v>
      </c>
      <c r="R93" s="110">
        <f>-VLOOKUP($D93,'REG FL BS - 4 Results'!$A:$BB,MATCH(R$12,'REG FL BS - 4 Results'!$2:$2,0),FALSE)/1000</f>
        <v>0</v>
      </c>
      <c r="S93" s="47">
        <f t="shared" ref="S93:S96" si="19">AVERAGE(F93:R93)</f>
        <v>0</v>
      </c>
    </row>
    <row r="94" spans="1:19" x14ac:dyDescent="0.3">
      <c r="A94" s="20">
        <f t="shared" si="15"/>
        <v>15</v>
      </c>
      <c r="B94" s="56">
        <v>207</v>
      </c>
      <c r="C94" s="21" t="s">
        <v>157</v>
      </c>
      <c r="D94" s="250" t="s">
        <v>278</v>
      </c>
      <c r="E94" s="21"/>
      <c r="F94" s="110">
        <f>-VLOOKUP($D94,'REG FL BS - 4 Results'!$A:$BB,MATCH(F$12,'REG FL BS - 4 Results'!$2:$2,0),FALSE)/1000</f>
        <v>0</v>
      </c>
      <c r="G94" s="110">
        <f>-VLOOKUP($D94,'REG FL BS - 4 Results'!$A:$BB,MATCH(G$12,'REG FL BS - 4 Results'!$2:$2,0),FALSE)/1000</f>
        <v>0</v>
      </c>
      <c r="H94" s="110">
        <f>-VLOOKUP($D94,'REG FL BS - 4 Results'!$A:$BB,MATCH(H$12,'REG FL BS - 4 Results'!$2:$2,0),FALSE)/1000</f>
        <v>0</v>
      </c>
      <c r="I94" s="110">
        <f>-VLOOKUP($D94,'REG FL BS - 4 Results'!$A:$BB,MATCH(I$12,'REG FL BS - 4 Results'!$2:$2,0),FALSE)/1000</f>
        <v>0</v>
      </c>
      <c r="J94" s="110">
        <f>-VLOOKUP($D94,'REG FL BS - 4 Results'!$A:$BB,MATCH(J$12,'REG FL BS - 4 Results'!$2:$2,0),FALSE)/1000</f>
        <v>0</v>
      </c>
      <c r="K94" s="110">
        <f>-VLOOKUP($D94,'REG FL BS - 4 Results'!$A:$BB,MATCH(K$12,'REG FL BS - 4 Results'!$2:$2,0),FALSE)/1000</f>
        <v>0</v>
      </c>
      <c r="L94" s="110">
        <f>-VLOOKUP($D94,'REG FL BS - 4 Results'!$A:$BB,MATCH(L$12,'REG FL BS - 4 Results'!$2:$2,0),FALSE)/1000</f>
        <v>0</v>
      </c>
      <c r="M94" s="110">
        <f>-VLOOKUP($D94,'REG FL BS - 4 Results'!$A:$BB,MATCH(M$12,'REG FL BS - 4 Results'!$2:$2,0),FALSE)/1000</f>
        <v>0</v>
      </c>
      <c r="N94" s="110">
        <f>-VLOOKUP($D94,'REG FL BS - 4 Results'!$A:$BB,MATCH(N$12,'REG FL BS - 4 Results'!$2:$2,0),FALSE)/1000</f>
        <v>0</v>
      </c>
      <c r="O94" s="110">
        <f>-VLOOKUP($D94,'REG FL BS - 4 Results'!$A:$BB,MATCH(O$12,'REG FL BS - 4 Results'!$2:$2,0),FALSE)/1000</f>
        <v>0</v>
      </c>
      <c r="P94" s="110">
        <f>-VLOOKUP($D94,'REG FL BS - 4 Results'!$A:$BB,MATCH(P$12,'REG FL BS - 4 Results'!$2:$2,0),FALSE)/1000</f>
        <v>0</v>
      </c>
      <c r="Q94" s="110">
        <f>-VLOOKUP($D94,'REG FL BS - 4 Results'!$A:$BB,MATCH(Q$12,'REG FL BS - 4 Results'!$2:$2,0),FALSE)/1000</f>
        <v>0</v>
      </c>
      <c r="R94" s="110">
        <f>-VLOOKUP($D94,'REG FL BS - 4 Results'!$A:$BB,MATCH(R$12,'REG FL BS - 4 Results'!$2:$2,0),FALSE)/1000</f>
        <v>0</v>
      </c>
      <c r="S94" s="47">
        <f t="shared" si="19"/>
        <v>0</v>
      </c>
    </row>
    <row r="95" spans="1:19" x14ac:dyDescent="0.3">
      <c r="A95" s="20">
        <f t="shared" si="15"/>
        <v>16</v>
      </c>
      <c r="B95" s="56">
        <v>214</v>
      </c>
      <c r="C95" s="3" t="s">
        <v>158</v>
      </c>
      <c r="D95" s="250" t="s">
        <v>249</v>
      </c>
      <c r="F95" s="110">
        <f>-VLOOKUP($D95,'REG FL BS - 4 Results'!$A:$BB,MATCH(F$12,'REG FL BS - 4 Results'!$2:$2,0),FALSE)/1000</f>
        <v>0</v>
      </c>
      <c r="G95" s="110">
        <f>-VLOOKUP($D95,'REG FL BS - 4 Results'!$A:$BB,MATCH(G$12,'REG FL BS - 4 Results'!$2:$2,0),FALSE)/1000</f>
        <v>0</v>
      </c>
      <c r="H95" s="110">
        <f>-VLOOKUP($D95,'REG FL BS - 4 Results'!$A:$BB,MATCH(H$12,'REG FL BS - 4 Results'!$2:$2,0),FALSE)/1000</f>
        <v>0</v>
      </c>
      <c r="I95" s="110">
        <f>-VLOOKUP($D95,'REG FL BS - 4 Results'!$A:$BB,MATCH(I$12,'REG FL BS - 4 Results'!$2:$2,0),FALSE)/1000</f>
        <v>0</v>
      </c>
      <c r="J95" s="110">
        <f>-VLOOKUP($D95,'REG FL BS - 4 Results'!$A:$BB,MATCH(J$12,'REG FL BS - 4 Results'!$2:$2,0),FALSE)/1000</f>
        <v>0</v>
      </c>
      <c r="K95" s="110">
        <f>-VLOOKUP($D95,'REG FL BS - 4 Results'!$A:$BB,MATCH(K$12,'REG FL BS - 4 Results'!$2:$2,0),FALSE)/1000</f>
        <v>0</v>
      </c>
      <c r="L95" s="110">
        <f>-VLOOKUP($D95,'REG FL BS - 4 Results'!$A:$BB,MATCH(L$12,'REG FL BS - 4 Results'!$2:$2,0),FALSE)/1000</f>
        <v>0</v>
      </c>
      <c r="M95" s="110">
        <f>-VLOOKUP($D95,'REG FL BS - 4 Results'!$A:$BB,MATCH(M$12,'REG FL BS - 4 Results'!$2:$2,0),FALSE)/1000</f>
        <v>0</v>
      </c>
      <c r="N95" s="110">
        <f>-VLOOKUP($D95,'REG FL BS - 4 Results'!$A:$BB,MATCH(N$12,'REG FL BS - 4 Results'!$2:$2,0),FALSE)/1000</f>
        <v>0</v>
      </c>
      <c r="O95" s="110">
        <f>-VLOOKUP($D95,'REG FL BS - 4 Results'!$A:$BB,MATCH(O$12,'REG FL BS - 4 Results'!$2:$2,0),FALSE)/1000</f>
        <v>0</v>
      </c>
      <c r="P95" s="110">
        <f>-VLOOKUP($D95,'REG FL BS - 4 Results'!$A:$BB,MATCH(P$12,'REG FL BS - 4 Results'!$2:$2,0),FALSE)/1000</f>
        <v>0</v>
      </c>
      <c r="Q95" s="110">
        <f>-VLOOKUP($D95,'REG FL BS - 4 Results'!$A:$BB,MATCH(Q$12,'REG FL BS - 4 Results'!$2:$2,0),FALSE)/1000</f>
        <v>0</v>
      </c>
      <c r="R95" s="110">
        <f>-VLOOKUP($D95,'REG FL BS - 4 Results'!$A:$BB,MATCH(R$12,'REG FL BS - 4 Results'!$2:$2,0),FALSE)/1000</f>
        <v>0</v>
      </c>
      <c r="S95" s="47">
        <f t="shared" si="19"/>
        <v>0</v>
      </c>
    </row>
    <row r="96" spans="1:19" x14ac:dyDescent="0.3">
      <c r="A96" s="20">
        <f t="shared" si="15"/>
        <v>17</v>
      </c>
      <c r="B96" s="56">
        <v>211</v>
      </c>
      <c r="C96" s="21" t="s">
        <v>159</v>
      </c>
      <c r="D96" s="250" t="s">
        <v>279</v>
      </c>
      <c r="E96" s="21"/>
      <c r="F96" s="110">
        <f>-VLOOKUP($D96,'REG FL BS - 4 Results'!$A:$BB,MATCH(F$12,'REG FL BS - 4 Results'!$2:$2,0),FALSE)/1000</f>
        <v>1591035.36075</v>
      </c>
      <c r="G96" s="110">
        <f>-VLOOKUP($D96,'REG FL BS - 4 Results'!$A:$BB,MATCH(G$12,'REG FL BS - 4 Results'!$2:$2,0),FALSE)/1000</f>
        <v>1591035.36075</v>
      </c>
      <c r="H96" s="110">
        <f>-VLOOKUP($D96,'REG FL BS - 4 Results'!$A:$BB,MATCH(H$12,'REG FL BS - 4 Results'!$2:$2,0),FALSE)/1000</f>
        <v>1591035.36075</v>
      </c>
      <c r="I96" s="110">
        <f>-VLOOKUP($D96,'REG FL BS - 4 Results'!$A:$BB,MATCH(I$12,'REG FL BS - 4 Results'!$2:$2,0),FALSE)/1000</f>
        <v>1591035.36075</v>
      </c>
      <c r="J96" s="110">
        <f>-VLOOKUP($D96,'REG FL BS - 4 Results'!$A:$BB,MATCH(J$12,'REG FL BS - 4 Results'!$2:$2,0),FALSE)/1000</f>
        <v>1591035.36075</v>
      </c>
      <c r="K96" s="110">
        <f>-VLOOKUP($D96,'REG FL BS - 4 Results'!$A:$BB,MATCH(K$12,'REG FL BS - 4 Results'!$2:$2,0),FALSE)/1000</f>
        <v>1591035.36075</v>
      </c>
      <c r="L96" s="110">
        <f>-VLOOKUP($D96,'REG FL BS - 4 Results'!$A:$BB,MATCH(L$12,'REG FL BS - 4 Results'!$2:$2,0),FALSE)/1000</f>
        <v>1591035.36075</v>
      </c>
      <c r="M96" s="110">
        <f>-VLOOKUP($D96,'REG FL BS - 4 Results'!$A:$BB,MATCH(M$12,'REG FL BS - 4 Results'!$2:$2,0),FALSE)/1000</f>
        <v>1591035.36075</v>
      </c>
      <c r="N96" s="110">
        <f>-VLOOKUP($D96,'REG FL BS - 4 Results'!$A:$BB,MATCH(N$12,'REG FL BS - 4 Results'!$2:$2,0),FALSE)/1000</f>
        <v>1591035.36075</v>
      </c>
      <c r="O96" s="110">
        <f>-VLOOKUP($D96,'REG FL BS - 4 Results'!$A:$BB,MATCH(O$12,'REG FL BS - 4 Results'!$2:$2,0),FALSE)/1000</f>
        <v>1591035.36075</v>
      </c>
      <c r="P96" s="110">
        <f>-VLOOKUP($D96,'REG FL BS - 4 Results'!$A:$BB,MATCH(P$12,'REG FL BS - 4 Results'!$2:$2,0),FALSE)/1000</f>
        <v>1591035.36075</v>
      </c>
      <c r="Q96" s="110">
        <f>-VLOOKUP($D96,'REG FL BS - 4 Results'!$A:$BB,MATCH(Q$12,'REG FL BS - 4 Results'!$2:$2,0),FALSE)/1000</f>
        <v>1591035.36075</v>
      </c>
      <c r="R96" s="110">
        <f>-VLOOKUP($D96,'REG FL BS - 4 Results'!$A:$BB,MATCH(R$12,'REG FL BS - 4 Results'!$2:$2,0),FALSE)/1000</f>
        <v>1591035.36075</v>
      </c>
      <c r="S96" s="47">
        <f t="shared" si="19"/>
        <v>1591035.3607500005</v>
      </c>
    </row>
    <row r="97" spans="1:19" x14ac:dyDescent="0.3">
      <c r="A97" s="20">
        <f t="shared" si="15"/>
        <v>18</v>
      </c>
      <c r="B97" s="56">
        <v>216</v>
      </c>
      <c r="C97" s="21" t="s">
        <v>160</v>
      </c>
      <c r="D97" s="250" t="s">
        <v>280</v>
      </c>
      <c r="E97" s="21"/>
      <c r="F97" s="110">
        <f>-VLOOKUP($D97,'REG FL BS - 4 Results'!$A:$BB,MATCH(F$12,'REG FL BS - 4 Results'!$2:$2,0),FALSE)/1000</f>
        <v>11014380.7019086</v>
      </c>
      <c r="G97" s="110">
        <f>-VLOOKUP($D97,'REG FL BS - 4 Results'!$A:$BB,MATCH(G$12,'REG FL BS - 4 Results'!$2:$2,0),FALSE)/1000</f>
        <v>11127009.115612699</v>
      </c>
      <c r="H97" s="110">
        <f>-VLOOKUP($D97,'REG FL BS - 4 Results'!$A:$BB,MATCH(H$12,'REG FL BS - 4 Results'!$2:$2,0),FALSE)/1000</f>
        <v>11166721.2395717</v>
      </c>
      <c r="I97" s="110">
        <f>-VLOOKUP($D97,'REG FL BS - 4 Results'!$A:$BB,MATCH(I$12,'REG FL BS - 4 Results'!$2:$2,0),FALSE)/1000</f>
        <v>11194203.408689199</v>
      </c>
      <c r="J97" s="110">
        <f>-VLOOKUP($D97,'REG FL BS - 4 Results'!$A:$BB,MATCH(J$12,'REG FL BS - 4 Results'!$2:$2,0),FALSE)/1000</f>
        <v>11234962.013453301</v>
      </c>
      <c r="K97" s="110">
        <f>-VLOOKUP($D97,'REG FL BS - 4 Results'!$A:$BB,MATCH(K$12,'REG FL BS - 4 Results'!$2:$2,0),FALSE)/1000</f>
        <v>11305204.331445901</v>
      </c>
      <c r="L97" s="110">
        <f>-VLOOKUP($D97,'REG FL BS - 4 Results'!$A:$BB,MATCH(L$12,'REG FL BS - 4 Results'!$2:$2,0),FALSE)/1000</f>
        <v>11267172.957386199</v>
      </c>
      <c r="M97" s="110">
        <f>-VLOOKUP($D97,'REG FL BS - 4 Results'!$A:$BB,MATCH(M$12,'REG FL BS - 4 Results'!$2:$2,0),FALSE)/1000</f>
        <v>11363619.0633555</v>
      </c>
      <c r="N97" s="110">
        <f>-VLOOKUP($D97,'REG FL BS - 4 Results'!$A:$BB,MATCH(N$12,'REG FL BS - 4 Results'!$2:$2,0),FALSE)/1000</f>
        <v>11508573.684735902</v>
      </c>
      <c r="O97" s="110">
        <f>-VLOOKUP($D97,'REG FL BS - 4 Results'!$A:$BB,MATCH(O$12,'REG FL BS - 4 Results'!$2:$2,0),FALSE)/1000</f>
        <v>11587117.4089435</v>
      </c>
      <c r="P97" s="110">
        <f>-VLOOKUP($D97,'REG FL BS - 4 Results'!$A:$BB,MATCH(P$12,'REG FL BS - 4 Results'!$2:$2,0),FALSE)/1000</f>
        <v>11646522.214143001</v>
      </c>
      <c r="Q97" s="110">
        <f>-VLOOKUP($D97,'REG FL BS - 4 Results'!$A:$BB,MATCH(Q$12,'REG FL BS - 4 Results'!$2:$2,0),FALSE)/1000</f>
        <v>11670623.026566001</v>
      </c>
      <c r="R97" s="110">
        <f>-VLOOKUP($D97,'REG FL BS - 4 Results'!$A:$BB,MATCH(R$12,'REG FL BS - 4 Results'!$2:$2,0),FALSE)/1000</f>
        <v>11723982.9410281</v>
      </c>
      <c r="S97" s="47">
        <f>AVERAGE(F97:R97)</f>
        <v>11370007.085141508</v>
      </c>
    </row>
    <row r="98" spans="1:19" x14ac:dyDescent="0.3">
      <c r="A98" s="20">
        <f t="shared" si="15"/>
        <v>19</v>
      </c>
      <c r="B98" s="56">
        <v>219</v>
      </c>
      <c r="C98" s="21" t="s">
        <v>161</v>
      </c>
      <c r="D98" s="250" t="s">
        <v>281</v>
      </c>
      <c r="E98" s="21"/>
      <c r="F98" s="110">
        <f>-VLOOKUP($D98,'REG FL BS - 4 Results'!$A:$BB,MATCH(F$12,'REG FL BS - 4 Results'!$2:$2,0),FALSE)/1000</f>
        <v>-2106.97388</v>
      </c>
      <c r="G98" s="110">
        <f>-VLOOKUP($D98,'REG FL BS - 4 Results'!$A:$BB,MATCH(G$12,'REG FL BS - 4 Results'!$2:$2,0),FALSE)/1000</f>
        <v>-2106.97388</v>
      </c>
      <c r="H98" s="110">
        <f>-VLOOKUP($D98,'REG FL BS - 4 Results'!$A:$BB,MATCH(H$12,'REG FL BS - 4 Results'!$2:$2,0),FALSE)/1000</f>
        <v>-2106.97388</v>
      </c>
      <c r="I98" s="110">
        <f>-VLOOKUP($D98,'REG FL BS - 4 Results'!$A:$BB,MATCH(I$12,'REG FL BS - 4 Results'!$2:$2,0),FALSE)/1000</f>
        <v>-2106.97388</v>
      </c>
      <c r="J98" s="110">
        <f>-VLOOKUP($D98,'REG FL BS - 4 Results'!$A:$BB,MATCH(J$12,'REG FL BS - 4 Results'!$2:$2,0),FALSE)/1000</f>
        <v>-2106.97388</v>
      </c>
      <c r="K98" s="110">
        <f>-VLOOKUP($D98,'REG FL BS - 4 Results'!$A:$BB,MATCH(K$12,'REG FL BS - 4 Results'!$2:$2,0),FALSE)/1000</f>
        <v>-2106.97388</v>
      </c>
      <c r="L98" s="110">
        <f>-VLOOKUP($D98,'REG FL BS - 4 Results'!$A:$BB,MATCH(L$12,'REG FL BS - 4 Results'!$2:$2,0),FALSE)/1000</f>
        <v>-2106.97388</v>
      </c>
      <c r="M98" s="110">
        <f>-VLOOKUP($D98,'REG FL BS - 4 Results'!$A:$BB,MATCH(M$12,'REG FL BS - 4 Results'!$2:$2,0),FALSE)/1000</f>
        <v>-2106.97388</v>
      </c>
      <c r="N98" s="110">
        <f>-VLOOKUP($D98,'REG FL BS - 4 Results'!$A:$BB,MATCH(N$12,'REG FL BS - 4 Results'!$2:$2,0),FALSE)/1000</f>
        <v>-2106.97388</v>
      </c>
      <c r="O98" s="110">
        <f>-VLOOKUP($D98,'REG FL BS - 4 Results'!$A:$BB,MATCH(O$12,'REG FL BS - 4 Results'!$2:$2,0),FALSE)/1000</f>
        <v>-2106.97388</v>
      </c>
      <c r="P98" s="110">
        <f>-VLOOKUP($D98,'REG FL BS - 4 Results'!$A:$BB,MATCH(P$12,'REG FL BS - 4 Results'!$2:$2,0),FALSE)/1000</f>
        <v>-2106.97388</v>
      </c>
      <c r="Q98" s="110">
        <f>-VLOOKUP($D98,'REG FL BS - 4 Results'!$A:$BB,MATCH(Q$12,'REG FL BS - 4 Results'!$2:$2,0),FALSE)/1000</f>
        <v>-2106.97388</v>
      </c>
      <c r="R98" s="110">
        <f>-VLOOKUP($D98,'REG FL BS - 4 Results'!$A:$BB,MATCH(R$12,'REG FL BS - 4 Results'!$2:$2,0),FALSE)/1000</f>
        <v>-2106.97388</v>
      </c>
      <c r="S98" s="47">
        <f>AVERAGE(F98:R98)</f>
        <v>-2106.9738800000005</v>
      </c>
    </row>
    <row r="99" spans="1:19" x14ac:dyDescent="0.3">
      <c r="A99" s="20">
        <f t="shared" si="15"/>
        <v>20</v>
      </c>
      <c r="B99" s="56"/>
      <c r="C99" s="41" t="s">
        <v>162</v>
      </c>
      <c r="D99" s="41"/>
      <c r="E99" s="41"/>
      <c r="F99" s="70">
        <f t="shared" ref="F99:S99" si="20">SUM(F93:F98)</f>
        <v>12603309.0887786</v>
      </c>
      <c r="G99" s="70">
        <f t="shared" si="20"/>
        <v>12715937.502482697</v>
      </c>
      <c r="H99" s="70">
        <f t="shared" si="20"/>
        <v>12755649.626441699</v>
      </c>
      <c r="I99" s="70">
        <f t="shared" si="20"/>
        <v>12783131.795559198</v>
      </c>
      <c r="J99" s="70">
        <f t="shared" si="20"/>
        <v>12823890.400323302</v>
      </c>
      <c r="K99" s="70">
        <f t="shared" si="20"/>
        <v>12894132.718315899</v>
      </c>
      <c r="L99" s="70">
        <f t="shared" si="20"/>
        <v>12856101.3442562</v>
      </c>
      <c r="M99" s="70">
        <f t="shared" si="20"/>
        <v>12952547.450225499</v>
      </c>
      <c r="N99" s="70">
        <f t="shared" si="20"/>
        <v>13097502.071605902</v>
      </c>
      <c r="O99" s="70">
        <f t="shared" si="20"/>
        <v>13176045.795813501</v>
      </c>
      <c r="P99" s="70">
        <f t="shared" si="20"/>
        <v>13235450.601013001</v>
      </c>
      <c r="Q99" s="70">
        <f t="shared" si="20"/>
        <v>13259551.413435999</v>
      </c>
      <c r="R99" s="70">
        <f t="shared" si="20"/>
        <v>13312911.3278981</v>
      </c>
      <c r="S99" s="70">
        <f t="shared" si="20"/>
        <v>12958935.472011508</v>
      </c>
    </row>
    <row r="100" spans="1:19" x14ac:dyDescent="0.3">
      <c r="A100" s="20">
        <f t="shared" si="15"/>
        <v>21</v>
      </c>
      <c r="B100" s="56">
        <v>204</v>
      </c>
      <c r="C100" s="21" t="s">
        <v>163</v>
      </c>
      <c r="D100" s="250" t="s">
        <v>249</v>
      </c>
      <c r="E100" s="21"/>
      <c r="F100" s="110">
        <f>-VLOOKUP($D100,'REG FL BS - 4 Results'!$A:$BB,MATCH(F$12,'REG FL BS - 4 Results'!$2:$2,0),FALSE)/1000</f>
        <v>0</v>
      </c>
      <c r="G100" s="110">
        <f>-VLOOKUP($D100,'REG FL BS - 4 Results'!$A:$BB,MATCH(G$12,'REG FL BS - 4 Results'!$2:$2,0),FALSE)/1000</f>
        <v>0</v>
      </c>
      <c r="H100" s="110">
        <f>-VLOOKUP($D100,'REG FL BS - 4 Results'!$A:$BB,MATCH(H$12,'REG FL BS - 4 Results'!$2:$2,0),FALSE)/1000</f>
        <v>0</v>
      </c>
      <c r="I100" s="110">
        <f>-VLOOKUP($D100,'REG FL BS - 4 Results'!$A:$BB,MATCH(I$12,'REG FL BS - 4 Results'!$2:$2,0),FALSE)/1000</f>
        <v>0</v>
      </c>
      <c r="J100" s="110">
        <f>-VLOOKUP($D100,'REG FL BS - 4 Results'!$A:$BB,MATCH(J$12,'REG FL BS - 4 Results'!$2:$2,0),FALSE)/1000</f>
        <v>0</v>
      </c>
      <c r="K100" s="110">
        <f>-VLOOKUP($D100,'REG FL BS - 4 Results'!$A:$BB,MATCH(K$12,'REG FL BS - 4 Results'!$2:$2,0),FALSE)/1000</f>
        <v>0</v>
      </c>
      <c r="L100" s="110">
        <f>-VLOOKUP($D100,'REG FL BS - 4 Results'!$A:$BB,MATCH(L$12,'REG FL BS - 4 Results'!$2:$2,0),FALSE)/1000</f>
        <v>0</v>
      </c>
      <c r="M100" s="110">
        <f>-VLOOKUP($D100,'REG FL BS - 4 Results'!$A:$BB,MATCH(M$12,'REG FL BS - 4 Results'!$2:$2,0),FALSE)/1000</f>
        <v>0</v>
      </c>
      <c r="N100" s="110">
        <f>-VLOOKUP($D100,'REG FL BS - 4 Results'!$A:$BB,MATCH(N$12,'REG FL BS - 4 Results'!$2:$2,0),FALSE)/1000</f>
        <v>0</v>
      </c>
      <c r="O100" s="110">
        <f>-VLOOKUP($D100,'REG FL BS - 4 Results'!$A:$BB,MATCH(O$12,'REG FL BS - 4 Results'!$2:$2,0),FALSE)/1000</f>
        <v>0</v>
      </c>
      <c r="P100" s="110">
        <f>-VLOOKUP($D100,'REG FL BS - 4 Results'!$A:$BB,MATCH(P$12,'REG FL BS - 4 Results'!$2:$2,0),FALSE)/1000</f>
        <v>0</v>
      </c>
      <c r="Q100" s="110">
        <f>-VLOOKUP($D100,'REG FL BS - 4 Results'!$A:$BB,MATCH(Q$12,'REG FL BS - 4 Results'!$2:$2,0),FALSE)/1000</f>
        <v>0</v>
      </c>
      <c r="R100" s="110">
        <f>-VLOOKUP($D100,'REG FL BS - 4 Results'!$A:$BB,MATCH(R$12,'REG FL BS - 4 Results'!$2:$2,0),FALSE)/1000</f>
        <v>0</v>
      </c>
      <c r="S100" s="47">
        <f>AVERAGE(F100:R100)</f>
        <v>0</v>
      </c>
    </row>
    <row r="101" spans="1:19" x14ac:dyDescent="0.3">
      <c r="A101" s="20">
        <f t="shared" si="15"/>
        <v>22</v>
      </c>
      <c r="B101" s="55"/>
      <c r="C101" s="41" t="s">
        <v>164</v>
      </c>
      <c r="D101" s="41"/>
      <c r="E101" s="41"/>
      <c r="F101" s="46">
        <f>SUM(F99:F100)</f>
        <v>12603309.0887786</v>
      </c>
      <c r="G101" s="46">
        <f t="shared" ref="G101:P101" si="21">SUM(G99:G100)</f>
        <v>12715937.502482697</v>
      </c>
      <c r="H101" s="46">
        <f t="shared" si="21"/>
        <v>12755649.626441699</v>
      </c>
      <c r="I101" s="46">
        <f t="shared" si="21"/>
        <v>12783131.795559198</v>
      </c>
      <c r="J101" s="46">
        <f t="shared" si="21"/>
        <v>12823890.400323302</v>
      </c>
      <c r="K101" s="46">
        <f t="shared" si="21"/>
        <v>12894132.718315899</v>
      </c>
      <c r="L101" s="46">
        <f t="shared" si="21"/>
        <v>12856101.3442562</v>
      </c>
      <c r="M101" s="46">
        <f t="shared" si="21"/>
        <v>12952547.450225499</v>
      </c>
      <c r="N101" s="46">
        <f t="shared" si="21"/>
        <v>13097502.071605902</v>
      </c>
      <c r="O101" s="46">
        <f t="shared" si="21"/>
        <v>13176045.795813501</v>
      </c>
      <c r="P101" s="46">
        <f t="shared" si="21"/>
        <v>13235450.601013001</v>
      </c>
      <c r="Q101" s="46">
        <f>SUM(Q99:Q100)</f>
        <v>13259551.413435999</v>
      </c>
      <c r="R101" s="46">
        <f>SUM(R99:R100)</f>
        <v>13312911.3278981</v>
      </c>
      <c r="S101" s="46">
        <f>SUM(S99:S100)</f>
        <v>12958935.472011508</v>
      </c>
    </row>
    <row r="102" spans="1:19" x14ac:dyDescent="0.3">
      <c r="A102" s="20">
        <f t="shared" si="15"/>
        <v>23</v>
      </c>
    </row>
    <row r="103" spans="1:19" x14ac:dyDescent="0.3">
      <c r="A103" s="20">
        <f t="shared" si="15"/>
        <v>24</v>
      </c>
      <c r="B103" s="56"/>
      <c r="C103" s="3" t="s">
        <v>165</v>
      </c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7"/>
    </row>
    <row r="104" spans="1:19" x14ac:dyDescent="0.3">
      <c r="A104" s="20">
        <f t="shared" si="15"/>
        <v>25</v>
      </c>
      <c r="B104" s="56">
        <v>221</v>
      </c>
      <c r="C104" s="3" t="s">
        <v>166</v>
      </c>
      <c r="D104" s="250" t="s">
        <v>282</v>
      </c>
      <c r="F104" s="110">
        <f>-VLOOKUP($D104,'REG FL BS - 4 Results'!$A:$BB,MATCH(F$12,'REG FL BS - 4 Results'!$2:$2,0),FALSE)/1000</f>
        <v>9775037.2645051498</v>
      </c>
      <c r="G104" s="110">
        <f>-VLOOKUP($D104,'REG FL BS - 4 Results'!$A:$BB,MATCH(G$12,'REG FL BS - 4 Results'!$2:$2,0),FALSE)/1000</f>
        <v>9125038.8847010303</v>
      </c>
      <c r="H104" s="110">
        <f>-VLOOKUP($D104,'REG FL BS - 4 Results'!$A:$BB,MATCH(H$12,'REG FL BS - 4 Results'!$2:$2,0),FALSE)/1000</f>
        <v>9125040.09863545</v>
      </c>
      <c r="I104" s="110">
        <f>-VLOOKUP($D104,'REG FL BS - 4 Results'!$A:$BB,MATCH(I$12,'REG FL BS - 4 Results'!$2:$2,0),FALSE)/1000</f>
        <v>9125041.312569879</v>
      </c>
      <c r="J104" s="110">
        <f>-VLOOKUP($D104,'REG FL BS - 4 Results'!$A:$BB,MATCH(J$12,'REG FL BS - 4 Results'!$2:$2,0),FALSE)/1000</f>
        <v>9125042.5265043098</v>
      </c>
      <c r="K104" s="110">
        <f>-VLOOKUP($D104,'REG FL BS - 4 Results'!$A:$BB,MATCH(K$12,'REG FL BS - 4 Results'!$2:$2,0),FALSE)/1000</f>
        <v>9125043.7404387295</v>
      </c>
      <c r="L104" s="110">
        <f>-VLOOKUP($D104,'REG FL BS - 4 Results'!$A:$BB,MATCH(L$12,'REG FL BS - 4 Results'!$2:$2,0),FALSE)/1000</f>
        <v>10375044.954373101</v>
      </c>
      <c r="M104" s="110">
        <f>-VLOOKUP($D104,'REG FL BS - 4 Results'!$A:$BB,MATCH(M$12,'REG FL BS - 4 Results'!$2:$2,0),FALSE)/1000</f>
        <v>10375050.760954201</v>
      </c>
      <c r="N104" s="110">
        <f>-VLOOKUP($D104,'REG FL BS - 4 Results'!$A:$BB,MATCH(N$12,'REG FL BS - 4 Results'!$2:$2,0),FALSE)/1000</f>
        <v>10375061.160181802</v>
      </c>
      <c r="O104" s="110">
        <f>-VLOOKUP($D104,'REG FL BS - 4 Results'!$A:$BB,MATCH(O$12,'REG FL BS - 4 Results'!$2:$2,0),FALSE)/1000</f>
        <v>10375071.559409501</v>
      </c>
      <c r="P104" s="110">
        <f>-VLOOKUP($D104,'REG FL BS - 4 Results'!$A:$BB,MATCH(P$12,'REG FL BS - 4 Results'!$2:$2,0),FALSE)/1000</f>
        <v>10375081.9586371</v>
      </c>
      <c r="Q104" s="110">
        <f>-VLOOKUP($D104,'REG FL BS - 4 Results'!$A:$BB,MATCH(Q$12,'REG FL BS - 4 Results'!$2:$2,0),FALSE)/1000</f>
        <v>10375092.357864799</v>
      </c>
      <c r="R104" s="110">
        <f>-VLOOKUP($D104,'REG FL BS - 4 Results'!$A:$BB,MATCH(R$12,'REG FL BS - 4 Results'!$2:$2,0),FALSE)/1000</f>
        <v>10375102.7570925</v>
      </c>
      <c r="S104" s="47">
        <f>AVERAGE(F104:R104)</f>
        <v>9848134.5642975047</v>
      </c>
    </row>
    <row r="105" spans="1:19" x14ac:dyDescent="0.3">
      <c r="A105" s="20">
        <f t="shared" si="15"/>
        <v>26</v>
      </c>
      <c r="B105" s="56">
        <v>224</v>
      </c>
      <c r="C105" s="3" t="s">
        <v>167</v>
      </c>
      <c r="D105" s="250" t="s">
        <v>283</v>
      </c>
      <c r="F105" s="110">
        <f>-VLOOKUP($D105,'REG FL BS - 4 Results'!$A:$BB,MATCH(F$12,'REG FL BS - 4 Results'!$2:$2,0),FALSE)/1000</f>
        <v>1200000</v>
      </c>
      <c r="G105" s="110">
        <f>-VLOOKUP($D105,'REG FL BS - 4 Results'!$A:$BB,MATCH(G$12,'REG FL BS - 4 Results'!$2:$2,0),FALSE)/1000</f>
        <v>1200000</v>
      </c>
      <c r="H105" s="110">
        <f>-VLOOKUP($D105,'REG FL BS - 4 Results'!$A:$BB,MATCH(H$12,'REG FL BS - 4 Results'!$2:$2,0),FALSE)/1000</f>
        <v>1200000</v>
      </c>
      <c r="I105" s="110">
        <f>-VLOOKUP($D105,'REG FL BS - 4 Results'!$A:$BB,MATCH(I$12,'REG FL BS - 4 Results'!$2:$2,0),FALSE)/1000</f>
        <v>1200000</v>
      </c>
      <c r="J105" s="110">
        <f>-VLOOKUP($D105,'REG FL BS - 4 Results'!$A:$BB,MATCH(J$12,'REG FL BS - 4 Results'!$2:$2,0),FALSE)/1000</f>
        <v>1200000</v>
      </c>
      <c r="K105" s="110">
        <f>-VLOOKUP($D105,'REG FL BS - 4 Results'!$A:$BB,MATCH(K$12,'REG FL BS - 4 Results'!$2:$2,0),FALSE)/1000</f>
        <v>1200000</v>
      </c>
      <c r="L105" s="110">
        <f>-VLOOKUP($D105,'REG FL BS - 4 Results'!$A:$BB,MATCH(L$12,'REG FL BS - 4 Results'!$2:$2,0),FALSE)/1000</f>
        <v>1200000</v>
      </c>
      <c r="M105" s="110">
        <f>-VLOOKUP($D105,'REG FL BS - 4 Results'!$A:$BB,MATCH(M$12,'REG FL BS - 4 Results'!$2:$2,0),FALSE)/1000</f>
        <v>1200000</v>
      </c>
      <c r="N105" s="110">
        <f>-VLOOKUP($D105,'REG FL BS - 4 Results'!$A:$BB,MATCH(N$12,'REG FL BS - 4 Results'!$2:$2,0),FALSE)/1000</f>
        <v>1200000</v>
      </c>
      <c r="O105" s="110">
        <f>-VLOOKUP($D105,'REG FL BS - 4 Results'!$A:$BB,MATCH(O$12,'REG FL BS - 4 Results'!$2:$2,0),FALSE)/1000</f>
        <v>1200000</v>
      </c>
      <c r="P105" s="110">
        <f>-VLOOKUP($D105,'REG FL BS - 4 Results'!$A:$BB,MATCH(P$12,'REG FL BS - 4 Results'!$2:$2,0),FALSE)/1000</f>
        <v>1200000</v>
      </c>
      <c r="Q105" s="110">
        <f>-VLOOKUP($D105,'REG FL BS - 4 Results'!$A:$BB,MATCH(Q$12,'REG FL BS - 4 Results'!$2:$2,0),FALSE)/1000</f>
        <v>1200000</v>
      </c>
      <c r="R105" s="110">
        <f>-VLOOKUP($D105,'REG FL BS - 4 Results'!$A:$BB,MATCH(R$12,'REG FL BS - 4 Results'!$2:$2,0),FALSE)/1000</f>
        <v>1200000</v>
      </c>
      <c r="S105" s="47">
        <f>AVERAGE(F105:R105)</f>
        <v>1200000</v>
      </c>
    </row>
    <row r="106" spans="1:19" x14ac:dyDescent="0.3">
      <c r="A106" s="20">
        <f>A105+1</f>
        <v>27</v>
      </c>
      <c r="B106" s="56" t="s">
        <v>168</v>
      </c>
      <c r="C106" s="3" t="s">
        <v>169</v>
      </c>
      <c r="D106" s="250" t="s">
        <v>249</v>
      </c>
      <c r="E106" s="252" t="s">
        <v>284</v>
      </c>
      <c r="F106" s="110">
        <f>-VLOOKUP($D106,'REG FL BS - 4 Results'!$A:$BB,MATCH(F$12,'REG FL BS - 4 Results'!$2:$2,0),FALSE)/1000-VLOOKUP($E106,'REG FL BS - 4 Results'!$A:$BB,MATCH(F$12,'REG FL BS - 4 Results'!$2:$2,0),FALSE)/1000</f>
        <v>7199.0592505672394</v>
      </c>
      <c r="G106" s="110">
        <f>-VLOOKUP($D106,'REG FL BS - 4 Results'!$A:$BB,MATCH(G$12,'REG FL BS - 4 Results'!$2:$2,0),FALSE)/1000-VLOOKUP($E106,'REG FL BS - 4 Results'!$A:$BB,MATCH(G$12,'REG FL BS - 4 Results'!$2:$2,0),FALSE)/1000</f>
        <v>7653.4034977955498</v>
      </c>
      <c r="H106" s="110">
        <f>-VLOOKUP($D106,'REG FL BS - 4 Results'!$A:$BB,MATCH(H$12,'REG FL BS - 4 Results'!$2:$2,0),FALSE)/1000-VLOOKUP($E106,'REG FL BS - 4 Results'!$A:$BB,MATCH(H$12,'REG FL BS - 4 Results'!$2:$2,0),FALSE)/1000</f>
        <v>8081.8341198759899</v>
      </c>
      <c r="I106" s="110">
        <f>-VLOOKUP($D106,'REG FL BS - 4 Results'!$A:$BB,MATCH(I$12,'REG FL BS - 4 Results'!$2:$2,0),FALSE)/1000-VLOOKUP($E106,'REG FL BS - 4 Results'!$A:$BB,MATCH(I$12,'REG FL BS - 4 Results'!$2:$2,0),FALSE)/1000</f>
        <v>8510.26474195642</v>
      </c>
      <c r="J106" s="110">
        <f>-VLOOKUP($D106,'REG FL BS - 4 Results'!$A:$BB,MATCH(J$12,'REG FL BS - 4 Results'!$2:$2,0),FALSE)/1000-VLOOKUP($E106,'REG FL BS - 4 Results'!$A:$BB,MATCH(J$12,'REG FL BS - 4 Results'!$2:$2,0),FALSE)/1000</f>
        <v>8938.6953640368502</v>
      </c>
      <c r="K106" s="110">
        <f>-VLOOKUP($D106,'REG FL BS - 4 Results'!$A:$BB,MATCH(K$12,'REG FL BS - 4 Results'!$2:$2,0),FALSE)/1000-VLOOKUP($E106,'REG FL BS - 4 Results'!$A:$BB,MATCH(K$12,'REG FL BS - 4 Results'!$2:$2,0),FALSE)/1000</f>
        <v>9367.1259861172784</v>
      </c>
      <c r="L106" s="110">
        <f>-VLOOKUP($D106,'REG FL BS - 4 Results'!$A:$BB,MATCH(L$12,'REG FL BS - 4 Results'!$2:$2,0),FALSE)/1000-VLOOKUP($E106,'REG FL BS - 4 Results'!$A:$BB,MATCH(L$12,'REG FL BS - 4 Results'!$2:$2,0),FALSE)/1000</f>
        <v>9795.5566081977104</v>
      </c>
      <c r="M106" s="110">
        <f>-VLOOKUP($D106,'REG FL BS - 4 Results'!$A:$BB,MATCH(M$12,'REG FL BS - 4 Results'!$2:$2,0),FALSE)/1000-VLOOKUP($E106,'REG FL BS - 4 Results'!$A:$BB,MATCH(M$12,'REG FL BS - 4 Results'!$2:$2,0),FALSE)/1000</f>
        <v>10219.394583661599</v>
      </c>
      <c r="N106" s="110">
        <f>-VLOOKUP($D106,'REG FL BS - 4 Results'!$A:$BB,MATCH(N$12,'REG FL BS - 4 Results'!$2:$2,0),FALSE)/1000-VLOOKUP($E106,'REG FL BS - 4 Results'!$A:$BB,MATCH(N$12,'REG FL BS - 4 Results'!$2:$2,0),FALSE)/1000</f>
        <v>10638.639912508899</v>
      </c>
      <c r="O106" s="110">
        <f>-VLOOKUP($D106,'REG FL BS - 4 Results'!$A:$BB,MATCH(O$12,'REG FL BS - 4 Results'!$2:$2,0),FALSE)/1000-VLOOKUP($E106,'REG FL BS - 4 Results'!$A:$BB,MATCH(O$12,'REG FL BS - 4 Results'!$2:$2,0),FALSE)/1000</f>
        <v>11057.8852413563</v>
      </c>
      <c r="P106" s="110">
        <f>-VLOOKUP($D106,'REG FL BS - 4 Results'!$A:$BB,MATCH(P$12,'REG FL BS - 4 Results'!$2:$2,0),FALSE)/1000-VLOOKUP($E106,'REG FL BS - 4 Results'!$A:$BB,MATCH(P$12,'REG FL BS - 4 Results'!$2:$2,0),FALSE)/1000</f>
        <v>11477.130570203601</v>
      </c>
      <c r="Q106" s="110">
        <f>-VLOOKUP($D106,'REG FL BS - 4 Results'!$A:$BB,MATCH(Q$12,'REG FL BS - 4 Results'!$2:$2,0),FALSE)/1000-VLOOKUP($E106,'REG FL BS - 4 Results'!$A:$BB,MATCH(Q$12,'REG FL BS - 4 Results'!$2:$2,0),FALSE)/1000</f>
        <v>11896.375899051</v>
      </c>
      <c r="R106" s="110">
        <f>-VLOOKUP($D106,'REG FL BS - 4 Results'!$A:$BB,MATCH(R$12,'REG FL BS - 4 Results'!$2:$2,0),FALSE)/1000-VLOOKUP($E106,'REG FL BS - 4 Results'!$A:$BB,MATCH(R$12,'REG FL BS - 4 Results'!$2:$2,0),FALSE)/1000</f>
        <v>12315.6212278983</v>
      </c>
      <c r="S106" s="47">
        <f>AVERAGE(F106:R106)</f>
        <v>9780.8451540943643</v>
      </c>
    </row>
    <row r="107" spans="1:19" x14ac:dyDescent="0.3">
      <c r="A107" s="20">
        <f t="shared" si="15"/>
        <v>28</v>
      </c>
      <c r="B107" s="56"/>
      <c r="C107" s="40" t="s">
        <v>170</v>
      </c>
      <c r="D107" s="40"/>
      <c r="E107" s="40"/>
      <c r="F107" s="46">
        <f>SUM(F104:F106)</f>
        <v>10982236.323755717</v>
      </c>
      <c r="G107" s="46">
        <f t="shared" ref="G107:P107" si="22">SUM(G104:G106)</f>
        <v>10332692.288198825</v>
      </c>
      <c r="H107" s="46">
        <f t="shared" si="22"/>
        <v>10333121.932755327</v>
      </c>
      <c r="I107" s="46">
        <f t="shared" si="22"/>
        <v>10333551.577311836</v>
      </c>
      <c r="J107" s="46">
        <f t="shared" si="22"/>
        <v>10333981.221868347</v>
      </c>
      <c r="K107" s="46">
        <f t="shared" si="22"/>
        <v>10334410.866424847</v>
      </c>
      <c r="L107" s="46">
        <f t="shared" si="22"/>
        <v>11584840.510981299</v>
      </c>
      <c r="M107" s="46">
        <f t="shared" si="22"/>
        <v>11585270.155537862</v>
      </c>
      <c r="N107" s="46">
        <f t="shared" si="22"/>
        <v>11585699.80009431</v>
      </c>
      <c r="O107" s="46">
        <f t="shared" si="22"/>
        <v>11586129.444650857</v>
      </c>
      <c r="P107" s="46">
        <f t="shared" si="22"/>
        <v>11586559.089207303</v>
      </c>
      <c r="Q107" s="46">
        <f>SUM(Q104:Q106)</f>
        <v>11586988.733763849</v>
      </c>
      <c r="R107" s="46">
        <f>SUM(R104:R106)</f>
        <v>11587418.378320398</v>
      </c>
      <c r="S107" s="46">
        <f>SUM(S104:S106)</f>
        <v>11057915.409451598</v>
      </c>
    </row>
    <row r="108" spans="1:19" x14ac:dyDescent="0.3">
      <c r="A108" s="20">
        <f t="shared" si="15"/>
        <v>29</v>
      </c>
      <c r="B108" s="56"/>
      <c r="C108" s="40" t="s">
        <v>171</v>
      </c>
      <c r="D108" s="40"/>
      <c r="E108" s="40"/>
      <c r="F108" s="46">
        <f t="shared" ref="F108:R108" si="23">F101+F107</f>
        <v>23585545.412534319</v>
      </c>
      <c r="G108" s="46">
        <f t="shared" si="23"/>
        <v>23048629.790681522</v>
      </c>
      <c r="H108" s="46">
        <f t="shared" si="23"/>
        <v>23088771.559197024</v>
      </c>
      <c r="I108" s="46">
        <f t="shared" si="23"/>
        <v>23116683.372871034</v>
      </c>
      <c r="J108" s="46">
        <f t="shared" si="23"/>
        <v>23157871.622191649</v>
      </c>
      <c r="K108" s="46">
        <f t="shared" si="23"/>
        <v>23228543.584740747</v>
      </c>
      <c r="L108" s="46">
        <f t="shared" si="23"/>
        <v>24440941.855237499</v>
      </c>
      <c r="M108" s="46">
        <f t="shared" si="23"/>
        <v>24537817.605763361</v>
      </c>
      <c r="N108" s="46">
        <f t="shared" si="23"/>
        <v>24683201.871700212</v>
      </c>
      <c r="O108" s="46">
        <f t="shared" si="23"/>
        <v>24762175.24046436</v>
      </c>
      <c r="P108" s="46">
        <f t="shared" si="23"/>
        <v>24822009.690220304</v>
      </c>
      <c r="Q108" s="46">
        <f t="shared" si="23"/>
        <v>24846540.147199847</v>
      </c>
      <c r="R108" s="46">
        <f t="shared" si="23"/>
        <v>24900329.706218496</v>
      </c>
      <c r="S108" s="46">
        <f>AVERAGE(F108:R108)</f>
        <v>24016850.881463107</v>
      </c>
    </row>
    <row r="109" spans="1:19" x14ac:dyDescent="0.3">
      <c r="A109" s="20">
        <f t="shared" si="15"/>
        <v>30</v>
      </c>
      <c r="B109" s="55"/>
      <c r="C109" s="25"/>
      <c r="D109" s="25"/>
      <c r="E109" s="25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7"/>
    </row>
    <row r="110" spans="1:19" x14ac:dyDescent="0.3">
      <c r="A110" s="20">
        <f t="shared" si="15"/>
        <v>31</v>
      </c>
      <c r="B110" s="56"/>
      <c r="C110" s="3" t="s">
        <v>172</v>
      </c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7"/>
    </row>
    <row r="111" spans="1:19" x14ac:dyDescent="0.3">
      <c r="A111" s="20">
        <f t="shared" si="15"/>
        <v>32</v>
      </c>
      <c r="B111" s="56">
        <v>227</v>
      </c>
      <c r="C111" s="3" t="s">
        <v>173</v>
      </c>
      <c r="D111" s="250" t="s">
        <v>285</v>
      </c>
      <c r="F111" s="110">
        <f>-VLOOKUP($D111,'REG FL BS - 4 Results'!$A:$BB,MATCH(F$12,'REG FL BS - 4 Results'!$2:$2,0),FALSE)/1000</f>
        <v>210959.53281657698</v>
      </c>
      <c r="G111" s="110">
        <f>-VLOOKUP($D111,'REG FL BS - 4 Results'!$A:$BB,MATCH(G$12,'REG FL BS - 4 Results'!$2:$2,0),FALSE)/1000</f>
        <v>210959.53281657698</v>
      </c>
      <c r="H111" s="110">
        <f>-VLOOKUP($D111,'REG FL BS - 4 Results'!$A:$BB,MATCH(H$12,'REG FL BS - 4 Results'!$2:$2,0),FALSE)/1000</f>
        <v>210959.53281657698</v>
      </c>
      <c r="I111" s="110">
        <f>-VLOOKUP($D111,'REG FL BS - 4 Results'!$A:$BB,MATCH(I$12,'REG FL BS - 4 Results'!$2:$2,0),FALSE)/1000</f>
        <v>210959.53281657698</v>
      </c>
      <c r="J111" s="110">
        <f>-VLOOKUP($D111,'REG FL BS - 4 Results'!$A:$BB,MATCH(J$12,'REG FL BS - 4 Results'!$2:$2,0),FALSE)/1000</f>
        <v>210959.53281657698</v>
      </c>
      <c r="K111" s="110">
        <f>-VLOOKUP($D111,'REG FL BS - 4 Results'!$A:$BB,MATCH(K$12,'REG FL BS - 4 Results'!$2:$2,0),FALSE)/1000</f>
        <v>210959.53281657698</v>
      </c>
      <c r="L111" s="110">
        <f>-VLOOKUP($D111,'REG FL BS - 4 Results'!$A:$BB,MATCH(L$12,'REG FL BS - 4 Results'!$2:$2,0),FALSE)/1000</f>
        <v>210959.53281657698</v>
      </c>
      <c r="M111" s="110">
        <f>-VLOOKUP($D111,'REG FL BS - 4 Results'!$A:$BB,MATCH(M$12,'REG FL BS - 4 Results'!$2:$2,0),FALSE)/1000</f>
        <v>210959.53281657698</v>
      </c>
      <c r="N111" s="110">
        <f>-VLOOKUP($D111,'REG FL BS - 4 Results'!$A:$BB,MATCH(N$12,'REG FL BS - 4 Results'!$2:$2,0),FALSE)/1000</f>
        <v>210959.53281657698</v>
      </c>
      <c r="O111" s="110">
        <f>-VLOOKUP($D111,'REG FL BS - 4 Results'!$A:$BB,MATCH(O$12,'REG FL BS - 4 Results'!$2:$2,0),FALSE)/1000</f>
        <v>210959.53281657698</v>
      </c>
      <c r="P111" s="110">
        <f>-VLOOKUP($D111,'REG FL BS - 4 Results'!$A:$BB,MATCH(P$12,'REG FL BS - 4 Results'!$2:$2,0),FALSE)/1000</f>
        <v>210959.53281657698</v>
      </c>
      <c r="Q111" s="110">
        <f>-VLOOKUP($D111,'REG FL BS - 4 Results'!$A:$BB,MATCH(Q$12,'REG FL BS - 4 Results'!$2:$2,0),FALSE)/1000</f>
        <v>210959.53281657698</v>
      </c>
      <c r="R111" s="110">
        <f>-VLOOKUP($D111,'REG FL BS - 4 Results'!$A:$BB,MATCH(R$12,'REG FL BS - 4 Results'!$2:$2,0),FALSE)/1000</f>
        <v>210959.53281657698</v>
      </c>
      <c r="S111" s="47">
        <f>AVERAGE(F111:R111)</f>
        <v>210959.53281657692</v>
      </c>
    </row>
    <row r="112" spans="1:19" x14ac:dyDescent="0.3">
      <c r="A112" s="20">
        <f t="shared" si="15"/>
        <v>33</v>
      </c>
      <c r="B112" s="56">
        <v>228</v>
      </c>
      <c r="C112" s="3" t="s">
        <v>174</v>
      </c>
      <c r="D112" s="250" t="s">
        <v>286</v>
      </c>
      <c r="F112" s="110">
        <f>-VLOOKUP($D112,'REG FL BS - 4 Results'!$A:$BB,MATCH(F$12,'REG FL BS - 4 Results'!$2:$2,0),FALSE)/1000</f>
        <v>263818.930777737</v>
      </c>
      <c r="G112" s="110">
        <f>-VLOOKUP($D112,'REG FL BS - 4 Results'!$A:$BB,MATCH(G$12,'REG FL BS - 4 Results'!$2:$2,0),FALSE)/1000</f>
        <v>263818.930777737</v>
      </c>
      <c r="H112" s="110">
        <f>-VLOOKUP($D112,'REG FL BS - 4 Results'!$A:$BB,MATCH(H$12,'REG FL BS - 4 Results'!$2:$2,0),FALSE)/1000</f>
        <v>263818.930777737</v>
      </c>
      <c r="I112" s="110">
        <f>-VLOOKUP($D112,'REG FL BS - 4 Results'!$A:$BB,MATCH(I$12,'REG FL BS - 4 Results'!$2:$2,0),FALSE)/1000</f>
        <v>263818.930777737</v>
      </c>
      <c r="J112" s="110">
        <f>-VLOOKUP($D112,'REG FL BS - 4 Results'!$A:$BB,MATCH(J$12,'REG FL BS - 4 Results'!$2:$2,0),FALSE)/1000</f>
        <v>263818.930777737</v>
      </c>
      <c r="K112" s="110">
        <f>-VLOOKUP($D112,'REG FL BS - 4 Results'!$A:$BB,MATCH(K$12,'REG FL BS - 4 Results'!$2:$2,0),FALSE)/1000</f>
        <v>263818.930777737</v>
      </c>
      <c r="L112" s="110">
        <f>-VLOOKUP($D112,'REG FL BS - 4 Results'!$A:$BB,MATCH(L$12,'REG FL BS - 4 Results'!$2:$2,0),FALSE)/1000</f>
        <v>263818.930777737</v>
      </c>
      <c r="M112" s="110">
        <f>-VLOOKUP($D112,'REG FL BS - 4 Results'!$A:$BB,MATCH(M$12,'REG FL BS - 4 Results'!$2:$2,0),FALSE)/1000</f>
        <v>263818.930777737</v>
      </c>
      <c r="N112" s="110">
        <f>-VLOOKUP($D112,'REG FL BS - 4 Results'!$A:$BB,MATCH(N$12,'REG FL BS - 4 Results'!$2:$2,0),FALSE)/1000</f>
        <v>263818.930777737</v>
      </c>
      <c r="O112" s="110">
        <f>-VLOOKUP($D112,'REG FL BS - 4 Results'!$A:$BB,MATCH(O$12,'REG FL BS - 4 Results'!$2:$2,0),FALSE)/1000</f>
        <v>263818.930777737</v>
      </c>
      <c r="P112" s="110">
        <f>-VLOOKUP($D112,'REG FL BS - 4 Results'!$A:$BB,MATCH(P$12,'REG FL BS - 4 Results'!$2:$2,0),FALSE)/1000</f>
        <v>263818.930777737</v>
      </c>
      <c r="Q112" s="110">
        <f>-VLOOKUP($D112,'REG FL BS - 4 Results'!$A:$BB,MATCH(Q$12,'REG FL BS - 4 Results'!$2:$2,0),FALSE)/1000</f>
        <v>263818.930777737</v>
      </c>
      <c r="R112" s="110">
        <f>-VLOOKUP($D112,'REG FL BS - 4 Results'!$A:$BB,MATCH(R$12,'REG FL BS - 4 Results'!$2:$2,0),FALSE)/1000</f>
        <v>263818.930777737</v>
      </c>
      <c r="S112" s="47">
        <f>AVERAGE(F112:R112)</f>
        <v>263818.930777737</v>
      </c>
    </row>
    <row r="113" spans="1:19" x14ac:dyDescent="0.3">
      <c r="A113" s="20">
        <f t="shared" si="15"/>
        <v>34</v>
      </c>
      <c r="B113" s="56">
        <v>229</v>
      </c>
      <c r="C113" s="3" t="s">
        <v>175</v>
      </c>
      <c r="D113" s="250" t="s">
        <v>287</v>
      </c>
      <c r="F113" s="110">
        <f>-VLOOKUP($D113,'REG FL BS - 4 Results'!$A:$BB,MATCH(F$12,'REG FL BS - 4 Results'!$2:$2,0),FALSE)/1000</f>
        <v>0</v>
      </c>
      <c r="G113" s="110">
        <f>-VLOOKUP($D113,'REG FL BS - 4 Results'!$A:$BB,MATCH(G$12,'REG FL BS - 4 Results'!$2:$2,0),FALSE)/1000</f>
        <v>0</v>
      </c>
      <c r="H113" s="110">
        <f>-VLOOKUP($D113,'REG FL BS - 4 Results'!$A:$BB,MATCH(H$12,'REG FL BS - 4 Results'!$2:$2,0),FALSE)/1000</f>
        <v>0</v>
      </c>
      <c r="I113" s="110">
        <f>-VLOOKUP($D113,'REG FL BS - 4 Results'!$A:$BB,MATCH(I$12,'REG FL BS - 4 Results'!$2:$2,0),FALSE)/1000</f>
        <v>0</v>
      </c>
      <c r="J113" s="110">
        <f>-VLOOKUP($D113,'REG FL BS - 4 Results'!$A:$BB,MATCH(J$12,'REG FL BS - 4 Results'!$2:$2,0),FALSE)/1000</f>
        <v>0</v>
      </c>
      <c r="K113" s="110">
        <f>-VLOOKUP($D113,'REG FL BS - 4 Results'!$A:$BB,MATCH(K$12,'REG FL BS - 4 Results'!$2:$2,0),FALSE)/1000</f>
        <v>0</v>
      </c>
      <c r="L113" s="110">
        <f>-VLOOKUP($D113,'REG FL BS - 4 Results'!$A:$BB,MATCH(L$12,'REG FL BS - 4 Results'!$2:$2,0),FALSE)/1000</f>
        <v>0</v>
      </c>
      <c r="M113" s="110">
        <f>-VLOOKUP($D113,'REG FL BS - 4 Results'!$A:$BB,MATCH(M$12,'REG FL BS - 4 Results'!$2:$2,0),FALSE)/1000</f>
        <v>0</v>
      </c>
      <c r="N113" s="110">
        <f>-VLOOKUP($D113,'REG FL BS - 4 Results'!$A:$BB,MATCH(N$12,'REG FL BS - 4 Results'!$2:$2,0),FALSE)/1000</f>
        <v>0</v>
      </c>
      <c r="O113" s="110">
        <f>-VLOOKUP($D113,'REG FL BS - 4 Results'!$A:$BB,MATCH(O$12,'REG FL BS - 4 Results'!$2:$2,0),FALSE)/1000</f>
        <v>0</v>
      </c>
      <c r="P113" s="110">
        <f>-VLOOKUP($D113,'REG FL BS - 4 Results'!$A:$BB,MATCH(P$12,'REG FL BS - 4 Results'!$2:$2,0),FALSE)/1000</f>
        <v>0</v>
      </c>
      <c r="Q113" s="110">
        <f>-VLOOKUP($D113,'REG FL BS - 4 Results'!$A:$BB,MATCH(Q$12,'REG FL BS - 4 Results'!$2:$2,0),FALSE)/1000</f>
        <v>0</v>
      </c>
      <c r="R113" s="110">
        <f>-VLOOKUP($D113,'REG FL BS - 4 Results'!$A:$BB,MATCH(R$12,'REG FL BS - 4 Results'!$2:$2,0),FALSE)/1000</f>
        <v>0</v>
      </c>
      <c r="S113" s="47">
        <f>AVERAGE(F113:R113)</f>
        <v>0</v>
      </c>
    </row>
    <row r="114" spans="1:19" x14ac:dyDescent="0.3">
      <c r="A114" s="20">
        <f t="shared" si="15"/>
        <v>35</v>
      </c>
      <c r="B114" s="56">
        <v>230</v>
      </c>
      <c r="C114" s="3" t="s">
        <v>176</v>
      </c>
      <c r="D114" s="250" t="s">
        <v>288</v>
      </c>
      <c r="F114" s="110">
        <f>-VLOOKUP($D114,'REG FL BS - 4 Results'!$A:$BB,MATCH(F$12,'REG FL BS - 4 Results'!$2:$2,0),FALSE)/1000</f>
        <v>97150.176340000195</v>
      </c>
      <c r="G114" s="110">
        <f>-VLOOKUP($D114,'REG FL BS - 4 Results'!$A:$BB,MATCH(G$12,'REG FL BS - 4 Results'!$2:$2,0),FALSE)/1000</f>
        <v>97150.176340000195</v>
      </c>
      <c r="H114" s="110">
        <f>-VLOOKUP($D114,'REG FL BS - 4 Results'!$A:$BB,MATCH(H$12,'REG FL BS - 4 Results'!$2:$2,0),FALSE)/1000</f>
        <v>97150.176340000195</v>
      </c>
      <c r="I114" s="110">
        <f>-VLOOKUP($D114,'REG FL BS - 4 Results'!$A:$BB,MATCH(I$12,'REG FL BS - 4 Results'!$2:$2,0),FALSE)/1000</f>
        <v>97150.176340000195</v>
      </c>
      <c r="J114" s="110">
        <f>-VLOOKUP($D114,'REG FL BS - 4 Results'!$A:$BB,MATCH(J$12,'REG FL BS - 4 Results'!$2:$2,0),FALSE)/1000</f>
        <v>97150.176340000195</v>
      </c>
      <c r="K114" s="110">
        <f>-VLOOKUP($D114,'REG FL BS - 4 Results'!$A:$BB,MATCH(K$12,'REG FL BS - 4 Results'!$2:$2,0),FALSE)/1000</f>
        <v>97150.176340000195</v>
      </c>
      <c r="L114" s="110">
        <f>-VLOOKUP($D114,'REG FL BS - 4 Results'!$A:$BB,MATCH(L$12,'REG FL BS - 4 Results'!$2:$2,0),FALSE)/1000</f>
        <v>97150.176340000195</v>
      </c>
      <c r="M114" s="110">
        <f>-VLOOKUP($D114,'REG FL BS - 4 Results'!$A:$BB,MATCH(M$12,'REG FL BS - 4 Results'!$2:$2,0),FALSE)/1000</f>
        <v>97150.176340000195</v>
      </c>
      <c r="N114" s="110">
        <f>-VLOOKUP($D114,'REG FL BS - 4 Results'!$A:$BB,MATCH(N$12,'REG FL BS - 4 Results'!$2:$2,0),FALSE)/1000</f>
        <v>97150.176340000195</v>
      </c>
      <c r="O114" s="110">
        <f>-VLOOKUP($D114,'REG FL BS - 4 Results'!$A:$BB,MATCH(O$12,'REG FL BS - 4 Results'!$2:$2,0),FALSE)/1000</f>
        <v>97150.176340000195</v>
      </c>
      <c r="P114" s="110">
        <f>-VLOOKUP($D114,'REG FL BS - 4 Results'!$A:$BB,MATCH(P$12,'REG FL BS - 4 Results'!$2:$2,0),FALSE)/1000</f>
        <v>97150.176340000195</v>
      </c>
      <c r="Q114" s="110">
        <f>-VLOOKUP($D114,'REG FL BS - 4 Results'!$A:$BB,MATCH(Q$12,'REG FL BS - 4 Results'!$2:$2,0),FALSE)/1000</f>
        <v>97150.176340000195</v>
      </c>
      <c r="R114" s="110">
        <f>-VLOOKUP($D114,'REG FL BS - 4 Results'!$A:$BB,MATCH(R$12,'REG FL BS - 4 Results'!$2:$2,0),FALSE)/1000</f>
        <v>97150.176340000195</v>
      </c>
      <c r="S114" s="47">
        <f>AVERAGE(F114:R114)</f>
        <v>97150.176340000224</v>
      </c>
    </row>
    <row r="115" spans="1:19" x14ac:dyDescent="0.3">
      <c r="A115" s="20">
        <f t="shared" si="15"/>
        <v>36</v>
      </c>
      <c r="B115" s="56"/>
      <c r="C115" s="40" t="s">
        <v>177</v>
      </c>
      <c r="D115" s="40"/>
      <c r="E115" s="40"/>
      <c r="F115" s="48">
        <f>SUM(F111:F114)</f>
        <v>571928.63993431418</v>
      </c>
      <c r="G115" s="48">
        <f t="shared" ref="G115:P115" si="24">SUM(G111:G114)</f>
        <v>571928.63993431418</v>
      </c>
      <c r="H115" s="48">
        <f t="shared" si="24"/>
        <v>571928.63993431418</v>
      </c>
      <c r="I115" s="48">
        <f t="shared" si="24"/>
        <v>571928.63993431418</v>
      </c>
      <c r="J115" s="48">
        <f t="shared" si="24"/>
        <v>571928.63993431418</v>
      </c>
      <c r="K115" s="48">
        <f t="shared" si="24"/>
        <v>571928.63993431418</v>
      </c>
      <c r="L115" s="48">
        <f t="shared" si="24"/>
        <v>571928.63993431418</v>
      </c>
      <c r="M115" s="48">
        <f t="shared" si="24"/>
        <v>571928.63993431418</v>
      </c>
      <c r="N115" s="48">
        <f t="shared" si="24"/>
        <v>571928.63993431418</v>
      </c>
      <c r="O115" s="48">
        <f t="shared" si="24"/>
        <v>571928.63993431418</v>
      </c>
      <c r="P115" s="48">
        <f t="shared" si="24"/>
        <v>571928.63993431418</v>
      </c>
      <c r="Q115" s="48">
        <f>SUM(Q111:Q114)</f>
        <v>571928.63993431418</v>
      </c>
      <c r="R115" s="48">
        <f>SUM(R111:R114)</f>
        <v>571928.63993431418</v>
      </c>
      <c r="S115" s="48">
        <f>SUM(S111:S114)</f>
        <v>571928.63993431418</v>
      </c>
    </row>
    <row r="116" spans="1:19" x14ac:dyDescent="0.3">
      <c r="A116" s="20">
        <f t="shared" si="15"/>
        <v>37</v>
      </c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</row>
    <row r="117" spans="1:19" x14ac:dyDescent="0.3">
      <c r="A117" s="20">
        <f t="shared" si="15"/>
        <v>38</v>
      </c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47"/>
      <c r="Q117" s="47"/>
      <c r="R117" s="47"/>
      <c r="S117" s="47"/>
    </row>
    <row r="118" spans="1:19" x14ac:dyDescent="0.3">
      <c r="A118" s="20">
        <f t="shared" si="15"/>
        <v>39</v>
      </c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47"/>
      <c r="Q118" s="47"/>
      <c r="R118" s="47"/>
      <c r="S118" s="47"/>
    </row>
    <row r="119" spans="1:19" x14ac:dyDescent="0.3">
      <c r="A119" s="20">
        <f t="shared" si="15"/>
        <v>40</v>
      </c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47"/>
      <c r="Q119" s="47"/>
      <c r="R119" s="47"/>
      <c r="S119" s="47"/>
    </row>
    <row r="120" spans="1:19" x14ac:dyDescent="0.3">
      <c r="A120" s="20">
        <f t="shared" si="15"/>
        <v>41</v>
      </c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47"/>
      <c r="Q120" s="47"/>
      <c r="R120" s="47"/>
      <c r="S120" s="47"/>
    </row>
    <row r="121" spans="1:19" x14ac:dyDescent="0.3">
      <c r="A121" s="20">
        <f t="shared" si="15"/>
        <v>42</v>
      </c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47"/>
      <c r="Q121" s="47"/>
      <c r="R121" s="47"/>
      <c r="S121" s="47"/>
    </row>
    <row r="122" spans="1:19" x14ac:dyDescent="0.3">
      <c r="A122" s="20">
        <f t="shared" si="15"/>
        <v>43</v>
      </c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47"/>
      <c r="Q122" s="47"/>
      <c r="R122" s="47"/>
      <c r="S122" s="47"/>
    </row>
    <row r="123" spans="1:19" x14ac:dyDescent="0.3">
      <c r="A123" s="20">
        <f t="shared" si="15"/>
        <v>44</v>
      </c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47"/>
      <c r="Q123" s="47"/>
      <c r="R123" s="47"/>
      <c r="S123" s="47"/>
    </row>
    <row r="124" spans="1:19" x14ac:dyDescent="0.3">
      <c r="A124" s="20">
        <f t="shared" si="15"/>
        <v>45</v>
      </c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47"/>
      <c r="Q124" s="47"/>
      <c r="R124" s="47"/>
      <c r="S124" s="47"/>
    </row>
    <row r="125" spans="1:19" x14ac:dyDescent="0.3">
      <c r="A125" s="20">
        <f t="shared" si="15"/>
        <v>46</v>
      </c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47"/>
      <c r="Q125" s="47"/>
      <c r="R125" s="47"/>
      <c r="S125" s="47"/>
    </row>
    <row r="126" spans="1:19" x14ac:dyDescent="0.3">
      <c r="A126" s="255" t="s">
        <v>267</v>
      </c>
      <c r="B126" s="259"/>
      <c r="C126" s="260"/>
      <c r="D126" s="260"/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 t="s">
        <v>268</v>
      </c>
      <c r="S126" s="260"/>
    </row>
    <row r="127" spans="1:19" x14ac:dyDescent="0.3">
      <c r="A127" s="1" t="s">
        <v>89</v>
      </c>
      <c r="B127" s="244"/>
      <c r="C127" s="245"/>
      <c r="D127" s="245"/>
      <c r="E127" s="245"/>
      <c r="F127" s="1"/>
      <c r="G127" s="283" t="s">
        <v>203</v>
      </c>
      <c r="H127" s="283"/>
      <c r="I127" s="283"/>
      <c r="J127" s="283"/>
      <c r="K127" s="283"/>
      <c r="L127" s="283"/>
      <c r="M127" s="283"/>
      <c r="N127" s="283"/>
      <c r="O127" s="283"/>
      <c r="R127" s="284" t="s">
        <v>178</v>
      </c>
      <c r="S127" s="284"/>
    </row>
    <row r="128" spans="1:19" x14ac:dyDescent="0.3">
      <c r="A128" s="4"/>
      <c r="B128" s="240"/>
      <c r="C128" s="4"/>
      <c r="D128" s="4"/>
      <c r="E128" s="4"/>
      <c r="F128" s="4"/>
      <c r="G128" s="4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8"/>
      <c r="S128" s="29"/>
    </row>
    <row r="129" spans="1:20" x14ac:dyDescent="0.3">
      <c r="A129" s="3" t="s">
        <v>90</v>
      </c>
      <c r="B129" s="242"/>
      <c r="C129" s="7"/>
      <c r="D129" s="7"/>
      <c r="E129" s="7"/>
      <c r="F129" s="7" t="s">
        <v>204</v>
      </c>
      <c r="G129" s="285" t="s">
        <v>205</v>
      </c>
      <c r="H129" s="285"/>
      <c r="I129" s="285"/>
      <c r="J129" s="285"/>
      <c r="K129" s="285"/>
      <c r="L129" s="285"/>
      <c r="M129" s="285"/>
      <c r="N129" s="9"/>
      <c r="O129" s="9"/>
      <c r="P129" s="8"/>
      <c r="Q129" s="8" t="s">
        <v>206</v>
      </c>
      <c r="R129" s="9"/>
      <c r="S129" s="9"/>
    </row>
    <row r="130" spans="1:20" x14ac:dyDescent="0.3">
      <c r="B130" s="242"/>
      <c r="C130" s="9"/>
      <c r="D130" s="9"/>
      <c r="E130" s="9"/>
      <c r="F130" s="30"/>
      <c r="G130" s="286"/>
      <c r="H130" s="286"/>
      <c r="I130" s="286"/>
      <c r="J130" s="286"/>
      <c r="K130" s="286"/>
      <c r="L130" s="286"/>
      <c r="M130" s="286"/>
      <c r="N130" s="12"/>
      <c r="O130" s="12"/>
      <c r="P130" s="10" t="str">
        <f t="shared" ref="P130:Q134" si="25">+P4</f>
        <v>X</v>
      </c>
      <c r="Q130" s="11" t="str">
        <f t="shared" si="25"/>
        <v>Projected Test Year 3 Ended</v>
      </c>
      <c r="R130" s="37"/>
      <c r="S130" s="12">
        <f t="shared" ref="S130:S134" si="26">+S4</f>
        <v>46752</v>
      </c>
    </row>
    <row r="131" spans="1:20" x14ac:dyDescent="0.3">
      <c r="A131" s="3" t="s">
        <v>91</v>
      </c>
      <c r="B131" s="242"/>
      <c r="C131" s="9"/>
      <c r="D131" s="9"/>
      <c r="E131" s="9"/>
      <c r="F131" s="30"/>
      <c r="G131" s="286"/>
      <c r="H131" s="286"/>
      <c r="I131" s="286"/>
      <c r="J131" s="286"/>
      <c r="K131" s="286"/>
      <c r="L131" s="286"/>
      <c r="M131" s="286"/>
      <c r="N131" s="12"/>
      <c r="O131" s="12"/>
      <c r="P131" s="10" t="str">
        <f t="shared" si="25"/>
        <v>_</v>
      </c>
      <c r="Q131" s="11" t="str">
        <f t="shared" si="25"/>
        <v>Projected Test Year 2 Ended</v>
      </c>
      <c r="R131" s="37"/>
      <c r="S131" s="12">
        <f t="shared" si="26"/>
        <v>46387</v>
      </c>
    </row>
    <row r="132" spans="1:20" x14ac:dyDescent="0.3">
      <c r="B132" s="246"/>
      <c r="C132" s="247"/>
      <c r="D132" s="247"/>
      <c r="E132" s="247"/>
      <c r="F132" s="30"/>
      <c r="G132" s="30"/>
      <c r="H132" s="30"/>
      <c r="I132" s="30"/>
      <c r="J132" s="30"/>
      <c r="K132" s="30"/>
      <c r="L132" s="30"/>
      <c r="M132" s="30"/>
      <c r="N132" s="12"/>
      <c r="O132" s="12"/>
      <c r="P132" s="10" t="str">
        <f t="shared" si="25"/>
        <v>_</v>
      </c>
      <c r="Q132" s="11" t="str">
        <f t="shared" si="25"/>
        <v>Projected Test Year 1 Ended</v>
      </c>
      <c r="R132" s="37"/>
      <c r="S132" s="12">
        <f t="shared" si="26"/>
        <v>46022</v>
      </c>
    </row>
    <row r="133" spans="1:20" x14ac:dyDescent="0.3">
      <c r="A133" s="12" t="str">
        <f>+A7</f>
        <v>DOCKET NO.: 20240025-EI</v>
      </c>
      <c r="F133" s="30"/>
      <c r="G133" s="30"/>
      <c r="H133" s="30"/>
      <c r="I133" s="30"/>
      <c r="J133" s="30"/>
      <c r="K133" s="30"/>
      <c r="L133" s="30"/>
      <c r="M133" s="30"/>
      <c r="N133" s="12"/>
      <c r="O133" s="12"/>
      <c r="P133" s="10" t="str">
        <f t="shared" si="25"/>
        <v>_</v>
      </c>
      <c r="Q133" s="11" t="str">
        <f t="shared" si="25"/>
        <v>Prior Year Ended</v>
      </c>
      <c r="R133" s="37"/>
      <c r="S133" s="12">
        <f t="shared" si="26"/>
        <v>45657</v>
      </c>
    </row>
    <row r="134" spans="1:20" x14ac:dyDescent="0.3">
      <c r="G134" s="30"/>
      <c r="H134" s="30"/>
      <c r="I134" s="30"/>
      <c r="J134" s="30"/>
      <c r="K134" s="30"/>
      <c r="L134" s="10"/>
      <c r="M134" s="11"/>
      <c r="N134" s="12"/>
      <c r="O134" s="12"/>
      <c r="P134" s="10" t="str">
        <f t="shared" si="25"/>
        <v>_</v>
      </c>
      <c r="Q134" s="11" t="str">
        <f t="shared" si="25"/>
        <v>Historical Year Ended</v>
      </c>
      <c r="R134" s="37"/>
      <c r="S134" s="12">
        <f t="shared" si="26"/>
        <v>45291</v>
      </c>
    </row>
    <row r="135" spans="1:20" x14ac:dyDescent="0.3">
      <c r="G135" s="27"/>
      <c r="H135" s="27"/>
      <c r="J135" s="32" t="s">
        <v>209</v>
      </c>
      <c r="K135" s="27"/>
      <c r="L135" s="10"/>
      <c r="M135" s="11"/>
      <c r="N135" s="12"/>
      <c r="O135" s="12"/>
      <c r="P135" s="12"/>
      <c r="Q135" s="12"/>
      <c r="R135" s="12"/>
      <c r="S135" s="12"/>
      <c r="T135" s="12"/>
    </row>
    <row r="136" spans="1:20" s="15" customFormat="1" x14ac:dyDescent="0.3">
      <c r="A136" s="14"/>
      <c r="B136" s="66"/>
      <c r="C136" s="14"/>
      <c r="D136" s="14"/>
      <c r="E136" s="14"/>
      <c r="F136" s="14"/>
      <c r="G136" s="26"/>
      <c r="H136" s="26"/>
      <c r="I136" s="26"/>
      <c r="J136" s="26"/>
      <c r="K136" s="26"/>
      <c r="L136" s="33"/>
      <c r="M136" s="28"/>
      <c r="N136" s="29"/>
      <c r="O136" s="29"/>
      <c r="P136" s="33"/>
      <c r="Q136" s="103" t="str">
        <f>+Q10</f>
        <v>Witness:  O'Hara, Aquilina</v>
      </c>
      <c r="R136" s="29"/>
      <c r="S136" s="29"/>
    </row>
    <row r="137" spans="1:20" s="15" customFormat="1" x14ac:dyDescent="0.25">
      <c r="A137" s="16"/>
      <c r="B137" s="231">
        <v>-1</v>
      </c>
      <c r="C137" s="231">
        <f>+B137-1</f>
        <v>-2</v>
      </c>
      <c r="D137" s="31"/>
      <c r="E137" s="31"/>
      <c r="F137" s="231">
        <f>+C137-1</f>
        <v>-3</v>
      </c>
      <c r="G137" s="231">
        <f>+F137-1</f>
        <v>-4</v>
      </c>
      <c r="H137" s="231">
        <f t="shared" ref="H137:S137" si="27">+G137-1</f>
        <v>-5</v>
      </c>
      <c r="I137" s="231">
        <f t="shared" si="27"/>
        <v>-6</v>
      </c>
      <c r="J137" s="231">
        <f t="shared" si="27"/>
        <v>-7</v>
      </c>
      <c r="K137" s="231">
        <f t="shared" si="27"/>
        <v>-8</v>
      </c>
      <c r="L137" s="231">
        <f t="shared" si="27"/>
        <v>-9</v>
      </c>
      <c r="M137" s="231">
        <f t="shared" si="27"/>
        <v>-10</v>
      </c>
      <c r="N137" s="231">
        <f t="shared" si="27"/>
        <v>-11</v>
      </c>
      <c r="O137" s="231">
        <f t="shared" si="27"/>
        <v>-12</v>
      </c>
      <c r="P137" s="231">
        <f t="shared" si="27"/>
        <v>-13</v>
      </c>
      <c r="Q137" s="231">
        <f t="shared" si="27"/>
        <v>-14</v>
      </c>
      <c r="R137" s="231">
        <f t="shared" si="27"/>
        <v>-15</v>
      </c>
      <c r="S137" s="231">
        <f t="shared" si="27"/>
        <v>-16</v>
      </c>
    </row>
    <row r="138" spans="1:20" s="15" customFormat="1" x14ac:dyDescent="0.25">
      <c r="A138" s="16"/>
      <c r="B138" s="68"/>
      <c r="C138" s="31"/>
      <c r="D138" s="31"/>
      <c r="E138" s="31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7"/>
    </row>
    <row r="139" spans="1:20" s="15" customFormat="1" x14ac:dyDescent="0.25">
      <c r="A139" s="16" t="s">
        <v>98</v>
      </c>
      <c r="B139" s="68" t="s">
        <v>99</v>
      </c>
      <c r="C139" s="31" t="s">
        <v>99</v>
      </c>
      <c r="D139" s="31"/>
      <c r="E139" s="31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7"/>
      <c r="S139" s="35" t="s">
        <v>100</v>
      </c>
    </row>
    <row r="140" spans="1:20" s="15" customFormat="1" x14ac:dyDescent="0.25">
      <c r="A140" s="18" t="s">
        <v>101</v>
      </c>
      <c r="B140" s="69" t="s">
        <v>101</v>
      </c>
      <c r="C140" s="19" t="s">
        <v>102</v>
      </c>
      <c r="D140" s="19"/>
      <c r="E140" s="19"/>
      <c r="F140" s="19" t="str">
        <f>F$17</f>
        <v>12/2026</v>
      </c>
      <c r="G140" s="19" t="str">
        <f t="shared" ref="G140:R140" si="28">G$17</f>
        <v>1/2027</v>
      </c>
      <c r="H140" s="19" t="str">
        <f t="shared" si="28"/>
        <v>2/2027</v>
      </c>
      <c r="I140" s="19" t="str">
        <f t="shared" si="28"/>
        <v>3/2027</v>
      </c>
      <c r="J140" s="19" t="str">
        <f t="shared" si="28"/>
        <v>4/2027</v>
      </c>
      <c r="K140" s="19" t="str">
        <f t="shared" si="28"/>
        <v>5/2027</v>
      </c>
      <c r="L140" s="19" t="str">
        <f t="shared" si="28"/>
        <v>6/2027</v>
      </c>
      <c r="M140" s="19" t="str">
        <f t="shared" si="28"/>
        <v>7/2027</v>
      </c>
      <c r="N140" s="19" t="str">
        <f t="shared" si="28"/>
        <v>8/2027</v>
      </c>
      <c r="O140" s="19" t="str">
        <f t="shared" si="28"/>
        <v>9/2027</v>
      </c>
      <c r="P140" s="19" t="str">
        <f t="shared" si="28"/>
        <v>10/2027</v>
      </c>
      <c r="Q140" s="19" t="str">
        <f t="shared" si="28"/>
        <v>11/2027</v>
      </c>
      <c r="R140" s="19" t="str">
        <f t="shared" si="28"/>
        <v>12/2027</v>
      </c>
      <c r="S140" s="36" t="s">
        <v>103</v>
      </c>
    </row>
    <row r="141" spans="1:20" s="15" customFormat="1" x14ac:dyDescent="0.3">
      <c r="A141" s="20">
        <v>1</v>
      </c>
      <c r="B141" s="56"/>
      <c r="C141" s="3" t="s">
        <v>179</v>
      </c>
      <c r="D141" s="3"/>
      <c r="E141" s="3"/>
      <c r="F141" s="42"/>
      <c r="G141" s="42"/>
      <c r="H141" s="42"/>
      <c r="I141" s="42"/>
      <c r="J141" s="42"/>
      <c r="K141" s="42"/>
      <c r="L141" s="42"/>
      <c r="M141" s="43"/>
      <c r="N141" s="43"/>
      <c r="O141" s="43"/>
      <c r="P141" s="43"/>
      <c r="Q141" s="51"/>
      <c r="R141" s="51"/>
      <c r="S141" s="44"/>
    </row>
    <row r="142" spans="1:20" s="15" customFormat="1" x14ac:dyDescent="0.3">
      <c r="A142" s="20">
        <f t="shared" ref="A142:A185" si="29">A141+1</f>
        <v>2</v>
      </c>
      <c r="B142" s="56">
        <v>232</v>
      </c>
      <c r="C142" s="3" t="s">
        <v>180</v>
      </c>
      <c r="D142" s="250" t="s">
        <v>289</v>
      </c>
      <c r="E142" s="3"/>
      <c r="F142" s="110">
        <f>-VLOOKUP($D142,'REG FL BS - 4 Results'!$A:$BB,MATCH(F$12,'REG FL BS - 4 Results'!$2:$2,0),FALSE)/1000</f>
        <v>881430.56974999909</v>
      </c>
      <c r="G142" s="110">
        <f>-VLOOKUP($D142,'REG FL BS - 4 Results'!$A:$BB,MATCH(G$12,'REG FL BS - 4 Results'!$2:$2,0),FALSE)/1000</f>
        <v>881430.56974999909</v>
      </c>
      <c r="H142" s="110">
        <f>-VLOOKUP($D142,'REG FL BS - 4 Results'!$A:$BB,MATCH(H$12,'REG FL BS - 4 Results'!$2:$2,0),FALSE)/1000</f>
        <v>881430.56974999909</v>
      </c>
      <c r="I142" s="110">
        <f>-VLOOKUP($D142,'REG FL BS - 4 Results'!$A:$BB,MATCH(I$12,'REG FL BS - 4 Results'!$2:$2,0),FALSE)/1000</f>
        <v>881430.56974999909</v>
      </c>
      <c r="J142" s="110">
        <f>-VLOOKUP($D142,'REG FL BS - 4 Results'!$A:$BB,MATCH(J$12,'REG FL BS - 4 Results'!$2:$2,0),FALSE)/1000</f>
        <v>881430.56974999909</v>
      </c>
      <c r="K142" s="110">
        <f>-VLOOKUP($D142,'REG FL BS - 4 Results'!$A:$BB,MATCH(K$12,'REG FL BS - 4 Results'!$2:$2,0),FALSE)/1000</f>
        <v>881430.56974999909</v>
      </c>
      <c r="L142" s="110">
        <f>-VLOOKUP($D142,'REG FL BS - 4 Results'!$A:$BB,MATCH(L$12,'REG FL BS - 4 Results'!$2:$2,0),FALSE)/1000</f>
        <v>881430.56974999909</v>
      </c>
      <c r="M142" s="110">
        <f>-VLOOKUP($D142,'REG FL BS - 4 Results'!$A:$BB,MATCH(M$12,'REG FL BS - 4 Results'!$2:$2,0),FALSE)/1000</f>
        <v>881430.56974999909</v>
      </c>
      <c r="N142" s="110">
        <f>-VLOOKUP($D142,'REG FL BS - 4 Results'!$A:$BB,MATCH(N$12,'REG FL BS - 4 Results'!$2:$2,0),FALSE)/1000</f>
        <v>881430.56974999909</v>
      </c>
      <c r="O142" s="110">
        <f>-VLOOKUP($D142,'REG FL BS - 4 Results'!$A:$BB,MATCH(O$12,'REG FL BS - 4 Results'!$2:$2,0),FALSE)/1000</f>
        <v>881430.56974999909</v>
      </c>
      <c r="P142" s="110">
        <f>-VLOOKUP($D142,'REG FL BS - 4 Results'!$A:$BB,MATCH(P$12,'REG FL BS - 4 Results'!$2:$2,0),FALSE)/1000</f>
        <v>881430.56974999909</v>
      </c>
      <c r="Q142" s="110">
        <f>-VLOOKUP($D142,'REG FL BS - 4 Results'!$A:$BB,MATCH(Q$12,'REG FL BS - 4 Results'!$2:$2,0),FALSE)/1000</f>
        <v>881430.56974999909</v>
      </c>
      <c r="R142" s="110">
        <f>-VLOOKUP($D142,'REG FL BS - 4 Results'!$A:$BB,MATCH(R$12,'REG FL BS - 4 Results'!$2:$2,0),FALSE)/1000</f>
        <v>881430.56974999909</v>
      </c>
      <c r="S142" s="44">
        <f t="shared" ref="S142:S153" si="30">AVERAGE(F142:R142)</f>
        <v>881430.56974999921</v>
      </c>
    </row>
    <row r="143" spans="1:20" s="15" customFormat="1" x14ac:dyDescent="0.3">
      <c r="A143" s="20">
        <f t="shared" si="29"/>
        <v>3</v>
      </c>
      <c r="B143" s="56">
        <v>233</v>
      </c>
      <c r="C143" s="3" t="s">
        <v>181</v>
      </c>
      <c r="D143" s="250" t="s">
        <v>290</v>
      </c>
      <c r="E143" s="3"/>
      <c r="F143" s="110">
        <f>-VLOOKUP($D143,'REG FL BS - 4 Results'!$A:$BB,MATCH(F$12,'REG FL BS - 4 Results'!$2:$2,0),FALSE)/1000</f>
        <v>180915.258757542</v>
      </c>
      <c r="G143" s="110">
        <f>-VLOOKUP($D143,'REG FL BS - 4 Results'!$A:$BB,MATCH(G$12,'REG FL BS - 4 Results'!$2:$2,0),FALSE)/1000</f>
        <v>888992.44632978796</v>
      </c>
      <c r="H143" s="110">
        <f>-VLOOKUP($D143,'REG FL BS - 4 Results'!$A:$BB,MATCH(H$12,'REG FL BS - 4 Results'!$2:$2,0),FALSE)/1000</f>
        <v>858047.61498357705</v>
      </c>
      <c r="I143" s="110">
        <f>-VLOOKUP($D143,'REG FL BS - 4 Results'!$A:$BB,MATCH(I$12,'REG FL BS - 4 Results'!$2:$2,0),FALSE)/1000</f>
        <v>973328.736454995</v>
      </c>
      <c r="J143" s="110">
        <f>-VLOOKUP($D143,'REG FL BS - 4 Results'!$A:$BB,MATCH(J$12,'REG FL BS - 4 Results'!$2:$2,0),FALSE)/1000</f>
        <v>974042.39654382598</v>
      </c>
      <c r="K143" s="110">
        <f>-VLOOKUP($D143,'REG FL BS - 4 Results'!$A:$BB,MATCH(K$12,'REG FL BS - 4 Results'!$2:$2,0),FALSE)/1000</f>
        <v>1048936.3342269599</v>
      </c>
      <c r="L143" s="110">
        <f>-VLOOKUP($D143,'REG FL BS - 4 Results'!$A:$BB,MATCH(L$12,'REG FL BS - 4 Results'!$2:$2,0),FALSE)/1000</f>
        <v>0</v>
      </c>
      <c r="M143" s="110">
        <f>-VLOOKUP($D143,'REG FL BS - 4 Results'!$A:$BB,MATCH(M$12,'REG FL BS - 4 Results'!$2:$2,0),FALSE)/1000</f>
        <v>0</v>
      </c>
      <c r="N143" s="110">
        <f>-VLOOKUP($D143,'REG FL BS - 4 Results'!$A:$BB,MATCH(N$12,'REG FL BS - 4 Results'!$2:$2,0),FALSE)/1000</f>
        <v>0</v>
      </c>
      <c r="O143" s="110">
        <f>-VLOOKUP($D143,'REG FL BS - 4 Results'!$A:$BB,MATCH(O$12,'REG FL BS - 4 Results'!$2:$2,0),FALSE)/1000</f>
        <v>0</v>
      </c>
      <c r="P143" s="110">
        <f>-VLOOKUP($D143,'REG FL BS - 4 Results'!$A:$BB,MATCH(P$12,'REG FL BS - 4 Results'!$2:$2,0),FALSE)/1000</f>
        <v>0</v>
      </c>
      <c r="Q143" s="110">
        <f>-VLOOKUP($D143,'REG FL BS - 4 Results'!$A:$BB,MATCH(Q$12,'REG FL BS - 4 Results'!$2:$2,0),FALSE)/1000</f>
        <v>0</v>
      </c>
      <c r="R143" s="110">
        <f>-VLOOKUP($D143,'REG FL BS - 4 Results'!$A:$BB,MATCH(R$12,'REG FL BS - 4 Results'!$2:$2,0),FALSE)/1000</f>
        <v>186734.30298729701</v>
      </c>
      <c r="S143" s="44">
        <f t="shared" si="30"/>
        <v>393153.62232953735</v>
      </c>
    </row>
    <row r="144" spans="1:20" s="15" customFormat="1" x14ac:dyDescent="0.3">
      <c r="A144" s="20">
        <f t="shared" si="29"/>
        <v>4</v>
      </c>
      <c r="B144" s="56">
        <v>234</v>
      </c>
      <c r="C144" s="3" t="s">
        <v>182</v>
      </c>
      <c r="D144" s="250" t="s">
        <v>291</v>
      </c>
      <c r="E144" s="3"/>
      <c r="F144" s="110">
        <f>-VLOOKUP($D144,'REG FL BS - 4 Results'!$A:$BB,MATCH(F$12,'REG FL BS - 4 Results'!$2:$2,0),FALSE)/1000</f>
        <v>168253.10853999999</v>
      </c>
      <c r="G144" s="110">
        <f>-VLOOKUP($D144,'REG FL BS - 4 Results'!$A:$BB,MATCH(G$12,'REG FL BS - 4 Results'!$2:$2,0),FALSE)/1000</f>
        <v>168253.10853999999</v>
      </c>
      <c r="H144" s="110">
        <f>-VLOOKUP($D144,'REG FL BS - 4 Results'!$A:$BB,MATCH(H$12,'REG FL BS - 4 Results'!$2:$2,0),FALSE)/1000</f>
        <v>168253.10853999999</v>
      </c>
      <c r="I144" s="110">
        <f>-VLOOKUP($D144,'REG FL BS - 4 Results'!$A:$BB,MATCH(I$12,'REG FL BS - 4 Results'!$2:$2,0),FALSE)/1000</f>
        <v>168253.10853999999</v>
      </c>
      <c r="J144" s="110">
        <f>-VLOOKUP($D144,'REG FL BS - 4 Results'!$A:$BB,MATCH(J$12,'REG FL BS - 4 Results'!$2:$2,0),FALSE)/1000</f>
        <v>168253.10853999999</v>
      </c>
      <c r="K144" s="110">
        <f>-VLOOKUP($D144,'REG FL BS - 4 Results'!$A:$BB,MATCH(K$12,'REG FL BS - 4 Results'!$2:$2,0),FALSE)/1000</f>
        <v>168253.10853999999</v>
      </c>
      <c r="L144" s="110">
        <f>-VLOOKUP($D144,'REG FL BS - 4 Results'!$A:$BB,MATCH(L$12,'REG FL BS - 4 Results'!$2:$2,0),FALSE)/1000</f>
        <v>168253.10853999999</v>
      </c>
      <c r="M144" s="110">
        <f>-VLOOKUP($D144,'REG FL BS - 4 Results'!$A:$BB,MATCH(M$12,'REG FL BS - 4 Results'!$2:$2,0),FALSE)/1000</f>
        <v>168253.10853999999</v>
      </c>
      <c r="N144" s="110">
        <f>-VLOOKUP($D144,'REG FL BS - 4 Results'!$A:$BB,MATCH(N$12,'REG FL BS - 4 Results'!$2:$2,0),FALSE)/1000</f>
        <v>168253.10853999999</v>
      </c>
      <c r="O144" s="110">
        <f>-VLOOKUP($D144,'REG FL BS - 4 Results'!$A:$BB,MATCH(O$12,'REG FL BS - 4 Results'!$2:$2,0),FALSE)/1000</f>
        <v>168253.10853999999</v>
      </c>
      <c r="P144" s="110">
        <f>-VLOOKUP($D144,'REG FL BS - 4 Results'!$A:$BB,MATCH(P$12,'REG FL BS - 4 Results'!$2:$2,0),FALSE)/1000</f>
        <v>168253.10853999999</v>
      </c>
      <c r="Q144" s="110">
        <f>-VLOOKUP($D144,'REG FL BS - 4 Results'!$A:$BB,MATCH(Q$12,'REG FL BS - 4 Results'!$2:$2,0),FALSE)/1000</f>
        <v>168253.10853999999</v>
      </c>
      <c r="R144" s="110">
        <f>-VLOOKUP($D144,'REG FL BS - 4 Results'!$A:$BB,MATCH(R$12,'REG FL BS - 4 Results'!$2:$2,0),FALSE)/1000</f>
        <v>168253.10853999999</v>
      </c>
      <c r="S144" s="44">
        <f t="shared" si="30"/>
        <v>168253.10853999996</v>
      </c>
    </row>
    <row r="145" spans="1:19" s="15" customFormat="1" x14ac:dyDescent="0.3">
      <c r="A145" s="20">
        <f t="shared" si="29"/>
        <v>5</v>
      </c>
      <c r="B145" s="56">
        <v>235</v>
      </c>
      <c r="C145" s="3" t="s">
        <v>76</v>
      </c>
      <c r="D145" s="250" t="s">
        <v>292</v>
      </c>
      <c r="E145" s="3"/>
      <c r="F145" s="110">
        <f>-VLOOKUP($D145,'REG FL BS - 4 Results'!$A:$BB,MATCH(F$12,'REG FL BS - 4 Results'!$2:$2,0),FALSE)/1000</f>
        <v>182787.48682999899</v>
      </c>
      <c r="G145" s="110">
        <f>-VLOOKUP($D145,'REG FL BS - 4 Results'!$A:$BB,MATCH(G$12,'REG FL BS - 4 Results'!$2:$2,0),FALSE)/1000</f>
        <v>182787.48682999899</v>
      </c>
      <c r="H145" s="110">
        <f>-VLOOKUP($D145,'REG FL BS - 4 Results'!$A:$BB,MATCH(H$12,'REG FL BS - 4 Results'!$2:$2,0),FALSE)/1000</f>
        <v>182787.48682999899</v>
      </c>
      <c r="I145" s="110">
        <f>-VLOOKUP($D145,'REG FL BS - 4 Results'!$A:$BB,MATCH(I$12,'REG FL BS - 4 Results'!$2:$2,0),FALSE)/1000</f>
        <v>182787.48682999899</v>
      </c>
      <c r="J145" s="110">
        <f>-VLOOKUP($D145,'REG FL BS - 4 Results'!$A:$BB,MATCH(J$12,'REG FL BS - 4 Results'!$2:$2,0),FALSE)/1000</f>
        <v>182787.48682999899</v>
      </c>
      <c r="K145" s="110">
        <f>-VLOOKUP($D145,'REG FL BS - 4 Results'!$A:$BB,MATCH(K$12,'REG FL BS - 4 Results'!$2:$2,0),FALSE)/1000</f>
        <v>182787.48682999899</v>
      </c>
      <c r="L145" s="110">
        <f>-VLOOKUP($D145,'REG FL BS - 4 Results'!$A:$BB,MATCH(L$12,'REG FL BS - 4 Results'!$2:$2,0),FALSE)/1000</f>
        <v>182787.48682999899</v>
      </c>
      <c r="M145" s="110">
        <f>-VLOOKUP($D145,'REG FL BS - 4 Results'!$A:$BB,MATCH(M$12,'REG FL BS - 4 Results'!$2:$2,0),FALSE)/1000</f>
        <v>182787.48682999899</v>
      </c>
      <c r="N145" s="110">
        <f>-VLOOKUP($D145,'REG FL BS - 4 Results'!$A:$BB,MATCH(N$12,'REG FL BS - 4 Results'!$2:$2,0),FALSE)/1000</f>
        <v>182787.48682999899</v>
      </c>
      <c r="O145" s="110">
        <f>-VLOOKUP($D145,'REG FL BS - 4 Results'!$A:$BB,MATCH(O$12,'REG FL BS - 4 Results'!$2:$2,0),FALSE)/1000</f>
        <v>182787.48682999899</v>
      </c>
      <c r="P145" s="110">
        <f>-VLOOKUP($D145,'REG FL BS - 4 Results'!$A:$BB,MATCH(P$12,'REG FL BS - 4 Results'!$2:$2,0),FALSE)/1000</f>
        <v>182787.48682999899</v>
      </c>
      <c r="Q145" s="110">
        <f>-VLOOKUP($D145,'REG FL BS - 4 Results'!$A:$BB,MATCH(Q$12,'REG FL BS - 4 Results'!$2:$2,0),FALSE)/1000</f>
        <v>182787.48682999899</v>
      </c>
      <c r="R145" s="110">
        <f>-VLOOKUP($D145,'REG FL BS - 4 Results'!$A:$BB,MATCH(R$12,'REG FL BS - 4 Results'!$2:$2,0),FALSE)/1000</f>
        <v>182787.48682999899</v>
      </c>
      <c r="S145" s="44">
        <f t="shared" si="30"/>
        <v>182787.48682999893</v>
      </c>
    </row>
    <row r="146" spans="1:19" s="15" customFormat="1" x14ac:dyDescent="0.3">
      <c r="A146" s="20">
        <f t="shared" si="29"/>
        <v>6</v>
      </c>
      <c r="B146" s="56">
        <v>236</v>
      </c>
      <c r="C146" s="3" t="s">
        <v>183</v>
      </c>
      <c r="D146" s="250" t="s">
        <v>293</v>
      </c>
      <c r="E146" s="3"/>
      <c r="F146" s="110">
        <f>-VLOOKUP($D146,'REG FL BS - 4 Results'!$A:$BB,MATCH(F$12,'REG FL BS - 4 Results'!$2:$2,0),FALSE)/1000</f>
        <v>15429.095417747101</v>
      </c>
      <c r="G146" s="110">
        <f>-VLOOKUP($D146,'REG FL BS - 4 Results'!$A:$BB,MATCH(G$12,'REG FL BS - 4 Results'!$2:$2,0),FALSE)/1000</f>
        <v>61807.4893370188</v>
      </c>
      <c r="H146" s="110">
        <f>-VLOOKUP($D146,'REG FL BS - 4 Results'!$A:$BB,MATCH(H$12,'REG FL BS - 4 Results'!$2:$2,0),FALSE)/1000</f>
        <v>66632.490393065498</v>
      </c>
      <c r="I146" s="110">
        <f>-VLOOKUP($D146,'REG FL BS - 4 Results'!$A:$BB,MATCH(I$12,'REG FL BS - 4 Results'!$2:$2,0),FALSE)/1000</f>
        <v>74908.735058555103</v>
      </c>
      <c r="J146" s="110">
        <f>-VLOOKUP($D146,'REG FL BS - 4 Results'!$A:$BB,MATCH(J$12,'REG FL BS - 4 Results'!$2:$2,0),FALSE)/1000</f>
        <v>85479.202219344093</v>
      </c>
      <c r="K146" s="110">
        <f>-VLOOKUP($D146,'REG FL BS - 4 Results'!$A:$BB,MATCH(K$12,'REG FL BS - 4 Results'!$2:$2,0),FALSE)/1000</f>
        <v>112555.717977963</v>
      </c>
      <c r="L146" s="110">
        <f>-VLOOKUP($D146,'REG FL BS - 4 Results'!$A:$BB,MATCH(L$12,'REG FL BS - 4 Results'!$2:$2,0),FALSE)/1000</f>
        <v>149070.83654285202</v>
      </c>
      <c r="M146" s="110">
        <f>-VLOOKUP($D146,'REG FL BS - 4 Results'!$A:$BB,MATCH(M$12,'REG FL BS - 4 Results'!$2:$2,0),FALSE)/1000</f>
        <v>186271.32908364901</v>
      </c>
      <c r="N146" s="110">
        <f>-VLOOKUP($D146,'REG FL BS - 4 Results'!$A:$BB,MATCH(N$12,'REG FL BS - 4 Results'!$2:$2,0),FALSE)/1000</f>
        <v>253303.375989333</v>
      </c>
      <c r="O146" s="110">
        <f>-VLOOKUP($D146,'REG FL BS - 4 Results'!$A:$BB,MATCH(O$12,'REG FL BS - 4 Results'!$2:$2,0),FALSE)/1000</f>
        <v>270507.54216821596</v>
      </c>
      <c r="P146" s="110">
        <f>-VLOOKUP($D146,'REG FL BS - 4 Results'!$A:$BB,MATCH(P$12,'REG FL BS - 4 Results'!$2:$2,0),FALSE)/1000</f>
        <v>290279.386436751</v>
      </c>
      <c r="Q146" s="110">
        <f>-VLOOKUP($D146,'REG FL BS - 4 Results'!$A:$BB,MATCH(Q$12,'REG FL BS - 4 Results'!$2:$2,0),FALSE)/1000</f>
        <v>49230.063887042801</v>
      </c>
      <c r="R146" s="110">
        <f>-VLOOKUP($D146,'REG FL BS - 4 Results'!$A:$BB,MATCH(R$12,'REG FL BS - 4 Results'!$2:$2,0),FALSE)/1000</f>
        <v>8534.7083038002784</v>
      </c>
      <c r="S146" s="44">
        <f t="shared" si="30"/>
        <v>124923.8440627183</v>
      </c>
    </row>
    <row r="147" spans="1:19" s="15" customFormat="1" x14ac:dyDescent="0.3">
      <c r="A147" s="20">
        <f t="shared" si="29"/>
        <v>7</v>
      </c>
      <c r="B147" s="56">
        <v>237</v>
      </c>
      <c r="C147" s="3" t="s">
        <v>184</v>
      </c>
      <c r="D147" s="250" t="s">
        <v>294</v>
      </c>
      <c r="E147" s="3"/>
      <c r="F147" s="110">
        <f>-VLOOKUP($D147,'REG FL BS - 4 Results'!$A:$BB,MATCH(F$12,'REG FL BS - 4 Results'!$2:$2,0),FALSE)/1000</f>
        <v>77582.4971833335</v>
      </c>
      <c r="G147" s="110">
        <f>-VLOOKUP($D147,'REG FL BS - 4 Results'!$A:$BB,MATCH(G$12,'REG FL BS - 4 Results'!$2:$2,0),FALSE)/1000</f>
        <v>73331.4555166668</v>
      </c>
      <c r="H147" s="110">
        <f>-VLOOKUP($D147,'REG FL BS - 4 Results'!$A:$BB,MATCH(H$12,'REG FL BS - 4 Results'!$2:$2,0),FALSE)/1000</f>
        <v>93346.038850000201</v>
      </c>
      <c r="I147" s="110">
        <f>-VLOOKUP($D147,'REG FL BS - 4 Results'!$A:$BB,MATCH(I$12,'REG FL BS - 4 Results'!$2:$2,0),FALSE)/1000</f>
        <v>95910.6221833335</v>
      </c>
      <c r="J147" s="110">
        <f>-VLOOKUP($D147,'REG FL BS - 4 Results'!$A:$BB,MATCH(J$12,'REG FL BS - 4 Results'!$2:$2,0),FALSE)/1000</f>
        <v>100900.205516666</v>
      </c>
      <c r="K147" s="110">
        <f>-VLOOKUP($D147,'REG FL BS - 4 Results'!$A:$BB,MATCH(K$12,'REG FL BS - 4 Results'!$2:$2,0),FALSE)/1000</f>
        <v>103402.28885</v>
      </c>
      <c r="L147" s="110">
        <f>-VLOOKUP($D147,'REG FL BS - 4 Results'!$A:$BB,MATCH(L$12,'REG FL BS - 4 Results'!$2:$2,0),FALSE)/1000</f>
        <v>68054.3721833335</v>
      </c>
      <c r="M147" s="110">
        <f>-VLOOKUP($D147,'REG FL BS - 4 Results'!$A:$BB,MATCH(M$12,'REG FL BS - 4 Results'!$2:$2,0),FALSE)/1000</f>
        <v>73331.455516666902</v>
      </c>
      <c r="N147" s="110">
        <f>-VLOOKUP($D147,'REG FL BS - 4 Results'!$A:$BB,MATCH(N$12,'REG FL BS - 4 Results'!$2:$2,0),FALSE)/1000</f>
        <v>93346.038850000201</v>
      </c>
      <c r="O147" s="110">
        <f>-VLOOKUP($D147,'REG FL BS - 4 Results'!$A:$BB,MATCH(O$12,'REG FL BS - 4 Results'!$2:$2,0),FALSE)/1000</f>
        <v>95910.6221833335</v>
      </c>
      <c r="P147" s="110">
        <f>-VLOOKUP($D147,'REG FL BS - 4 Results'!$A:$BB,MATCH(P$12,'REG FL BS - 4 Results'!$2:$2,0),FALSE)/1000</f>
        <v>100900.205516666</v>
      </c>
      <c r="Q147" s="110">
        <f>-VLOOKUP($D147,'REG FL BS - 4 Results'!$A:$BB,MATCH(Q$12,'REG FL BS - 4 Results'!$2:$2,0),FALSE)/1000</f>
        <v>103402.28885</v>
      </c>
      <c r="R147" s="110">
        <f>-VLOOKUP($D147,'REG FL BS - 4 Results'!$A:$BB,MATCH(R$12,'REG FL BS - 4 Results'!$2:$2,0),FALSE)/1000</f>
        <v>68054.3721833335</v>
      </c>
      <c r="S147" s="44">
        <f t="shared" si="30"/>
        <v>88267.112567948716</v>
      </c>
    </row>
    <row r="148" spans="1:19" s="15" customFormat="1" x14ac:dyDescent="0.3">
      <c r="A148" s="20">
        <f t="shared" si="29"/>
        <v>8</v>
      </c>
      <c r="B148" s="56">
        <v>238</v>
      </c>
      <c r="C148" s="3" t="s">
        <v>185</v>
      </c>
      <c r="D148" s="250" t="s">
        <v>249</v>
      </c>
      <c r="E148" s="3"/>
      <c r="F148" s="110">
        <f>-VLOOKUP($D148,'REG FL BS - 4 Results'!$A:$BB,MATCH(F$12,'REG FL BS - 4 Results'!$2:$2,0),FALSE)/1000</f>
        <v>0</v>
      </c>
      <c r="G148" s="110">
        <f>-VLOOKUP($D148,'REG FL BS - 4 Results'!$A:$BB,MATCH(G$12,'REG FL BS - 4 Results'!$2:$2,0),FALSE)/1000</f>
        <v>0</v>
      </c>
      <c r="H148" s="110">
        <f>-VLOOKUP($D148,'REG FL BS - 4 Results'!$A:$BB,MATCH(H$12,'REG FL BS - 4 Results'!$2:$2,0),FALSE)/1000</f>
        <v>0</v>
      </c>
      <c r="I148" s="110">
        <f>-VLOOKUP($D148,'REG FL BS - 4 Results'!$A:$BB,MATCH(I$12,'REG FL BS - 4 Results'!$2:$2,0),FALSE)/1000</f>
        <v>0</v>
      </c>
      <c r="J148" s="110">
        <f>-VLOOKUP($D148,'REG FL BS - 4 Results'!$A:$BB,MATCH(J$12,'REG FL BS - 4 Results'!$2:$2,0),FALSE)/1000</f>
        <v>0</v>
      </c>
      <c r="K148" s="110">
        <f>-VLOOKUP($D148,'REG FL BS - 4 Results'!$A:$BB,MATCH(K$12,'REG FL BS - 4 Results'!$2:$2,0),FALSE)/1000</f>
        <v>0</v>
      </c>
      <c r="L148" s="110">
        <f>-VLOOKUP($D148,'REG FL BS - 4 Results'!$A:$BB,MATCH(L$12,'REG FL BS - 4 Results'!$2:$2,0),FALSE)/1000</f>
        <v>0</v>
      </c>
      <c r="M148" s="110">
        <f>-VLOOKUP($D148,'REG FL BS - 4 Results'!$A:$BB,MATCH(M$12,'REG FL BS - 4 Results'!$2:$2,0),FALSE)/1000</f>
        <v>0</v>
      </c>
      <c r="N148" s="110">
        <f>-VLOOKUP($D148,'REG FL BS - 4 Results'!$A:$BB,MATCH(N$12,'REG FL BS - 4 Results'!$2:$2,0),FALSE)/1000</f>
        <v>0</v>
      </c>
      <c r="O148" s="110">
        <f>-VLOOKUP($D148,'REG FL BS - 4 Results'!$A:$BB,MATCH(O$12,'REG FL BS - 4 Results'!$2:$2,0),FALSE)/1000</f>
        <v>0</v>
      </c>
      <c r="P148" s="110">
        <f>-VLOOKUP($D148,'REG FL BS - 4 Results'!$A:$BB,MATCH(P$12,'REG FL BS - 4 Results'!$2:$2,0),FALSE)/1000</f>
        <v>0</v>
      </c>
      <c r="Q148" s="110">
        <f>-VLOOKUP($D148,'REG FL BS - 4 Results'!$A:$BB,MATCH(Q$12,'REG FL BS - 4 Results'!$2:$2,0),FALSE)/1000</f>
        <v>0</v>
      </c>
      <c r="R148" s="110">
        <f>-VLOOKUP($D148,'REG FL BS - 4 Results'!$A:$BB,MATCH(R$12,'REG FL BS - 4 Results'!$2:$2,0),FALSE)/1000</f>
        <v>0</v>
      </c>
      <c r="S148" s="44">
        <f t="shared" si="30"/>
        <v>0</v>
      </c>
    </row>
    <row r="149" spans="1:19" s="15" customFormat="1" x14ac:dyDescent="0.3">
      <c r="A149" s="20">
        <f t="shared" si="29"/>
        <v>9</v>
      </c>
      <c r="B149" s="56">
        <v>241</v>
      </c>
      <c r="C149" s="3" t="s">
        <v>186</v>
      </c>
      <c r="D149" s="250" t="s">
        <v>295</v>
      </c>
      <c r="E149" s="3"/>
      <c r="F149" s="110">
        <f>-VLOOKUP($D149,'REG FL BS - 4 Results'!$A:$BB,MATCH(F$12,'REG FL BS - 4 Results'!$2:$2,0),FALSE)/1000</f>
        <v>25302.392199999998</v>
      </c>
      <c r="G149" s="110">
        <f>-VLOOKUP($D149,'REG FL BS - 4 Results'!$A:$BB,MATCH(G$12,'REG FL BS - 4 Results'!$2:$2,0),FALSE)/1000</f>
        <v>25302.392199999998</v>
      </c>
      <c r="H149" s="110">
        <f>-VLOOKUP($D149,'REG FL BS - 4 Results'!$A:$BB,MATCH(H$12,'REG FL BS - 4 Results'!$2:$2,0),FALSE)/1000</f>
        <v>25302.392199999998</v>
      </c>
      <c r="I149" s="110">
        <f>-VLOOKUP($D149,'REG FL BS - 4 Results'!$A:$BB,MATCH(I$12,'REG FL BS - 4 Results'!$2:$2,0),FALSE)/1000</f>
        <v>25302.392199999998</v>
      </c>
      <c r="J149" s="110">
        <f>-VLOOKUP($D149,'REG FL BS - 4 Results'!$A:$BB,MATCH(J$12,'REG FL BS - 4 Results'!$2:$2,0),FALSE)/1000</f>
        <v>25302.392199999998</v>
      </c>
      <c r="K149" s="110">
        <f>-VLOOKUP($D149,'REG FL BS - 4 Results'!$A:$BB,MATCH(K$12,'REG FL BS - 4 Results'!$2:$2,0),FALSE)/1000</f>
        <v>25302.392199999998</v>
      </c>
      <c r="L149" s="110">
        <f>-VLOOKUP($D149,'REG FL BS - 4 Results'!$A:$BB,MATCH(L$12,'REG FL BS - 4 Results'!$2:$2,0),FALSE)/1000</f>
        <v>25302.392199999998</v>
      </c>
      <c r="M149" s="110">
        <f>-VLOOKUP($D149,'REG FL BS - 4 Results'!$A:$BB,MATCH(M$12,'REG FL BS - 4 Results'!$2:$2,0),FALSE)/1000</f>
        <v>25302.392199999998</v>
      </c>
      <c r="N149" s="110">
        <f>-VLOOKUP($D149,'REG FL BS - 4 Results'!$A:$BB,MATCH(N$12,'REG FL BS - 4 Results'!$2:$2,0),FALSE)/1000</f>
        <v>25302.392199999998</v>
      </c>
      <c r="O149" s="110">
        <f>-VLOOKUP($D149,'REG FL BS - 4 Results'!$A:$BB,MATCH(O$12,'REG FL BS - 4 Results'!$2:$2,0),FALSE)/1000</f>
        <v>25302.392199999998</v>
      </c>
      <c r="P149" s="110">
        <f>-VLOOKUP($D149,'REG FL BS - 4 Results'!$A:$BB,MATCH(P$12,'REG FL BS - 4 Results'!$2:$2,0),FALSE)/1000</f>
        <v>25302.392199999998</v>
      </c>
      <c r="Q149" s="110">
        <f>-VLOOKUP($D149,'REG FL BS - 4 Results'!$A:$BB,MATCH(Q$12,'REG FL BS - 4 Results'!$2:$2,0),FALSE)/1000</f>
        <v>25302.392199999998</v>
      </c>
      <c r="R149" s="110">
        <f>-VLOOKUP($D149,'REG FL BS - 4 Results'!$A:$BB,MATCH(R$12,'REG FL BS - 4 Results'!$2:$2,0),FALSE)/1000</f>
        <v>25302.392199999998</v>
      </c>
      <c r="S149" s="44">
        <f t="shared" si="30"/>
        <v>25302.392199999998</v>
      </c>
    </row>
    <row r="150" spans="1:19" s="15" customFormat="1" x14ac:dyDescent="0.3">
      <c r="A150" s="20">
        <f t="shared" si="29"/>
        <v>10</v>
      </c>
      <c r="B150" s="56">
        <v>242</v>
      </c>
      <c r="C150" s="3" t="s">
        <v>187</v>
      </c>
      <c r="D150" s="250" t="s">
        <v>296</v>
      </c>
      <c r="E150" s="3"/>
      <c r="F150" s="110">
        <f>-VLOOKUP($D150,'REG FL BS - 4 Results'!$A:$BB,MATCH(F$12,'REG FL BS - 4 Results'!$2:$2,0),FALSE)/1000</f>
        <v>94282.067962799905</v>
      </c>
      <c r="G150" s="110">
        <f>-VLOOKUP($D150,'REG FL BS - 4 Results'!$A:$BB,MATCH(G$12,'REG FL BS - 4 Results'!$2:$2,0),FALSE)/1000</f>
        <v>96675.597802799894</v>
      </c>
      <c r="H150" s="110">
        <f>-VLOOKUP($D150,'REG FL BS - 4 Results'!$A:$BB,MATCH(H$12,'REG FL BS - 4 Results'!$2:$2,0),FALSE)/1000</f>
        <v>99069.127642799896</v>
      </c>
      <c r="I150" s="110">
        <f>-VLOOKUP($D150,'REG FL BS - 4 Results'!$A:$BB,MATCH(I$12,'REG FL BS - 4 Results'!$2:$2,0),FALSE)/1000</f>
        <v>72740.299402799908</v>
      </c>
      <c r="J150" s="110">
        <f>-VLOOKUP($D150,'REG FL BS - 4 Results'!$A:$BB,MATCH(J$12,'REG FL BS - 4 Results'!$2:$2,0),FALSE)/1000</f>
        <v>75133.829242799897</v>
      </c>
      <c r="K150" s="110">
        <f>-VLOOKUP($D150,'REG FL BS - 4 Results'!$A:$BB,MATCH(K$12,'REG FL BS - 4 Results'!$2:$2,0),FALSE)/1000</f>
        <v>77527.3590827999</v>
      </c>
      <c r="L150" s="110">
        <f>-VLOOKUP($D150,'REG FL BS - 4 Results'!$A:$BB,MATCH(L$12,'REG FL BS - 4 Results'!$2:$2,0),FALSE)/1000</f>
        <v>79920.888922799903</v>
      </c>
      <c r="M150" s="110">
        <f>-VLOOKUP($D150,'REG FL BS - 4 Results'!$A:$BB,MATCH(M$12,'REG FL BS - 4 Results'!$2:$2,0),FALSE)/1000</f>
        <v>82314.418762799905</v>
      </c>
      <c r="N150" s="110">
        <f>-VLOOKUP($D150,'REG FL BS - 4 Results'!$A:$BB,MATCH(N$12,'REG FL BS - 4 Results'!$2:$2,0),FALSE)/1000</f>
        <v>84707.948602799908</v>
      </c>
      <c r="O150" s="110">
        <f>-VLOOKUP($D150,'REG FL BS - 4 Results'!$A:$BB,MATCH(O$12,'REG FL BS - 4 Results'!$2:$2,0),FALSE)/1000</f>
        <v>87101.478442799897</v>
      </c>
      <c r="P150" s="110">
        <f>-VLOOKUP($D150,'REG FL BS - 4 Results'!$A:$BB,MATCH(P$12,'REG FL BS - 4 Results'!$2:$2,0),FALSE)/1000</f>
        <v>89495.008282799899</v>
      </c>
      <c r="Q150" s="110">
        <f>-VLOOKUP($D150,'REG FL BS - 4 Results'!$A:$BB,MATCH(Q$12,'REG FL BS - 4 Results'!$2:$2,0),FALSE)/1000</f>
        <v>91888.538122799902</v>
      </c>
      <c r="R150" s="110">
        <f>-VLOOKUP($D150,'REG FL BS - 4 Results'!$A:$BB,MATCH(R$12,'REG FL BS - 4 Results'!$2:$2,0),FALSE)/1000</f>
        <v>94282.067962799905</v>
      </c>
      <c r="S150" s="44">
        <f t="shared" si="30"/>
        <v>86549.125402799895</v>
      </c>
    </row>
    <row r="151" spans="1:19" s="15" customFormat="1" x14ac:dyDescent="0.3">
      <c r="A151" s="20">
        <f t="shared" si="29"/>
        <v>11</v>
      </c>
      <c r="B151" s="56">
        <v>243</v>
      </c>
      <c r="C151" s="3" t="s">
        <v>188</v>
      </c>
      <c r="D151" s="250" t="s">
        <v>297</v>
      </c>
      <c r="E151" s="3"/>
      <c r="F151" s="110">
        <f>-VLOOKUP($D151,'REG FL BS - 4 Results'!$A:$BB,MATCH(F$12,'REG FL BS - 4 Results'!$2:$2,0),FALSE)/1000</f>
        <v>46783.805140218195</v>
      </c>
      <c r="G151" s="110">
        <f>-VLOOKUP($D151,'REG FL BS - 4 Results'!$A:$BB,MATCH(G$12,'REG FL BS - 4 Results'!$2:$2,0),FALSE)/1000</f>
        <v>46367.625794925196</v>
      </c>
      <c r="H151" s="110">
        <f>-VLOOKUP($D151,'REG FL BS - 4 Results'!$A:$BB,MATCH(H$12,'REG FL BS - 4 Results'!$2:$2,0),FALSE)/1000</f>
        <v>45948.911229475299</v>
      </c>
      <c r="I151" s="110">
        <f>-VLOOKUP($D151,'REG FL BS - 4 Results'!$A:$BB,MATCH(I$12,'REG FL BS - 4 Results'!$2:$2,0),FALSE)/1000</f>
        <v>45527.646000193701</v>
      </c>
      <c r="J151" s="110">
        <f>-VLOOKUP($D151,'REG FL BS - 4 Results'!$A:$BB,MATCH(J$12,'REG FL BS - 4 Results'!$2:$2,0),FALSE)/1000</f>
        <v>45527.6509934227</v>
      </c>
      <c r="K151" s="110">
        <f>-VLOOKUP($D151,'REG FL BS - 4 Results'!$A:$BB,MATCH(K$12,'REG FL BS - 4 Results'!$2:$2,0),FALSE)/1000</f>
        <v>45527.6509934227</v>
      </c>
      <c r="L151" s="110">
        <f>-VLOOKUP($D151,'REG FL BS - 4 Results'!$A:$BB,MATCH(L$12,'REG FL BS - 4 Results'!$2:$2,0),FALSE)/1000</f>
        <v>45527.6509934227</v>
      </c>
      <c r="M151" s="110">
        <f>-VLOOKUP($D151,'REG FL BS - 4 Results'!$A:$BB,MATCH(M$12,'REG FL BS - 4 Results'!$2:$2,0),FALSE)/1000</f>
        <v>45527.6509934227</v>
      </c>
      <c r="N151" s="110">
        <f>-VLOOKUP($D151,'REG FL BS - 4 Results'!$A:$BB,MATCH(N$12,'REG FL BS - 4 Results'!$2:$2,0),FALSE)/1000</f>
        <v>45527.6509934227</v>
      </c>
      <c r="O151" s="110">
        <f>-VLOOKUP($D151,'REG FL BS - 4 Results'!$A:$BB,MATCH(O$12,'REG FL BS - 4 Results'!$2:$2,0),FALSE)/1000</f>
        <v>45527.6509934227</v>
      </c>
      <c r="P151" s="110">
        <f>-VLOOKUP($D151,'REG FL BS - 4 Results'!$A:$BB,MATCH(P$12,'REG FL BS - 4 Results'!$2:$2,0),FALSE)/1000</f>
        <v>45527.6509934227</v>
      </c>
      <c r="Q151" s="110">
        <f>-VLOOKUP($D151,'REG FL BS - 4 Results'!$A:$BB,MATCH(Q$12,'REG FL BS - 4 Results'!$2:$2,0),FALSE)/1000</f>
        <v>45527.6509934227</v>
      </c>
      <c r="R151" s="110">
        <f>-VLOOKUP($D151,'REG FL BS - 4 Results'!$A:$BB,MATCH(R$12,'REG FL BS - 4 Results'!$2:$2,0),FALSE)/1000</f>
        <v>45527.6509934227</v>
      </c>
      <c r="S151" s="44">
        <f t="shared" si="30"/>
        <v>45721.295931201297</v>
      </c>
    </row>
    <row r="152" spans="1:19" s="15" customFormat="1" x14ac:dyDescent="0.3">
      <c r="A152" s="20">
        <f t="shared" si="29"/>
        <v>12</v>
      </c>
      <c r="B152" s="56">
        <v>244</v>
      </c>
      <c r="C152" s="3" t="s">
        <v>189</v>
      </c>
      <c r="D152" s="250" t="s">
        <v>298</v>
      </c>
      <c r="E152" s="3"/>
      <c r="F152" s="110">
        <f>-VLOOKUP($D152,'REG FL BS - 4 Results'!$A:$BB,MATCH(F$12,'REG FL BS - 4 Results'!$2:$2,0),FALSE)/1000</f>
        <v>0</v>
      </c>
      <c r="G152" s="110">
        <f>-VLOOKUP($D152,'REG FL BS - 4 Results'!$A:$BB,MATCH(G$12,'REG FL BS - 4 Results'!$2:$2,0),FALSE)/1000</f>
        <v>0</v>
      </c>
      <c r="H152" s="110">
        <f>-VLOOKUP($D152,'REG FL BS - 4 Results'!$A:$BB,MATCH(H$12,'REG FL BS - 4 Results'!$2:$2,0),FALSE)/1000</f>
        <v>0</v>
      </c>
      <c r="I152" s="110">
        <f>-VLOOKUP($D152,'REG FL BS - 4 Results'!$A:$BB,MATCH(I$12,'REG FL BS - 4 Results'!$2:$2,0),FALSE)/1000</f>
        <v>0</v>
      </c>
      <c r="J152" s="110">
        <f>-VLOOKUP($D152,'REG FL BS - 4 Results'!$A:$BB,MATCH(J$12,'REG FL BS - 4 Results'!$2:$2,0),FALSE)/1000</f>
        <v>0</v>
      </c>
      <c r="K152" s="110">
        <f>-VLOOKUP($D152,'REG FL BS - 4 Results'!$A:$BB,MATCH(K$12,'REG FL BS - 4 Results'!$2:$2,0),FALSE)/1000</f>
        <v>0</v>
      </c>
      <c r="L152" s="110">
        <f>-VLOOKUP($D152,'REG FL BS - 4 Results'!$A:$BB,MATCH(L$12,'REG FL BS - 4 Results'!$2:$2,0),FALSE)/1000</f>
        <v>0</v>
      </c>
      <c r="M152" s="110">
        <f>-VLOOKUP($D152,'REG FL BS - 4 Results'!$A:$BB,MATCH(M$12,'REG FL BS - 4 Results'!$2:$2,0),FALSE)/1000</f>
        <v>0</v>
      </c>
      <c r="N152" s="110">
        <f>-VLOOKUP($D152,'REG FL BS - 4 Results'!$A:$BB,MATCH(N$12,'REG FL BS - 4 Results'!$2:$2,0),FALSE)/1000</f>
        <v>0</v>
      </c>
      <c r="O152" s="110">
        <f>-VLOOKUP($D152,'REG FL BS - 4 Results'!$A:$BB,MATCH(O$12,'REG FL BS - 4 Results'!$2:$2,0),FALSE)/1000</f>
        <v>0</v>
      </c>
      <c r="P152" s="110">
        <f>-VLOOKUP($D152,'REG FL BS - 4 Results'!$A:$BB,MATCH(P$12,'REG FL BS - 4 Results'!$2:$2,0),FALSE)/1000</f>
        <v>0</v>
      </c>
      <c r="Q152" s="110">
        <f>-VLOOKUP($D152,'REG FL BS - 4 Results'!$A:$BB,MATCH(Q$12,'REG FL BS - 4 Results'!$2:$2,0),FALSE)/1000</f>
        <v>0</v>
      </c>
      <c r="R152" s="110">
        <f>-VLOOKUP($D152,'REG FL BS - 4 Results'!$A:$BB,MATCH(R$12,'REG FL BS - 4 Results'!$2:$2,0),FALSE)/1000</f>
        <v>0</v>
      </c>
      <c r="S152" s="44">
        <f t="shared" si="30"/>
        <v>0</v>
      </c>
    </row>
    <row r="153" spans="1:19" s="15" customFormat="1" x14ac:dyDescent="0.3">
      <c r="A153" s="20">
        <f t="shared" si="29"/>
        <v>13</v>
      </c>
      <c r="B153" s="56">
        <v>245</v>
      </c>
      <c r="C153" s="3" t="s">
        <v>190</v>
      </c>
      <c r="D153" s="250" t="s">
        <v>299</v>
      </c>
      <c r="E153" s="3"/>
      <c r="F153" s="110">
        <f>-VLOOKUP($D153,'REG FL BS - 4 Results'!$A:$BB,MATCH(F$12,'REG FL BS - 4 Results'!$2:$2,0),FALSE)/1000</f>
        <v>18570.146829999998</v>
      </c>
      <c r="G153" s="110">
        <f>-VLOOKUP($D153,'REG FL BS - 4 Results'!$A:$BB,MATCH(G$12,'REG FL BS - 4 Results'!$2:$2,0),FALSE)/1000</f>
        <v>18570.146829999998</v>
      </c>
      <c r="H153" s="110">
        <f>-VLOOKUP($D153,'REG FL BS - 4 Results'!$A:$BB,MATCH(H$12,'REG FL BS - 4 Results'!$2:$2,0),FALSE)/1000</f>
        <v>18570.146829999998</v>
      </c>
      <c r="I153" s="110">
        <f>-VLOOKUP($D153,'REG FL BS - 4 Results'!$A:$BB,MATCH(I$12,'REG FL BS - 4 Results'!$2:$2,0),FALSE)/1000</f>
        <v>18570.146829999998</v>
      </c>
      <c r="J153" s="110">
        <f>-VLOOKUP($D153,'REG FL BS - 4 Results'!$A:$BB,MATCH(J$12,'REG FL BS - 4 Results'!$2:$2,0),FALSE)/1000</f>
        <v>18570.146829999998</v>
      </c>
      <c r="K153" s="110">
        <f>-VLOOKUP($D153,'REG FL BS - 4 Results'!$A:$BB,MATCH(K$12,'REG FL BS - 4 Results'!$2:$2,0),FALSE)/1000</f>
        <v>18570.146829999998</v>
      </c>
      <c r="L153" s="110">
        <f>-VLOOKUP($D153,'REG FL BS - 4 Results'!$A:$BB,MATCH(L$12,'REG FL BS - 4 Results'!$2:$2,0),FALSE)/1000</f>
        <v>18570.146829999998</v>
      </c>
      <c r="M153" s="110">
        <f>-VLOOKUP($D153,'REG FL BS - 4 Results'!$A:$BB,MATCH(M$12,'REG FL BS - 4 Results'!$2:$2,0),FALSE)/1000</f>
        <v>18570.146829999998</v>
      </c>
      <c r="N153" s="110">
        <f>-VLOOKUP($D153,'REG FL BS - 4 Results'!$A:$BB,MATCH(N$12,'REG FL BS - 4 Results'!$2:$2,0),FALSE)/1000</f>
        <v>18570.146829999998</v>
      </c>
      <c r="O153" s="110">
        <f>-VLOOKUP($D153,'REG FL BS - 4 Results'!$A:$BB,MATCH(O$12,'REG FL BS - 4 Results'!$2:$2,0),FALSE)/1000</f>
        <v>18570.146829999998</v>
      </c>
      <c r="P153" s="110">
        <f>-VLOOKUP($D153,'REG FL BS - 4 Results'!$A:$BB,MATCH(P$12,'REG FL BS - 4 Results'!$2:$2,0),FALSE)/1000</f>
        <v>18570.146829999998</v>
      </c>
      <c r="Q153" s="110">
        <f>-VLOOKUP($D153,'REG FL BS - 4 Results'!$A:$BB,MATCH(Q$12,'REG FL BS - 4 Results'!$2:$2,0),FALSE)/1000</f>
        <v>18570.146829999998</v>
      </c>
      <c r="R153" s="110">
        <f>-VLOOKUP($D153,'REG FL BS - 4 Results'!$A:$BB,MATCH(R$12,'REG FL BS - 4 Results'!$2:$2,0),FALSE)/1000</f>
        <v>18570.146829999998</v>
      </c>
      <c r="S153" s="44">
        <f t="shared" si="30"/>
        <v>18570.146829999991</v>
      </c>
    </row>
    <row r="154" spans="1:19" x14ac:dyDescent="0.3">
      <c r="A154" s="20">
        <f t="shared" si="29"/>
        <v>14</v>
      </c>
      <c r="B154" s="56"/>
      <c r="C154" s="40" t="s">
        <v>191</v>
      </c>
      <c r="D154" s="40"/>
      <c r="E154" s="40"/>
      <c r="F154" s="45">
        <f>SUM(F142:F153)</f>
        <v>1691336.4286116385</v>
      </c>
      <c r="G154" s="45">
        <f t="shared" ref="G154:S154" si="31">SUM(G142:G153)</f>
        <v>2443518.3189311964</v>
      </c>
      <c r="H154" s="45">
        <f t="shared" si="31"/>
        <v>2439387.8872489161</v>
      </c>
      <c r="I154" s="45">
        <f t="shared" si="31"/>
        <v>2538759.7432498755</v>
      </c>
      <c r="J154" s="45">
        <f t="shared" si="31"/>
        <v>2557426.9886660571</v>
      </c>
      <c r="K154" s="45">
        <f t="shared" si="31"/>
        <v>2664293.0552811436</v>
      </c>
      <c r="L154" s="45">
        <f t="shared" si="31"/>
        <v>1618917.4527924058</v>
      </c>
      <c r="M154" s="45">
        <f t="shared" si="31"/>
        <v>1663788.5585065361</v>
      </c>
      <c r="N154" s="45">
        <f t="shared" si="31"/>
        <v>1753228.7185855536</v>
      </c>
      <c r="O154" s="45">
        <f t="shared" si="31"/>
        <v>1775390.9979377701</v>
      </c>
      <c r="P154" s="45">
        <f t="shared" si="31"/>
        <v>1802545.9553796372</v>
      </c>
      <c r="Q154" s="45">
        <f t="shared" si="31"/>
        <v>1566392.2460032629</v>
      </c>
      <c r="R154" s="45">
        <f t="shared" si="31"/>
        <v>1679476.8065806511</v>
      </c>
      <c r="S154" s="45">
        <f t="shared" si="31"/>
        <v>2014958.7044442033</v>
      </c>
    </row>
    <row r="155" spans="1:19" x14ac:dyDescent="0.3">
      <c r="A155" s="20">
        <f t="shared" si="29"/>
        <v>15</v>
      </c>
      <c r="B155" s="56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7"/>
    </row>
    <row r="156" spans="1:19" x14ac:dyDescent="0.3">
      <c r="A156" s="20">
        <f t="shared" si="29"/>
        <v>16</v>
      </c>
      <c r="B156" s="56"/>
      <c r="C156" s="3" t="s">
        <v>192</v>
      </c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7"/>
    </row>
    <row r="157" spans="1:19" x14ac:dyDescent="0.3">
      <c r="A157" s="20">
        <f t="shared" si="29"/>
        <v>17</v>
      </c>
      <c r="B157" s="56">
        <v>252</v>
      </c>
      <c r="C157" s="3" t="s">
        <v>193</v>
      </c>
      <c r="D157" s="250" t="s">
        <v>300</v>
      </c>
      <c r="F157" s="110">
        <f>-VLOOKUP($D157,'REG FL BS - 4 Results'!$A:$BB,MATCH(F$12,'REG FL BS - 4 Results'!$2:$2,0),FALSE)/1000</f>
        <v>43721.773837589899</v>
      </c>
      <c r="G157" s="110">
        <f>-VLOOKUP($D157,'REG FL BS - 4 Results'!$A:$BB,MATCH(G$12,'REG FL BS - 4 Results'!$2:$2,0),FALSE)/1000</f>
        <v>43721.773837589899</v>
      </c>
      <c r="H157" s="110">
        <f>-VLOOKUP($D157,'REG FL BS - 4 Results'!$A:$BB,MATCH(H$12,'REG FL BS - 4 Results'!$2:$2,0),FALSE)/1000</f>
        <v>43721.773837589899</v>
      </c>
      <c r="I157" s="110">
        <f>-VLOOKUP($D157,'REG FL BS - 4 Results'!$A:$BB,MATCH(I$12,'REG FL BS - 4 Results'!$2:$2,0),FALSE)/1000</f>
        <v>43721.773837589899</v>
      </c>
      <c r="J157" s="110">
        <f>-VLOOKUP($D157,'REG FL BS - 4 Results'!$A:$BB,MATCH(J$12,'REG FL BS - 4 Results'!$2:$2,0),FALSE)/1000</f>
        <v>43721.773837589899</v>
      </c>
      <c r="K157" s="110">
        <f>-VLOOKUP($D157,'REG FL BS - 4 Results'!$A:$BB,MATCH(K$12,'REG FL BS - 4 Results'!$2:$2,0),FALSE)/1000</f>
        <v>43721.773837589899</v>
      </c>
      <c r="L157" s="110">
        <f>-VLOOKUP($D157,'REG FL BS - 4 Results'!$A:$BB,MATCH(L$12,'REG FL BS - 4 Results'!$2:$2,0),FALSE)/1000</f>
        <v>43721.773837589899</v>
      </c>
      <c r="M157" s="110">
        <f>-VLOOKUP($D157,'REG FL BS - 4 Results'!$A:$BB,MATCH(M$12,'REG FL BS - 4 Results'!$2:$2,0),FALSE)/1000</f>
        <v>43721.773837589899</v>
      </c>
      <c r="N157" s="110">
        <f>-VLOOKUP($D157,'REG FL BS - 4 Results'!$A:$BB,MATCH(N$12,'REG FL BS - 4 Results'!$2:$2,0),FALSE)/1000</f>
        <v>43721.773837589899</v>
      </c>
      <c r="O157" s="110">
        <f>-VLOOKUP($D157,'REG FL BS - 4 Results'!$A:$BB,MATCH(O$12,'REG FL BS - 4 Results'!$2:$2,0),FALSE)/1000</f>
        <v>43721.773837589899</v>
      </c>
      <c r="P157" s="110">
        <f>-VLOOKUP($D157,'REG FL BS - 4 Results'!$A:$BB,MATCH(P$12,'REG FL BS - 4 Results'!$2:$2,0),FALSE)/1000</f>
        <v>43721.773837589899</v>
      </c>
      <c r="Q157" s="110">
        <f>-VLOOKUP($D157,'REG FL BS - 4 Results'!$A:$BB,MATCH(Q$12,'REG FL BS - 4 Results'!$2:$2,0),FALSE)/1000</f>
        <v>43721.773837589899</v>
      </c>
      <c r="R157" s="110">
        <f>-VLOOKUP($D157,'REG FL BS - 4 Results'!$A:$BB,MATCH(R$12,'REG FL BS - 4 Results'!$2:$2,0),FALSE)/1000</f>
        <v>43721.773837589899</v>
      </c>
      <c r="S157" s="47">
        <f>AVERAGE(F157:R157)</f>
        <v>43721.773837589899</v>
      </c>
    </row>
    <row r="158" spans="1:19" x14ac:dyDescent="0.3">
      <c r="A158" s="20">
        <f t="shared" si="29"/>
        <v>18</v>
      </c>
      <c r="B158" s="56">
        <v>253</v>
      </c>
      <c r="C158" s="3" t="s">
        <v>194</v>
      </c>
      <c r="D158" s="250" t="s">
        <v>301</v>
      </c>
      <c r="F158" s="110">
        <f>-VLOOKUP($D158,'REG FL BS - 4 Results'!$A:$BB,MATCH(F$12,'REG FL BS - 4 Results'!$2:$2,0),FALSE)/1000</f>
        <v>55061.124030000101</v>
      </c>
      <c r="G158" s="110">
        <f>-VLOOKUP($D158,'REG FL BS - 4 Results'!$A:$BB,MATCH(G$12,'REG FL BS - 4 Results'!$2:$2,0),FALSE)/1000</f>
        <v>55061.124030000101</v>
      </c>
      <c r="H158" s="110">
        <f>-VLOOKUP($D158,'REG FL BS - 4 Results'!$A:$BB,MATCH(H$12,'REG FL BS - 4 Results'!$2:$2,0),FALSE)/1000</f>
        <v>55061.124030000101</v>
      </c>
      <c r="I158" s="110">
        <f>-VLOOKUP($D158,'REG FL BS - 4 Results'!$A:$BB,MATCH(I$12,'REG FL BS - 4 Results'!$2:$2,0),FALSE)/1000</f>
        <v>55061.124030000101</v>
      </c>
      <c r="J158" s="110">
        <f>-VLOOKUP($D158,'REG FL BS - 4 Results'!$A:$BB,MATCH(J$12,'REG FL BS - 4 Results'!$2:$2,0),FALSE)/1000</f>
        <v>55061.124030000101</v>
      </c>
      <c r="K158" s="110">
        <f>-VLOOKUP($D158,'REG FL BS - 4 Results'!$A:$BB,MATCH(K$12,'REG FL BS - 4 Results'!$2:$2,0),FALSE)/1000</f>
        <v>55061.124030000101</v>
      </c>
      <c r="L158" s="110">
        <f>-VLOOKUP($D158,'REG FL BS - 4 Results'!$A:$BB,MATCH(L$12,'REG FL BS - 4 Results'!$2:$2,0),FALSE)/1000</f>
        <v>55061.124030000101</v>
      </c>
      <c r="M158" s="110">
        <f>-VLOOKUP($D158,'REG FL BS - 4 Results'!$A:$BB,MATCH(M$12,'REG FL BS - 4 Results'!$2:$2,0),FALSE)/1000</f>
        <v>55061.124030000101</v>
      </c>
      <c r="N158" s="110">
        <f>-VLOOKUP($D158,'REG FL BS - 4 Results'!$A:$BB,MATCH(N$12,'REG FL BS - 4 Results'!$2:$2,0),FALSE)/1000</f>
        <v>55061.124030000101</v>
      </c>
      <c r="O158" s="110">
        <f>-VLOOKUP($D158,'REG FL BS - 4 Results'!$A:$BB,MATCH(O$12,'REG FL BS - 4 Results'!$2:$2,0),FALSE)/1000</f>
        <v>55061.124030000101</v>
      </c>
      <c r="P158" s="110">
        <f>-VLOOKUP($D158,'REG FL BS - 4 Results'!$A:$BB,MATCH(P$12,'REG FL BS - 4 Results'!$2:$2,0),FALSE)/1000</f>
        <v>55061.124030000101</v>
      </c>
      <c r="Q158" s="110">
        <f>-VLOOKUP($D158,'REG FL BS - 4 Results'!$A:$BB,MATCH(Q$12,'REG FL BS - 4 Results'!$2:$2,0),FALSE)/1000</f>
        <v>55061.124030000101</v>
      </c>
      <c r="R158" s="110">
        <f>-VLOOKUP($D158,'REG FL BS - 4 Results'!$A:$BB,MATCH(R$12,'REG FL BS - 4 Results'!$2:$2,0),FALSE)/1000</f>
        <v>55061.124030000101</v>
      </c>
      <c r="S158" s="47">
        <f>AVERAGE(F158:R158)</f>
        <v>55061.124030000101</v>
      </c>
    </row>
    <row r="159" spans="1:19" x14ac:dyDescent="0.3">
      <c r="A159" s="20">
        <f t="shared" si="29"/>
        <v>19</v>
      </c>
      <c r="B159" s="56">
        <v>254</v>
      </c>
      <c r="C159" s="3" t="s">
        <v>195</v>
      </c>
      <c r="D159" s="250" t="s">
        <v>302</v>
      </c>
      <c r="F159" s="110">
        <f>-VLOOKUP($D159,'REG FL BS - 4 Results'!$A:$BB,MATCH(F$12,'REG FL BS - 4 Results'!$2:$2,0),FALSE)/1000</f>
        <v>989058.29123012605</v>
      </c>
      <c r="G159" s="110">
        <f>-VLOOKUP($D159,'REG FL BS - 4 Results'!$A:$BB,MATCH(G$12,'REG FL BS - 4 Results'!$2:$2,0),FALSE)/1000</f>
        <v>996318.47665308998</v>
      </c>
      <c r="H159" s="110">
        <f>-VLOOKUP($D159,'REG FL BS - 4 Results'!$A:$BB,MATCH(H$12,'REG FL BS - 4 Results'!$2:$2,0),FALSE)/1000</f>
        <v>983185.84538285702</v>
      </c>
      <c r="I159" s="110">
        <f>-VLOOKUP($D159,'REG FL BS - 4 Results'!$A:$BB,MATCH(I$12,'REG FL BS - 4 Results'!$2:$2,0),FALSE)/1000</f>
        <v>972463.29309085407</v>
      </c>
      <c r="J159" s="110">
        <f>-VLOOKUP($D159,'REG FL BS - 4 Results'!$A:$BB,MATCH(J$12,'REG FL BS - 4 Results'!$2:$2,0),FALSE)/1000</f>
        <v>964916.54654501704</v>
      </c>
      <c r="K159" s="110">
        <f>-VLOOKUP($D159,'REG FL BS - 4 Results'!$A:$BB,MATCH(K$12,'REG FL BS - 4 Results'!$2:$2,0),FALSE)/1000</f>
        <v>965622.13329432905</v>
      </c>
      <c r="L159" s="110">
        <f>-VLOOKUP($D159,'REG FL BS - 4 Results'!$A:$BB,MATCH(L$12,'REG FL BS - 4 Results'!$2:$2,0),FALSE)/1000</f>
        <v>969713.26757833804</v>
      </c>
      <c r="M159" s="110">
        <f>-VLOOKUP($D159,'REG FL BS - 4 Results'!$A:$BB,MATCH(M$12,'REG FL BS - 4 Results'!$2:$2,0),FALSE)/1000</f>
        <v>976254.91562937107</v>
      </c>
      <c r="N159" s="110">
        <f>-VLOOKUP($D159,'REG FL BS - 4 Results'!$A:$BB,MATCH(N$12,'REG FL BS - 4 Results'!$2:$2,0),FALSE)/1000</f>
        <v>995385.49579015397</v>
      </c>
      <c r="O159" s="110">
        <f>-VLOOKUP($D159,'REG FL BS - 4 Results'!$A:$BB,MATCH(O$12,'REG FL BS - 4 Results'!$2:$2,0),FALSE)/1000</f>
        <v>997491.28512775898</v>
      </c>
      <c r="P159" s="110">
        <f>-VLOOKUP($D159,'REG FL BS - 4 Results'!$A:$BB,MATCH(P$12,'REG FL BS - 4 Results'!$2:$2,0),FALSE)/1000</f>
        <v>992035.002046793</v>
      </c>
      <c r="Q159" s="110">
        <f>-VLOOKUP($D159,'REG FL BS - 4 Results'!$A:$BB,MATCH(Q$12,'REG FL BS - 4 Results'!$2:$2,0),FALSE)/1000</f>
        <v>977145.12269230606</v>
      </c>
      <c r="R159" s="110">
        <f>-VLOOKUP($D159,'REG FL BS - 4 Results'!$A:$BB,MATCH(R$12,'REG FL BS - 4 Results'!$2:$2,0),FALSE)/1000</f>
        <v>964318.52296708303</v>
      </c>
      <c r="S159" s="47">
        <f>AVERAGE(F159:R159)</f>
        <v>980300.63061754452</v>
      </c>
    </row>
    <row r="160" spans="1:19" x14ac:dyDescent="0.3">
      <c r="A160" s="20">
        <f t="shared" si="29"/>
        <v>20</v>
      </c>
      <c r="B160" s="56">
        <v>255</v>
      </c>
      <c r="C160" s="3" t="s">
        <v>196</v>
      </c>
      <c r="D160" s="250" t="s">
        <v>303</v>
      </c>
      <c r="F160" s="110">
        <f>-VLOOKUP($D160,'REG FL BS - 4 Results'!$A:$BB,MATCH(F$12,'REG FL BS - 4 Results'!$2:$2,0),FALSE)/1000</f>
        <v>245816.19809707298</v>
      </c>
      <c r="G160" s="110">
        <f>-VLOOKUP($D160,'REG FL BS - 4 Results'!$A:$BB,MATCH(G$12,'REG FL BS - 4 Results'!$2:$2,0),FALSE)/1000</f>
        <v>245608.09919023101</v>
      </c>
      <c r="H160" s="110">
        <f>-VLOOKUP($D160,'REG FL BS - 4 Results'!$A:$BB,MATCH(H$12,'REG FL BS - 4 Results'!$2:$2,0),FALSE)/1000</f>
        <v>245400.000283389</v>
      </c>
      <c r="I160" s="110">
        <f>-VLOOKUP($D160,'REG FL BS - 4 Results'!$A:$BB,MATCH(I$12,'REG FL BS - 4 Results'!$2:$2,0),FALSE)/1000</f>
        <v>245191.901376547</v>
      </c>
      <c r="J160" s="110">
        <f>-VLOOKUP($D160,'REG FL BS - 4 Results'!$A:$BB,MATCH(J$12,'REG FL BS - 4 Results'!$2:$2,0),FALSE)/1000</f>
        <v>244983.802469705</v>
      </c>
      <c r="K160" s="110">
        <f>-VLOOKUP($D160,'REG FL BS - 4 Results'!$A:$BB,MATCH(K$12,'REG FL BS - 4 Results'!$2:$2,0),FALSE)/1000</f>
        <v>244775.703562863</v>
      </c>
      <c r="L160" s="110">
        <f>-VLOOKUP($D160,'REG FL BS - 4 Results'!$A:$BB,MATCH(L$12,'REG FL BS - 4 Results'!$2:$2,0),FALSE)/1000</f>
        <v>244567.60465602099</v>
      </c>
      <c r="M160" s="110">
        <f>-VLOOKUP($D160,'REG FL BS - 4 Results'!$A:$BB,MATCH(M$12,'REG FL BS - 4 Results'!$2:$2,0),FALSE)/1000</f>
        <v>244359.50574917998</v>
      </c>
      <c r="N160" s="110">
        <f>-VLOOKUP($D160,'REG FL BS - 4 Results'!$A:$BB,MATCH(N$12,'REG FL BS - 4 Results'!$2:$2,0),FALSE)/1000</f>
        <v>244151.40684233801</v>
      </c>
      <c r="O160" s="110">
        <f>-VLOOKUP($D160,'REG FL BS - 4 Results'!$A:$BB,MATCH(O$12,'REG FL BS - 4 Results'!$2:$2,0),FALSE)/1000</f>
        <v>243943.30793549601</v>
      </c>
      <c r="P160" s="110">
        <f>-VLOOKUP($D160,'REG FL BS - 4 Results'!$A:$BB,MATCH(P$12,'REG FL BS - 4 Results'!$2:$2,0),FALSE)/1000</f>
        <v>243735.209028654</v>
      </c>
      <c r="Q160" s="110">
        <f>-VLOOKUP($D160,'REG FL BS - 4 Results'!$A:$BB,MATCH(Q$12,'REG FL BS - 4 Results'!$2:$2,0),FALSE)/1000</f>
        <v>243527.11012181197</v>
      </c>
      <c r="R160" s="110">
        <f>-VLOOKUP($D160,'REG FL BS - 4 Results'!$A:$BB,MATCH(R$12,'REG FL BS - 4 Results'!$2:$2,0),FALSE)/1000</f>
        <v>298954.38324516598</v>
      </c>
      <c r="S160" s="47">
        <f>AVERAGE(F160:R160)</f>
        <v>248847.24865834418</v>
      </c>
    </row>
    <row r="161" spans="1:19" x14ac:dyDescent="0.3">
      <c r="A161" s="20">
        <f t="shared" si="29"/>
        <v>21</v>
      </c>
      <c r="B161" s="56"/>
      <c r="C161" s="40" t="s">
        <v>47</v>
      </c>
      <c r="D161" s="40"/>
      <c r="E161" s="40"/>
      <c r="F161" s="46">
        <f>SUM(F157:F160)</f>
        <v>1333657.387194789</v>
      </c>
      <c r="G161" s="46">
        <f t="shared" ref="G161:S161" si="32">SUM(G157:G160)</f>
        <v>1340709.4737109109</v>
      </c>
      <c r="H161" s="46">
        <f t="shared" si="32"/>
        <v>1327368.7435338362</v>
      </c>
      <c r="I161" s="46">
        <f t="shared" si="32"/>
        <v>1316438.0923349911</v>
      </c>
      <c r="J161" s="46">
        <f t="shared" si="32"/>
        <v>1308683.246882312</v>
      </c>
      <c r="K161" s="46">
        <f t="shared" si="32"/>
        <v>1309180.7347247819</v>
      </c>
      <c r="L161" s="46">
        <f t="shared" si="32"/>
        <v>1313063.7701019491</v>
      </c>
      <c r="M161" s="46">
        <f t="shared" si="32"/>
        <v>1319397.319246141</v>
      </c>
      <c r="N161" s="46">
        <f t="shared" si="32"/>
        <v>1338319.8005000819</v>
      </c>
      <c r="O161" s="46">
        <f t="shared" si="32"/>
        <v>1340217.490930845</v>
      </c>
      <c r="P161" s="46">
        <f t="shared" si="32"/>
        <v>1334553.108943037</v>
      </c>
      <c r="Q161" s="46">
        <f t="shared" si="32"/>
        <v>1319455.130681708</v>
      </c>
      <c r="R161" s="46">
        <f t="shared" si="32"/>
        <v>1362055.804079839</v>
      </c>
      <c r="S161" s="46">
        <f t="shared" si="32"/>
        <v>1327930.7771434786</v>
      </c>
    </row>
    <row r="162" spans="1:19" x14ac:dyDescent="0.3">
      <c r="A162" s="20">
        <f t="shared" si="29"/>
        <v>22</v>
      </c>
      <c r="B162" s="56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7"/>
    </row>
    <row r="163" spans="1:19" x14ac:dyDescent="0.3">
      <c r="A163" s="20">
        <f t="shared" si="29"/>
        <v>23</v>
      </c>
      <c r="B163" s="56"/>
      <c r="C163" s="3" t="s">
        <v>197</v>
      </c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7"/>
    </row>
    <row r="164" spans="1:19" x14ac:dyDescent="0.3">
      <c r="A164" s="20">
        <f t="shared" si="29"/>
        <v>24</v>
      </c>
      <c r="B164" s="56">
        <v>281</v>
      </c>
      <c r="C164" s="3" t="s">
        <v>198</v>
      </c>
      <c r="D164" s="250" t="s">
        <v>304</v>
      </c>
      <c r="F164" s="110">
        <f>-VLOOKUP($D164,'REG FL BS - 4 Results'!$A:$BB,MATCH(F$12,'REG FL BS - 4 Results'!$2:$2,0),FALSE)/1000</f>
        <v>7.1999999999999994E-4</v>
      </c>
      <c r="G164" s="110">
        <f>-VLOOKUP($D164,'REG FL BS - 4 Results'!$A:$BB,MATCH(G$12,'REG FL BS - 4 Results'!$2:$2,0),FALSE)/1000</f>
        <v>7.1999999999999994E-4</v>
      </c>
      <c r="H164" s="110">
        <f>-VLOOKUP($D164,'REG FL BS - 4 Results'!$A:$BB,MATCH(H$12,'REG FL BS - 4 Results'!$2:$2,0),FALSE)/1000</f>
        <v>7.1999999999999994E-4</v>
      </c>
      <c r="I164" s="110">
        <f>-VLOOKUP($D164,'REG FL BS - 4 Results'!$A:$BB,MATCH(I$12,'REG FL BS - 4 Results'!$2:$2,0),FALSE)/1000</f>
        <v>7.1999999999999994E-4</v>
      </c>
      <c r="J164" s="110">
        <f>-VLOOKUP($D164,'REG FL BS - 4 Results'!$A:$BB,MATCH(J$12,'REG FL BS - 4 Results'!$2:$2,0),FALSE)/1000</f>
        <v>7.1999999999999994E-4</v>
      </c>
      <c r="K164" s="110">
        <f>-VLOOKUP($D164,'REG FL BS - 4 Results'!$A:$BB,MATCH(K$12,'REG FL BS - 4 Results'!$2:$2,0),FALSE)/1000</f>
        <v>7.1999999999999994E-4</v>
      </c>
      <c r="L164" s="110">
        <f>-VLOOKUP($D164,'REG FL BS - 4 Results'!$A:$BB,MATCH(L$12,'REG FL BS - 4 Results'!$2:$2,0),FALSE)/1000</f>
        <v>7.1999999999999994E-4</v>
      </c>
      <c r="M164" s="110">
        <f>-VLOOKUP($D164,'REG FL BS - 4 Results'!$A:$BB,MATCH(M$12,'REG FL BS - 4 Results'!$2:$2,0),FALSE)/1000</f>
        <v>7.1999999999999994E-4</v>
      </c>
      <c r="N164" s="110">
        <f>-VLOOKUP($D164,'REG FL BS - 4 Results'!$A:$BB,MATCH(N$12,'REG FL BS - 4 Results'!$2:$2,0),FALSE)/1000</f>
        <v>7.1999999999999994E-4</v>
      </c>
      <c r="O164" s="110">
        <f>-VLOOKUP($D164,'REG FL BS - 4 Results'!$A:$BB,MATCH(O$12,'REG FL BS - 4 Results'!$2:$2,0),FALSE)/1000</f>
        <v>7.1999999999999994E-4</v>
      </c>
      <c r="P164" s="110">
        <f>-VLOOKUP($D164,'REG FL BS - 4 Results'!$A:$BB,MATCH(P$12,'REG FL BS - 4 Results'!$2:$2,0),FALSE)/1000</f>
        <v>7.1999999999999994E-4</v>
      </c>
      <c r="Q164" s="110">
        <f>-VLOOKUP($D164,'REG FL BS - 4 Results'!$A:$BB,MATCH(Q$12,'REG FL BS - 4 Results'!$2:$2,0),FALSE)/1000</f>
        <v>7.1999999999999994E-4</v>
      </c>
      <c r="R164" s="110">
        <f>-VLOOKUP($D164,'REG FL BS - 4 Results'!$A:$BB,MATCH(R$12,'REG FL BS - 4 Results'!$2:$2,0),FALSE)/1000</f>
        <v>7.1999999999999994E-4</v>
      </c>
      <c r="S164" s="47">
        <f>AVERAGE(F164:R164)</f>
        <v>7.2000000000000005E-4</v>
      </c>
    </row>
    <row r="165" spans="1:19" x14ac:dyDescent="0.3">
      <c r="A165" s="20">
        <f t="shared" si="29"/>
        <v>25</v>
      </c>
      <c r="B165" s="56">
        <v>282</v>
      </c>
      <c r="C165" s="3" t="s">
        <v>199</v>
      </c>
      <c r="D165" s="250" t="s">
        <v>305</v>
      </c>
      <c r="F165" s="110">
        <f>-VLOOKUP($D165,'REG FL BS - 4 Results'!$A:$BB,MATCH(F$12,'REG FL BS - 4 Results'!$2:$2,0),FALSE)/1000</f>
        <v>2669168.9085200001</v>
      </c>
      <c r="G165" s="110">
        <f>-VLOOKUP($D165,'REG FL BS - 4 Results'!$A:$BB,MATCH(G$12,'REG FL BS - 4 Results'!$2:$2,0),FALSE)/1000</f>
        <v>2669168.9085200001</v>
      </c>
      <c r="H165" s="110">
        <f>-VLOOKUP($D165,'REG FL BS - 4 Results'!$A:$BB,MATCH(H$12,'REG FL BS - 4 Results'!$2:$2,0),FALSE)/1000</f>
        <v>2669168.9085200001</v>
      </c>
      <c r="I165" s="110">
        <f>-VLOOKUP($D165,'REG FL BS - 4 Results'!$A:$BB,MATCH(I$12,'REG FL BS - 4 Results'!$2:$2,0),FALSE)/1000</f>
        <v>2669168.9085200001</v>
      </c>
      <c r="J165" s="110">
        <f>-VLOOKUP($D165,'REG FL BS - 4 Results'!$A:$BB,MATCH(J$12,'REG FL BS - 4 Results'!$2:$2,0),FALSE)/1000</f>
        <v>2669168.9085200001</v>
      </c>
      <c r="K165" s="110">
        <f>-VLOOKUP($D165,'REG FL BS - 4 Results'!$A:$BB,MATCH(K$12,'REG FL BS - 4 Results'!$2:$2,0),FALSE)/1000</f>
        <v>2669168.9085200001</v>
      </c>
      <c r="L165" s="110">
        <f>-VLOOKUP($D165,'REG FL BS - 4 Results'!$A:$BB,MATCH(L$12,'REG FL BS - 4 Results'!$2:$2,0),FALSE)/1000</f>
        <v>2669168.9085200001</v>
      </c>
      <c r="M165" s="110">
        <f>-VLOOKUP($D165,'REG FL BS - 4 Results'!$A:$BB,MATCH(M$12,'REG FL BS - 4 Results'!$2:$2,0),FALSE)/1000</f>
        <v>2669168.9085200001</v>
      </c>
      <c r="N165" s="110">
        <f>-VLOOKUP($D165,'REG FL BS - 4 Results'!$A:$BB,MATCH(N$12,'REG FL BS - 4 Results'!$2:$2,0),FALSE)/1000</f>
        <v>2669168.9085200001</v>
      </c>
      <c r="O165" s="110">
        <f>-VLOOKUP($D165,'REG FL BS - 4 Results'!$A:$BB,MATCH(O$12,'REG FL BS - 4 Results'!$2:$2,0),FALSE)/1000</f>
        <v>2669168.9085200001</v>
      </c>
      <c r="P165" s="110">
        <f>-VLOOKUP($D165,'REG FL BS - 4 Results'!$A:$BB,MATCH(P$12,'REG FL BS - 4 Results'!$2:$2,0),FALSE)/1000</f>
        <v>2669168.9085200001</v>
      </c>
      <c r="Q165" s="110">
        <f>-VLOOKUP($D165,'REG FL BS - 4 Results'!$A:$BB,MATCH(Q$12,'REG FL BS - 4 Results'!$2:$2,0),FALSE)/1000</f>
        <v>2669168.9085200001</v>
      </c>
      <c r="R165" s="110">
        <f>-VLOOKUP($D165,'REG FL BS - 4 Results'!$A:$BB,MATCH(R$12,'REG FL BS - 4 Results'!$2:$2,0),FALSE)/1000</f>
        <v>2669168.9085200001</v>
      </c>
      <c r="S165" s="47">
        <f>AVERAGE(F165:R165)</f>
        <v>2669168.9085199991</v>
      </c>
    </row>
    <row r="166" spans="1:19" x14ac:dyDescent="0.3">
      <c r="A166" s="20">
        <f t="shared" si="29"/>
        <v>26</v>
      </c>
      <c r="B166" s="56">
        <v>283</v>
      </c>
      <c r="C166" s="3" t="s">
        <v>200</v>
      </c>
      <c r="D166" s="250" t="s">
        <v>306</v>
      </c>
      <c r="F166" s="110">
        <f>-VLOOKUP($D166,'REG FL BS - 4 Results'!$A:$BB,MATCH(F$12,'REG FL BS - 4 Results'!$2:$2,0),FALSE)/1000</f>
        <v>1178083.0614732699</v>
      </c>
      <c r="G166" s="110">
        <f>-VLOOKUP($D166,'REG FL BS - 4 Results'!$A:$BB,MATCH(G$12,'REG FL BS - 4 Results'!$2:$2,0),FALSE)/1000</f>
        <v>1184628.5776758499</v>
      </c>
      <c r="H166" s="110">
        <f>-VLOOKUP($D166,'REG FL BS - 4 Results'!$A:$BB,MATCH(H$12,'REG FL BS - 4 Results'!$2:$2,0),FALSE)/1000</f>
        <v>1207960.97109642</v>
      </c>
      <c r="I166" s="110">
        <f>-VLOOKUP($D166,'REG FL BS - 4 Results'!$A:$BB,MATCH(I$12,'REG FL BS - 4 Results'!$2:$2,0),FALSE)/1000</f>
        <v>1223690.40408558</v>
      </c>
      <c r="J166" s="110">
        <f>-VLOOKUP($D166,'REG FL BS - 4 Results'!$A:$BB,MATCH(J$12,'REG FL BS - 4 Results'!$2:$2,0),FALSE)/1000</f>
        <v>1299118.6946544701</v>
      </c>
      <c r="K166" s="110">
        <f>-VLOOKUP($D166,'REG FL BS - 4 Results'!$A:$BB,MATCH(K$12,'REG FL BS - 4 Results'!$2:$2,0),FALSE)/1000</f>
        <v>1310688.2992342501</v>
      </c>
      <c r="L166" s="110">
        <f>-VLOOKUP($D166,'REG FL BS - 4 Results'!$A:$BB,MATCH(L$12,'REG FL BS - 4 Results'!$2:$2,0),FALSE)/1000</f>
        <v>1380855.3710704001</v>
      </c>
      <c r="M166" s="110">
        <f>-VLOOKUP($D166,'REG FL BS - 4 Results'!$A:$BB,MATCH(M$12,'REG FL BS - 4 Results'!$2:$2,0),FALSE)/1000</f>
        <v>1391186.1177503499</v>
      </c>
      <c r="N166" s="110">
        <f>-VLOOKUP($D166,'REG FL BS - 4 Results'!$A:$BB,MATCH(N$12,'REG FL BS - 4 Results'!$2:$2,0),FALSE)/1000</f>
        <v>1388148.1384692199</v>
      </c>
      <c r="O166" s="110">
        <f>-VLOOKUP($D166,'REG FL BS - 4 Results'!$A:$BB,MATCH(O$12,'REG FL BS - 4 Results'!$2:$2,0),FALSE)/1000</f>
        <v>1459583.1874810799</v>
      </c>
      <c r="P166" s="110">
        <f>-VLOOKUP($D166,'REG FL BS - 4 Results'!$A:$BB,MATCH(P$12,'REG FL BS - 4 Results'!$2:$2,0),FALSE)/1000</f>
        <v>1474750.32503398</v>
      </c>
      <c r="Q166" s="110">
        <f>-VLOOKUP($D166,'REG FL BS - 4 Results'!$A:$BB,MATCH(Q$12,'REG FL BS - 4 Results'!$2:$2,0),FALSE)/1000</f>
        <v>1494623.18133276</v>
      </c>
      <c r="R166" s="110">
        <f>-VLOOKUP($D166,'REG FL BS - 4 Results'!$A:$BB,MATCH(R$12,'REG FL BS - 4 Results'!$2:$2,0),FALSE)/1000</f>
        <v>1363342.13956614</v>
      </c>
      <c r="S166" s="47">
        <f>AVERAGE(F166:R166)</f>
        <v>1335127.5745325973</v>
      </c>
    </row>
    <row r="167" spans="1:19" x14ac:dyDescent="0.3">
      <c r="A167" s="20">
        <f t="shared" si="29"/>
        <v>27</v>
      </c>
      <c r="B167" s="56"/>
      <c r="C167" s="40" t="s">
        <v>201</v>
      </c>
      <c r="D167" s="40"/>
      <c r="E167" s="40"/>
      <c r="F167" s="46">
        <f>SUM(F164:F166)</f>
        <v>3847251.9707132699</v>
      </c>
      <c r="G167" s="46">
        <f t="shared" ref="G167:S167" si="33">SUM(G164:G166)</f>
        <v>3853797.4869158501</v>
      </c>
      <c r="H167" s="46">
        <f t="shared" si="33"/>
        <v>3877129.8803364197</v>
      </c>
      <c r="I167" s="46">
        <f t="shared" si="33"/>
        <v>3892859.3133255802</v>
      </c>
      <c r="J167" s="46">
        <f t="shared" si="33"/>
        <v>3968287.6038944703</v>
      </c>
      <c r="K167" s="46">
        <f t="shared" si="33"/>
        <v>3979857.20847425</v>
      </c>
      <c r="L167" s="46">
        <f t="shared" si="33"/>
        <v>4050024.2803103998</v>
      </c>
      <c r="M167" s="46">
        <f t="shared" si="33"/>
        <v>4060355.0269903499</v>
      </c>
      <c r="N167" s="46">
        <f t="shared" si="33"/>
        <v>4057317.0477092201</v>
      </c>
      <c r="O167" s="46">
        <f t="shared" si="33"/>
        <v>4128752.0967210801</v>
      </c>
      <c r="P167" s="46">
        <f t="shared" si="33"/>
        <v>4143919.2342739799</v>
      </c>
      <c r="Q167" s="46">
        <f t="shared" si="33"/>
        <v>4163792.09057276</v>
      </c>
      <c r="R167" s="46">
        <f t="shared" si="33"/>
        <v>4032511.0488061402</v>
      </c>
      <c r="S167" s="46">
        <f t="shared" si="33"/>
        <v>4004296.4837725963</v>
      </c>
    </row>
    <row r="168" spans="1:19" x14ac:dyDescent="0.3">
      <c r="A168" s="20">
        <f t="shared" si="29"/>
        <v>28</v>
      </c>
      <c r="B168" s="56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7"/>
    </row>
    <row r="169" spans="1:19" ht="14.4" thickBot="1" x14ac:dyDescent="0.35">
      <c r="A169" s="20">
        <f t="shared" si="29"/>
        <v>29</v>
      </c>
      <c r="B169" s="56"/>
      <c r="C169" s="3" t="s">
        <v>202</v>
      </c>
      <c r="F169" s="50">
        <f t="shared" ref="F169:S169" si="34">F108+F115+F154+F161+F167</f>
        <v>31029719.83898833</v>
      </c>
      <c r="G169" s="50">
        <f t="shared" si="34"/>
        <v>31258583.710173789</v>
      </c>
      <c r="H169" s="50">
        <f t="shared" si="34"/>
        <v>31304586.710250504</v>
      </c>
      <c r="I169" s="50">
        <f t="shared" si="34"/>
        <v>31436669.161715791</v>
      </c>
      <c r="J169" s="50">
        <f t="shared" si="34"/>
        <v>31564198.101568803</v>
      </c>
      <c r="K169" s="50">
        <f t="shared" si="34"/>
        <v>31753803.223155234</v>
      </c>
      <c r="L169" s="50">
        <f t="shared" si="34"/>
        <v>31994875.998376567</v>
      </c>
      <c r="M169" s="50">
        <f t="shared" si="34"/>
        <v>32153287.1504407</v>
      </c>
      <c r="N169" s="50">
        <f t="shared" si="34"/>
        <v>32403996.078429379</v>
      </c>
      <c r="O169" s="50">
        <f t="shared" si="34"/>
        <v>32578464.465988364</v>
      </c>
      <c r="P169" s="50">
        <f t="shared" si="34"/>
        <v>32674956.628751274</v>
      </c>
      <c r="Q169" s="50">
        <f t="shared" si="34"/>
        <v>32468108.25439189</v>
      </c>
      <c r="R169" s="50">
        <f t="shared" si="34"/>
        <v>32546302.005619437</v>
      </c>
      <c r="S169" s="50">
        <f t="shared" si="34"/>
        <v>31935965.486757696</v>
      </c>
    </row>
    <row r="170" spans="1:19" ht="14.4" thickTop="1" x14ac:dyDescent="0.3">
      <c r="A170" s="20">
        <f t="shared" si="29"/>
        <v>30</v>
      </c>
      <c r="B170" s="55"/>
      <c r="C170" s="25"/>
      <c r="D170" s="25"/>
      <c r="E170" s="25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7"/>
    </row>
    <row r="171" spans="1:19" x14ac:dyDescent="0.3">
      <c r="A171" s="20">
        <f t="shared" si="29"/>
        <v>31</v>
      </c>
    </row>
    <row r="172" spans="1:19" x14ac:dyDescent="0.3">
      <c r="A172" s="20">
        <f t="shared" si="29"/>
        <v>32</v>
      </c>
    </row>
    <row r="173" spans="1:19" x14ac:dyDescent="0.3">
      <c r="A173" s="20">
        <f t="shared" si="29"/>
        <v>33</v>
      </c>
    </row>
    <row r="174" spans="1:19" x14ac:dyDescent="0.3">
      <c r="A174" s="20">
        <f t="shared" si="29"/>
        <v>34</v>
      </c>
    </row>
    <row r="175" spans="1:19" x14ac:dyDescent="0.3">
      <c r="A175" s="20">
        <f t="shared" si="29"/>
        <v>35</v>
      </c>
    </row>
    <row r="176" spans="1:19" x14ac:dyDescent="0.3">
      <c r="A176" s="20">
        <f t="shared" si="29"/>
        <v>36</v>
      </c>
    </row>
    <row r="177" spans="1:19" x14ac:dyDescent="0.3">
      <c r="A177" s="20">
        <f t="shared" si="29"/>
        <v>37</v>
      </c>
    </row>
    <row r="178" spans="1:19" x14ac:dyDescent="0.3">
      <c r="A178" s="20">
        <f t="shared" si="29"/>
        <v>38</v>
      </c>
    </row>
    <row r="179" spans="1:19" x14ac:dyDescent="0.3">
      <c r="A179" s="20">
        <f t="shared" si="29"/>
        <v>39</v>
      </c>
    </row>
    <row r="180" spans="1:19" x14ac:dyDescent="0.3">
      <c r="A180" s="20">
        <f t="shared" si="29"/>
        <v>40</v>
      </c>
    </row>
    <row r="181" spans="1:19" x14ac:dyDescent="0.3">
      <c r="A181" s="20">
        <f t="shared" si="29"/>
        <v>41</v>
      </c>
    </row>
    <row r="182" spans="1:19" x14ac:dyDescent="0.3">
      <c r="A182" s="20">
        <f t="shared" si="29"/>
        <v>42</v>
      </c>
    </row>
    <row r="183" spans="1:19" x14ac:dyDescent="0.3">
      <c r="A183" s="20">
        <f t="shared" si="29"/>
        <v>43</v>
      </c>
    </row>
    <row r="184" spans="1:19" x14ac:dyDescent="0.3">
      <c r="A184" s="20">
        <f t="shared" si="29"/>
        <v>44</v>
      </c>
    </row>
    <row r="185" spans="1:19" x14ac:dyDescent="0.3">
      <c r="A185" s="20">
        <f t="shared" si="29"/>
        <v>45</v>
      </c>
    </row>
    <row r="186" spans="1:19" x14ac:dyDescent="0.3">
      <c r="A186" s="255" t="s">
        <v>267</v>
      </c>
      <c r="B186" s="259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 t="s">
        <v>268</v>
      </c>
      <c r="S186" s="260"/>
    </row>
  </sheetData>
  <mergeCells count="12">
    <mergeCell ref="G68:M70"/>
    <mergeCell ref="G127:M127"/>
    <mergeCell ref="N127:O127"/>
    <mergeCell ref="R127:S127"/>
    <mergeCell ref="G129:M131"/>
    <mergeCell ref="G1:M1"/>
    <mergeCell ref="N1:O1"/>
    <mergeCell ref="R1:S1"/>
    <mergeCell ref="G3:M5"/>
    <mergeCell ref="G66:M66"/>
    <mergeCell ref="N66:O66"/>
    <mergeCell ref="R66:S66"/>
  </mergeCells>
  <pageMargins left="0.7" right="0.7" top="0.75" bottom="0.75" header="0.3" footer="0.3"/>
  <pageSetup fitToWidth="4" fitToHeight="4" orientation="portrait" r:id="rId1"/>
  <headerFooter>
    <oddHeader>&amp;RDEF’s Response to OPC POD 1 (1-26)
Q7
Page &amp;P of &amp;N</oddHeader>
    <oddFooter>&amp;R20240025-OPCPOD1-00004212</oddFooter>
  </headerFooter>
  <rowBreaks count="2" manualBreakCount="2">
    <brk id="65" max="16383" man="1"/>
    <brk id="126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D1DCA-9D30-482E-9B00-0ADAED1A4526}">
  <sheetPr codeName="Sheet6"/>
  <dimension ref="A1:T186"/>
  <sheetViews>
    <sheetView tabSelected="1" zoomScale="110" zoomScaleNormal="110" workbookViewId="0">
      <selection activeCell="H19" sqref="H19"/>
    </sheetView>
  </sheetViews>
  <sheetFormatPr defaultColWidth="9.109375" defaultRowHeight="13.8" outlineLevelRow="1" outlineLevelCol="1" x14ac:dyDescent="0.3"/>
  <cols>
    <col min="1" max="1" width="4.109375" style="3" customWidth="1"/>
    <col min="2" max="2" width="8" style="65" customWidth="1"/>
    <col min="3" max="3" width="38.6640625" style="3" bestFit="1" customWidth="1"/>
    <col min="4" max="5" width="15.109375" style="3" hidden="1" customWidth="1" outlineLevel="1"/>
    <col min="6" max="6" width="12.33203125" style="3" customWidth="1" collapsed="1"/>
    <col min="7" max="17" width="12.33203125" style="3" customWidth="1"/>
    <col min="18" max="18" width="14.44140625" style="3" customWidth="1"/>
    <col min="19" max="19" width="12.33203125" style="3" customWidth="1"/>
    <col min="20" max="16384" width="9.109375" style="3"/>
  </cols>
  <sheetData>
    <row r="1" spans="1:19" x14ac:dyDescent="0.3">
      <c r="A1" s="1" t="s">
        <v>89</v>
      </c>
      <c r="B1" s="244"/>
      <c r="C1" s="245"/>
      <c r="D1" s="245"/>
      <c r="E1" s="245"/>
      <c r="F1" s="1"/>
      <c r="G1" s="283" t="s">
        <v>203</v>
      </c>
      <c r="H1" s="283"/>
      <c r="I1" s="283"/>
      <c r="J1" s="283"/>
      <c r="K1" s="283"/>
      <c r="L1" s="283"/>
      <c r="M1" s="283"/>
      <c r="N1" s="283"/>
      <c r="O1" s="283"/>
      <c r="R1" s="284" t="s">
        <v>3597</v>
      </c>
      <c r="S1" s="284"/>
    </row>
    <row r="2" spans="1:19" x14ac:dyDescent="0.3">
      <c r="A2" s="4"/>
      <c r="B2" s="240"/>
      <c r="C2" s="4"/>
      <c r="D2" s="4"/>
      <c r="E2" s="4"/>
      <c r="F2" s="4"/>
      <c r="G2" s="4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8"/>
      <c r="S2" s="29"/>
    </row>
    <row r="3" spans="1:19" x14ac:dyDescent="0.3">
      <c r="A3" s="3" t="s">
        <v>90</v>
      </c>
      <c r="B3" s="242"/>
      <c r="C3" s="7"/>
      <c r="D3" s="7"/>
      <c r="E3" s="7"/>
      <c r="F3" s="7" t="s">
        <v>204</v>
      </c>
      <c r="G3" s="285" t="s">
        <v>205</v>
      </c>
      <c r="H3" s="285"/>
      <c r="I3" s="285"/>
      <c r="J3" s="285"/>
      <c r="K3" s="285"/>
      <c r="L3" s="285"/>
      <c r="M3" s="285"/>
      <c r="N3" s="9"/>
      <c r="O3" s="9"/>
      <c r="P3" s="8"/>
      <c r="Q3" s="8" t="s">
        <v>206</v>
      </c>
      <c r="R3" s="9"/>
      <c r="S3" s="9"/>
    </row>
    <row r="4" spans="1:19" x14ac:dyDescent="0.3">
      <c r="B4" s="242"/>
      <c r="C4" s="9"/>
      <c r="D4" s="9"/>
      <c r="E4" s="9"/>
      <c r="F4" s="30"/>
      <c r="G4" s="286"/>
      <c r="H4" s="286"/>
      <c r="I4" s="286"/>
      <c r="J4" s="286"/>
      <c r="K4" s="286"/>
      <c r="L4" s="286"/>
      <c r="M4" s="286"/>
      <c r="N4" s="12"/>
      <c r="O4" s="12"/>
      <c r="P4" s="10" t="s">
        <v>208</v>
      </c>
      <c r="Q4" s="11" t="str">
        <f>+'Procedures &amp; Inputs'!B9</f>
        <v>Projected Test Year 3 Ended</v>
      </c>
      <c r="R4" s="37"/>
      <c r="S4" s="12">
        <f>+'Procedures &amp; Inputs'!I9</f>
        <v>46752</v>
      </c>
    </row>
    <row r="5" spans="1:19" x14ac:dyDescent="0.3">
      <c r="A5" s="3" t="s">
        <v>91</v>
      </c>
      <c r="B5" s="242"/>
      <c r="C5" s="9"/>
      <c r="D5" s="9"/>
      <c r="E5" s="9"/>
      <c r="F5" s="30"/>
      <c r="G5" s="286"/>
      <c r="H5" s="286"/>
      <c r="I5" s="286"/>
      <c r="J5" s="286"/>
      <c r="K5" s="286"/>
      <c r="L5" s="286"/>
      <c r="M5" s="286"/>
      <c r="N5" s="12"/>
      <c r="O5" s="12"/>
      <c r="P5" s="10" t="s">
        <v>207</v>
      </c>
      <c r="Q5" s="11" t="str">
        <f>+'Procedures &amp; Inputs'!B10</f>
        <v>Projected Test Year 2 Ended</v>
      </c>
      <c r="R5" s="37"/>
      <c r="S5" s="12">
        <f>+'Procedures &amp; Inputs'!I10</f>
        <v>46387</v>
      </c>
    </row>
    <row r="6" spans="1:19" x14ac:dyDescent="0.3">
      <c r="B6" s="246"/>
      <c r="C6" s="247"/>
      <c r="D6" s="247"/>
      <c r="E6" s="247"/>
      <c r="F6" s="30"/>
      <c r="G6" s="30"/>
      <c r="H6" s="30"/>
      <c r="I6" s="30"/>
      <c r="J6" s="30"/>
      <c r="K6" s="30"/>
      <c r="L6" s="30"/>
      <c r="M6" s="30"/>
      <c r="N6" s="12"/>
      <c r="O6" s="12"/>
      <c r="P6" s="10" t="s">
        <v>208</v>
      </c>
      <c r="Q6" s="11" t="str">
        <f>+'Procedures &amp; Inputs'!B11</f>
        <v>Projected Test Year 1 Ended</v>
      </c>
      <c r="S6" s="12">
        <f>+'Procedures &amp; Inputs'!I11</f>
        <v>46022</v>
      </c>
    </row>
    <row r="7" spans="1:19" x14ac:dyDescent="0.3">
      <c r="A7" s="12" t="str">
        <f>+'Procedures &amp; Inputs'!B6</f>
        <v>DOCKET NO.: 20240025-EI</v>
      </c>
      <c r="F7" s="30"/>
      <c r="G7" s="30"/>
      <c r="H7" s="30"/>
      <c r="I7" s="30"/>
      <c r="J7" s="30"/>
      <c r="K7" s="30"/>
      <c r="L7" s="30"/>
      <c r="M7" s="30"/>
      <c r="N7" s="12"/>
      <c r="O7" s="12"/>
      <c r="P7" s="10" t="s">
        <v>208</v>
      </c>
      <c r="Q7" s="11" t="str">
        <f>+'Procedures &amp; Inputs'!B12</f>
        <v>Prior Year Ended</v>
      </c>
      <c r="S7" s="12">
        <f>+'Procedures &amp; Inputs'!I12</f>
        <v>45657</v>
      </c>
    </row>
    <row r="8" spans="1:19" x14ac:dyDescent="0.3">
      <c r="G8" s="30"/>
      <c r="H8" s="30"/>
      <c r="I8" s="30"/>
      <c r="J8" s="30"/>
      <c r="K8" s="30"/>
      <c r="L8" s="10"/>
      <c r="M8" s="11"/>
      <c r="N8" s="12"/>
      <c r="O8" s="12"/>
      <c r="P8" s="10" t="s">
        <v>208</v>
      </c>
      <c r="Q8" s="11" t="str">
        <f>+'Procedures &amp; Inputs'!B13</f>
        <v>Historical Year Ended</v>
      </c>
      <c r="S8" s="12">
        <f>+'Procedures &amp; Inputs'!I13</f>
        <v>45291</v>
      </c>
    </row>
    <row r="9" spans="1:19" x14ac:dyDescent="0.3">
      <c r="G9" s="27"/>
      <c r="H9" s="27"/>
      <c r="J9" s="32" t="s">
        <v>209</v>
      </c>
      <c r="L9" s="10"/>
      <c r="M9" s="11"/>
      <c r="N9" s="12"/>
      <c r="O9" s="12"/>
      <c r="P9" s="12"/>
      <c r="Q9" s="12"/>
      <c r="R9" s="12"/>
      <c r="S9" s="12"/>
    </row>
    <row r="10" spans="1:19" s="15" customFormat="1" x14ac:dyDescent="0.3">
      <c r="A10" s="14"/>
      <c r="B10" s="66"/>
      <c r="C10" s="14"/>
      <c r="D10" s="14"/>
      <c r="E10" s="14"/>
      <c r="F10" s="14"/>
      <c r="G10" s="26"/>
      <c r="H10" s="26"/>
      <c r="I10" s="26"/>
      <c r="J10" s="26"/>
      <c r="K10" s="26"/>
      <c r="L10" s="33"/>
      <c r="M10" s="28"/>
      <c r="N10" s="29"/>
      <c r="O10" s="29"/>
      <c r="P10" s="33"/>
      <c r="Q10" s="103" t="str">
        <f>+'Procedures &amp; Inputs'!B16</f>
        <v>Witness:  O'Hara, Aquilina</v>
      </c>
      <c r="R10" s="29"/>
      <c r="S10" s="29"/>
    </row>
    <row r="11" spans="1:19" s="15" customFormat="1" x14ac:dyDescent="0.25">
      <c r="A11" s="16"/>
      <c r="B11" s="231">
        <v>-1</v>
      </c>
      <c r="C11" s="231">
        <f>+B11-1</f>
        <v>-2</v>
      </c>
      <c r="D11" s="31"/>
      <c r="E11" s="31"/>
      <c r="F11" s="231">
        <f>+C11-1</f>
        <v>-3</v>
      </c>
      <c r="G11" s="231">
        <f>+F11-1</f>
        <v>-4</v>
      </c>
      <c r="H11" s="231">
        <f t="shared" ref="H11:S11" si="0">+G11-1</f>
        <v>-5</v>
      </c>
      <c r="I11" s="231">
        <f t="shared" si="0"/>
        <v>-6</v>
      </c>
      <c r="J11" s="231">
        <f t="shared" si="0"/>
        <v>-7</v>
      </c>
      <c r="K11" s="231">
        <f t="shared" si="0"/>
        <v>-8</v>
      </c>
      <c r="L11" s="231">
        <f t="shared" si="0"/>
        <v>-9</v>
      </c>
      <c r="M11" s="231">
        <f t="shared" si="0"/>
        <v>-10</v>
      </c>
      <c r="N11" s="231">
        <f t="shared" si="0"/>
        <v>-11</v>
      </c>
      <c r="O11" s="231">
        <f t="shared" si="0"/>
        <v>-12</v>
      </c>
      <c r="P11" s="231">
        <f t="shared" si="0"/>
        <v>-13</v>
      </c>
      <c r="Q11" s="231">
        <f t="shared" si="0"/>
        <v>-14</v>
      </c>
      <c r="R11" s="231">
        <f t="shared" si="0"/>
        <v>-15</v>
      </c>
      <c r="S11" s="231">
        <f t="shared" si="0"/>
        <v>-16</v>
      </c>
    </row>
    <row r="12" spans="1:19" s="15" customFormat="1" hidden="1" outlineLevel="1" x14ac:dyDescent="0.3">
      <c r="A12" s="16"/>
      <c r="B12" s="67"/>
      <c r="C12" s="31"/>
      <c r="D12" s="135" t="s">
        <v>210</v>
      </c>
      <c r="E12" s="136"/>
      <c r="F12" s="248" t="s">
        <v>307</v>
      </c>
      <c r="G12" s="248" t="s">
        <v>308</v>
      </c>
      <c r="H12" s="248" t="s">
        <v>309</v>
      </c>
      <c r="I12" s="248" t="s">
        <v>310</v>
      </c>
      <c r="J12" s="248" t="s">
        <v>311</v>
      </c>
      <c r="K12" s="248" t="s">
        <v>312</v>
      </c>
      <c r="L12" s="248" t="s">
        <v>313</v>
      </c>
      <c r="M12" s="248" t="s">
        <v>314</v>
      </c>
      <c r="N12" s="248" t="s">
        <v>315</v>
      </c>
      <c r="O12" s="248" t="s">
        <v>316</v>
      </c>
      <c r="P12" s="248" t="s">
        <v>317</v>
      </c>
      <c r="Q12" s="248" t="s">
        <v>318</v>
      </c>
      <c r="R12" s="248" t="s">
        <v>211</v>
      </c>
      <c r="S12" s="249"/>
    </row>
    <row r="13" spans="1:19" s="15" customFormat="1" hidden="1" outlineLevel="1" x14ac:dyDescent="0.25">
      <c r="A13" s="16"/>
      <c r="B13" s="67"/>
      <c r="C13" s="31"/>
      <c r="D13" s="31"/>
      <c r="E13" s="31"/>
      <c r="F13" s="16" t="s">
        <v>97</v>
      </c>
      <c r="G13" s="16" t="s">
        <v>223</v>
      </c>
      <c r="H13" s="16" t="s">
        <v>224</v>
      </c>
      <c r="I13" s="16" t="s">
        <v>225</v>
      </c>
      <c r="J13" s="16" t="s">
        <v>226</v>
      </c>
      <c r="K13" s="16" t="s">
        <v>227</v>
      </c>
      <c r="L13" s="16" t="s">
        <v>228</v>
      </c>
      <c r="M13" s="16" t="s">
        <v>229</v>
      </c>
      <c r="N13" s="16" t="s">
        <v>230</v>
      </c>
      <c r="O13" s="16" t="s">
        <v>231</v>
      </c>
      <c r="P13" s="16" t="s">
        <v>232</v>
      </c>
      <c r="Q13" s="16" t="s">
        <v>233</v>
      </c>
      <c r="R13" s="17" t="s">
        <v>97</v>
      </c>
      <c r="S13" s="31"/>
    </row>
    <row r="14" spans="1:19" s="15" customFormat="1" hidden="1" outlineLevel="1" x14ac:dyDescent="0.3">
      <c r="A14" s="16"/>
      <c r="B14" s="67"/>
      <c r="C14" s="31"/>
      <c r="D14" s="31"/>
      <c r="E14" s="31"/>
      <c r="F14" s="3">
        <f>+'Procedures &amp; Inputs'!H11</f>
        <v>2025</v>
      </c>
      <c r="G14" s="3">
        <f>+F14+1</f>
        <v>2026</v>
      </c>
      <c r="H14" s="3">
        <f>+G14</f>
        <v>2026</v>
      </c>
      <c r="I14" s="3">
        <f t="shared" ref="I14:R14" si="1">+H14</f>
        <v>2026</v>
      </c>
      <c r="J14" s="3">
        <f t="shared" si="1"/>
        <v>2026</v>
      </c>
      <c r="K14" s="3">
        <f t="shared" si="1"/>
        <v>2026</v>
      </c>
      <c r="L14" s="3">
        <f t="shared" si="1"/>
        <v>2026</v>
      </c>
      <c r="M14" s="3">
        <f t="shared" si="1"/>
        <v>2026</v>
      </c>
      <c r="N14" s="3">
        <f t="shared" si="1"/>
        <v>2026</v>
      </c>
      <c r="O14" s="3">
        <f t="shared" si="1"/>
        <v>2026</v>
      </c>
      <c r="P14" s="3">
        <f t="shared" si="1"/>
        <v>2026</v>
      </c>
      <c r="Q14" s="3">
        <f t="shared" si="1"/>
        <v>2026</v>
      </c>
      <c r="R14" s="3">
        <f t="shared" si="1"/>
        <v>2026</v>
      </c>
      <c r="S14" s="31"/>
    </row>
    <row r="15" spans="1:19" s="15" customFormat="1" collapsed="1" x14ac:dyDescent="0.25">
      <c r="A15" s="16"/>
      <c r="B15" s="68"/>
      <c r="C15" s="31"/>
      <c r="D15" s="31"/>
      <c r="E15" s="31"/>
      <c r="R15" s="113"/>
    </row>
    <row r="16" spans="1:19" s="15" customFormat="1" x14ac:dyDescent="0.25">
      <c r="A16" s="16" t="s">
        <v>98</v>
      </c>
      <c r="B16" s="68" t="s">
        <v>99</v>
      </c>
      <c r="C16" s="31" t="s">
        <v>99</v>
      </c>
      <c r="D16" s="31"/>
      <c r="E16" s="31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14"/>
      <c r="S16" s="35" t="s">
        <v>100</v>
      </c>
    </row>
    <row r="17" spans="1:19" s="15" customFormat="1" x14ac:dyDescent="0.25">
      <c r="A17" s="18" t="s">
        <v>101</v>
      </c>
      <c r="B17" s="69" t="s">
        <v>101</v>
      </c>
      <c r="C17" s="19" t="s">
        <v>102</v>
      </c>
      <c r="D17" s="19"/>
      <c r="E17" s="19"/>
      <c r="F17" s="19" t="str">
        <f>_xlfn.CONCAT(F13,F14)</f>
        <v>12/2025</v>
      </c>
      <c r="G17" s="19" t="str">
        <f t="shared" ref="G17:R17" si="2">_xlfn.CONCAT(G13,G14)</f>
        <v>1/2026</v>
      </c>
      <c r="H17" s="19" t="str">
        <f t="shared" si="2"/>
        <v>2/2026</v>
      </c>
      <c r="I17" s="19" t="str">
        <f t="shared" si="2"/>
        <v>3/2026</v>
      </c>
      <c r="J17" s="19" t="str">
        <f t="shared" si="2"/>
        <v>4/2026</v>
      </c>
      <c r="K17" s="19" t="str">
        <f t="shared" si="2"/>
        <v>5/2026</v>
      </c>
      <c r="L17" s="19" t="str">
        <f t="shared" si="2"/>
        <v>6/2026</v>
      </c>
      <c r="M17" s="19" t="str">
        <f t="shared" si="2"/>
        <v>7/2026</v>
      </c>
      <c r="N17" s="19" t="str">
        <f t="shared" si="2"/>
        <v>8/2026</v>
      </c>
      <c r="O17" s="19" t="str">
        <f t="shared" si="2"/>
        <v>9/2026</v>
      </c>
      <c r="P17" s="19" t="str">
        <f t="shared" si="2"/>
        <v>10/2026</v>
      </c>
      <c r="Q17" s="19" t="str">
        <f>_xlfn.CONCAT(Q13,Q14)</f>
        <v>11/2026</v>
      </c>
      <c r="R17" s="116" t="str">
        <f t="shared" si="2"/>
        <v>12/2026</v>
      </c>
      <c r="S17" s="36" t="s">
        <v>103</v>
      </c>
    </row>
    <row r="18" spans="1:19" s="15" customFormat="1" x14ac:dyDescent="0.25">
      <c r="A18" s="20">
        <v>1</v>
      </c>
      <c r="B18" s="58"/>
      <c r="C18" s="21" t="s">
        <v>104</v>
      </c>
      <c r="D18" s="21"/>
      <c r="E18" s="21"/>
      <c r="F18" s="22"/>
      <c r="G18" s="22"/>
      <c r="H18" s="23"/>
      <c r="I18" s="23"/>
      <c r="J18" s="23"/>
      <c r="K18" s="23"/>
      <c r="L18" s="23"/>
      <c r="M18" s="23"/>
      <c r="N18" s="23"/>
      <c r="O18" s="23"/>
      <c r="P18" s="24"/>
      <c r="Q18" s="21"/>
      <c r="R18" s="21"/>
    </row>
    <row r="19" spans="1:19" s="15" customFormat="1" x14ac:dyDescent="0.3">
      <c r="A19" s="20">
        <f t="shared" ref="A19:A64" si="3">A18+1</f>
        <v>2</v>
      </c>
      <c r="B19" s="55">
        <v>101</v>
      </c>
      <c r="C19" s="21" t="s">
        <v>105</v>
      </c>
      <c r="D19" s="250" t="s">
        <v>234</v>
      </c>
      <c r="E19" s="21"/>
      <c r="F19" s="110">
        <f>VLOOKUP($D19,'REG FL BS - 4 Results'!$A:$BB,MATCH(F$12,'REG FL BS - 4 Results'!$2:$2,0),FALSE)/1000</f>
        <v>28567677.5591834</v>
      </c>
      <c r="G19" s="110">
        <f>VLOOKUP($D19,'REG FL BS - 4 Results'!$A:$BB,MATCH(G$12,'REG FL BS - 4 Results'!$2:$2,0),FALSE)/1000</f>
        <v>28631103.500447601</v>
      </c>
      <c r="H19" s="110">
        <f>VLOOKUP($D19,'REG FL BS - 4 Results'!$A:$BB,MATCH(H$12,'REG FL BS - 4 Results'!$2:$2,0),FALSE)/1000</f>
        <v>28677664.534127202</v>
      </c>
      <c r="I19" s="110">
        <f>VLOOKUP($D19,'REG FL BS - 4 Results'!$A:$BB,MATCH(I$12,'REG FL BS - 4 Results'!$2:$2,0),FALSE)/1000</f>
        <v>28797279.262712602</v>
      </c>
      <c r="J19" s="110">
        <f>VLOOKUP($D19,'REG FL BS - 4 Results'!$A:$BB,MATCH(J$12,'REG FL BS - 4 Results'!$2:$2,0),FALSE)/1000</f>
        <v>28846808.006073602</v>
      </c>
      <c r="K19" s="110">
        <f>VLOOKUP($D19,'REG FL BS - 4 Results'!$A:$BB,MATCH(K$12,'REG FL BS - 4 Results'!$2:$2,0),FALSE)/1000</f>
        <v>28944243.3813054</v>
      </c>
      <c r="L19" s="110">
        <f>VLOOKUP($D19,'REG FL BS - 4 Results'!$A:$BB,MATCH(L$12,'REG FL BS - 4 Results'!$2:$2,0),FALSE)/1000</f>
        <v>29457766.219276201</v>
      </c>
      <c r="M19" s="110">
        <f>VLOOKUP($D19,'REG FL BS - 4 Results'!$A:$BB,MATCH(M$12,'REG FL BS - 4 Results'!$2:$2,0),FALSE)/1000</f>
        <v>29639094.520442102</v>
      </c>
      <c r="N19" s="110">
        <f>VLOOKUP($D19,'REG FL BS - 4 Results'!$A:$BB,MATCH(N$12,'REG FL BS - 4 Results'!$2:$2,0),FALSE)/1000</f>
        <v>29734315.4055577</v>
      </c>
      <c r="O19" s="110">
        <f>VLOOKUP($D19,'REG FL BS - 4 Results'!$A:$BB,MATCH(O$12,'REG FL BS - 4 Results'!$2:$2,0),FALSE)/1000</f>
        <v>29876716.357459702</v>
      </c>
      <c r="P19" s="110">
        <f>VLOOKUP($D19,'REG FL BS - 4 Results'!$A:$BB,MATCH(P$12,'REG FL BS - 4 Results'!$2:$2,0),FALSE)/1000</f>
        <v>29950446.841657903</v>
      </c>
      <c r="Q19" s="110">
        <f>VLOOKUP($D19,'REG FL BS - 4 Results'!$A:$BB,MATCH(Q$12,'REG FL BS - 4 Results'!$2:$2,0),FALSE)/1000</f>
        <v>30029979.045631699</v>
      </c>
      <c r="R19" s="110">
        <f>VLOOKUP($D19,'REG FL BS - 4 Results'!$A:$BB,MATCH(R$12,'REG FL BS - 4 Results'!$2:$2,0),FALSE)/1000</f>
        <v>30499720.2666055</v>
      </c>
      <c r="S19" s="44">
        <f t="shared" ref="S19:S24" si="4">AVERAGE(F19:R19)</f>
        <v>29357908.838498507</v>
      </c>
    </row>
    <row r="20" spans="1:19" s="15" customFormat="1" x14ac:dyDescent="0.3">
      <c r="A20" s="20">
        <f t="shared" si="3"/>
        <v>3</v>
      </c>
      <c r="B20" s="55">
        <v>105</v>
      </c>
      <c r="C20" s="38" t="s">
        <v>106</v>
      </c>
      <c r="D20" s="250" t="s">
        <v>235</v>
      </c>
      <c r="E20" s="38"/>
      <c r="F20" s="110">
        <f>VLOOKUP($D20,'REG FL BS - 4 Results'!$A:$BB,MATCH(F$12,'REG FL BS - 4 Results'!$2:$2,0),FALSE)/1000</f>
        <v>129702.86306999999</v>
      </c>
      <c r="G20" s="110">
        <f>VLOOKUP($D20,'REG FL BS - 4 Results'!$A:$BB,MATCH(G$12,'REG FL BS - 4 Results'!$2:$2,0),FALSE)/1000</f>
        <v>129702.86306999999</v>
      </c>
      <c r="H20" s="110">
        <f>VLOOKUP($D20,'REG FL BS - 4 Results'!$A:$BB,MATCH(H$12,'REG FL BS - 4 Results'!$2:$2,0),FALSE)/1000</f>
        <v>129702.86306999999</v>
      </c>
      <c r="I20" s="110">
        <f>VLOOKUP($D20,'REG FL BS - 4 Results'!$A:$BB,MATCH(I$12,'REG FL BS - 4 Results'!$2:$2,0),FALSE)/1000</f>
        <v>129702.86306999999</v>
      </c>
      <c r="J20" s="110">
        <f>VLOOKUP($D20,'REG FL BS - 4 Results'!$A:$BB,MATCH(J$12,'REG FL BS - 4 Results'!$2:$2,0),FALSE)/1000</f>
        <v>129702.86306999999</v>
      </c>
      <c r="K20" s="110">
        <f>VLOOKUP($D20,'REG FL BS - 4 Results'!$A:$BB,MATCH(K$12,'REG FL BS - 4 Results'!$2:$2,0),FALSE)/1000</f>
        <v>129702.86306999999</v>
      </c>
      <c r="L20" s="110">
        <f>VLOOKUP($D20,'REG FL BS - 4 Results'!$A:$BB,MATCH(L$12,'REG FL BS - 4 Results'!$2:$2,0),FALSE)/1000</f>
        <v>129702.86306999999</v>
      </c>
      <c r="M20" s="110">
        <f>VLOOKUP($D20,'REG FL BS - 4 Results'!$A:$BB,MATCH(M$12,'REG FL BS - 4 Results'!$2:$2,0),FALSE)/1000</f>
        <v>129702.86306999999</v>
      </c>
      <c r="N20" s="110">
        <f>VLOOKUP($D20,'REG FL BS - 4 Results'!$A:$BB,MATCH(N$12,'REG FL BS - 4 Results'!$2:$2,0),FALSE)/1000</f>
        <v>129702.86306999999</v>
      </c>
      <c r="O20" s="110">
        <f>VLOOKUP($D20,'REG FL BS - 4 Results'!$A:$BB,MATCH(O$12,'REG FL BS - 4 Results'!$2:$2,0),FALSE)/1000</f>
        <v>129702.86306999999</v>
      </c>
      <c r="P20" s="110">
        <f>VLOOKUP($D20,'REG FL BS - 4 Results'!$A:$BB,MATCH(P$12,'REG FL BS - 4 Results'!$2:$2,0),FALSE)/1000</f>
        <v>129702.86306999999</v>
      </c>
      <c r="Q20" s="110">
        <f>VLOOKUP($D20,'REG FL BS - 4 Results'!$A:$BB,MATCH(Q$12,'REG FL BS - 4 Results'!$2:$2,0),FALSE)/1000</f>
        <v>129702.86306999999</v>
      </c>
      <c r="R20" s="110">
        <f>VLOOKUP($D20,'REG FL BS - 4 Results'!$A:$BB,MATCH(R$12,'REG FL BS - 4 Results'!$2:$2,0),FALSE)/1000</f>
        <v>129702.86306999999</v>
      </c>
      <c r="S20" s="44">
        <f t="shared" si="4"/>
        <v>129702.86306999998</v>
      </c>
    </row>
    <row r="21" spans="1:19" s="15" customFormat="1" x14ac:dyDescent="0.3">
      <c r="A21" s="20">
        <f t="shared" si="3"/>
        <v>4</v>
      </c>
      <c r="B21" s="56">
        <v>106</v>
      </c>
      <c r="C21" s="38" t="s">
        <v>107</v>
      </c>
      <c r="D21" s="250" t="s">
        <v>236</v>
      </c>
      <c r="E21" s="38"/>
      <c r="F21" s="110">
        <f>VLOOKUP($D21,'REG FL BS - 4 Results'!$A:$BB,MATCH(F$12,'REG FL BS - 4 Results'!$2:$2,0),FALSE)/1000</f>
        <v>3580458.5720399898</v>
      </c>
      <c r="G21" s="110">
        <f>VLOOKUP($D21,'REG FL BS - 4 Results'!$A:$BB,MATCH(G$12,'REG FL BS - 4 Results'!$2:$2,0),FALSE)/1000</f>
        <v>3580458.5720399898</v>
      </c>
      <c r="H21" s="110">
        <f>VLOOKUP($D21,'REG FL BS - 4 Results'!$A:$BB,MATCH(H$12,'REG FL BS - 4 Results'!$2:$2,0),FALSE)/1000</f>
        <v>3580458.5720399898</v>
      </c>
      <c r="I21" s="110">
        <f>VLOOKUP($D21,'REG FL BS - 4 Results'!$A:$BB,MATCH(I$12,'REG FL BS - 4 Results'!$2:$2,0),FALSE)/1000</f>
        <v>3580458.5720399898</v>
      </c>
      <c r="J21" s="110">
        <f>VLOOKUP($D21,'REG FL BS - 4 Results'!$A:$BB,MATCH(J$12,'REG FL BS - 4 Results'!$2:$2,0),FALSE)/1000</f>
        <v>3580458.5720399898</v>
      </c>
      <c r="K21" s="110">
        <f>VLOOKUP($D21,'REG FL BS - 4 Results'!$A:$BB,MATCH(K$12,'REG FL BS - 4 Results'!$2:$2,0),FALSE)/1000</f>
        <v>3580458.5720399898</v>
      </c>
      <c r="L21" s="110">
        <f>VLOOKUP($D21,'REG FL BS - 4 Results'!$A:$BB,MATCH(L$12,'REG FL BS - 4 Results'!$2:$2,0),FALSE)/1000</f>
        <v>3580458.5720399898</v>
      </c>
      <c r="M21" s="110">
        <f>VLOOKUP($D21,'REG FL BS - 4 Results'!$A:$BB,MATCH(M$12,'REG FL BS - 4 Results'!$2:$2,0),FALSE)/1000</f>
        <v>3580458.5720399898</v>
      </c>
      <c r="N21" s="110">
        <f>VLOOKUP($D21,'REG FL BS - 4 Results'!$A:$BB,MATCH(N$12,'REG FL BS - 4 Results'!$2:$2,0),FALSE)/1000</f>
        <v>3580458.5720399898</v>
      </c>
      <c r="O21" s="110">
        <f>VLOOKUP($D21,'REG FL BS - 4 Results'!$A:$BB,MATCH(O$12,'REG FL BS - 4 Results'!$2:$2,0),FALSE)/1000</f>
        <v>3580458.5720399898</v>
      </c>
      <c r="P21" s="110">
        <f>VLOOKUP($D21,'REG FL BS - 4 Results'!$A:$BB,MATCH(P$12,'REG FL BS - 4 Results'!$2:$2,0),FALSE)/1000</f>
        <v>3580458.5720399898</v>
      </c>
      <c r="Q21" s="110">
        <f>VLOOKUP($D21,'REG FL BS - 4 Results'!$A:$BB,MATCH(Q$12,'REG FL BS - 4 Results'!$2:$2,0),FALSE)/1000</f>
        <v>3580458.5720399898</v>
      </c>
      <c r="R21" s="110">
        <f>VLOOKUP($D21,'REG FL BS - 4 Results'!$A:$BB,MATCH(R$12,'REG FL BS - 4 Results'!$2:$2,0),FALSE)/1000</f>
        <v>3580458.5720399898</v>
      </c>
      <c r="S21" s="44">
        <f t="shared" si="4"/>
        <v>3580458.5720399912</v>
      </c>
    </row>
    <row r="22" spans="1:19" s="15" customFormat="1" x14ac:dyDescent="0.3">
      <c r="A22" s="20">
        <f t="shared" si="3"/>
        <v>5</v>
      </c>
      <c r="B22" s="56">
        <v>107</v>
      </c>
      <c r="C22" s="38" t="s">
        <v>108</v>
      </c>
      <c r="D22" s="250" t="s">
        <v>237</v>
      </c>
      <c r="E22" s="38"/>
      <c r="F22" s="110">
        <f>VLOOKUP($D22,'REG FL BS - 4 Results'!$A:$BB,MATCH(F$12,'REG FL BS - 4 Results'!$2:$2,0),FALSE)/1000</f>
        <v>1071954.9930537101</v>
      </c>
      <c r="G22" s="110">
        <f>VLOOKUP($D22,'REG FL BS - 4 Results'!$A:$BB,MATCH(G$12,'REG FL BS - 4 Results'!$2:$2,0),FALSE)/1000</f>
        <v>1201972.7296223301</v>
      </c>
      <c r="H22" s="110">
        <f>VLOOKUP($D22,'REG FL BS - 4 Results'!$A:$BB,MATCH(H$12,'REG FL BS - 4 Results'!$2:$2,0),FALSE)/1000</f>
        <v>1352041.74973</v>
      </c>
      <c r="I22" s="110">
        <f>VLOOKUP($D22,'REG FL BS - 4 Results'!$A:$BB,MATCH(I$12,'REG FL BS - 4 Results'!$2:$2,0),FALSE)/1000</f>
        <v>1434674.4485393399</v>
      </c>
      <c r="J22" s="110">
        <f>VLOOKUP($D22,'REG FL BS - 4 Results'!$A:$BB,MATCH(J$12,'REG FL BS - 4 Results'!$2:$2,0),FALSE)/1000</f>
        <v>1587181.8303995801</v>
      </c>
      <c r="K22" s="110">
        <f>VLOOKUP($D22,'REG FL BS - 4 Results'!$A:$BB,MATCH(K$12,'REG FL BS - 4 Results'!$2:$2,0),FALSE)/1000</f>
        <v>1689516.41493956</v>
      </c>
      <c r="L22" s="110">
        <f>VLOOKUP($D22,'REG FL BS - 4 Results'!$A:$BB,MATCH(L$12,'REG FL BS - 4 Results'!$2:$2,0),FALSE)/1000</f>
        <v>1368413.5172096801</v>
      </c>
      <c r="M22" s="110">
        <f>VLOOKUP($D22,'REG FL BS - 4 Results'!$A:$BB,MATCH(M$12,'REG FL BS - 4 Results'!$2:$2,0),FALSE)/1000</f>
        <v>1374383.93695039</v>
      </c>
      <c r="N22" s="110">
        <f>VLOOKUP($D22,'REG FL BS - 4 Results'!$A:$BB,MATCH(N$12,'REG FL BS - 4 Results'!$2:$2,0),FALSE)/1000</f>
        <v>1514830.3806593299</v>
      </c>
      <c r="O22" s="110">
        <f>VLOOKUP($D22,'REG FL BS - 4 Results'!$A:$BB,MATCH(O$12,'REG FL BS - 4 Results'!$2:$2,0),FALSE)/1000</f>
        <v>1586923.72035074</v>
      </c>
      <c r="P22" s="110">
        <f>VLOOKUP($D22,'REG FL BS - 4 Results'!$A:$BB,MATCH(P$12,'REG FL BS - 4 Results'!$2:$2,0),FALSE)/1000</f>
        <v>1730839.0207376699</v>
      </c>
      <c r="Q22" s="110">
        <f>VLOOKUP($D22,'REG FL BS - 4 Results'!$A:$BB,MATCH(Q$12,'REG FL BS - 4 Results'!$2:$2,0),FALSE)/1000</f>
        <v>1867095.31381179</v>
      </c>
      <c r="R22" s="110">
        <f>VLOOKUP($D22,'REG FL BS - 4 Results'!$A:$BB,MATCH(R$12,'REG FL BS - 4 Results'!$2:$2,0),FALSE)/1000</f>
        <v>1517258.8373740201</v>
      </c>
      <c r="S22" s="44">
        <f t="shared" si="4"/>
        <v>1484391.2994906264</v>
      </c>
    </row>
    <row r="23" spans="1:19" s="15" customFormat="1" x14ac:dyDescent="0.3">
      <c r="A23" s="20">
        <f t="shared" si="3"/>
        <v>6</v>
      </c>
      <c r="B23" s="56">
        <v>114</v>
      </c>
      <c r="C23" s="21" t="s">
        <v>109</v>
      </c>
      <c r="D23" s="250" t="s">
        <v>238</v>
      </c>
      <c r="E23" s="21"/>
      <c r="F23" s="110">
        <f>VLOOKUP($D23,'REG FL BS - 4 Results'!$A:$BB,MATCH(F$12,'REG FL BS - 4 Results'!$2:$2,0),FALSE)/1000</f>
        <v>20325.435300000001</v>
      </c>
      <c r="G23" s="110">
        <f>VLOOKUP($D23,'REG FL BS - 4 Results'!$A:$BB,MATCH(G$12,'REG FL BS - 4 Results'!$2:$2,0),FALSE)/1000</f>
        <v>20325.435300000001</v>
      </c>
      <c r="H23" s="110">
        <f>VLOOKUP($D23,'REG FL BS - 4 Results'!$A:$BB,MATCH(H$12,'REG FL BS - 4 Results'!$2:$2,0),FALSE)/1000</f>
        <v>20325.435300000001</v>
      </c>
      <c r="I23" s="110">
        <f>VLOOKUP($D23,'REG FL BS - 4 Results'!$A:$BB,MATCH(I$12,'REG FL BS - 4 Results'!$2:$2,0),FALSE)/1000</f>
        <v>20325.435300000001</v>
      </c>
      <c r="J23" s="110">
        <f>VLOOKUP($D23,'REG FL BS - 4 Results'!$A:$BB,MATCH(J$12,'REG FL BS - 4 Results'!$2:$2,0),FALSE)/1000</f>
        <v>20325.435300000001</v>
      </c>
      <c r="K23" s="110">
        <f>VLOOKUP($D23,'REG FL BS - 4 Results'!$A:$BB,MATCH(K$12,'REG FL BS - 4 Results'!$2:$2,0),FALSE)/1000</f>
        <v>20325.435300000001</v>
      </c>
      <c r="L23" s="110">
        <f>VLOOKUP($D23,'REG FL BS - 4 Results'!$A:$BB,MATCH(L$12,'REG FL BS - 4 Results'!$2:$2,0),FALSE)/1000</f>
        <v>20325.435300000001</v>
      </c>
      <c r="M23" s="110">
        <f>VLOOKUP($D23,'REG FL BS - 4 Results'!$A:$BB,MATCH(M$12,'REG FL BS - 4 Results'!$2:$2,0),FALSE)/1000</f>
        <v>20325.435300000001</v>
      </c>
      <c r="N23" s="110">
        <f>VLOOKUP($D23,'REG FL BS - 4 Results'!$A:$BB,MATCH(N$12,'REG FL BS - 4 Results'!$2:$2,0),FALSE)/1000</f>
        <v>20325.435300000001</v>
      </c>
      <c r="O23" s="110">
        <f>VLOOKUP($D23,'REG FL BS - 4 Results'!$A:$BB,MATCH(O$12,'REG FL BS - 4 Results'!$2:$2,0),FALSE)/1000</f>
        <v>20325.435300000001</v>
      </c>
      <c r="P23" s="110">
        <f>VLOOKUP($D23,'REG FL BS - 4 Results'!$A:$BB,MATCH(P$12,'REG FL BS - 4 Results'!$2:$2,0),FALSE)/1000</f>
        <v>20325.435300000001</v>
      </c>
      <c r="Q23" s="110">
        <f>VLOOKUP($D23,'REG FL BS - 4 Results'!$A:$BB,MATCH(Q$12,'REG FL BS - 4 Results'!$2:$2,0),FALSE)/1000</f>
        <v>20325.435300000001</v>
      </c>
      <c r="R23" s="110">
        <f>VLOOKUP($D23,'REG FL BS - 4 Results'!$A:$BB,MATCH(R$12,'REG FL BS - 4 Results'!$2:$2,0),FALSE)/1000</f>
        <v>20325.435300000001</v>
      </c>
      <c r="S23" s="44">
        <f t="shared" si="4"/>
        <v>20325.435300000005</v>
      </c>
    </row>
    <row r="24" spans="1:19" s="15" customFormat="1" x14ac:dyDescent="0.3">
      <c r="A24" s="20">
        <f t="shared" si="3"/>
        <v>7</v>
      </c>
      <c r="B24" s="56">
        <v>118</v>
      </c>
      <c r="C24" s="21" t="s">
        <v>110</v>
      </c>
      <c r="D24" s="250" t="s">
        <v>239</v>
      </c>
      <c r="E24" s="21"/>
      <c r="F24" s="137">
        <f>VLOOKUP($D24,'REG FL BS - 4 Results'!$A:$BB,MATCH(F$12,'REG FL BS - 4 Results'!$2:$2,0),FALSE)/1000</f>
        <v>2531.2399999999998</v>
      </c>
      <c r="G24" s="137">
        <f>VLOOKUP($D24,'REG FL BS - 4 Results'!$A:$BB,MATCH(G$12,'REG FL BS - 4 Results'!$2:$2,0),FALSE)/1000</f>
        <v>2531.2399999999998</v>
      </c>
      <c r="H24" s="137">
        <f>VLOOKUP($D24,'REG FL BS - 4 Results'!$A:$BB,MATCH(H$12,'REG FL BS - 4 Results'!$2:$2,0),FALSE)/1000</f>
        <v>2531.2399999999998</v>
      </c>
      <c r="I24" s="137">
        <f>VLOOKUP($D24,'REG FL BS - 4 Results'!$A:$BB,MATCH(I$12,'REG FL BS - 4 Results'!$2:$2,0),FALSE)/1000</f>
        <v>2531.2399999999998</v>
      </c>
      <c r="J24" s="137">
        <f>VLOOKUP($D24,'REG FL BS - 4 Results'!$A:$BB,MATCH(J$12,'REG FL BS - 4 Results'!$2:$2,0),FALSE)/1000</f>
        <v>2531.2399999999998</v>
      </c>
      <c r="K24" s="137">
        <f>VLOOKUP($D24,'REG FL BS - 4 Results'!$A:$BB,MATCH(K$12,'REG FL BS - 4 Results'!$2:$2,0),FALSE)/1000</f>
        <v>2531.2399999999998</v>
      </c>
      <c r="L24" s="137">
        <f>VLOOKUP($D24,'REG FL BS - 4 Results'!$A:$BB,MATCH(L$12,'REG FL BS - 4 Results'!$2:$2,0),FALSE)/1000</f>
        <v>2531.2399999999998</v>
      </c>
      <c r="M24" s="137">
        <f>VLOOKUP($D24,'REG FL BS - 4 Results'!$A:$BB,MATCH(M$12,'REG FL BS - 4 Results'!$2:$2,0),FALSE)/1000</f>
        <v>2531.2399999999998</v>
      </c>
      <c r="N24" s="137">
        <f>VLOOKUP($D24,'REG FL BS - 4 Results'!$A:$BB,MATCH(N$12,'REG FL BS - 4 Results'!$2:$2,0),FALSE)/1000</f>
        <v>2531.2399999999998</v>
      </c>
      <c r="O24" s="137">
        <f>VLOOKUP($D24,'REG FL BS - 4 Results'!$A:$BB,MATCH(O$12,'REG FL BS - 4 Results'!$2:$2,0),FALSE)/1000</f>
        <v>2531.2399999999998</v>
      </c>
      <c r="P24" s="137">
        <f>VLOOKUP($D24,'REG FL BS - 4 Results'!$A:$BB,MATCH(P$12,'REG FL BS - 4 Results'!$2:$2,0),FALSE)/1000</f>
        <v>2531.2399999999998</v>
      </c>
      <c r="Q24" s="137">
        <f>VLOOKUP($D24,'REG FL BS - 4 Results'!$A:$BB,MATCH(Q$12,'REG FL BS - 4 Results'!$2:$2,0),FALSE)/1000</f>
        <v>2531.2399999999998</v>
      </c>
      <c r="R24" s="137">
        <f>VLOOKUP($D24,'REG FL BS - 4 Results'!$A:$BB,MATCH(R$12,'REG FL BS - 4 Results'!$2:$2,0),FALSE)/1000</f>
        <v>2531.2399999999998</v>
      </c>
      <c r="S24" s="52">
        <f t="shared" si="4"/>
        <v>2531.2399999999989</v>
      </c>
    </row>
    <row r="25" spans="1:19" s="15" customFormat="1" x14ac:dyDescent="0.25">
      <c r="A25" s="20">
        <f t="shared" si="3"/>
        <v>8</v>
      </c>
      <c r="B25" s="57"/>
      <c r="C25" s="39" t="s">
        <v>111</v>
      </c>
      <c r="E25" s="39"/>
      <c r="F25" s="42">
        <f>SUM(F19:F24)</f>
        <v>33372650.662647102</v>
      </c>
      <c r="G25" s="42">
        <f t="shared" ref="G25:S25" si="5">SUM(G19:G24)</f>
        <v>33566094.340479918</v>
      </c>
      <c r="H25" s="42">
        <f t="shared" si="5"/>
        <v>33762724.394267194</v>
      </c>
      <c r="I25" s="42">
        <f t="shared" si="5"/>
        <v>33964971.821661934</v>
      </c>
      <c r="J25" s="42">
        <f t="shared" si="5"/>
        <v>34167007.946883172</v>
      </c>
      <c r="K25" s="42">
        <f t="shared" si="5"/>
        <v>34366777.906654954</v>
      </c>
      <c r="L25" s="42">
        <f t="shared" si="5"/>
        <v>34559197.846895874</v>
      </c>
      <c r="M25" s="42">
        <f t="shared" si="5"/>
        <v>34746496.567802489</v>
      </c>
      <c r="N25" s="42">
        <f t="shared" si="5"/>
        <v>34982163.896627016</v>
      </c>
      <c r="O25" s="42">
        <f t="shared" si="5"/>
        <v>35196658.188220434</v>
      </c>
      <c r="P25" s="42">
        <f t="shared" si="5"/>
        <v>35414303.972805567</v>
      </c>
      <c r="Q25" s="42">
        <f t="shared" si="5"/>
        <v>35630092.469853476</v>
      </c>
      <c r="R25" s="42">
        <f t="shared" si="5"/>
        <v>35749997.21438951</v>
      </c>
      <c r="S25" s="42">
        <f t="shared" si="5"/>
        <v>34575318.248399124</v>
      </c>
    </row>
    <row r="26" spans="1:19" s="15" customFormat="1" x14ac:dyDescent="0.3">
      <c r="A26" s="20">
        <f t="shared" si="3"/>
        <v>9</v>
      </c>
      <c r="B26" s="56">
        <v>108</v>
      </c>
      <c r="C26" s="25" t="s">
        <v>112</v>
      </c>
      <c r="D26" s="250" t="s">
        <v>240</v>
      </c>
      <c r="E26" s="25"/>
      <c r="F26" s="110">
        <f>VLOOKUP($D26,'REG FL BS - 4 Results'!$A:$BB,MATCH(F$12,'REG FL BS - 4 Results'!$2:$2,0),FALSE)/1000</f>
        <v>-8065679.3654515306</v>
      </c>
      <c r="G26" s="110">
        <f>VLOOKUP($D26,'REG FL BS - 4 Results'!$A:$BB,MATCH(G$12,'REG FL BS - 4 Results'!$2:$2,0),FALSE)/1000</f>
        <v>-8137205.9432590194</v>
      </c>
      <c r="H26" s="110">
        <f>VLOOKUP($D26,'REG FL BS - 4 Results'!$A:$BB,MATCH(H$12,'REG FL BS - 4 Results'!$2:$2,0),FALSE)/1000</f>
        <v>-8210175.2861522995</v>
      </c>
      <c r="I26" s="110">
        <f>VLOOKUP($D26,'REG FL BS - 4 Results'!$A:$BB,MATCH(I$12,'REG FL BS - 4 Results'!$2:$2,0),FALSE)/1000</f>
        <v>-8274861.2472402398</v>
      </c>
      <c r="J26" s="110">
        <f>VLOOKUP($D26,'REG FL BS - 4 Results'!$A:$BB,MATCH(J$12,'REG FL BS - 4 Results'!$2:$2,0),FALSE)/1000</f>
        <v>-8347393.3797769696</v>
      </c>
      <c r="K26" s="110">
        <f>VLOOKUP($D26,'REG FL BS - 4 Results'!$A:$BB,MATCH(K$12,'REG FL BS - 4 Results'!$2:$2,0),FALSE)/1000</f>
        <v>-8416065.82598681</v>
      </c>
      <c r="L26" s="110">
        <f>VLOOKUP($D26,'REG FL BS - 4 Results'!$A:$BB,MATCH(L$12,'REG FL BS - 4 Results'!$2:$2,0),FALSE)/1000</f>
        <v>-8476155.3604058605</v>
      </c>
      <c r="M26" s="110">
        <f>VLOOKUP($D26,'REG FL BS - 4 Results'!$A:$BB,MATCH(M$12,'REG FL BS - 4 Results'!$2:$2,0),FALSE)/1000</f>
        <v>-8535350.3499787506</v>
      </c>
      <c r="N26" s="110">
        <f>VLOOKUP($D26,'REG FL BS - 4 Results'!$A:$BB,MATCH(N$12,'REG FL BS - 4 Results'!$2:$2,0),FALSE)/1000</f>
        <v>-8608683.26794081</v>
      </c>
      <c r="O26" s="110">
        <f>VLOOKUP($D26,'REG FL BS - 4 Results'!$A:$BB,MATCH(O$12,'REG FL BS - 4 Results'!$2:$2,0),FALSE)/1000</f>
        <v>-8676401.1695873905</v>
      </c>
      <c r="P26" s="110">
        <f>VLOOKUP($D26,'REG FL BS - 4 Results'!$A:$BB,MATCH(P$12,'REG FL BS - 4 Results'!$2:$2,0),FALSE)/1000</f>
        <v>-8752179.9800977707</v>
      </c>
      <c r="Q26" s="110">
        <f>VLOOKUP($D26,'REG FL BS - 4 Results'!$A:$BB,MATCH(Q$12,'REG FL BS - 4 Results'!$2:$2,0),FALSE)/1000</f>
        <v>-8828296.4013952594</v>
      </c>
      <c r="R26" s="110">
        <f>VLOOKUP($D26,'REG FL BS - 4 Results'!$A:$BB,MATCH(R$12,'REG FL BS - 4 Results'!$2:$2,0),FALSE)/1000</f>
        <v>-8812315.6475380007</v>
      </c>
      <c r="S26" s="44">
        <f>AVERAGE(F26:R26)</f>
        <v>-8472366.4019085169</v>
      </c>
    </row>
    <row r="27" spans="1:19" s="15" customFormat="1" x14ac:dyDescent="0.3">
      <c r="A27" s="20">
        <f t="shared" si="3"/>
        <v>10</v>
      </c>
      <c r="B27" s="56">
        <v>111</v>
      </c>
      <c r="C27" s="25" t="s">
        <v>113</v>
      </c>
      <c r="D27" s="250" t="s">
        <v>241</v>
      </c>
      <c r="E27" s="25"/>
      <c r="F27" s="110">
        <f>VLOOKUP($D27,'REG FL BS - 4 Results'!$A:$BB,MATCH(F$12,'REG FL BS - 4 Results'!$2:$2,0),FALSE)/1000</f>
        <v>-210915.23746999999</v>
      </c>
      <c r="G27" s="110">
        <f>VLOOKUP($D27,'REG FL BS - 4 Results'!$A:$BB,MATCH(G$12,'REG FL BS - 4 Results'!$2:$2,0),FALSE)/1000</f>
        <v>-210915.23746999999</v>
      </c>
      <c r="H27" s="110">
        <f>VLOOKUP($D27,'REG FL BS - 4 Results'!$A:$BB,MATCH(H$12,'REG FL BS - 4 Results'!$2:$2,0),FALSE)/1000</f>
        <v>-210915.23746999999</v>
      </c>
      <c r="I27" s="110">
        <f>VLOOKUP($D27,'REG FL BS - 4 Results'!$A:$BB,MATCH(I$12,'REG FL BS - 4 Results'!$2:$2,0),FALSE)/1000</f>
        <v>-210915.23746999999</v>
      </c>
      <c r="J27" s="110">
        <f>VLOOKUP($D27,'REG FL BS - 4 Results'!$A:$BB,MATCH(J$12,'REG FL BS - 4 Results'!$2:$2,0),FALSE)/1000</f>
        <v>-210915.23746999999</v>
      </c>
      <c r="K27" s="110">
        <f>VLOOKUP($D27,'REG FL BS - 4 Results'!$A:$BB,MATCH(K$12,'REG FL BS - 4 Results'!$2:$2,0),FALSE)/1000</f>
        <v>-210915.23746999999</v>
      </c>
      <c r="L27" s="110">
        <f>VLOOKUP($D27,'REG FL BS - 4 Results'!$A:$BB,MATCH(L$12,'REG FL BS - 4 Results'!$2:$2,0),FALSE)/1000</f>
        <v>-210915.23746999999</v>
      </c>
      <c r="M27" s="110">
        <f>VLOOKUP($D27,'REG FL BS - 4 Results'!$A:$BB,MATCH(M$12,'REG FL BS - 4 Results'!$2:$2,0),FALSE)/1000</f>
        <v>-210915.23746999999</v>
      </c>
      <c r="N27" s="110">
        <f>VLOOKUP($D27,'REG FL BS - 4 Results'!$A:$BB,MATCH(N$12,'REG FL BS - 4 Results'!$2:$2,0),FALSE)/1000</f>
        <v>-210915.23746999999</v>
      </c>
      <c r="O27" s="110">
        <f>VLOOKUP($D27,'REG FL BS - 4 Results'!$A:$BB,MATCH(O$12,'REG FL BS - 4 Results'!$2:$2,0),FALSE)/1000</f>
        <v>-210915.23746999999</v>
      </c>
      <c r="P27" s="110">
        <f>VLOOKUP($D27,'REG FL BS - 4 Results'!$A:$BB,MATCH(P$12,'REG FL BS - 4 Results'!$2:$2,0),FALSE)/1000</f>
        <v>-210915.23746999999</v>
      </c>
      <c r="Q27" s="110">
        <f>VLOOKUP($D27,'REG FL BS - 4 Results'!$A:$BB,MATCH(Q$12,'REG FL BS - 4 Results'!$2:$2,0),FALSE)/1000</f>
        <v>-210915.23746999999</v>
      </c>
      <c r="R27" s="110">
        <f>VLOOKUP($D27,'REG FL BS - 4 Results'!$A:$BB,MATCH(R$12,'REG FL BS - 4 Results'!$2:$2,0),FALSE)/1000</f>
        <v>-210915.23746999999</v>
      </c>
      <c r="S27" s="44">
        <f>AVERAGE(F27:R27)</f>
        <v>-210915.23747000002</v>
      </c>
    </row>
    <row r="28" spans="1:19" s="15" customFormat="1" x14ac:dyDescent="0.3">
      <c r="A28" s="20">
        <f t="shared" si="3"/>
        <v>11</v>
      </c>
      <c r="B28" s="56">
        <v>115</v>
      </c>
      <c r="C28" s="21" t="s">
        <v>114</v>
      </c>
      <c r="D28" s="250" t="s">
        <v>242</v>
      </c>
      <c r="E28" s="21"/>
      <c r="F28" s="110">
        <f>VLOOKUP($D28,'REG FL BS - 4 Results'!$A:$BB,MATCH(F$12,'REG FL BS - 4 Results'!$2:$2,0),FALSE)/1000</f>
        <v>-7251.61355</v>
      </c>
      <c r="G28" s="110">
        <f>VLOOKUP($D28,'REG FL BS - 4 Results'!$A:$BB,MATCH(G$12,'REG FL BS - 4 Results'!$2:$2,0),FALSE)/1000</f>
        <v>-7251.61355</v>
      </c>
      <c r="H28" s="110">
        <f>VLOOKUP($D28,'REG FL BS - 4 Results'!$A:$BB,MATCH(H$12,'REG FL BS - 4 Results'!$2:$2,0),FALSE)/1000</f>
        <v>-7251.61355</v>
      </c>
      <c r="I28" s="110">
        <f>VLOOKUP($D28,'REG FL BS - 4 Results'!$A:$BB,MATCH(I$12,'REG FL BS - 4 Results'!$2:$2,0),FALSE)/1000</f>
        <v>-7251.61355</v>
      </c>
      <c r="J28" s="110">
        <f>VLOOKUP($D28,'REG FL BS - 4 Results'!$A:$BB,MATCH(J$12,'REG FL BS - 4 Results'!$2:$2,0),FALSE)/1000</f>
        <v>-7251.61355</v>
      </c>
      <c r="K28" s="110">
        <f>VLOOKUP($D28,'REG FL BS - 4 Results'!$A:$BB,MATCH(K$12,'REG FL BS - 4 Results'!$2:$2,0),FALSE)/1000</f>
        <v>-7251.61355</v>
      </c>
      <c r="L28" s="110">
        <f>VLOOKUP($D28,'REG FL BS - 4 Results'!$A:$BB,MATCH(L$12,'REG FL BS - 4 Results'!$2:$2,0),FALSE)/1000</f>
        <v>-7251.61355</v>
      </c>
      <c r="M28" s="110">
        <f>VLOOKUP($D28,'REG FL BS - 4 Results'!$A:$BB,MATCH(M$12,'REG FL BS - 4 Results'!$2:$2,0),FALSE)/1000</f>
        <v>-7251.61355</v>
      </c>
      <c r="N28" s="110">
        <f>VLOOKUP($D28,'REG FL BS - 4 Results'!$A:$BB,MATCH(N$12,'REG FL BS - 4 Results'!$2:$2,0),FALSE)/1000</f>
        <v>-7251.61355</v>
      </c>
      <c r="O28" s="110">
        <f>VLOOKUP($D28,'REG FL BS - 4 Results'!$A:$BB,MATCH(O$12,'REG FL BS - 4 Results'!$2:$2,0),FALSE)/1000</f>
        <v>-7251.61355</v>
      </c>
      <c r="P28" s="110">
        <f>VLOOKUP($D28,'REG FL BS - 4 Results'!$A:$BB,MATCH(P$12,'REG FL BS - 4 Results'!$2:$2,0),FALSE)/1000</f>
        <v>-7251.61355</v>
      </c>
      <c r="Q28" s="110">
        <f>VLOOKUP($D28,'REG FL BS - 4 Results'!$A:$BB,MATCH(Q$12,'REG FL BS - 4 Results'!$2:$2,0),FALSE)/1000</f>
        <v>-7251.61355</v>
      </c>
      <c r="R28" s="110">
        <f>VLOOKUP($D28,'REG FL BS - 4 Results'!$A:$BB,MATCH(R$12,'REG FL BS - 4 Results'!$2:$2,0),FALSE)/1000</f>
        <v>-7251.61355</v>
      </c>
      <c r="S28" s="44">
        <f>AVERAGE(F28:R28)</f>
        <v>-7251.6135499999991</v>
      </c>
    </row>
    <row r="29" spans="1:19" s="15" customFormat="1" x14ac:dyDescent="0.3">
      <c r="A29" s="20">
        <f>A28+1</f>
        <v>12</v>
      </c>
      <c r="B29" s="56">
        <v>119</v>
      </c>
      <c r="C29" s="21" t="s">
        <v>115</v>
      </c>
      <c r="D29" s="250" t="s">
        <v>243</v>
      </c>
      <c r="E29" s="21"/>
      <c r="F29" s="110">
        <f>VLOOKUP($D29,'REG FL BS - 4 Results'!$A:$BB,MATCH(F$12,'REG FL BS - 4 Results'!$2:$2,0),FALSE)/1000</f>
        <v>-2510.5769</v>
      </c>
      <c r="G29" s="110">
        <f>VLOOKUP($D29,'REG FL BS - 4 Results'!$A:$BB,MATCH(G$12,'REG FL BS - 4 Results'!$2:$2,0),FALSE)/1000</f>
        <v>-2510.5769</v>
      </c>
      <c r="H29" s="110">
        <f>VLOOKUP($D29,'REG FL BS - 4 Results'!$A:$BB,MATCH(H$12,'REG FL BS - 4 Results'!$2:$2,0),FALSE)/1000</f>
        <v>-2510.5769</v>
      </c>
      <c r="I29" s="110">
        <f>VLOOKUP($D29,'REG FL BS - 4 Results'!$A:$BB,MATCH(I$12,'REG FL BS - 4 Results'!$2:$2,0),FALSE)/1000</f>
        <v>-2510.5769</v>
      </c>
      <c r="J29" s="110">
        <f>VLOOKUP($D29,'REG FL BS - 4 Results'!$A:$BB,MATCH(J$12,'REG FL BS - 4 Results'!$2:$2,0),FALSE)/1000</f>
        <v>-2510.5769</v>
      </c>
      <c r="K29" s="110">
        <f>VLOOKUP($D29,'REG FL BS - 4 Results'!$A:$BB,MATCH(K$12,'REG FL BS - 4 Results'!$2:$2,0),FALSE)/1000</f>
        <v>-2510.5769</v>
      </c>
      <c r="L29" s="110">
        <f>VLOOKUP($D29,'REG FL BS - 4 Results'!$A:$BB,MATCH(L$12,'REG FL BS - 4 Results'!$2:$2,0),FALSE)/1000</f>
        <v>-2510.5769</v>
      </c>
      <c r="M29" s="110">
        <f>VLOOKUP($D29,'REG FL BS - 4 Results'!$A:$BB,MATCH(M$12,'REG FL BS - 4 Results'!$2:$2,0),FALSE)/1000</f>
        <v>-2510.5769</v>
      </c>
      <c r="N29" s="110">
        <f>VLOOKUP($D29,'REG FL BS - 4 Results'!$A:$BB,MATCH(N$12,'REG FL BS - 4 Results'!$2:$2,0),FALSE)/1000</f>
        <v>-2510.5769</v>
      </c>
      <c r="O29" s="110">
        <f>VLOOKUP($D29,'REG FL BS - 4 Results'!$A:$BB,MATCH(O$12,'REG FL BS - 4 Results'!$2:$2,0),FALSE)/1000</f>
        <v>-2510.5769</v>
      </c>
      <c r="P29" s="110">
        <f>VLOOKUP($D29,'REG FL BS - 4 Results'!$A:$BB,MATCH(P$12,'REG FL BS - 4 Results'!$2:$2,0),FALSE)/1000</f>
        <v>-2510.5769</v>
      </c>
      <c r="Q29" s="110">
        <f>VLOOKUP($D29,'REG FL BS - 4 Results'!$A:$BB,MATCH(Q$12,'REG FL BS - 4 Results'!$2:$2,0),FALSE)/1000</f>
        <v>-2510.5769</v>
      </c>
      <c r="R29" s="110">
        <f>VLOOKUP($D29,'REG FL BS - 4 Results'!$A:$BB,MATCH(R$12,'REG FL BS - 4 Results'!$2:$2,0),FALSE)/1000</f>
        <v>-2510.5769</v>
      </c>
      <c r="S29" s="44">
        <f>AVERAGE(F29:R29)</f>
        <v>-2510.5769</v>
      </c>
    </row>
    <row r="30" spans="1:19" s="15" customFormat="1" x14ac:dyDescent="0.25">
      <c r="A30" s="20">
        <f t="shared" si="3"/>
        <v>13</v>
      </c>
      <c r="B30" s="57"/>
      <c r="C30" s="39" t="s">
        <v>116</v>
      </c>
      <c r="D30" s="39"/>
      <c r="E30" s="39"/>
      <c r="F30" s="45">
        <f>SUM(F25:F29)</f>
        <v>25086293.86927557</v>
      </c>
      <c r="G30" s="45">
        <f>SUM(G25:G29)</f>
        <v>25208210.969300896</v>
      </c>
      <c r="H30" s="45">
        <f>SUM(H25:H29)</f>
        <v>25331871.680194892</v>
      </c>
      <c r="I30" s="45">
        <f t="shared" ref="I30:R30" si="6">SUM(I25:I29)</f>
        <v>25469433.146501694</v>
      </c>
      <c r="J30" s="45">
        <f t="shared" si="6"/>
        <v>25598937.1391862</v>
      </c>
      <c r="K30" s="45">
        <f t="shared" si="6"/>
        <v>25730034.652748141</v>
      </c>
      <c r="L30" s="45">
        <f t="shared" si="6"/>
        <v>25862365.058570009</v>
      </c>
      <c r="M30" s="45">
        <f t="shared" si="6"/>
        <v>25990468.789903734</v>
      </c>
      <c r="N30" s="45">
        <f t="shared" si="6"/>
        <v>26152803.200766202</v>
      </c>
      <c r="O30" s="45">
        <f t="shared" si="6"/>
        <v>26299579.590713043</v>
      </c>
      <c r="P30" s="45">
        <f t="shared" si="6"/>
        <v>26441446.564787794</v>
      </c>
      <c r="Q30" s="45">
        <f t="shared" si="6"/>
        <v>26581118.640538212</v>
      </c>
      <c r="R30" s="45">
        <f t="shared" si="6"/>
        <v>26717004.138931509</v>
      </c>
      <c r="S30" s="45">
        <f>SUM(S25:S29)</f>
        <v>25882274.418570604</v>
      </c>
    </row>
    <row r="31" spans="1:19" x14ac:dyDescent="0.3">
      <c r="A31" s="20">
        <f t="shared" si="3"/>
        <v>14</v>
      </c>
      <c r="B31" s="56"/>
      <c r="C31" s="21"/>
      <c r="D31" s="21"/>
      <c r="E31" s="21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7"/>
    </row>
    <row r="32" spans="1:19" x14ac:dyDescent="0.3">
      <c r="A32" s="20">
        <f t="shared" si="3"/>
        <v>15</v>
      </c>
      <c r="B32" s="58"/>
      <c r="C32" s="21" t="s">
        <v>117</v>
      </c>
      <c r="D32" s="21"/>
      <c r="E32" s="21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7"/>
    </row>
    <row r="33" spans="1:19" x14ac:dyDescent="0.3">
      <c r="A33" s="20">
        <f t="shared" si="3"/>
        <v>16</v>
      </c>
      <c r="B33" s="59">
        <v>121</v>
      </c>
      <c r="C33" s="15" t="s">
        <v>118</v>
      </c>
      <c r="D33" s="250" t="s">
        <v>244</v>
      </c>
      <c r="E33" s="15"/>
      <c r="F33" s="110">
        <f>VLOOKUP($D33,'REG FL BS - 4 Results'!$A:$BB,MATCH(F$12,'REG FL BS - 4 Results'!$2:$2,0),FALSE)/1000</f>
        <v>22953.779369999902</v>
      </c>
      <c r="G33" s="110">
        <f>VLOOKUP($D33,'REG FL BS - 4 Results'!$A:$BB,MATCH(G$12,'REG FL BS - 4 Results'!$2:$2,0),FALSE)/1000</f>
        <v>22953.779369999902</v>
      </c>
      <c r="H33" s="110">
        <f>VLOOKUP($D33,'REG FL BS - 4 Results'!$A:$BB,MATCH(H$12,'REG FL BS - 4 Results'!$2:$2,0),FALSE)/1000</f>
        <v>22953.779369999902</v>
      </c>
      <c r="I33" s="110">
        <f>VLOOKUP($D33,'REG FL BS - 4 Results'!$A:$BB,MATCH(I$12,'REG FL BS - 4 Results'!$2:$2,0),FALSE)/1000</f>
        <v>22953.779369999902</v>
      </c>
      <c r="J33" s="110">
        <f>VLOOKUP($D33,'REG FL BS - 4 Results'!$A:$BB,MATCH(J$12,'REG FL BS - 4 Results'!$2:$2,0),FALSE)/1000</f>
        <v>22953.779369999902</v>
      </c>
      <c r="K33" s="110">
        <f>VLOOKUP($D33,'REG FL BS - 4 Results'!$A:$BB,MATCH(K$12,'REG FL BS - 4 Results'!$2:$2,0),FALSE)/1000</f>
        <v>22953.779369999902</v>
      </c>
      <c r="L33" s="110">
        <f>VLOOKUP($D33,'REG FL BS - 4 Results'!$A:$BB,MATCH(L$12,'REG FL BS - 4 Results'!$2:$2,0),FALSE)/1000</f>
        <v>22953.779369999902</v>
      </c>
      <c r="M33" s="110">
        <f>VLOOKUP($D33,'REG FL BS - 4 Results'!$A:$BB,MATCH(M$12,'REG FL BS - 4 Results'!$2:$2,0),FALSE)/1000</f>
        <v>22953.779369999902</v>
      </c>
      <c r="N33" s="110">
        <f>VLOOKUP($D33,'REG FL BS - 4 Results'!$A:$BB,MATCH(N$12,'REG FL BS - 4 Results'!$2:$2,0),FALSE)/1000</f>
        <v>22953.779369999902</v>
      </c>
      <c r="O33" s="110">
        <f>VLOOKUP($D33,'REG FL BS - 4 Results'!$A:$BB,MATCH(O$12,'REG FL BS - 4 Results'!$2:$2,0),FALSE)/1000</f>
        <v>22953.779369999902</v>
      </c>
      <c r="P33" s="110">
        <f>VLOOKUP($D33,'REG FL BS - 4 Results'!$A:$BB,MATCH(P$12,'REG FL BS - 4 Results'!$2:$2,0),FALSE)/1000</f>
        <v>22953.779369999902</v>
      </c>
      <c r="Q33" s="110">
        <f>VLOOKUP($D33,'REG FL BS - 4 Results'!$A:$BB,MATCH(Q$12,'REG FL BS - 4 Results'!$2:$2,0),FALSE)/1000</f>
        <v>22953.779369999902</v>
      </c>
      <c r="R33" s="110">
        <f>VLOOKUP($D33,'REG FL BS - 4 Results'!$A:$BB,MATCH(R$12,'REG FL BS - 4 Results'!$2:$2,0),FALSE)/1000</f>
        <v>22953.779369999902</v>
      </c>
      <c r="S33" s="44">
        <f>AVERAGE(F33:R33)</f>
        <v>22953.779369999895</v>
      </c>
    </row>
    <row r="34" spans="1:19" x14ac:dyDescent="0.3">
      <c r="A34" s="20">
        <f t="shared" si="3"/>
        <v>17</v>
      </c>
      <c r="B34" s="56">
        <v>122</v>
      </c>
      <c r="C34" s="21" t="s">
        <v>119</v>
      </c>
      <c r="D34" s="250" t="s">
        <v>245</v>
      </c>
      <c r="E34" s="21"/>
      <c r="F34" s="137">
        <f>VLOOKUP($D34,'REG FL BS - 4 Results'!$A:$BB,MATCH(F$12,'REG FL BS - 4 Results'!$2:$2,0),FALSE)/1000</f>
        <v>-13907.134808305998</v>
      </c>
      <c r="G34" s="137">
        <f>VLOOKUP($D34,'REG FL BS - 4 Results'!$A:$BB,MATCH(G$12,'REG FL BS - 4 Results'!$2:$2,0),FALSE)/1000</f>
        <v>-13997.097806673</v>
      </c>
      <c r="H34" s="137">
        <f>VLOOKUP($D34,'REG FL BS - 4 Results'!$A:$BB,MATCH(H$12,'REG FL BS - 4 Results'!$2:$2,0),FALSE)/1000</f>
        <v>-14087.060805039899</v>
      </c>
      <c r="I34" s="137">
        <f>VLOOKUP($D34,'REG FL BS - 4 Results'!$A:$BB,MATCH(I$12,'REG FL BS - 4 Results'!$2:$2,0),FALSE)/1000</f>
        <v>-14177.023803406799</v>
      </c>
      <c r="J34" s="137">
        <f>VLOOKUP($D34,'REG FL BS - 4 Results'!$A:$BB,MATCH(J$12,'REG FL BS - 4 Results'!$2:$2,0),FALSE)/1000</f>
        <v>-14266.986801773701</v>
      </c>
      <c r="K34" s="137">
        <f>VLOOKUP($D34,'REG FL BS - 4 Results'!$A:$BB,MATCH(K$12,'REG FL BS - 4 Results'!$2:$2,0),FALSE)/1000</f>
        <v>-14356.949800140699</v>
      </c>
      <c r="L34" s="137">
        <f>VLOOKUP($D34,'REG FL BS - 4 Results'!$A:$BB,MATCH(L$12,'REG FL BS - 4 Results'!$2:$2,0),FALSE)/1000</f>
        <v>-14446.912798507599</v>
      </c>
      <c r="M34" s="137">
        <f>VLOOKUP($D34,'REG FL BS - 4 Results'!$A:$BB,MATCH(M$12,'REG FL BS - 4 Results'!$2:$2,0),FALSE)/1000</f>
        <v>-14536.875796874501</v>
      </c>
      <c r="N34" s="137">
        <f>VLOOKUP($D34,'REG FL BS - 4 Results'!$A:$BB,MATCH(N$12,'REG FL BS - 4 Results'!$2:$2,0),FALSE)/1000</f>
        <v>-14626.8387952415</v>
      </c>
      <c r="O34" s="137">
        <f>VLOOKUP($D34,'REG FL BS - 4 Results'!$A:$BB,MATCH(O$12,'REG FL BS - 4 Results'!$2:$2,0),FALSE)/1000</f>
        <v>-14716.8017936084</v>
      </c>
      <c r="P34" s="137">
        <f>VLOOKUP($D34,'REG FL BS - 4 Results'!$A:$BB,MATCH(P$12,'REG FL BS - 4 Results'!$2:$2,0),FALSE)/1000</f>
        <v>-14806.7647919753</v>
      </c>
      <c r="Q34" s="137">
        <f>VLOOKUP($D34,'REG FL BS - 4 Results'!$A:$BB,MATCH(Q$12,'REG FL BS - 4 Results'!$2:$2,0),FALSE)/1000</f>
        <v>-14896.7277903422</v>
      </c>
      <c r="R34" s="137">
        <f>VLOOKUP($D34,'REG FL BS - 4 Results'!$A:$BB,MATCH(R$12,'REG FL BS - 4 Results'!$2:$2,0),FALSE)/1000</f>
        <v>-14986.6907887092</v>
      </c>
      <c r="S34" s="53">
        <f>AVERAGE(F34:R34)</f>
        <v>-14446.912798507603</v>
      </c>
    </row>
    <row r="35" spans="1:19" x14ac:dyDescent="0.3">
      <c r="A35" s="20">
        <f t="shared" si="3"/>
        <v>18</v>
      </c>
      <c r="B35" s="56"/>
      <c r="C35" s="39" t="s">
        <v>120</v>
      </c>
      <c r="D35" s="100"/>
      <c r="E35" s="39"/>
      <c r="F35" s="42">
        <f>SUM(F33:F34)</f>
        <v>9046.6445616939036</v>
      </c>
      <c r="G35" s="42">
        <f t="shared" ref="G35:P35" si="7">SUM(G33:G34)</f>
        <v>8956.6815633269016</v>
      </c>
      <c r="H35" s="42">
        <f t="shared" si="7"/>
        <v>8866.7185649600033</v>
      </c>
      <c r="I35" s="42">
        <f t="shared" si="7"/>
        <v>8776.7555665931031</v>
      </c>
      <c r="J35" s="42">
        <f t="shared" si="7"/>
        <v>8686.7925682262012</v>
      </c>
      <c r="K35" s="42">
        <f t="shared" si="7"/>
        <v>8596.8295698592028</v>
      </c>
      <c r="L35" s="42">
        <f t="shared" si="7"/>
        <v>8506.8665714923027</v>
      </c>
      <c r="M35" s="42">
        <f t="shared" si="7"/>
        <v>8416.9035731254007</v>
      </c>
      <c r="N35" s="42">
        <f t="shared" si="7"/>
        <v>8326.9405747584024</v>
      </c>
      <c r="O35" s="42">
        <f t="shared" si="7"/>
        <v>8236.9775763915022</v>
      </c>
      <c r="P35" s="42">
        <f t="shared" si="7"/>
        <v>8147.0145780246021</v>
      </c>
      <c r="Q35" s="42">
        <f>SUM(Q33:Q34)</f>
        <v>8057.051579657702</v>
      </c>
      <c r="R35" s="42">
        <f>SUM(R33:R34)</f>
        <v>7967.0885812907018</v>
      </c>
      <c r="S35" s="42">
        <f>SUM(S33:S34)</f>
        <v>8506.8665714922918</v>
      </c>
    </row>
    <row r="36" spans="1:19" x14ac:dyDescent="0.3">
      <c r="A36" s="20">
        <f t="shared" si="3"/>
        <v>19</v>
      </c>
      <c r="B36" s="56">
        <v>123</v>
      </c>
      <c r="C36" s="21" t="s">
        <v>121</v>
      </c>
      <c r="D36" s="250" t="s">
        <v>246</v>
      </c>
      <c r="E36" s="21"/>
      <c r="F36" s="110">
        <f>VLOOKUP($D36,'REG FL BS - 4 Results'!$A:$BB,MATCH(F$12,'REG FL BS - 4 Results'!$2:$2,0),FALSE)/1000</f>
        <v>6553.1172900000802</v>
      </c>
      <c r="G36" s="110">
        <f>VLOOKUP($D36,'REG FL BS - 4 Results'!$A:$BB,MATCH(G$12,'REG FL BS - 4 Results'!$2:$2,0),FALSE)/1000</f>
        <v>6553.1172900000802</v>
      </c>
      <c r="H36" s="110">
        <f>VLOOKUP($D36,'REG FL BS - 4 Results'!$A:$BB,MATCH(H$12,'REG FL BS - 4 Results'!$2:$2,0),FALSE)/1000</f>
        <v>6553.1172900000802</v>
      </c>
      <c r="I36" s="110">
        <f>VLOOKUP($D36,'REG FL BS - 4 Results'!$A:$BB,MATCH(I$12,'REG FL BS - 4 Results'!$2:$2,0),FALSE)/1000</f>
        <v>6553.1172900000802</v>
      </c>
      <c r="J36" s="110">
        <f>VLOOKUP($D36,'REG FL BS - 4 Results'!$A:$BB,MATCH(J$12,'REG FL BS - 4 Results'!$2:$2,0),FALSE)/1000</f>
        <v>6553.1172900000802</v>
      </c>
      <c r="K36" s="110">
        <f>VLOOKUP($D36,'REG FL BS - 4 Results'!$A:$BB,MATCH(K$12,'REG FL BS - 4 Results'!$2:$2,0),FALSE)/1000</f>
        <v>6553.1172900000802</v>
      </c>
      <c r="L36" s="110">
        <f>VLOOKUP($D36,'REG FL BS - 4 Results'!$A:$BB,MATCH(L$12,'REG FL BS - 4 Results'!$2:$2,0),FALSE)/1000</f>
        <v>6553.1172900000802</v>
      </c>
      <c r="M36" s="110">
        <f>VLOOKUP($D36,'REG FL BS - 4 Results'!$A:$BB,MATCH(M$12,'REG FL BS - 4 Results'!$2:$2,0),FALSE)/1000</f>
        <v>6553.1172900000802</v>
      </c>
      <c r="N36" s="110">
        <f>VLOOKUP($D36,'REG FL BS - 4 Results'!$A:$BB,MATCH(N$12,'REG FL BS - 4 Results'!$2:$2,0),FALSE)/1000</f>
        <v>6553.1172900000802</v>
      </c>
      <c r="O36" s="110">
        <f>VLOOKUP($D36,'REG FL BS - 4 Results'!$A:$BB,MATCH(O$12,'REG FL BS - 4 Results'!$2:$2,0),FALSE)/1000</f>
        <v>6553.1172900000802</v>
      </c>
      <c r="P36" s="110">
        <f>VLOOKUP($D36,'REG FL BS - 4 Results'!$A:$BB,MATCH(P$12,'REG FL BS - 4 Results'!$2:$2,0),FALSE)/1000</f>
        <v>6553.1172900000802</v>
      </c>
      <c r="Q36" s="110">
        <f>VLOOKUP($D36,'REG FL BS - 4 Results'!$A:$BB,MATCH(Q$12,'REG FL BS - 4 Results'!$2:$2,0),FALSE)/1000</f>
        <v>6553.1172900000802</v>
      </c>
      <c r="R36" s="110">
        <f>VLOOKUP($D36,'REG FL BS - 4 Results'!$A:$BB,MATCH(R$12,'REG FL BS - 4 Results'!$2:$2,0),FALSE)/1000</f>
        <v>6553.1172900000802</v>
      </c>
      <c r="S36" s="42">
        <f>AVERAGE(F36:R36)</f>
        <v>6553.1172900000811</v>
      </c>
    </row>
    <row r="37" spans="1:19" x14ac:dyDescent="0.3">
      <c r="A37" s="20">
        <f t="shared" si="3"/>
        <v>20</v>
      </c>
      <c r="B37" s="56">
        <v>124</v>
      </c>
      <c r="C37" s="21" t="s">
        <v>122</v>
      </c>
      <c r="D37" s="250" t="s">
        <v>247</v>
      </c>
      <c r="E37" s="21"/>
      <c r="F37" s="110">
        <f>VLOOKUP($D37,'REG FL BS - 4 Results'!$A:$BB,MATCH(F$12,'REG FL BS - 4 Results'!$2:$2,0),FALSE)/1000</f>
        <v>1362.87204</v>
      </c>
      <c r="G37" s="110">
        <f>VLOOKUP($D37,'REG FL BS - 4 Results'!$A:$BB,MATCH(G$12,'REG FL BS - 4 Results'!$2:$2,0),FALSE)/1000</f>
        <v>1362.87204</v>
      </c>
      <c r="H37" s="110">
        <f>VLOOKUP($D37,'REG FL BS - 4 Results'!$A:$BB,MATCH(H$12,'REG FL BS - 4 Results'!$2:$2,0),FALSE)/1000</f>
        <v>1362.87204</v>
      </c>
      <c r="I37" s="110">
        <f>VLOOKUP($D37,'REG FL BS - 4 Results'!$A:$BB,MATCH(I$12,'REG FL BS - 4 Results'!$2:$2,0),FALSE)/1000</f>
        <v>1362.87204</v>
      </c>
      <c r="J37" s="110">
        <f>VLOOKUP($D37,'REG FL BS - 4 Results'!$A:$BB,MATCH(J$12,'REG FL BS - 4 Results'!$2:$2,0),FALSE)/1000</f>
        <v>1362.87204</v>
      </c>
      <c r="K37" s="110">
        <f>VLOOKUP($D37,'REG FL BS - 4 Results'!$A:$BB,MATCH(K$12,'REG FL BS - 4 Results'!$2:$2,0),FALSE)/1000</f>
        <v>1362.87204</v>
      </c>
      <c r="L37" s="110">
        <f>VLOOKUP($D37,'REG FL BS - 4 Results'!$A:$BB,MATCH(L$12,'REG FL BS - 4 Results'!$2:$2,0),FALSE)/1000</f>
        <v>1362.87204</v>
      </c>
      <c r="M37" s="110">
        <f>VLOOKUP($D37,'REG FL BS - 4 Results'!$A:$BB,MATCH(M$12,'REG FL BS - 4 Results'!$2:$2,0),FALSE)/1000</f>
        <v>1362.87204</v>
      </c>
      <c r="N37" s="110">
        <f>VLOOKUP($D37,'REG FL BS - 4 Results'!$A:$BB,MATCH(N$12,'REG FL BS - 4 Results'!$2:$2,0),FALSE)/1000</f>
        <v>1362.87204</v>
      </c>
      <c r="O37" s="110">
        <f>VLOOKUP($D37,'REG FL BS - 4 Results'!$A:$BB,MATCH(O$12,'REG FL BS - 4 Results'!$2:$2,0),FALSE)/1000</f>
        <v>1362.87204</v>
      </c>
      <c r="P37" s="110">
        <f>VLOOKUP($D37,'REG FL BS - 4 Results'!$A:$BB,MATCH(P$12,'REG FL BS - 4 Results'!$2:$2,0),FALSE)/1000</f>
        <v>1362.87204</v>
      </c>
      <c r="Q37" s="110">
        <f>VLOOKUP($D37,'REG FL BS - 4 Results'!$A:$BB,MATCH(Q$12,'REG FL BS - 4 Results'!$2:$2,0),FALSE)/1000</f>
        <v>1362.87204</v>
      </c>
      <c r="R37" s="110">
        <f>VLOOKUP($D37,'REG FL BS - 4 Results'!$A:$BB,MATCH(R$12,'REG FL BS - 4 Results'!$2:$2,0),FALSE)/1000</f>
        <v>1362.87204</v>
      </c>
      <c r="S37" s="47">
        <f>AVERAGE(F37:R37)</f>
        <v>1362.87204</v>
      </c>
    </row>
    <row r="38" spans="1:19" x14ac:dyDescent="0.3">
      <c r="A38" s="20">
        <f t="shared" si="3"/>
        <v>21</v>
      </c>
      <c r="B38" s="56">
        <v>128</v>
      </c>
      <c r="C38" s="21" t="s">
        <v>123</v>
      </c>
      <c r="D38" s="250" t="s">
        <v>248</v>
      </c>
      <c r="E38" s="21"/>
      <c r="F38" s="110">
        <f>VLOOKUP($D38,'REG FL BS - 4 Results'!$A:$BB,MATCH(F$12,'REG FL BS - 4 Results'!$2:$2,0),FALSE)/1000</f>
        <v>485436.45543999999</v>
      </c>
      <c r="G38" s="110">
        <f>VLOOKUP($D38,'REG FL BS - 4 Results'!$A:$BB,MATCH(G$12,'REG FL BS - 4 Results'!$2:$2,0),FALSE)/1000</f>
        <v>482349.78877333301</v>
      </c>
      <c r="H38" s="110">
        <f>VLOOKUP($D38,'REG FL BS - 4 Results'!$A:$BB,MATCH(H$12,'REG FL BS - 4 Results'!$2:$2,0),FALSE)/1000</f>
        <v>479263.12210666604</v>
      </c>
      <c r="I38" s="110">
        <f>VLOOKUP($D38,'REG FL BS - 4 Results'!$A:$BB,MATCH(I$12,'REG FL BS - 4 Results'!$2:$2,0),FALSE)/1000</f>
        <v>476176.45543999999</v>
      </c>
      <c r="J38" s="110">
        <f>VLOOKUP($D38,'REG FL BS - 4 Results'!$A:$BB,MATCH(J$12,'REG FL BS - 4 Results'!$2:$2,0),FALSE)/1000</f>
        <v>473089.78877333301</v>
      </c>
      <c r="K38" s="110">
        <f>VLOOKUP($D38,'REG FL BS - 4 Results'!$A:$BB,MATCH(K$12,'REG FL BS - 4 Results'!$2:$2,0),FALSE)/1000</f>
        <v>470003.12210666604</v>
      </c>
      <c r="L38" s="110">
        <f>VLOOKUP($D38,'REG FL BS - 4 Results'!$A:$BB,MATCH(L$12,'REG FL BS - 4 Results'!$2:$2,0),FALSE)/1000</f>
        <v>466916.45543999999</v>
      </c>
      <c r="M38" s="110">
        <f>VLOOKUP($D38,'REG FL BS - 4 Results'!$A:$BB,MATCH(M$12,'REG FL BS - 4 Results'!$2:$2,0),FALSE)/1000</f>
        <v>463829.78877333301</v>
      </c>
      <c r="N38" s="110">
        <f>VLOOKUP($D38,'REG FL BS - 4 Results'!$A:$BB,MATCH(N$12,'REG FL BS - 4 Results'!$2:$2,0),FALSE)/1000</f>
        <v>460743.12210666604</v>
      </c>
      <c r="O38" s="110">
        <f>VLOOKUP($D38,'REG FL BS - 4 Results'!$A:$BB,MATCH(O$12,'REG FL BS - 4 Results'!$2:$2,0),FALSE)/1000</f>
        <v>457656.45543999999</v>
      </c>
      <c r="P38" s="110">
        <f>VLOOKUP($D38,'REG FL BS - 4 Results'!$A:$BB,MATCH(P$12,'REG FL BS - 4 Results'!$2:$2,0),FALSE)/1000</f>
        <v>454569.78877333301</v>
      </c>
      <c r="Q38" s="110">
        <f>VLOOKUP($D38,'REG FL BS - 4 Results'!$A:$BB,MATCH(Q$12,'REG FL BS - 4 Results'!$2:$2,0),FALSE)/1000</f>
        <v>451483.12210666604</v>
      </c>
      <c r="R38" s="110">
        <f>VLOOKUP($D38,'REG FL BS - 4 Results'!$A:$BB,MATCH(R$12,'REG FL BS - 4 Results'!$2:$2,0),FALSE)/1000</f>
        <v>448396.45543999999</v>
      </c>
      <c r="S38" s="47">
        <f>AVERAGE(F38:R38)</f>
        <v>466916.45543999964</v>
      </c>
    </row>
    <row r="39" spans="1:19" x14ac:dyDescent="0.3">
      <c r="A39" s="20">
        <f t="shared" si="3"/>
        <v>22</v>
      </c>
      <c r="B39" s="56">
        <v>129</v>
      </c>
      <c r="C39" s="21" t="s">
        <v>124</v>
      </c>
      <c r="D39" s="250" t="s">
        <v>249</v>
      </c>
      <c r="E39" s="21"/>
      <c r="F39" s="110">
        <f>VLOOKUP($D39,'REG FL BS - 4 Results'!$A:$BB,MATCH(F$12,'REG FL BS - 4 Results'!$2:$2,0),FALSE)/1000</f>
        <v>0</v>
      </c>
      <c r="G39" s="110">
        <f>VLOOKUP($D39,'REG FL BS - 4 Results'!$A:$BB,MATCH(G$12,'REG FL BS - 4 Results'!$2:$2,0),FALSE)/1000</f>
        <v>0</v>
      </c>
      <c r="H39" s="110">
        <f>VLOOKUP($D39,'REG FL BS - 4 Results'!$A:$BB,MATCH(H$12,'REG FL BS - 4 Results'!$2:$2,0),FALSE)/1000</f>
        <v>0</v>
      </c>
      <c r="I39" s="110">
        <f>VLOOKUP($D39,'REG FL BS - 4 Results'!$A:$BB,MATCH(I$12,'REG FL BS - 4 Results'!$2:$2,0),FALSE)/1000</f>
        <v>0</v>
      </c>
      <c r="J39" s="110">
        <f>VLOOKUP($D39,'REG FL BS - 4 Results'!$A:$BB,MATCH(J$12,'REG FL BS - 4 Results'!$2:$2,0),FALSE)/1000</f>
        <v>0</v>
      </c>
      <c r="K39" s="110">
        <f>VLOOKUP($D39,'REG FL BS - 4 Results'!$A:$BB,MATCH(K$12,'REG FL BS - 4 Results'!$2:$2,0),FALSE)/1000</f>
        <v>0</v>
      </c>
      <c r="L39" s="110">
        <f>VLOOKUP($D39,'REG FL BS - 4 Results'!$A:$BB,MATCH(L$12,'REG FL BS - 4 Results'!$2:$2,0),FALSE)/1000</f>
        <v>0</v>
      </c>
      <c r="M39" s="110">
        <f>VLOOKUP($D39,'REG FL BS - 4 Results'!$A:$BB,MATCH(M$12,'REG FL BS - 4 Results'!$2:$2,0),FALSE)/1000</f>
        <v>0</v>
      </c>
      <c r="N39" s="110">
        <f>VLOOKUP($D39,'REG FL BS - 4 Results'!$A:$BB,MATCH(N$12,'REG FL BS - 4 Results'!$2:$2,0),FALSE)/1000</f>
        <v>0</v>
      </c>
      <c r="O39" s="110">
        <f>VLOOKUP($D39,'REG FL BS - 4 Results'!$A:$BB,MATCH(O$12,'REG FL BS - 4 Results'!$2:$2,0),FALSE)/1000</f>
        <v>0</v>
      </c>
      <c r="P39" s="110">
        <f>VLOOKUP($D39,'REG FL BS - 4 Results'!$A:$BB,MATCH(P$12,'REG FL BS - 4 Results'!$2:$2,0),FALSE)/1000</f>
        <v>0</v>
      </c>
      <c r="Q39" s="110">
        <f>VLOOKUP($D39,'REG FL BS - 4 Results'!$A:$BB,MATCH(Q$12,'REG FL BS - 4 Results'!$2:$2,0),FALSE)/1000</f>
        <v>0</v>
      </c>
      <c r="R39" s="110">
        <f>VLOOKUP($D39,'REG FL BS - 4 Results'!$A:$BB,MATCH(R$12,'REG FL BS - 4 Results'!$2:$2,0),FALSE)/1000</f>
        <v>0</v>
      </c>
      <c r="S39" s="47">
        <f>AVERAGE(F39:R39)</f>
        <v>0</v>
      </c>
    </row>
    <row r="40" spans="1:19" x14ac:dyDescent="0.3">
      <c r="A40" s="20">
        <f t="shared" si="3"/>
        <v>23</v>
      </c>
      <c r="B40" s="56"/>
      <c r="C40" s="39" t="s">
        <v>125</v>
      </c>
      <c r="D40" s="39"/>
      <c r="E40" s="39"/>
      <c r="F40" s="46">
        <f>SUM(F35:F39)</f>
        <v>502399.08933169395</v>
      </c>
      <c r="G40" s="46">
        <f t="shared" ref="G40:P40" si="8">SUM(G35:G39)</f>
        <v>499222.45966666</v>
      </c>
      <c r="H40" s="46">
        <f t="shared" si="8"/>
        <v>496045.83000162611</v>
      </c>
      <c r="I40" s="46">
        <f t="shared" si="8"/>
        <v>492869.2003365932</v>
      </c>
      <c r="J40" s="46">
        <f t="shared" si="8"/>
        <v>489692.57067155931</v>
      </c>
      <c r="K40" s="46">
        <f t="shared" si="8"/>
        <v>486515.9410065253</v>
      </c>
      <c r="L40" s="46">
        <f t="shared" si="8"/>
        <v>483339.31134149234</v>
      </c>
      <c r="M40" s="46">
        <f t="shared" si="8"/>
        <v>480162.68167645851</v>
      </c>
      <c r="N40" s="46">
        <f t="shared" si="8"/>
        <v>476986.0520114245</v>
      </c>
      <c r="O40" s="46">
        <f t="shared" si="8"/>
        <v>473809.4223463916</v>
      </c>
      <c r="P40" s="46">
        <f t="shared" si="8"/>
        <v>470632.79268135771</v>
      </c>
      <c r="Q40" s="46">
        <f>SUM(Q35:Q39)</f>
        <v>467456.16301632382</v>
      </c>
      <c r="R40" s="46">
        <f>SUM(R35:R39)</f>
        <v>464279.5333512908</v>
      </c>
      <c r="S40" s="46">
        <f>SUM(S35:S39)</f>
        <v>483339.31134149199</v>
      </c>
    </row>
    <row r="41" spans="1:19" x14ac:dyDescent="0.3">
      <c r="A41" s="20">
        <f t="shared" si="3"/>
        <v>24</v>
      </c>
      <c r="B41" s="55"/>
      <c r="C41" s="25"/>
      <c r="D41" s="25"/>
      <c r="E41" s="25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7"/>
    </row>
    <row r="42" spans="1:19" x14ac:dyDescent="0.3">
      <c r="A42" s="20">
        <f t="shared" si="3"/>
        <v>25</v>
      </c>
      <c r="B42" s="56">
        <v>131</v>
      </c>
      <c r="C42" s="21" t="s">
        <v>126</v>
      </c>
      <c r="D42" s="250" t="s">
        <v>250</v>
      </c>
      <c r="E42" s="21"/>
      <c r="F42" s="110">
        <f>VLOOKUP($D42,'REG FL BS - 4 Results'!$A:$BB,MATCH(F$12,'REG FL BS - 4 Results'!$2:$2,0),FALSE)/1000</f>
        <v>26507.293740555</v>
      </c>
      <c r="G42" s="110">
        <f>VLOOKUP($D42,'REG FL BS - 4 Results'!$A:$BB,MATCH(G$12,'REG FL BS - 4 Results'!$2:$2,0),FALSE)/1000</f>
        <v>27686.112091724</v>
      </c>
      <c r="H42" s="110">
        <f>VLOOKUP($D42,'REG FL BS - 4 Results'!$A:$BB,MATCH(H$12,'REG FL BS - 4 Results'!$2:$2,0),FALSE)/1000</f>
        <v>28867.990136026401</v>
      </c>
      <c r="I42" s="110">
        <f>VLOOKUP($D42,'REG FL BS - 4 Results'!$A:$BB,MATCH(I$12,'REG FL BS - 4 Results'!$2:$2,0),FALSE)/1000</f>
        <v>29574.7505878882</v>
      </c>
      <c r="J42" s="110">
        <f>VLOOKUP($D42,'REG FL BS - 4 Results'!$A:$BB,MATCH(J$12,'REG FL BS - 4 Results'!$2:$2,0),FALSE)/1000</f>
        <v>30560.564336277297</v>
      </c>
      <c r="K42" s="110">
        <f>VLOOKUP($D42,'REG FL BS - 4 Results'!$A:$BB,MATCH(K$12,'REG FL BS - 4 Results'!$2:$2,0),FALSE)/1000</f>
        <v>31752.842727512601</v>
      </c>
      <c r="L42" s="110">
        <f>VLOOKUP($D42,'REG FL BS - 4 Results'!$A:$BB,MATCH(L$12,'REG FL BS - 4 Results'!$2:$2,0),FALSE)/1000</f>
        <v>32025.224138006797</v>
      </c>
      <c r="M42" s="110">
        <f>VLOOKUP($D42,'REG FL BS - 4 Results'!$A:$BB,MATCH(M$12,'REG FL BS - 4 Results'!$2:$2,0),FALSE)/1000</f>
        <v>33218.440775587398</v>
      </c>
      <c r="N42" s="110">
        <f>VLOOKUP($D42,'REG FL BS - 4 Results'!$A:$BB,MATCH(N$12,'REG FL BS - 4 Results'!$2:$2,0),FALSE)/1000</f>
        <v>34414.755552994102</v>
      </c>
      <c r="O42" s="110">
        <f>VLOOKUP($D42,'REG FL BS - 4 Results'!$A:$BB,MATCH(O$12,'REG FL BS - 4 Results'!$2:$2,0),FALSE)/1000</f>
        <v>34688.992819305</v>
      </c>
      <c r="P42" s="110">
        <f>VLOOKUP($D42,'REG FL BS - 4 Results'!$A:$BB,MATCH(P$12,'REG FL BS - 4 Results'!$2:$2,0),FALSE)/1000</f>
        <v>35889.058265599</v>
      </c>
      <c r="Q42" s="110">
        <f>VLOOKUP($D42,'REG FL BS - 4 Results'!$A:$BB,MATCH(Q$12,'REG FL BS - 4 Results'!$2:$2,0),FALSE)/1000</f>
        <v>37095.036828511402</v>
      </c>
      <c r="R42" s="110">
        <f>VLOOKUP($D42,'REG FL BS - 4 Results'!$A:$BB,MATCH(R$12,'REG FL BS - 4 Results'!$2:$2,0),FALSE)/1000</f>
        <v>37129.371332342904</v>
      </c>
      <c r="S42" s="47">
        <f t="shared" ref="S42:S58" si="9">AVERAGE(F42:R42)</f>
        <v>32262.341025563852</v>
      </c>
    </row>
    <row r="43" spans="1:19" x14ac:dyDescent="0.3">
      <c r="A43" s="20">
        <f t="shared" si="3"/>
        <v>26</v>
      </c>
      <c r="B43" s="56">
        <v>142</v>
      </c>
      <c r="C43" s="21" t="s">
        <v>127</v>
      </c>
      <c r="D43" s="250" t="s">
        <v>251</v>
      </c>
      <c r="E43" s="21"/>
      <c r="F43" s="110">
        <f>VLOOKUP($D43,'REG FL BS - 4 Results'!$A:$BB,MATCH(F$12,'REG FL BS - 4 Results'!$2:$2,0),FALSE)/1000</f>
        <v>531335.53607899207</v>
      </c>
      <c r="G43" s="110">
        <f>VLOOKUP($D43,'REG FL BS - 4 Results'!$A:$BB,MATCH(G$12,'REG FL BS - 4 Results'!$2:$2,0),FALSE)/1000</f>
        <v>675890.03851399501</v>
      </c>
      <c r="H43" s="110">
        <f>VLOOKUP($D43,'REG FL BS - 4 Results'!$A:$BB,MATCH(H$12,'REG FL BS - 4 Results'!$2:$2,0),FALSE)/1000</f>
        <v>551684.483733595</v>
      </c>
      <c r="I43" s="110">
        <f>VLOOKUP($D43,'REG FL BS - 4 Results'!$A:$BB,MATCH(I$12,'REG FL BS - 4 Results'!$2:$2,0),FALSE)/1000</f>
        <v>537058.81111860392</v>
      </c>
      <c r="J43" s="110">
        <f>VLOOKUP($D43,'REG FL BS - 4 Results'!$A:$BB,MATCH(J$12,'REG FL BS - 4 Results'!$2:$2,0),FALSE)/1000</f>
        <v>546215.35980962799</v>
      </c>
      <c r="K43" s="110">
        <f>VLOOKUP($D43,'REG FL BS - 4 Results'!$A:$BB,MATCH(K$12,'REG FL BS - 4 Results'!$2:$2,0),FALSE)/1000</f>
        <v>620317.42313928402</v>
      </c>
      <c r="L43" s="110">
        <f>VLOOKUP($D43,'REG FL BS - 4 Results'!$A:$BB,MATCH(L$12,'REG FL BS - 4 Results'!$2:$2,0),FALSE)/1000</f>
        <v>663074.46199779701</v>
      </c>
      <c r="M43" s="110">
        <f>VLOOKUP($D43,'REG FL BS - 4 Results'!$A:$BB,MATCH(M$12,'REG FL BS - 4 Results'!$2:$2,0),FALSE)/1000</f>
        <v>668389.56162412593</v>
      </c>
      <c r="N43" s="110">
        <f>VLOOKUP($D43,'REG FL BS - 4 Results'!$A:$BB,MATCH(N$12,'REG FL BS - 4 Results'!$2:$2,0),FALSE)/1000</f>
        <v>746777.47486184805</v>
      </c>
      <c r="O43" s="110">
        <f>VLOOKUP($D43,'REG FL BS - 4 Results'!$A:$BB,MATCH(O$12,'REG FL BS - 4 Results'!$2:$2,0),FALSE)/1000</f>
        <v>656364.27721611294</v>
      </c>
      <c r="P43" s="110">
        <f>VLOOKUP($D43,'REG FL BS - 4 Results'!$A:$BB,MATCH(P$12,'REG FL BS - 4 Results'!$2:$2,0),FALSE)/1000</f>
        <v>556470.12467947695</v>
      </c>
      <c r="Q43" s="110">
        <f>VLOOKUP($D43,'REG FL BS - 4 Results'!$A:$BB,MATCH(Q$12,'REG FL BS - 4 Results'!$2:$2,0),FALSE)/1000</f>
        <v>530678.01689328405</v>
      </c>
      <c r="R43" s="110">
        <f>VLOOKUP($D43,'REG FL BS - 4 Results'!$A:$BB,MATCH(R$12,'REG FL BS - 4 Results'!$2:$2,0),FALSE)/1000</f>
        <v>537527.85271058592</v>
      </c>
      <c r="S43" s="47">
        <f t="shared" si="9"/>
        <v>601675.64787517919</v>
      </c>
    </row>
    <row r="44" spans="1:19" x14ac:dyDescent="0.3">
      <c r="A44" s="20">
        <f t="shared" si="3"/>
        <v>27</v>
      </c>
      <c r="B44" s="56">
        <v>143</v>
      </c>
      <c r="C44" s="21" t="s">
        <v>128</v>
      </c>
      <c r="D44" s="250" t="s">
        <v>252</v>
      </c>
      <c r="E44" s="21"/>
      <c r="F44" s="110">
        <f>VLOOKUP($D44,'REG FL BS - 4 Results'!$A:$BB,MATCH(F$12,'REG FL BS - 4 Results'!$2:$2,0),FALSE)/1000</f>
        <v>49668.307489999999</v>
      </c>
      <c r="G44" s="110">
        <f>VLOOKUP($D44,'REG FL BS - 4 Results'!$A:$BB,MATCH(G$12,'REG FL BS - 4 Results'!$2:$2,0),FALSE)/1000</f>
        <v>49668.307489999999</v>
      </c>
      <c r="H44" s="110">
        <f>VLOOKUP($D44,'REG FL BS - 4 Results'!$A:$BB,MATCH(H$12,'REG FL BS - 4 Results'!$2:$2,0),FALSE)/1000</f>
        <v>49668.307489999999</v>
      </c>
      <c r="I44" s="110">
        <f>VLOOKUP($D44,'REG FL BS - 4 Results'!$A:$BB,MATCH(I$12,'REG FL BS - 4 Results'!$2:$2,0),FALSE)/1000</f>
        <v>49668.307489999999</v>
      </c>
      <c r="J44" s="110">
        <f>VLOOKUP($D44,'REG FL BS - 4 Results'!$A:$BB,MATCH(J$12,'REG FL BS - 4 Results'!$2:$2,0),FALSE)/1000</f>
        <v>49668.307489999999</v>
      </c>
      <c r="K44" s="110">
        <f>VLOOKUP($D44,'REG FL BS - 4 Results'!$A:$BB,MATCH(K$12,'REG FL BS - 4 Results'!$2:$2,0),FALSE)/1000</f>
        <v>49668.307489999999</v>
      </c>
      <c r="L44" s="110">
        <f>VLOOKUP($D44,'REG FL BS - 4 Results'!$A:$BB,MATCH(L$12,'REG FL BS - 4 Results'!$2:$2,0),FALSE)/1000</f>
        <v>49668.307489999999</v>
      </c>
      <c r="M44" s="110">
        <f>VLOOKUP($D44,'REG FL BS - 4 Results'!$A:$BB,MATCH(M$12,'REG FL BS - 4 Results'!$2:$2,0),FALSE)/1000</f>
        <v>49668.307489999999</v>
      </c>
      <c r="N44" s="110">
        <f>VLOOKUP($D44,'REG FL BS - 4 Results'!$A:$BB,MATCH(N$12,'REG FL BS - 4 Results'!$2:$2,0),FALSE)/1000</f>
        <v>49668.307489999999</v>
      </c>
      <c r="O44" s="110">
        <f>VLOOKUP($D44,'REG FL BS - 4 Results'!$A:$BB,MATCH(O$12,'REG FL BS - 4 Results'!$2:$2,0),FALSE)/1000</f>
        <v>49668.307489999999</v>
      </c>
      <c r="P44" s="110">
        <f>VLOOKUP($D44,'REG FL BS - 4 Results'!$A:$BB,MATCH(P$12,'REG FL BS - 4 Results'!$2:$2,0),FALSE)/1000</f>
        <v>49668.307489999999</v>
      </c>
      <c r="Q44" s="110">
        <f>VLOOKUP($D44,'REG FL BS - 4 Results'!$A:$BB,MATCH(Q$12,'REG FL BS - 4 Results'!$2:$2,0),FALSE)/1000</f>
        <v>49668.307489999999</v>
      </c>
      <c r="R44" s="110">
        <f>VLOOKUP($D44,'REG FL BS - 4 Results'!$A:$BB,MATCH(R$12,'REG FL BS - 4 Results'!$2:$2,0),FALSE)/1000</f>
        <v>49668.307489999999</v>
      </c>
      <c r="S44" s="47">
        <f t="shared" si="9"/>
        <v>49668.307489999999</v>
      </c>
    </row>
    <row r="45" spans="1:19" x14ac:dyDescent="0.3">
      <c r="A45" s="20">
        <f t="shared" si="3"/>
        <v>28</v>
      </c>
      <c r="B45" s="56">
        <v>144</v>
      </c>
      <c r="C45" s="21" t="s">
        <v>129</v>
      </c>
      <c r="D45" s="250" t="s">
        <v>253</v>
      </c>
      <c r="E45" s="21"/>
      <c r="F45" s="110">
        <f>VLOOKUP($D45,'REG FL BS - 4 Results'!$A:$BB,MATCH(F$12,'REG FL BS - 4 Results'!$2:$2,0),FALSE)/1000</f>
        <v>-36120.636979999996</v>
      </c>
      <c r="G45" s="110">
        <f>VLOOKUP($D45,'REG FL BS - 4 Results'!$A:$BB,MATCH(G$12,'REG FL BS - 4 Results'!$2:$2,0),FALSE)/1000</f>
        <v>-36120.636979999996</v>
      </c>
      <c r="H45" s="110">
        <f>VLOOKUP($D45,'REG FL BS - 4 Results'!$A:$BB,MATCH(H$12,'REG FL BS - 4 Results'!$2:$2,0),FALSE)/1000</f>
        <v>-36120.636979999996</v>
      </c>
      <c r="I45" s="110">
        <f>VLOOKUP($D45,'REG FL BS - 4 Results'!$A:$BB,MATCH(I$12,'REG FL BS - 4 Results'!$2:$2,0),FALSE)/1000</f>
        <v>-36120.636979999996</v>
      </c>
      <c r="J45" s="110">
        <f>VLOOKUP($D45,'REG FL BS - 4 Results'!$A:$BB,MATCH(J$12,'REG FL BS - 4 Results'!$2:$2,0),FALSE)/1000</f>
        <v>-36120.636979999996</v>
      </c>
      <c r="K45" s="110">
        <f>VLOOKUP($D45,'REG FL BS - 4 Results'!$A:$BB,MATCH(K$12,'REG FL BS - 4 Results'!$2:$2,0),FALSE)/1000</f>
        <v>-36120.636979999996</v>
      </c>
      <c r="L45" s="110">
        <f>VLOOKUP($D45,'REG FL BS - 4 Results'!$A:$BB,MATCH(L$12,'REG FL BS - 4 Results'!$2:$2,0),FALSE)/1000</f>
        <v>-36120.636979999996</v>
      </c>
      <c r="M45" s="110">
        <f>VLOOKUP($D45,'REG FL BS - 4 Results'!$A:$BB,MATCH(M$12,'REG FL BS - 4 Results'!$2:$2,0),FALSE)/1000</f>
        <v>-36120.636979999996</v>
      </c>
      <c r="N45" s="110">
        <f>VLOOKUP($D45,'REG FL BS - 4 Results'!$A:$BB,MATCH(N$12,'REG FL BS - 4 Results'!$2:$2,0),FALSE)/1000</f>
        <v>-36120.636979999996</v>
      </c>
      <c r="O45" s="110">
        <f>VLOOKUP($D45,'REG FL BS - 4 Results'!$A:$BB,MATCH(O$12,'REG FL BS - 4 Results'!$2:$2,0),FALSE)/1000</f>
        <v>-36120.636979999996</v>
      </c>
      <c r="P45" s="110">
        <f>VLOOKUP($D45,'REG FL BS - 4 Results'!$A:$BB,MATCH(P$12,'REG FL BS - 4 Results'!$2:$2,0),FALSE)/1000</f>
        <v>-36120.636979999996</v>
      </c>
      <c r="Q45" s="110">
        <f>VLOOKUP($D45,'REG FL BS - 4 Results'!$A:$BB,MATCH(Q$12,'REG FL BS - 4 Results'!$2:$2,0),FALSE)/1000</f>
        <v>-36120.636979999996</v>
      </c>
      <c r="R45" s="110">
        <f>VLOOKUP($D45,'REG FL BS - 4 Results'!$A:$BB,MATCH(R$12,'REG FL BS - 4 Results'!$2:$2,0),FALSE)/1000</f>
        <v>-36120.636979999996</v>
      </c>
      <c r="S45" s="47">
        <f t="shared" si="9"/>
        <v>-36120.636980000003</v>
      </c>
    </row>
    <row r="46" spans="1:19" x14ac:dyDescent="0.3">
      <c r="A46" s="20">
        <f t="shared" si="3"/>
        <v>29</v>
      </c>
      <c r="B46" s="56">
        <v>145</v>
      </c>
      <c r="C46" s="21" t="s">
        <v>130</v>
      </c>
      <c r="D46" s="250" t="s">
        <v>254</v>
      </c>
      <c r="E46" s="21"/>
      <c r="F46" s="110">
        <f>VLOOKUP($D46,'REG FL BS - 4 Results'!$A:$BB,MATCH(F$12,'REG FL BS - 4 Results'!$2:$2,0),FALSE)/1000</f>
        <v>0</v>
      </c>
      <c r="G46" s="110">
        <f>VLOOKUP($D46,'REG FL BS - 4 Results'!$A:$BB,MATCH(G$12,'REG FL BS - 4 Results'!$2:$2,0),FALSE)/1000</f>
        <v>0</v>
      </c>
      <c r="H46" s="110">
        <f>VLOOKUP($D46,'REG FL BS - 4 Results'!$A:$BB,MATCH(H$12,'REG FL BS - 4 Results'!$2:$2,0),FALSE)/1000</f>
        <v>0</v>
      </c>
      <c r="I46" s="110">
        <f>VLOOKUP($D46,'REG FL BS - 4 Results'!$A:$BB,MATCH(I$12,'REG FL BS - 4 Results'!$2:$2,0),FALSE)/1000</f>
        <v>0</v>
      </c>
      <c r="J46" s="110">
        <f>VLOOKUP($D46,'REG FL BS - 4 Results'!$A:$BB,MATCH(J$12,'REG FL BS - 4 Results'!$2:$2,0),FALSE)/1000</f>
        <v>0</v>
      </c>
      <c r="K46" s="110">
        <f>VLOOKUP($D46,'REG FL BS - 4 Results'!$A:$BB,MATCH(K$12,'REG FL BS - 4 Results'!$2:$2,0),FALSE)/1000</f>
        <v>0</v>
      </c>
      <c r="L46" s="110">
        <f>VLOOKUP($D46,'REG FL BS - 4 Results'!$A:$BB,MATCH(L$12,'REG FL BS - 4 Results'!$2:$2,0),FALSE)/1000</f>
        <v>233559.60643866501</v>
      </c>
      <c r="M46" s="110">
        <f>VLOOKUP($D46,'REG FL BS - 4 Results'!$A:$BB,MATCH(M$12,'REG FL BS - 4 Results'!$2:$2,0),FALSE)/1000</f>
        <v>256509.907936951</v>
      </c>
      <c r="N46" s="110">
        <f>VLOOKUP($D46,'REG FL BS - 4 Results'!$A:$BB,MATCH(N$12,'REG FL BS - 4 Results'!$2:$2,0),FALSE)/1000</f>
        <v>316266.37639893696</v>
      </c>
      <c r="O46" s="110">
        <f>VLOOKUP($D46,'REG FL BS - 4 Results'!$A:$BB,MATCH(O$12,'REG FL BS - 4 Results'!$2:$2,0),FALSE)/1000</f>
        <v>290456.80572593404</v>
      </c>
      <c r="P46" s="110">
        <f>VLOOKUP($D46,'REG FL BS - 4 Results'!$A:$BB,MATCH(P$12,'REG FL BS - 4 Results'!$2:$2,0),FALSE)/1000</f>
        <v>345374.41450259002</v>
      </c>
      <c r="Q46" s="110">
        <f>VLOOKUP($D46,'REG FL BS - 4 Results'!$A:$BB,MATCH(Q$12,'REG FL BS - 4 Results'!$2:$2,0),FALSE)/1000</f>
        <v>25961.727997004098</v>
      </c>
      <c r="R46" s="110">
        <f>VLOOKUP($D46,'REG FL BS - 4 Results'!$A:$BB,MATCH(R$12,'REG FL BS - 4 Results'!$2:$2,0),FALSE)/1000</f>
        <v>0</v>
      </c>
      <c r="S46" s="47">
        <f t="shared" si="9"/>
        <v>112932.98761539084</v>
      </c>
    </row>
    <row r="47" spans="1:19" x14ac:dyDescent="0.3">
      <c r="A47" s="20">
        <f t="shared" si="3"/>
        <v>30</v>
      </c>
      <c r="B47" s="56">
        <v>146</v>
      </c>
      <c r="C47" s="21" t="s">
        <v>131</v>
      </c>
      <c r="D47" s="250" t="s">
        <v>255</v>
      </c>
      <c r="E47" s="21"/>
      <c r="F47" s="110">
        <f>VLOOKUP($D47,'REG FL BS - 4 Results'!$A:$BB,MATCH(F$12,'REG FL BS - 4 Results'!$2:$2,0),FALSE)/1000</f>
        <v>11717.148349999999</v>
      </c>
      <c r="G47" s="110">
        <f>VLOOKUP($D47,'REG FL BS - 4 Results'!$A:$BB,MATCH(G$12,'REG FL BS - 4 Results'!$2:$2,0),FALSE)/1000</f>
        <v>11717.148349999999</v>
      </c>
      <c r="H47" s="110">
        <f>VLOOKUP($D47,'REG FL BS - 4 Results'!$A:$BB,MATCH(H$12,'REG FL BS - 4 Results'!$2:$2,0),FALSE)/1000</f>
        <v>11717.148349999999</v>
      </c>
      <c r="I47" s="110">
        <f>VLOOKUP($D47,'REG FL BS - 4 Results'!$A:$BB,MATCH(I$12,'REG FL BS - 4 Results'!$2:$2,0),FALSE)/1000</f>
        <v>11717.148349999999</v>
      </c>
      <c r="J47" s="110">
        <f>VLOOKUP($D47,'REG FL BS - 4 Results'!$A:$BB,MATCH(J$12,'REG FL BS - 4 Results'!$2:$2,0),FALSE)/1000</f>
        <v>11717.148349999999</v>
      </c>
      <c r="K47" s="110">
        <f>VLOOKUP($D47,'REG FL BS - 4 Results'!$A:$BB,MATCH(K$12,'REG FL BS - 4 Results'!$2:$2,0),FALSE)/1000</f>
        <v>11717.148349999999</v>
      </c>
      <c r="L47" s="110">
        <f>VLOOKUP($D47,'REG FL BS - 4 Results'!$A:$BB,MATCH(L$12,'REG FL BS - 4 Results'!$2:$2,0),FALSE)/1000</f>
        <v>11717.148349999999</v>
      </c>
      <c r="M47" s="110">
        <f>VLOOKUP($D47,'REG FL BS - 4 Results'!$A:$BB,MATCH(M$12,'REG FL BS - 4 Results'!$2:$2,0),FALSE)/1000</f>
        <v>11717.148349999999</v>
      </c>
      <c r="N47" s="110">
        <f>VLOOKUP($D47,'REG FL BS - 4 Results'!$A:$BB,MATCH(N$12,'REG FL BS - 4 Results'!$2:$2,0),FALSE)/1000</f>
        <v>11717.148349999999</v>
      </c>
      <c r="O47" s="110">
        <f>VLOOKUP($D47,'REG FL BS - 4 Results'!$A:$BB,MATCH(O$12,'REG FL BS - 4 Results'!$2:$2,0),FALSE)/1000</f>
        <v>11717.148349999999</v>
      </c>
      <c r="P47" s="110">
        <f>VLOOKUP($D47,'REG FL BS - 4 Results'!$A:$BB,MATCH(P$12,'REG FL BS - 4 Results'!$2:$2,0),FALSE)/1000</f>
        <v>11717.148349999999</v>
      </c>
      <c r="Q47" s="110">
        <f>VLOOKUP($D47,'REG FL BS - 4 Results'!$A:$BB,MATCH(Q$12,'REG FL BS - 4 Results'!$2:$2,0),FALSE)/1000</f>
        <v>11717.148349999999</v>
      </c>
      <c r="R47" s="110">
        <f>VLOOKUP($D47,'REG FL BS - 4 Results'!$A:$BB,MATCH(R$12,'REG FL BS - 4 Results'!$2:$2,0),FALSE)/1000</f>
        <v>11717.148349999999</v>
      </c>
      <c r="S47" s="47">
        <f t="shared" si="9"/>
        <v>11717.148350000001</v>
      </c>
    </row>
    <row r="48" spans="1:19" x14ac:dyDescent="0.3">
      <c r="A48" s="20">
        <f t="shared" si="3"/>
        <v>31</v>
      </c>
      <c r="B48" s="56">
        <v>151</v>
      </c>
      <c r="C48" s="21" t="s">
        <v>132</v>
      </c>
      <c r="D48" s="250" t="s">
        <v>256</v>
      </c>
      <c r="E48" s="21"/>
      <c r="F48" s="110">
        <f>VLOOKUP($D48,'REG FL BS - 4 Results'!$A:$BB,MATCH(F$12,'REG FL BS - 4 Results'!$2:$2,0),FALSE)/1000</f>
        <v>207975.047768221</v>
      </c>
      <c r="G48" s="110">
        <f>VLOOKUP($D48,'REG FL BS - 4 Results'!$A:$BB,MATCH(G$12,'REG FL BS - 4 Results'!$2:$2,0),FALSE)/1000</f>
        <v>207904.382653382</v>
      </c>
      <c r="H48" s="110">
        <f>VLOOKUP($D48,'REG FL BS - 4 Results'!$A:$BB,MATCH(H$12,'REG FL BS - 4 Results'!$2:$2,0),FALSE)/1000</f>
        <v>207877.92898874302</v>
      </c>
      <c r="I48" s="110">
        <f>VLOOKUP($D48,'REG FL BS - 4 Results'!$A:$BB,MATCH(I$12,'REG FL BS - 4 Results'!$2:$2,0),FALSE)/1000</f>
        <v>207819.02104088699</v>
      </c>
      <c r="J48" s="110">
        <f>VLOOKUP($D48,'REG FL BS - 4 Results'!$A:$BB,MATCH(J$12,'REG FL BS - 4 Results'!$2:$2,0),FALSE)/1000</f>
        <v>207783.17069385998</v>
      </c>
      <c r="K48" s="110">
        <f>VLOOKUP($D48,'REG FL BS - 4 Results'!$A:$BB,MATCH(K$12,'REG FL BS - 4 Results'!$2:$2,0),FALSE)/1000</f>
        <v>207257.247638545</v>
      </c>
      <c r="L48" s="110">
        <f>VLOOKUP($D48,'REG FL BS - 4 Results'!$A:$BB,MATCH(L$12,'REG FL BS - 4 Results'!$2:$2,0),FALSE)/1000</f>
        <v>206723.42196426098</v>
      </c>
      <c r="M48" s="110">
        <f>VLOOKUP($D48,'REG FL BS - 4 Results'!$A:$BB,MATCH(M$12,'REG FL BS - 4 Results'!$2:$2,0),FALSE)/1000</f>
        <v>206240.09945199799</v>
      </c>
      <c r="N48" s="110">
        <f>VLOOKUP($D48,'REG FL BS - 4 Results'!$A:$BB,MATCH(N$12,'REG FL BS - 4 Results'!$2:$2,0),FALSE)/1000</f>
        <v>205932.61098433199</v>
      </c>
      <c r="O48" s="110">
        <f>VLOOKUP($D48,'REG FL BS - 4 Results'!$A:$BB,MATCH(O$12,'REG FL BS - 4 Results'!$2:$2,0),FALSE)/1000</f>
        <v>205673.16672428901</v>
      </c>
      <c r="P48" s="110">
        <f>VLOOKUP($D48,'REG FL BS - 4 Results'!$A:$BB,MATCH(P$12,'REG FL BS - 4 Results'!$2:$2,0),FALSE)/1000</f>
        <v>205345.38711337102</v>
      </c>
      <c r="Q48" s="110">
        <f>VLOOKUP($D48,'REG FL BS - 4 Results'!$A:$BB,MATCH(Q$12,'REG FL BS - 4 Results'!$2:$2,0),FALSE)/1000</f>
        <v>205261.18825587799</v>
      </c>
      <c r="R48" s="110">
        <f>VLOOKUP($D48,'REG FL BS - 4 Results'!$A:$BB,MATCH(R$12,'REG FL BS - 4 Results'!$2:$2,0),FALSE)/1000</f>
        <v>205282.49695125897</v>
      </c>
      <c r="S48" s="47">
        <f t="shared" si="9"/>
        <v>206698.09001761739</v>
      </c>
    </row>
    <row r="49" spans="1:19" x14ac:dyDescent="0.3">
      <c r="A49" s="20">
        <f t="shared" si="3"/>
        <v>32</v>
      </c>
      <c r="B49" s="56">
        <v>154</v>
      </c>
      <c r="C49" s="21" t="s">
        <v>133</v>
      </c>
      <c r="D49" s="250" t="s">
        <v>257</v>
      </c>
      <c r="E49" s="21"/>
      <c r="F49" s="110">
        <f>VLOOKUP($D49,'REG FL BS - 4 Results'!$A:$BB,MATCH(F$12,'REG FL BS - 4 Results'!$2:$2,0),FALSE)/1000</f>
        <v>381341.72845999995</v>
      </c>
      <c r="G49" s="110">
        <f>VLOOKUP($D49,'REG FL BS - 4 Results'!$A:$BB,MATCH(G$12,'REG FL BS - 4 Results'!$2:$2,0),FALSE)/1000</f>
        <v>381341.72845999995</v>
      </c>
      <c r="H49" s="110">
        <f>VLOOKUP($D49,'REG FL BS - 4 Results'!$A:$BB,MATCH(H$12,'REG FL BS - 4 Results'!$2:$2,0),FALSE)/1000</f>
        <v>381341.72845999995</v>
      </c>
      <c r="I49" s="110">
        <f>VLOOKUP($D49,'REG FL BS - 4 Results'!$A:$BB,MATCH(I$12,'REG FL BS - 4 Results'!$2:$2,0),FALSE)/1000</f>
        <v>381341.72845999995</v>
      </c>
      <c r="J49" s="110">
        <f>VLOOKUP($D49,'REG FL BS - 4 Results'!$A:$BB,MATCH(J$12,'REG FL BS - 4 Results'!$2:$2,0),FALSE)/1000</f>
        <v>381341.72845999995</v>
      </c>
      <c r="K49" s="110">
        <f>VLOOKUP($D49,'REG FL BS - 4 Results'!$A:$BB,MATCH(K$12,'REG FL BS - 4 Results'!$2:$2,0),FALSE)/1000</f>
        <v>381341.72845999995</v>
      </c>
      <c r="L49" s="110">
        <f>VLOOKUP($D49,'REG FL BS - 4 Results'!$A:$BB,MATCH(L$12,'REG FL BS - 4 Results'!$2:$2,0),FALSE)/1000</f>
        <v>381341.72845999995</v>
      </c>
      <c r="M49" s="110">
        <f>VLOOKUP($D49,'REG FL BS - 4 Results'!$A:$BB,MATCH(M$12,'REG FL BS - 4 Results'!$2:$2,0),FALSE)/1000</f>
        <v>381341.72845999995</v>
      </c>
      <c r="N49" s="110">
        <f>VLOOKUP($D49,'REG FL BS - 4 Results'!$A:$BB,MATCH(N$12,'REG FL BS - 4 Results'!$2:$2,0),FALSE)/1000</f>
        <v>381341.72845999995</v>
      </c>
      <c r="O49" s="110">
        <f>VLOOKUP($D49,'REG FL BS - 4 Results'!$A:$BB,MATCH(O$12,'REG FL BS - 4 Results'!$2:$2,0),FALSE)/1000</f>
        <v>381341.72845999995</v>
      </c>
      <c r="P49" s="110">
        <f>VLOOKUP($D49,'REG FL BS - 4 Results'!$A:$BB,MATCH(P$12,'REG FL BS - 4 Results'!$2:$2,0),FALSE)/1000</f>
        <v>381341.72845999995</v>
      </c>
      <c r="Q49" s="110">
        <f>VLOOKUP($D49,'REG FL BS - 4 Results'!$A:$BB,MATCH(Q$12,'REG FL BS - 4 Results'!$2:$2,0),FALSE)/1000</f>
        <v>381341.72845999995</v>
      </c>
      <c r="R49" s="110">
        <f>VLOOKUP($D49,'REG FL BS - 4 Results'!$A:$BB,MATCH(R$12,'REG FL BS - 4 Results'!$2:$2,0),FALSE)/1000</f>
        <v>381341.72845999995</v>
      </c>
      <c r="S49" s="47">
        <f t="shared" si="9"/>
        <v>381341.72845999995</v>
      </c>
    </row>
    <row r="50" spans="1:19" x14ac:dyDescent="0.3">
      <c r="A50" s="20">
        <f t="shared" si="3"/>
        <v>33</v>
      </c>
      <c r="B50" s="56">
        <v>156</v>
      </c>
      <c r="C50" s="21" t="s">
        <v>134</v>
      </c>
      <c r="D50" s="250" t="s">
        <v>258</v>
      </c>
      <c r="E50" s="21"/>
      <c r="F50" s="110">
        <f>VLOOKUP($D50,'REG FL BS - 4 Results'!$A:$BB,MATCH(F$12,'REG FL BS - 4 Results'!$2:$2,0),FALSE)/1000</f>
        <v>-71.643820000000005</v>
      </c>
      <c r="G50" s="110">
        <f>VLOOKUP($D50,'REG FL BS - 4 Results'!$A:$BB,MATCH(G$12,'REG FL BS - 4 Results'!$2:$2,0),FALSE)/1000</f>
        <v>-71.643820000000005</v>
      </c>
      <c r="H50" s="110">
        <f>VLOOKUP($D50,'REG FL BS - 4 Results'!$A:$BB,MATCH(H$12,'REG FL BS - 4 Results'!$2:$2,0),FALSE)/1000</f>
        <v>-71.643820000000005</v>
      </c>
      <c r="I50" s="110">
        <f>VLOOKUP($D50,'REG FL BS - 4 Results'!$A:$BB,MATCH(I$12,'REG FL BS - 4 Results'!$2:$2,0),FALSE)/1000</f>
        <v>-71.643820000000005</v>
      </c>
      <c r="J50" s="110">
        <f>VLOOKUP($D50,'REG FL BS - 4 Results'!$A:$BB,MATCH(J$12,'REG FL BS - 4 Results'!$2:$2,0),FALSE)/1000</f>
        <v>-71.643820000000005</v>
      </c>
      <c r="K50" s="110">
        <f>VLOOKUP($D50,'REG FL BS - 4 Results'!$A:$BB,MATCH(K$12,'REG FL BS - 4 Results'!$2:$2,0),FALSE)/1000</f>
        <v>-71.643820000000005</v>
      </c>
      <c r="L50" s="110">
        <f>VLOOKUP($D50,'REG FL BS - 4 Results'!$A:$BB,MATCH(L$12,'REG FL BS - 4 Results'!$2:$2,0),FALSE)/1000</f>
        <v>-71.643820000000005</v>
      </c>
      <c r="M50" s="110">
        <f>VLOOKUP($D50,'REG FL BS - 4 Results'!$A:$BB,MATCH(M$12,'REG FL BS - 4 Results'!$2:$2,0),FALSE)/1000</f>
        <v>-71.643820000000005</v>
      </c>
      <c r="N50" s="110">
        <f>VLOOKUP($D50,'REG FL BS - 4 Results'!$A:$BB,MATCH(N$12,'REG FL BS - 4 Results'!$2:$2,0),FALSE)/1000</f>
        <v>-71.643820000000005</v>
      </c>
      <c r="O50" s="110">
        <f>VLOOKUP($D50,'REG FL BS - 4 Results'!$A:$BB,MATCH(O$12,'REG FL BS - 4 Results'!$2:$2,0),FALSE)/1000</f>
        <v>-71.643820000000005</v>
      </c>
      <c r="P50" s="110">
        <f>VLOOKUP($D50,'REG FL BS - 4 Results'!$A:$BB,MATCH(P$12,'REG FL BS - 4 Results'!$2:$2,0),FALSE)/1000</f>
        <v>-71.643820000000005</v>
      </c>
      <c r="Q50" s="110">
        <f>VLOOKUP($D50,'REG FL BS - 4 Results'!$A:$BB,MATCH(Q$12,'REG FL BS - 4 Results'!$2:$2,0),FALSE)/1000</f>
        <v>-71.643820000000005</v>
      </c>
      <c r="R50" s="110">
        <f>VLOOKUP($D50,'REG FL BS - 4 Results'!$A:$BB,MATCH(R$12,'REG FL BS - 4 Results'!$2:$2,0),FALSE)/1000</f>
        <v>-71.643820000000005</v>
      </c>
      <c r="S50" s="47">
        <f t="shared" si="9"/>
        <v>-71.643820000000005</v>
      </c>
    </row>
    <row r="51" spans="1:19" x14ac:dyDescent="0.3">
      <c r="A51" s="20">
        <f t="shared" si="3"/>
        <v>34</v>
      </c>
      <c r="B51" s="56">
        <v>158</v>
      </c>
      <c r="C51" s="21" t="s">
        <v>135</v>
      </c>
      <c r="D51" s="250" t="s">
        <v>259</v>
      </c>
      <c r="E51" s="21"/>
      <c r="F51" s="110">
        <f>VLOOKUP($D51,'REG FL BS - 4 Results'!$A:$BB,MATCH(F$12,'REG FL BS - 4 Results'!$2:$2,0),FALSE)/1000</f>
        <v>3210.1534500000002</v>
      </c>
      <c r="G51" s="110">
        <f>VLOOKUP($D51,'REG FL BS - 4 Results'!$A:$BB,MATCH(G$12,'REG FL BS - 4 Results'!$2:$2,0),FALSE)/1000</f>
        <v>3210.1534500000002</v>
      </c>
      <c r="H51" s="110">
        <f>VLOOKUP($D51,'REG FL BS - 4 Results'!$A:$BB,MATCH(H$12,'REG FL BS - 4 Results'!$2:$2,0),FALSE)/1000</f>
        <v>3210.1534500000002</v>
      </c>
      <c r="I51" s="110">
        <f>VLOOKUP($D51,'REG FL BS - 4 Results'!$A:$BB,MATCH(I$12,'REG FL BS - 4 Results'!$2:$2,0),FALSE)/1000</f>
        <v>3210.1534500000002</v>
      </c>
      <c r="J51" s="110">
        <f>VLOOKUP($D51,'REG FL BS - 4 Results'!$A:$BB,MATCH(J$12,'REG FL BS - 4 Results'!$2:$2,0),FALSE)/1000</f>
        <v>3210.1534500000002</v>
      </c>
      <c r="K51" s="110">
        <f>VLOOKUP($D51,'REG FL BS - 4 Results'!$A:$BB,MATCH(K$12,'REG FL BS - 4 Results'!$2:$2,0),FALSE)/1000</f>
        <v>3210.1534500000002</v>
      </c>
      <c r="L51" s="110">
        <f>VLOOKUP($D51,'REG FL BS - 4 Results'!$A:$BB,MATCH(L$12,'REG FL BS - 4 Results'!$2:$2,0),FALSE)/1000</f>
        <v>3210.1534500000002</v>
      </c>
      <c r="M51" s="110">
        <f>VLOOKUP($D51,'REG FL BS - 4 Results'!$A:$BB,MATCH(M$12,'REG FL BS - 4 Results'!$2:$2,0),FALSE)/1000</f>
        <v>3210.1534500000002</v>
      </c>
      <c r="N51" s="110">
        <f>VLOOKUP($D51,'REG FL BS - 4 Results'!$A:$BB,MATCH(N$12,'REG FL BS - 4 Results'!$2:$2,0),FALSE)/1000</f>
        <v>3210.1534500000002</v>
      </c>
      <c r="O51" s="110">
        <f>VLOOKUP($D51,'REG FL BS - 4 Results'!$A:$BB,MATCH(O$12,'REG FL BS - 4 Results'!$2:$2,0),FALSE)/1000</f>
        <v>3210.1534500000002</v>
      </c>
      <c r="P51" s="110">
        <f>VLOOKUP($D51,'REG FL BS - 4 Results'!$A:$BB,MATCH(P$12,'REG FL BS - 4 Results'!$2:$2,0),FALSE)/1000</f>
        <v>3210.1534500000002</v>
      </c>
      <c r="Q51" s="110">
        <f>VLOOKUP($D51,'REG FL BS - 4 Results'!$A:$BB,MATCH(Q$12,'REG FL BS - 4 Results'!$2:$2,0),FALSE)/1000</f>
        <v>3210.1534500000002</v>
      </c>
      <c r="R51" s="110">
        <f>VLOOKUP($D51,'REG FL BS - 4 Results'!$A:$BB,MATCH(R$12,'REG FL BS - 4 Results'!$2:$2,0),FALSE)/1000</f>
        <v>3210.1534500000002</v>
      </c>
      <c r="S51" s="47">
        <f t="shared" si="9"/>
        <v>3210.1534500000002</v>
      </c>
    </row>
    <row r="52" spans="1:19" x14ac:dyDescent="0.3">
      <c r="A52" s="20">
        <f t="shared" si="3"/>
        <v>35</v>
      </c>
      <c r="B52" s="56">
        <v>163</v>
      </c>
      <c r="C52" s="21" t="s">
        <v>136</v>
      </c>
      <c r="D52" s="250" t="s">
        <v>260</v>
      </c>
      <c r="E52" s="21"/>
      <c r="F52" s="110">
        <f>VLOOKUP($D52,'REG FL BS - 4 Results'!$A:$BB,MATCH(F$12,'REG FL BS - 4 Results'!$2:$2,0),FALSE)/1000</f>
        <v>18919.586849999901</v>
      </c>
      <c r="G52" s="110">
        <f>VLOOKUP($D52,'REG FL BS - 4 Results'!$A:$BB,MATCH(G$12,'REG FL BS - 4 Results'!$2:$2,0),FALSE)/1000</f>
        <v>18919.586849999901</v>
      </c>
      <c r="H52" s="110">
        <f>VLOOKUP($D52,'REG FL BS - 4 Results'!$A:$BB,MATCH(H$12,'REG FL BS - 4 Results'!$2:$2,0),FALSE)/1000</f>
        <v>18919.586849999901</v>
      </c>
      <c r="I52" s="110">
        <f>VLOOKUP($D52,'REG FL BS - 4 Results'!$A:$BB,MATCH(I$12,'REG FL BS - 4 Results'!$2:$2,0),FALSE)/1000</f>
        <v>18919.586849999901</v>
      </c>
      <c r="J52" s="110">
        <f>VLOOKUP($D52,'REG FL BS - 4 Results'!$A:$BB,MATCH(J$12,'REG FL BS - 4 Results'!$2:$2,0),FALSE)/1000</f>
        <v>18919.586849999901</v>
      </c>
      <c r="K52" s="110">
        <f>VLOOKUP($D52,'REG FL BS - 4 Results'!$A:$BB,MATCH(K$12,'REG FL BS - 4 Results'!$2:$2,0),FALSE)/1000</f>
        <v>18919.586849999901</v>
      </c>
      <c r="L52" s="110">
        <f>VLOOKUP($D52,'REG FL BS - 4 Results'!$A:$BB,MATCH(L$12,'REG FL BS - 4 Results'!$2:$2,0),FALSE)/1000</f>
        <v>18919.586849999901</v>
      </c>
      <c r="M52" s="110">
        <f>VLOOKUP($D52,'REG FL BS - 4 Results'!$A:$BB,MATCH(M$12,'REG FL BS - 4 Results'!$2:$2,0),FALSE)/1000</f>
        <v>18919.586849999901</v>
      </c>
      <c r="N52" s="110">
        <f>VLOOKUP($D52,'REG FL BS - 4 Results'!$A:$BB,MATCH(N$12,'REG FL BS - 4 Results'!$2:$2,0),FALSE)/1000</f>
        <v>18919.586849999901</v>
      </c>
      <c r="O52" s="110">
        <f>VLOOKUP($D52,'REG FL BS - 4 Results'!$A:$BB,MATCH(O$12,'REG FL BS - 4 Results'!$2:$2,0),FALSE)/1000</f>
        <v>18919.586849999901</v>
      </c>
      <c r="P52" s="110">
        <f>VLOOKUP($D52,'REG FL BS - 4 Results'!$A:$BB,MATCH(P$12,'REG FL BS - 4 Results'!$2:$2,0),FALSE)/1000</f>
        <v>18919.586849999901</v>
      </c>
      <c r="Q52" s="110">
        <f>VLOOKUP($D52,'REG FL BS - 4 Results'!$A:$BB,MATCH(Q$12,'REG FL BS - 4 Results'!$2:$2,0),FALSE)/1000</f>
        <v>18919.586849999901</v>
      </c>
      <c r="R52" s="110">
        <f>VLOOKUP($D52,'REG FL BS - 4 Results'!$A:$BB,MATCH(R$12,'REG FL BS - 4 Results'!$2:$2,0),FALSE)/1000</f>
        <v>18919.586849999901</v>
      </c>
      <c r="S52" s="47">
        <f t="shared" si="9"/>
        <v>18919.586849999901</v>
      </c>
    </row>
    <row r="53" spans="1:19" x14ac:dyDescent="0.3">
      <c r="A53" s="20">
        <f t="shared" si="3"/>
        <v>36</v>
      </c>
      <c r="B53" s="56">
        <v>165</v>
      </c>
      <c r="C53" s="21" t="s">
        <v>137</v>
      </c>
      <c r="D53" s="250" t="s">
        <v>261</v>
      </c>
      <c r="E53" s="21"/>
      <c r="F53" s="110">
        <f>VLOOKUP($D53,'REG FL BS - 4 Results'!$A:$BB,MATCH(F$12,'REG FL BS - 4 Results'!$2:$2,0),FALSE)/1000</f>
        <v>67179.829939999996</v>
      </c>
      <c r="G53" s="110">
        <f>VLOOKUP($D53,'REG FL BS - 4 Results'!$A:$BB,MATCH(G$12,'REG FL BS - 4 Results'!$2:$2,0),FALSE)/1000</f>
        <v>64662.507097435897</v>
      </c>
      <c r="H53" s="110">
        <f>VLOOKUP($D53,'REG FL BS - 4 Results'!$A:$BB,MATCH(H$12,'REG FL BS - 4 Results'!$2:$2,0),FALSE)/1000</f>
        <v>92353.058365640303</v>
      </c>
      <c r="I53" s="110">
        <f>VLOOKUP($D53,'REG FL BS - 4 Results'!$A:$BB,MATCH(I$12,'REG FL BS - 4 Results'!$2:$2,0),FALSE)/1000</f>
        <v>89835.735523076291</v>
      </c>
      <c r="J53" s="110">
        <f>VLOOKUP($D53,'REG FL BS - 4 Results'!$A:$BB,MATCH(J$12,'REG FL BS - 4 Results'!$2:$2,0),FALSE)/1000</f>
        <v>87318.412680512207</v>
      </c>
      <c r="K53" s="110">
        <f>VLOOKUP($D53,'REG FL BS - 4 Results'!$A:$BB,MATCH(K$12,'REG FL BS - 4 Results'!$2:$2,0),FALSE)/1000</f>
        <v>84801.08983794821</v>
      </c>
      <c r="L53" s="110">
        <f>VLOOKUP($D53,'REG FL BS - 4 Results'!$A:$BB,MATCH(L$12,'REG FL BS - 4 Results'!$2:$2,0),FALSE)/1000</f>
        <v>82283.766995384198</v>
      </c>
      <c r="M53" s="110">
        <f>VLOOKUP($D53,'REG FL BS - 4 Results'!$A:$BB,MATCH(M$12,'REG FL BS - 4 Results'!$2:$2,0),FALSE)/1000</f>
        <v>79766.444152820099</v>
      </c>
      <c r="N53" s="110">
        <f>VLOOKUP($D53,'REG FL BS - 4 Results'!$A:$BB,MATCH(N$12,'REG FL BS - 4 Results'!$2:$2,0),FALSE)/1000</f>
        <v>77249.121310256087</v>
      </c>
      <c r="O53" s="110">
        <f>VLOOKUP($D53,'REG FL BS - 4 Results'!$A:$BB,MATCH(O$12,'REG FL BS - 4 Results'!$2:$2,0),FALSE)/1000</f>
        <v>74731.798467692104</v>
      </c>
      <c r="P53" s="110">
        <f>VLOOKUP($D53,'REG FL BS - 4 Results'!$A:$BB,MATCH(P$12,'REG FL BS - 4 Results'!$2:$2,0),FALSE)/1000</f>
        <v>72214.475625128005</v>
      </c>
      <c r="Q53" s="110">
        <f>VLOOKUP($D53,'REG FL BS - 4 Results'!$A:$BB,MATCH(Q$12,'REG FL BS - 4 Results'!$2:$2,0),FALSE)/1000</f>
        <v>69697.152782563993</v>
      </c>
      <c r="R53" s="110">
        <f>VLOOKUP($D53,'REG FL BS - 4 Results'!$A:$BB,MATCH(R$12,'REG FL BS - 4 Results'!$2:$2,0),FALSE)/1000</f>
        <v>67179.829939999996</v>
      </c>
      <c r="S53" s="47">
        <f t="shared" si="9"/>
        <v>77636.401747573647</v>
      </c>
    </row>
    <row r="54" spans="1:19" x14ac:dyDescent="0.3">
      <c r="A54" s="20">
        <f t="shared" si="3"/>
        <v>37</v>
      </c>
      <c r="B54" s="56">
        <v>172</v>
      </c>
      <c r="C54" s="3" t="s">
        <v>138</v>
      </c>
      <c r="D54" s="250" t="s">
        <v>262</v>
      </c>
      <c r="F54" s="110">
        <f>VLOOKUP($D54,'REG FL BS - 4 Results'!$A:$BB,MATCH(F$12,'REG FL BS - 4 Results'!$2:$2,0),FALSE)/1000</f>
        <v>73.536760000000001</v>
      </c>
      <c r="G54" s="110">
        <f>VLOOKUP($D54,'REG FL BS - 4 Results'!$A:$BB,MATCH(G$12,'REG FL BS - 4 Results'!$2:$2,0),FALSE)/1000</f>
        <v>73.536760000000001</v>
      </c>
      <c r="H54" s="110">
        <f>VLOOKUP($D54,'REG FL BS - 4 Results'!$A:$BB,MATCH(H$12,'REG FL BS - 4 Results'!$2:$2,0),FALSE)/1000</f>
        <v>73.536760000000001</v>
      </c>
      <c r="I54" s="110">
        <f>VLOOKUP($D54,'REG FL BS - 4 Results'!$A:$BB,MATCH(I$12,'REG FL BS - 4 Results'!$2:$2,0),FALSE)/1000</f>
        <v>73.536760000000001</v>
      </c>
      <c r="J54" s="110">
        <f>VLOOKUP($D54,'REG FL BS - 4 Results'!$A:$BB,MATCH(J$12,'REG FL BS - 4 Results'!$2:$2,0),FALSE)/1000</f>
        <v>73.536760000000001</v>
      </c>
      <c r="K54" s="110">
        <f>VLOOKUP($D54,'REG FL BS - 4 Results'!$A:$BB,MATCH(K$12,'REG FL BS - 4 Results'!$2:$2,0),FALSE)/1000</f>
        <v>73.536760000000001</v>
      </c>
      <c r="L54" s="110">
        <f>VLOOKUP($D54,'REG FL BS - 4 Results'!$A:$BB,MATCH(L$12,'REG FL BS - 4 Results'!$2:$2,0),FALSE)/1000</f>
        <v>73.536760000000001</v>
      </c>
      <c r="M54" s="110">
        <f>VLOOKUP($D54,'REG FL BS - 4 Results'!$A:$BB,MATCH(M$12,'REG FL BS - 4 Results'!$2:$2,0),FALSE)/1000</f>
        <v>73.536760000000001</v>
      </c>
      <c r="N54" s="110">
        <f>VLOOKUP($D54,'REG FL BS - 4 Results'!$A:$BB,MATCH(N$12,'REG FL BS - 4 Results'!$2:$2,0),FALSE)/1000</f>
        <v>73.536760000000001</v>
      </c>
      <c r="O54" s="110">
        <f>VLOOKUP($D54,'REG FL BS - 4 Results'!$A:$BB,MATCH(O$12,'REG FL BS - 4 Results'!$2:$2,0),FALSE)/1000</f>
        <v>73.536760000000001</v>
      </c>
      <c r="P54" s="110">
        <f>VLOOKUP($D54,'REG FL BS - 4 Results'!$A:$BB,MATCH(P$12,'REG FL BS - 4 Results'!$2:$2,0),FALSE)/1000</f>
        <v>73.536760000000001</v>
      </c>
      <c r="Q54" s="110">
        <f>VLOOKUP($D54,'REG FL BS - 4 Results'!$A:$BB,MATCH(Q$12,'REG FL BS - 4 Results'!$2:$2,0),FALSE)/1000</f>
        <v>73.536760000000001</v>
      </c>
      <c r="R54" s="110">
        <f>VLOOKUP($D54,'REG FL BS - 4 Results'!$A:$BB,MATCH(R$12,'REG FL BS - 4 Results'!$2:$2,0),FALSE)/1000</f>
        <v>73.536760000000001</v>
      </c>
      <c r="S54" s="47">
        <f t="shared" si="9"/>
        <v>73.536759999999987</v>
      </c>
    </row>
    <row r="55" spans="1:19" x14ac:dyDescent="0.3">
      <c r="A55" s="20">
        <f t="shared" si="3"/>
        <v>38</v>
      </c>
      <c r="B55" s="56">
        <v>173</v>
      </c>
      <c r="C55" s="21" t="s">
        <v>139</v>
      </c>
      <c r="D55" s="250" t="s">
        <v>263</v>
      </c>
      <c r="E55" s="21"/>
      <c r="F55" s="110">
        <f>VLOOKUP($D55,'REG FL BS - 4 Results'!$A:$BB,MATCH(F$12,'REG FL BS - 4 Results'!$2:$2,0),FALSE)/1000</f>
        <v>122821.33926000001</v>
      </c>
      <c r="G55" s="110">
        <f>VLOOKUP($D55,'REG FL BS - 4 Results'!$A:$BB,MATCH(G$12,'REG FL BS - 4 Results'!$2:$2,0),FALSE)/1000</f>
        <v>122821.33926000001</v>
      </c>
      <c r="H55" s="110">
        <f>VLOOKUP($D55,'REG FL BS - 4 Results'!$A:$BB,MATCH(H$12,'REG FL BS - 4 Results'!$2:$2,0),FALSE)/1000</f>
        <v>122821.33926000001</v>
      </c>
      <c r="I55" s="110">
        <f>VLOOKUP($D55,'REG FL BS - 4 Results'!$A:$BB,MATCH(I$12,'REG FL BS - 4 Results'!$2:$2,0),FALSE)/1000</f>
        <v>122821.33926000001</v>
      </c>
      <c r="J55" s="110">
        <f>VLOOKUP($D55,'REG FL BS - 4 Results'!$A:$BB,MATCH(J$12,'REG FL BS - 4 Results'!$2:$2,0),FALSE)/1000</f>
        <v>122821.33926000001</v>
      </c>
      <c r="K55" s="110">
        <f>VLOOKUP($D55,'REG FL BS - 4 Results'!$A:$BB,MATCH(K$12,'REG FL BS - 4 Results'!$2:$2,0),FALSE)/1000</f>
        <v>122821.33926000001</v>
      </c>
      <c r="L55" s="110">
        <f>VLOOKUP($D55,'REG FL BS - 4 Results'!$A:$BB,MATCH(L$12,'REG FL BS - 4 Results'!$2:$2,0),FALSE)/1000</f>
        <v>122821.33926000001</v>
      </c>
      <c r="M55" s="110">
        <f>VLOOKUP($D55,'REG FL BS - 4 Results'!$A:$BB,MATCH(M$12,'REG FL BS - 4 Results'!$2:$2,0),FALSE)/1000</f>
        <v>122821.33926000001</v>
      </c>
      <c r="N55" s="110">
        <f>VLOOKUP($D55,'REG FL BS - 4 Results'!$A:$BB,MATCH(N$12,'REG FL BS - 4 Results'!$2:$2,0),FALSE)/1000</f>
        <v>122821.33926000001</v>
      </c>
      <c r="O55" s="110">
        <f>VLOOKUP($D55,'REG FL BS - 4 Results'!$A:$BB,MATCH(O$12,'REG FL BS - 4 Results'!$2:$2,0),FALSE)/1000</f>
        <v>122821.33926000001</v>
      </c>
      <c r="P55" s="110">
        <f>VLOOKUP($D55,'REG FL BS - 4 Results'!$A:$BB,MATCH(P$12,'REG FL BS - 4 Results'!$2:$2,0),FALSE)/1000</f>
        <v>122821.33926000001</v>
      </c>
      <c r="Q55" s="110">
        <f>VLOOKUP($D55,'REG FL BS - 4 Results'!$A:$BB,MATCH(Q$12,'REG FL BS - 4 Results'!$2:$2,0),FALSE)/1000</f>
        <v>122821.33926000001</v>
      </c>
      <c r="R55" s="110">
        <f>VLOOKUP($D55,'REG FL BS - 4 Results'!$A:$BB,MATCH(R$12,'REG FL BS - 4 Results'!$2:$2,0),FALSE)/1000</f>
        <v>122821.33926000001</v>
      </c>
      <c r="S55" s="47">
        <f t="shared" si="9"/>
        <v>122821.33926000002</v>
      </c>
    </row>
    <row r="56" spans="1:19" x14ac:dyDescent="0.3">
      <c r="A56" s="20">
        <f t="shared" si="3"/>
        <v>39</v>
      </c>
      <c r="B56" s="56">
        <v>174</v>
      </c>
      <c r="C56" s="21" t="s">
        <v>140</v>
      </c>
      <c r="D56" s="250" t="s">
        <v>264</v>
      </c>
      <c r="E56" s="21"/>
      <c r="F56" s="110">
        <f>VLOOKUP($D56,'REG FL BS - 4 Results'!$A:$BB,MATCH(F$12,'REG FL BS - 4 Results'!$2:$2,0),FALSE)/1000</f>
        <v>1.6416379367001298E-10</v>
      </c>
      <c r="G56" s="110">
        <f>VLOOKUP($D56,'REG FL BS - 4 Results'!$A:$BB,MATCH(G$12,'REG FL BS - 4 Results'!$2:$2,0),FALSE)/1000</f>
        <v>2.3768128206304202E-10</v>
      </c>
      <c r="H56" s="110">
        <f>VLOOKUP($D56,'REG FL BS - 4 Results'!$A:$BB,MATCH(H$12,'REG FL BS - 4 Results'!$2:$2,0),FALSE)/1000</f>
        <v>1.22023872487303E-10</v>
      </c>
      <c r="I56" s="110">
        <f>VLOOKUP($D56,'REG FL BS - 4 Results'!$A:$BB,MATCH(I$12,'REG FL BS - 4 Results'!$2:$2,0),FALSE)/1000</f>
        <v>7.9126039053397698E-11</v>
      </c>
      <c r="J56" s="110">
        <f>VLOOKUP($D56,'REG FL BS - 4 Results'!$A:$BB,MATCH(J$12,'REG FL BS - 4 Results'!$2:$2,0),FALSE)/1000</f>
        <v>1.52643527446427E-10</v>
      </c>
      <c r="K56" s="110">
        <f>VLOOKUP($D56,'REG FL BS - 4 Results'!$A:$BB,MATCH(K$12,'REG FL BS - 4 Results'!$2:$2,0),FALSE)/1000</f>
        <v>1.67953354925989E-10</v>
      </c>
      <c r="L56" s="110">
        <f>VLOOKUP($D56,'REG FL BS - 4 Results'!$A:$BB,MATCH(L$12,'REG FL BS - 4 Results'!$2:$2,0),FALSE)/1000</f>
        <v>9.5951691035349799E-11</v>
      </c>
      <c r="M56" s="110">
        <f>VLOOKUP($D56,'REG FL BS - 4 Results'!$A:$BB,MATCH(M$12,'REG FL BS - 4 Results'!$2:$2,0),FALSE)/1000</f>
        <v>1.7037867413015199E-10</v>
      </c>
      <c r="N56" s="110">
        <f>VLOOKUP($D56,'REG FL BS - 4 Results'!$A:$BB,MATCH(N$12,'REG FL BS - 4 Results'!$2:$2,0),FALSE)/1000</f>
        <v>2.14792332066447E-10</v>
      </c>
      <c r="O56" s="110">
        <f>VLOOKUP($D56,'REG FL BS - 4 Results'!$A:$BB,MATCH(O$12,'REG FL BS - 4 Results'!$2:$2,0),FALSE)/1000</f>
        <v>1.4279066817580799E-10</v>
      </c>
      <c r="P56" s="110">
        <f>VLOOKUP($D56,'REG FL BS - 4 Results'!$A:$BB,MATCH(P$12,'REG FL BS - 4 Results'!$2:$2,0),FALSE)/1000</f>
        <v>7.0789004285169407E-11</v>
      </c>
      <c r="Q56" s="110">
        <f>VLOOKUP($D56,'REG FL BS - 4 Results'!$A:$BB,MATCH(Q$12,'REG FL BS - 4 Results'!$2:$2,0),FALSE)/1000</f>
        <v>8.6098831764731406E-11</v>
      </c>
      <c r="R56" s="110">
        <f>VLOOKUP($D56,'REG FL BS - 4 Results'!$A:$BB,MATCH(R$12,'REG FL BS - 4 Results'!$2:$2,0),FALSE)/1000</f>
        <v>1.4506440492939299E-10</v>
      </c>
      <c r="S56" s="47">
        <f t="shared" si="9"/>
        <v>1.4226595969486324E-10</v>
      </c>
    </row>
    <row r="57" spans="1:19" x14ac:dyDescent="0.3">
      <c r="A57" s="20">
        <f t="shared" si="3"/>
        <v>40</v>
      </c>
      <c r="B57" s="56">
        <v>175</v>
      </c>
      <c r="C57" s="21" t="s">
        <v>141</v>
      </c>
      <c r="D57" s="250" t="s">
        <v>265</v>
      </c>
      <c r="E57" s="21"/>
      <c r="F57" s="110">
        <f>VLOOKUP($D57,'REG FL BS - 4 Results'!$A:$BB,MATCH(F$12,'REG FL BS - 4 Results'!$2:$2,0),FALSE)/1000</f>
        <v>17162.290379999999</v>
      </c>
      <c r="G57" s="110">
        <f>VLOOKUP($D57,'REG FL BS - 4 Results'!$A:$BB,MATCH(G$12,'REG FL BS - 4 Results'!$2:$2,0),FALSE)/1000</f>
        <v>17162.290379999999</v>
      </c>
      <c r="H57" s="110">
        <f>VLOOKUP($D57,'REG FL BS - 4 Results'!$A:$BB,MATCH(H$12,'REG FL BS - 4 Results'!$2:$2,0),FALSE)/1000</f>
        <v>17162.290379999999</v>
      </c>
      <c r="I57" s="110">
        <f>VLOOKUP($D57,'REG FL BS - 4 Results'!$A:$BB,MATCH(I$12,'REG FL BS - 4 Results'!$2:$2,0),FALSE)/1000</f>
        <v>17162.290379999999</v>
      </c>
      <c r="J57" s="110">
        <f>VLOOKUP($D57,'REG FL BS - 4 Results'!$A:$BB,MATCH(J$12,'REG FL BS - 4 Results'!$2:$2,0),FALSE)/1000</f>
        <v>17162.290379999999</v>
      </c>
      <c r="K57" s="110">
        <f>VLOOKUP($D57,'REG FL BS - 4 Results'!$A:$BB,MATCH(K$12,'REG FL BS - 4 Results'!$2:$2,0),FALSE)/1000</f>
        <v>17162.290379999999</v>
      </c>
      <c r="L57" s="110">
        <f>VLOOKUP($D57,'REG FL BS - 4 Results'!$A:$BB,MATCH(L$12,'REG FL BS - 4 Results'!$2:$2,0),FALSE)/1000</f>
        <v>17162.290379999999</v>
      </c>
      <c r="M57" s="110">
        <f>VLOOKUP($D57,'REG FL BS - 4 Results'!$A:$BB,MATCH(M$12,'REG FL BS - 4 Results'!$2:$2,0),FALSE)/1000</f>
        <v>17162.290379999999</v>
      </c>
      <c r="N57" s="110">
        <f>VLOOKUP($D57,'REG FL BS - 4 Results'!$A:$BB,MATCH(N$12,'REG FL BS - 4 Results'!$2:$2,0),FALSE)/1000</f>
        <v>17162.290379999999</v>
      </c>
      <c r="O57" s="110">
        <f>VLOOKUP($D57,'REG FL BS - 4 Results'!$A:$BB,MATCH(O$12,'REG FL BS - 4 Results'!$2:$2,0),FALSE)/1000</f>
        <v>17162.290379999999</v>
      </c>
      <c r="P57" s="110">
        <f>VLOOKUP($D57,'REG FL BS - 4 Results'!$A:$BB,MATCH(P$12,'REG FL BS - 4 Results'!$2:$2,0),FALSE)/1000</f>
        <v>17162.290379999999</v>
      </c>
      <c r="Q57" s="110">
        <f>VLOOKUP($D57,'REG FL BS - 4 Results'!$A:$BB,MATCH(Q$12,'REG FL BS - 4 Results'!$2:$2,0),FALSE)/1000</f>
        <v>17162.290379999999</v>
      </c>
      <c r="R57" s="110">
        <f>VLOOKUP($D57,'REG FL BS - 4 Results'!$A:$BB,MATCH(R$12,'REG FL BS - 4 Results'!$2:$2,0),FALSE)/1000</f>
        <v>17162.290379999999</v>
      </c>
      <c r="S57" s="47">
        <f t="shared" si="9"/>
        <v>17162.290379999995</v>
      </c>
    </row>
    <row r="58" spans="1:19" x14ac:dyDescent="0.3">
      <c r="A58" s="20">
        <f t="shared" si="3"/>
        <v>41</v>
      </c>
      <c r="B58" s="56">
        <v>176</v>
      </c>
      <c r="C58" s="21" t="s">
        <v>142</v>
      </c>
      <c r="D58" s="250" t="s">
        <v>266</v>
      </c>
      <c r="E58" s="21"/>
      <c r="F58" s="110">
        <f>VLOOKUP($D58,'REG FL BS - 4 Results'!$A:$BB,MATCH(F$12,'REG FL BS - 4 Results'!$2:$2,0),FALSE)/1000</f>
        <v>0</v>
      </c>
      <c r="G58" s="110">
        <f>VLOOKUP($D58,'REG FL BS - 4 Results'!$A:$BB,MATCH(G$12,'REG FL BS - 4 Results'!$2:$2,0),FALSE)/1000</f>
        <v>0</v>
      </c>
      <c r="H58" s="110">
        <f>VLOOKUP($D58,'REG FL BS - 4 Results'!$A:$BB,MATCH(H$12,'REG FL BS - 4 Results'!$2:$2,0),FALSE)/1000</f>
        <v>0</v>
      </c>
      <c r="I58" s="110">
        <f>VLOOKUP($D58,'REG FL BS - 4 Results'!$A:$BB,MATCH(I$12,'REG FL BS - 4 Results'!$2:$2,0),FALSE)/1000</f>
        <v>0</v>
      </c>
      <c r="J58" s="110">
        <f>VLOOKUP($D58,'REG FL BS - 4 Results'!$A:$BB,MATCH(J$12,'REG FL BS - 4 Results'!$2:$2,0),FALSE)/1000</f>
        <v>0</v>
      </c>
      <c r="K58" s="110">
        <f>VLOOKUP($D58,'REG FL BS - 4 Results'!$A:$BB,MATCH(K$12,'REG FL BS - 4 Results'!$2:$2,0),FALSE)/1000</f>
        <v>0</v>
      </c>
      <c r="L58" s="110">
        <f>VLOOKUP($D58,'REG FL BS - 4 Results'!$A:$BB,MATCH(L$12,'REG FL BS - 4 Results'!$2:$2,0),FALSE)/1000</f>
        <v>0</v>
      </c>
      <c r="M58" s="110">
        <f>VLOOKUP($D58,'REG FL BS - 4 Results'!$A:$BB,MATCH(M$12,'REG FL BS - 4 Results'!$2:$2,0),FALSE)/1000</f>
        <v>0</v>
      </c>
      <c r="N58" s="110">
        <f>VLOOKUP($D58,'REG FL BS - 4 Results'!$A:$BB,MATCH(N$12,'REG FL BS - 4 Results'!$2:$2,0),FALSE)/1000</f>
        <v>0</v>
      </c>
      <c r="O58" s="110">
        <f>VLOOKUP($D58,'REG FL BS - 4 Results'!$A:$BB,MATCH(O$12,'REG FL BS - 4 Results'!$2:$2,0),FALSE)/1000</f>
        <v>0</v>
      </c>
      <c r="P58" s="110">
        <f>VLOOKUP($D58,'REG FL BS - 4 Results'!$A:$BB,MATCH(P$12,'REG FL BS - 4 Results'!$2:$2,0),FALSE)/1000</f>
        <v>0</v>
      </c>
      <c r="Q58" s="110">
        <f>VLOOKUP($D58,'REG FL BS - 4 Results'!$A:$BB,MATCH(Q$12,'REG FL BS - 4 Results'!$2:$2,0),FALSE)/1000</f>
        <v>0</v>
      </c>
      <c r="R58" s="110">
        <f>VLOOKUP($D58,'REG FL BS - 4 Results'!$A:$BB,MATCH(R$12,'REG FL BS - 4 Results'!$2:$2,0),FALSE)/1000</f>
        <v>0</v>
      </c>
      <c r="S58" s="47">
        <f t="shared" si="9"/>
        <v>0</v>
      </c>
    </row>
    <row r="59" spans="1:19" x14ac:dyDescent="0.3">
      <c r="A59" s="20">
        <f t="shared" si="3"/>
        <v>42</v>
      </c>
      <c r="C59" s="40" t="s">
        <v>143</v>
      </c>
      <c r="D59" s="40"/>
      <c r="E59" s="40"/>
      <c r="F59" s="48">
        <f>SUM(F42:F58)</f>
        <v>1401719.5177277683</v>
      </c>
      <c r="G59" s="48">
        <f t="shared" ref="G59:P59" si="10">SUM(G42:G58)</f>
        <v>1544864.850556537</v>
      </c>
      <c r="H59" s="48">
        <f t="shared" si="10"/>
        <v>1449505.2714240048</v>
      </c>
      <c r="I59" s="48">
        <f t="shared" si="10"/>
        <v>1433010.1284704553</v>
      </c>
      <c r="J59" s="48">
        <f t="shared" si="10"/>
        <v>1440599.3177202777</v>
      </c>
      <c r="K59" s="48">
        <f t="shared" si="10"/>
        <v>1512850.4135432898</v>
      </c>
      <c r="L59" s="48">
        <f t="shared" si="10"/>
        <v>1786388.2917341136</v>
      </c>
      <c r="M59" s="48">
        <f t="shared" si="10"/>
        <v>1812846.2641414825</v>
      </c>
      <c r="N59" s="48">
        <f t="shared" si="10"/>
        <v>1949362.1493083672</v>
      </c>
      <c r="O59" s="48">
        <f t="shared" si="10"/>
        <v>1830636.851153333</v>
      </c>
      <c r="P59" s="48">
        <f t="shared" si="10"/>
        <v>1784015.2703861648</v>
      </c>
      <c r="Q59" s="48">
        <f>SUM(Q42:Q58)</f>
        <v>1437414.9329572413</v>
      </c>
      <c r="R59" s="48">
        <f>SUM(R42:R58)</f>
        <v>1415841.361134188</v>
      </c>
      <c r="S59" s="48">
        <f>SUM(S42:S58)</f>
        <v>1599927.2784813249</v>
      </c>
    </row>
    <row r="60" spans="1:19" x14ac:dyDescent="0.3">
      <c r="A60" s="20">
        <f t="shared" si="3"/>
        <v>43</v>
      </c>
      <c r="C60" s="40"/>
      <c r="D60" s="40"/>
      <c r="E60" s="40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</row>
    <row r="61" spans="1:19" x14ac:dyDescent="0.3">
      <c r="A61" s="20">
        <f t="shared" si="3"/>
        <v>44</v>
      </c>
      <c r="C61" s="40"/>
      <c r="D61" s="40"/>
      <c r="E61" s="40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</row>
    <row r="62" spans="1:19" x14ac:dyDescent="0.3">
      <c r="A62" s="20">
        <f t="shared" si="3"/>
        <v>45</v>
      </c>
      <c r="C62" s="40"/>
      <c r="D62" s="40"/>
      <c r="E62" s="40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</row>
    <row r="63" spans="1:19" x14ac:dyDescent="0.3">
      <c r="A63" s="20">
        <f t="shared" si="3"/>
        <v>46</v>
      </c>
      <c r="C63" s="40"/>
      <c r="D63" s="40"/>
      <c r="E63" s="40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</row>
    <row r="64" spans="1:19" x14ac:dyDescent="0.3">
      <c r="A64" s="20">
        <f t="shared" si="3"/>
        <v>47</v>
      </c>
      <c r="C64" s="40"/>
      <c r="D64" s="40"/>
      <c r="E64" s="40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</row>
    <row r="65" spans="1:19" x14ac:dyDescent="0.3">
      <c r="A65" s="255" t="s">
        <v>267</v>
      </c>
      <c r="B65" s="259"/>
      <c r="C65" s="260"/>
      <c r="D65" s="260"/>
      <c r="E65" s="260"/>
      <c r="F65" s="260"/>
      <c r="G65" s="260"/>
      <c r="H65" s="260"/>
      <c r="I65" s="260"/>
      <c r="J65" s="260"/>
      <c r="K65" s="260"/>
      <c r="L65" s="260"/>
      <c r="M65" s="260"/>
      <c r="N65" s="260"/>
      <c r="O65" s="260"/>
      <c r="P65" s="260"/>
      <c r="Q65" s="260"/>
      <c r="R65" s="260" t="s">
        <v>268</v>
      </c>
      <c r="S65" s="260"/>
    </row>
    <row r="66" spans="1:19" x14ac:dyDescent="0.3">
      <c r="A66" s="1" t="s">
        <v>89</v>
      </c>
      <c r="B66" s="244"/>
      <c r="C66" s="245"/>
      <c r="D66" s="245"/>
      <c r="E66" s="245"/>
      <c r="F66" s="1"/>
      <c r="G66" s="283" t="s">
        <v>203</v>
      </c>
      <c r="H66" s="283"/>
      <c r="I66" s="283"/>
      <c r="J66" s="283"/>
      <c r="K66" s="283"/>
      <c r="L66" s="283"/>
      <c r="M66" s="283"/>
      <c r="N66" s="283"/>
      <c r="O66" s="283"/>
      <c r="R66" s="284" t="s">
        <v>3598</v>
      </c>
      <c r="S66" s="284"/>
    </row>
    <row r="67" spans="1:19" x14ac:dyDescent="0.3">
      <c r="A67" s="4"/>
      <c r="B67" s="240"/>
      <c r="C67" s="4"/>
      <c r="D67" s="4"/>
      <c r="E67" s="4"/>
      <c r="F67" s="4"/>
      <c r="G67" s="4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8"/>
      <c r="S67" s="29"/>
    </row>
    <row r="68" spans="1:19" x14ac:dyDescent="0.3">
      <c r="A68" s="3" t="s">
        <v>90</v>
      </c>
      <c r="B68" s="242"/>
      <c r="C68" s="7"/>
      <c r="D68" s="7"/>
      <c r="E68" s="7"/>
      <c r="F68" s="7" t="s">
        <v>204</v>
      </c>
      <c r="G68" s="285" t="s">
        <v>205</v>
      </c>
      <c r="H68" s="285"/>
      <c r="I68" s="285"/>
      <c r="J68" s="285"/>
      <c r="K68" s="285"/>
      <c r="L68" s="285"/>
      <c r="M68" s="285"/>
      <c r="N68" s="9"/>
      <c r="O68" s="9"/>
      <c r="P68" s="8"/>
      <c r="Q68" s="8" t="s">
        <v>206</v>
      </c>
      <c r="R68" s="9"/>
      <c r="S68" s="9"/>
    </row>
    <row r="69" spans="1:19" x14ac:dyDescent="0.3">
      <c r="B69" s="242"/>
      <c r="C69" s="9"/>
      <c r="D69" s="9"/>
      <c r="E69" s="9"/>
      <c r="F69" s="30"/>
      <c r="G69" s="286"/>
      <c r="H69" s="286"/>
      <c r="I69" s="286"/>
      <c r="J69" s="286"/>
      <c r="K69" s="286"/>
      <c r="L69" s="286"/>
      <c r="M69" s="286"/>
      <c r="N69" s="12"/>
      <c r="O69" s="12"/>
      <c r="P69" s="10" t="str">
        <f t="shared" ref="P69:Q73" si="11">+P4</f>
        <v>_</v>
      </c>
      <c r="Q69" s="11" t="str">
        <f t="shared" si="11"/>
        <v>Projected Test Year 3 Ended</v>
      </c>
      <c r="R69" s="37"/>
      <c r="S69" s="12">
        <f t="shared" ref="S69:S73" si="12">+S4</f>
        <v>46752</v>
      </c>
    </row>
    <row r="70" spans="1:19" x14ac:dyDescent="0.3">
      <c r="A70" s="3" t="s">
        <v>91</v>
      </c>
      <c r="B70" s="242"/>
      <c r="C70" s="9"/>
      <c r="D70" s="9"/>
      <c r="E70" s="9"/>
      <c r="F70" s="30"/>
      <c r="G70" s="286"/>
      <c r="H70" s="286"/>
      <c r="I70" s="286"/>
      <c r="J70" s="286"/>
      <c r="K70" s="286"/>
      <c r="L70" s="286"/>
      <c r="M70" s="286"/>
      <c r="N70" s="12"/>
      <c r="O70" s="12"/>
      <c r="P70" s="10" t="str">
        <f t="shared" si="11"/>
        <v>X</v>
      </c>
      <c r="Q70" s="11" t="str">
        <f t="shared" si="11"/>
        <v>Projected Test Year 2 Ended</v>
      </c>
      <c r="R70" s="37"/>
      <c r="S70" s="12">
        <f t="shared" si="12"/>
        <v>46387</v>
      </c>
    </row>
    <row r="71" spans="1:19" x14ac:dyDescent="0.3">
      <c r="B71" s="246"/>
      <c r="C71" s="247"/>
      <c r="D71" s="247"/>
      <c r="E71" s="247"/>
      <c r="F71" s="30"/>
      <c r="G71" s="30"/>
      <c r="H71" s="30"/>
      <c r="I71" s="30"/>
      <c r="J71" s="30"/>
      <c r="K71" s="30"/>
      <c r="L71" s="30"/>
      <c r="M71" s="30"/>
      <c r="N71" s="12"/>
      <c r="O71" s="12"/>
      <c r="P71" s="10" t="str">
        <f t="shared" si="11"/>
        <v>_</v>
      </c>
      <c r="Q71" s="11" t="str">
        <f t="shared" si="11"/>
        <v>Projected Test Year 1 Ended</v>
      </c>
      <c r="S71" s="12">
        <f t="shared" si="12"/>
        <v>46022</v>
      </c>
    </row>
    <row r="72" spans="1:19" x14ac:dyDescent="0.3">
      <c r="A72" s="12" t="str">
        <f>+A7</f>
        <v>DOCKET NO.: 20240025-EI</v>
      </c>
      <c r="F72" s="30"/>
      <c r="G72" s="30"/>
      <c r="H72" s="30"/>
      <c r="I72" s="30"/>
      <c r="J72" s="30"/>
      <c r="K72" s="30"/>
      <c r="L72" s="30"/>
      <c r="M72" s="30"/>
      <c r="N72" s="12"/>
      <c r="O72" s="12"/>
      <c r="P72" s="10" t="str">
        <f t="shared" si="11"/>
        <v>_</v>
      </c>
      <c r="Q72" s="11" t="str">
        <f t="shared" si="11"/>
        <v>Prior Year Ended</v>
      </c>
      <c r="S72" s="12">
        <f t="shared" si="12"/>
        <v>45657</v>
      </c>
    </row>
    <row r="73" spans="1:19" x14ac:dyDescent="0.3">
      <c r="G73" s="30"/>
      <c r="H73" s="30"/>
      <c r="I73" s="30"/>
      <c r="J73" s="30"/>
      <c r="K73" s="30"/>
      <c r="L73" s="10"/>
      <c r="M73" s="11"/>
      <c r="N73" s="12"/>
      <c r="O73" s="12"/>
      <c r="P73" s="10" t="str">
        <f t="shared" si="11"/>
        <v>_</v>
      </c>
      <c r="Q73" s="11" t="str">
        <f t="shared" si="11"/>
        <v>Historical Year Ended</v>
      </c>
      <c r="S73" s="12">
        <f t="shared" si="12"/>
        <v>45291</v>
      </c>
    </row>
    <row r="74" spans="1:19" x14ac:dyDescent="0.3">
      <c r="G74" s="27"/>
      <c r="H74" s="27"/>
      <c r="J74" s="32" t="s">
        <v>209</v>
      </c>
      <c r="K74" s="27"/>
      <c r="L74" s="10"/>
      <c r="M74" s="11"/>
      <c r="N74" s="12"/>
      <c r="O74" s="12"/>
      <c r="P74" s="12"/>
      <c r="Q74" s="12"/>
      <c r="R74" s="12"/>
      <c r="S74" s="12"/>
    </row>
    <row r="75" spans="1:19" s="15" customFormat="1" x14ac:dyDescent="0.3">
      <c r="A75" s="14"/>
      <c r="B75" s="66"/>
      <c r="C75" s="14"/>
      <c r="D75" s="14"/>
      <c r="E75" s="14"/>
      <c r="F75" s="14"/>
      <c r="G75" s="26"/>
      <c r="H75" s="26"/>
      <c r="I75" s="26"/>
      <c r="J75" s="26"/>
      <c r="K75" s="26"/>
      <c r="L75" s="33"/>
      <c r="M75" s="28"/>
      <c r="N75" s="29"/>
      <c r="O75" s="29"/>
      <c r="P75" s="33"/>
      <c r="Q75" s="103" t="str">
        <f>+Q10</f>
        <v>Witness:  O'Hara, Aquilina</v>
      </c>
      <c r="R75" s="29"/>
      <c r="S75" s="29"/>
    </row>
    <row r="76" spans="1:19" s="15" customFormat="1" x14ac:dyDescent="0.25">
      <c r="A76" s="16"/>
      <c r="B76" s="231">
        <v>-1</v>
      </c>
      <c r="C76" s="231">
        <f>+B76-1</f>
        <v>-2</v>
      </c>
      <c r="D76" s="31"/>
      <c r="E76" s="31"/>
      <c r="F76" s="231">
        <f>+C76-1</f>
        <v>-3</v>
      </c>
      <c r="G76" s="231">
        <f>+F76-1</f>
        <v>-4</v>
      </c>
      <c r="H76" s="231">
        <f t="shared" ref="H76:S76" si="13">+G76-1</f>
        <v>-5</v>
      </c>
      <c r="I76" s="231">
        <f t="shared" si="13"/>
        <v>-6</v>
      </c>
      <c r="J76" s="231">
        <f t="shared" si="13"/>
        <v>-7</v>
      </c>
      <c r="K76" s="231">
        <f t="shared" si="13"/>
        <v>-8</v>
      </c>
      <c r="L76" s="231">
        <f t="shared" si="13"/>
        <v>-9</v>
      </c>
      <c r="M76" s="231">
        <f t="shared" si="13"/>
        <v>-10</v>
      </c>
      <c r="N76" s="231">
        <f t="shared" si="13"/>
        <v>-11</v>
      </c>
      <c r="O76" s="231">
        <f t="shared" si="13"/>
        <v>-12</v>
      </c>
      <c r="P76" s="231">
        <f t="shared" si="13"/>
        <v>-13</v>
      </c>
      <c r="Q76" s="231">
        <f t="shared" si="13"/>
        <v>-14</v>
      </c>
      <c r="R76" s="231">
        <f t="shared" si="13"/>
        <v>-15</v>
      </c>
      <c r="S76" s="231">
        <f t="shared" si="13"/>
        <v>-16</v>
      </c>
    </row>
    <row r="77" spans="1:19" s="15" customFormat="1" x14ac:dyDescent="0.25">
      <c r="A77" s="16"/>
      <c r="B77" s="68"/>
      <c r="C77" s="31"/>
      <c r="D77" s="31"/>
      <c r="E77" s="31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7"/>
    </row>
    <row r="78" spans="1:19" s="15" customFormat="1" x14ac:dyDescent="0.25">
      <c r="A78" s="16" t="s">
        <v>98</v>
      </c>
      <c r="B78" s="68" t="s">
        <v>99</v>
      </c>
      <c r="C78" s="31" t="s">
        <v>99</v>
      </c>
      <c r="D78" s="31"/>
      <c r="E78" s="31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7"/>
      <c r="S78" s="35" t="s">
        <v>100</v>
      </c>
    </row>
    <row r="79" spans="1:19" s="15" customFormat="1" x14ac:dyDescent="0.25">
      <c r="A79" s="18" t="s">
        <v>101</v>
      </c>
      <c r="B79" s="69" t="s">
        <v>101</v>
      </c>
      <c r="C79" s="19" t="s">
        <v>102</v>
      </c>
      <c r="D79" s="19"/>
      <c r="E79" s="19"/>
      <c r="F79" s="19" t="str">
        <f>F$17</f>
        <v>12/2025</v>
      </c>
      <c r="G79" s="19" t="str">
        <f t="shared" ref="G79:R79" si="14">G$17</f>
        <v>1/2026</v>
      </c>
      <c r="H79" s="19" t="str">
        <f t="shared" si="14"/>
        <v>2/2026</v>
      </c>
      <c r="I79" s="19" t="str">
        <f t="shared" si="14"/>
        <v>3/2026</v>
      </c>
      <c r="J79" s="19" t="str">
        <f t="shared" si="14"/>
        <v>4/2026</v>
      </c>
      <c r="K79" s="19" t="str">
        <f t="shared" si="14"/>
        <v>5/2026</v>
      </c>
      <c r="L79" s="19" t="str">
        <f t="shared" si="14"/>
        <v>6/2026</v>
      </c>
      <c r="M79" s="19" t="str">
        <f t="shared" si="14"/>
        <v>7/2026</v>
      </c>
      <c r="N79" s="19" t="str">
        <f t="shared" si="14"/>
        <v>8/2026</v>
      </c>
      <c r="O79" s="19" t="str">
        <f t="shared" si="14"/>
        <v>9/2026</v>
      </c>
      <c r="P79" s="19" t="str">
        <f t="shared" si="14"/>
        <v>10/2026</v>
      </c>
      <c r="Q79" s="19" t="str">
        <f t="shared" si="14"/>
        <v>11/2026</v>
      </c>
      <c r="R79" s="19" t="str">
        <f t="shared" si="14"/>
        <v>12/2026</v>
      </c>
      <c r="S79" s="36" t="s">
        <v>103</v>
      </c>
    </row>
    <row r="80" spans="1:19" s="15" customFormat="1" x14ac:dyDescent="0.3">
      <c r="A80" s="20">
        <v>1</v>
      </c>
      <c r="B80" s="65"/>
      <c r="C80" s="3" t="s">
        <v>145</v>
      </c>
      <c r="D80" s="3"/>
      <c r="E80" s="3"/>
      <c r="F80" s="22"/>
      <c r="G80" s="22"/>
      <c r="H80" s="23"/>
      <c r="I80" s="23"/>
      <c r="J80" s="23"/>
      <c r="K80" s="23"/>
      <c r="L80" s="23"/>
      <c r="M80" s="23"/>
      <c r="N80" s="23"/>
      <c r="O80" s="23"/>
      <c r="P80" s="24"/>
      <c r="Q80" s="21"/>
      <c r="R80" s="21"/>
    </row>
    <row r="81" spans="1:19" s="15" customFormat="1" x14ac:dyDescent="0.3">
      <c r="A81" s="20">
        <f t="shared" ref="A81:A125" si="15">A80+1</f>
        <v>2</v>
      </c>
      <c r="B81" s="56">
        <v>181</v>
      </c>
      <c r="C81" s="21" t="s">
        <v>73</v>
      </c>
      <c r="D81" s="250" t="s">
        <v>269</v>
      </c>
      <c r="E81" s="21"/>
      <c r="F81" s="110">
        <f>VLOOKUP($D81,'REG FL BS - 4 Results'!$A:$BB,MATCH(F$12,'REG FL BS - 4 Results'!$2:$2,0),FALSE)/1000</f>
        <v>60085.831883333303</v>
      </c>
      <c r="G81" s="110">
        <f>VLOOKUP($D81,'REG FL BS - 4 Results'!$A:$BB,MATCH(G$12,'REG FL BS - 4 Results'!$2:$2,0),FALSE)/1000</f>
        <v>59995.691438888804</v>
      </c>
      <c r="H81" s="110">
        <f>VLOOKUP($D81,'REG FL BS - 4 Results'!$A:$BB,MATCH(H$12,'REG FL BS - 4 Results'!$2:$2,0),FALSE)/1000</f>
        <v>59905.550994444398</v>
      </c>
      <c r="I81" s="110">
        <f>VLOOKUP($D81,'REG FL BS - 4 Results'!$A:$BB,MATCH(I$12,'REG FL BS - 4 Results'!$2:$2,0),FALSE)/1000</f>
        <v>60454.299438888804</v>
      </c>
      <c r="J81" s="110">
        <f>VLOOKUP($D81,'REG FL BS - 4 Results'!$A:$BB,MATCH(J$12,'REG FL BS - 4 Results'!$2:$2,0),FALSE)/1000</f>
        <v>60691.010846296202</v>
      </c>
      <c r="K81" s="110">
        <f>VLOOKUP($D81,'REG FL BS - 4 Results'!$A:$BB,MATCH(K$12,'REG FL BS - 4 Results'!$2:$2,0),FALSE)/1000</f>
        <v>60590.2222537036</v>
      </c>
      <c r="L81" s="110">
        <f>VLOOKUP($D81,'REG FL BS - 4 Results'!$A:$BB,MATCH(L$12,'REG FL BS - 4 Results'!$2:$2,0),FALSE)/1000</f>
        <v>60489.433661111099</v>
      </c>
      <c r="M81" s="110">
        <f>VLOOKUP($D81,'REG FL BS - 4 Results'!$A:$BB,MATCH(M$12,'REG FL BS - 4 Results'!$2:$2,0),FALSE)/1000</f>
        <v>60388.645068518497</v>
      </c>
      <c r="N81" s="110">
        <f>VLOOKUP($D81,'REG FL BS - 4 Results'!$A:$BB,MATCH(N$12,'REG FL BS - 4 Results'!$2:$2,0),FALSE)/1000</f>
        <v>60287.856475925902</v>
      </c>
      <c r="O81" s="110">
        <f>VLOOKUP($D81,'REG FL BS - 4 Results'!$A:$BB,MATCH(O$12,'REG FL BS - 4 Results'!$2:$2,0),FALSE)/1000</f>
        <v>60187.0678833333</v>
      </c>
      <c r="P81" s="110">
        <f>VLOOKUP($D81,'REG FL BS - 4 Results'!$A:$BB,MATCH(P$12,'REG FL BS - 4 Results'!$2:$2,0),FALSE)/1000</f>
        <v>60086.279290740698</v>
      </c>
      <c r="Q81" s="110">
        <f>VLOOKUP($D81,'REG FL BS - 4 Results'!$A:$BB,MATCH(Q$12,'REG FL BS - 4 Results'!$2:$2,0),FALSE)/1000</f>
        <v>59985.490698148104</v>
      </c>
      <c r="R81" s="110">
        <f>VLOOKUP($D81,'REG FL BS - 4 Results'!$A:$BB,MATCH(R$12,'REG FL BS - 4 Results'!$2:$2,0),FALSE)/1000</f>
        <v>59884.702105555494</v>
      </c>
      <c r="S81" s="44">
        <f t="shared" ref="S81:S88" si="16">AVERAGE(F81:R81)</f>
        <v>60233.237079914477</v>
      </c>
    </row>
    <row r="82" spans="1:19" s="15" customFormat="1" x14ac:dyDescent="0.3">
      <c r="A82" s="20">
        <f t="shared" si="15"/>
        <v>3</v>
      </c>
      <c r="B82" s="56">
        <v>182</v>
      </c>
      <c r="C82" s="21" t="s">
        <v>146</v>
      </c>
      <c r="D82" s="250" t="s">
        <v>270</v>
      </c>
      <c r="E82" s="21"/>
      <c r="F82" s="110">
        <f>VLOOKUP($D82,'REG FL BS - 4 Results'!$A:$BB,MATCH(F$12,'REG FL BS - 4 Results'!$2:$2,0),FALSE)/1000</f>
        <v>1246248.8253800001</v>
      </c>
      <c r="G82" s="110">
        <f>VLOOKUP($D82,'REG FL BS - 4 Results'!$A:$BB,MATCH(G$12,'REG FL BS - 4 Results'!$2:$2,0),FALSE)/1000</f>
        <v>1220315.91688465</v>
      </c>
      <c r="H82" s="110">
        <f>VLOOKUP($D82,'REG FL BS - 4 Results'!$A:$BB,MATCH(H$12,'REG FL BS - 4 Results'!$2:$2,0),FALSE)/1000</f>
        <v>1244224.9864989</v>
      </c>
      <c r="I82" s="110">
        <f>VLOOKUP($D82,'REG FL BS - 4 Results'!$A:$BB,MATCH(I$12,'REG FL BS - 4 Results'!$2:$2,0),FALSE)/1000</f>
        <v>1256510.3492630401</v>
      </c>
      <c r="J82" s="110">
        <f>VLOOKUP($D82,'REG FL BS - 4 Results'!$A:$BB,MATCH(J$12,'REG FL BS - 4 Results'!$2:$2,0),FALSE)/1000</f>
        <v>1252801.85365088</v>
      </c>
      <c r="K82" s="110">
        <f>VLOOKUP($D82,'REG FL BS - 4 Results'!$A:$BB,MATCH(K$12,'REG FL BS - 4 Results'!$2:$2,0),FALSE)/1000</f>
        <v>1245510.1878411199</v>
      </c>
      <c r="L82" s="110">
        <f>VLOOKUP($D82,'REG FL BS - 4 Results'!$A:$BB,MATCH(L$12,'REG FL BS - 4 Results'!$2:$2,0),FALSE)/1000</f>
        <v>1238616.9316254798</v>
      </c>
      <c r="M82" s="110">
        <f>VLOOKUP($D82,'REG FL BS - 4 Results'!$A:$BB,MATCH(M$12,'REG FL BS - 4 Results'!$2:$2,0),FALSE)/1000</f>
        <v>1235017.9944528602</v>
      </c>
      <c r="N82" s="110">
        <f>VLOOKUP($D82,'REG FL BS - 4 Results'!$A:$BB,MATCH(N$12,'REG FL BS - 4 Results'!$2:$2,0),FALSE)/1000</f>
        <v>1188028.2357276999</v>
      </c>
      <c r="O82" s="110">
        <f>VLOOKUP($D82,'REG FL BS - 4 Results'!$A:$BB,MATCH(O$12,'REG FL BS - 4 Results'!$2:$2,0),FALSE)/1000</f>
        <v>1184313.2922455</v>
      </c>
      <c r="P82" s="110">
        <f>VLOOKUP($D82,'REG FL BS - 4 Results'!$A:$BB,MATCH(P$12,'REG FL BS - 4 Results'!$2:$2,0),FALSE)/1000</f>
        <v>1189136.696795</v>
      </c>
      <c r="Q82" s="110">
        <f>VLOOKUP($D82,'REG FL BS - 4 Results'!$A:$BB,MATCH(Q$12,'REG FL BS - 4 Results'!$2:$2,0),FALSE)/1000</f>
        <v>1210291.5476631401</v>
      </c>
      <c r="R82" s="110">
        <f>VLOOKUP($D82,'REG FL BS - 4 Results'!$A:$BB,MATCH(R$12,'REG FL BS - 4 Results'!$2:$2,0),FALSE)/1000</f>
        <v>1233344.7130714599</v>
      </c>
      <c r="S82" s="44">
        <f t="shared" si="16"/>
        <v>1226489.3485461331</v>
      </c>
    </row>
    <row r="83" spans="1:19" s="15" customFormat="1" x14ac:dyDescent="0.3">
      <c r="A83" s="20">
        <f t="shared" si="15"/>
        <v>4</v>
      </c>
      <c r="B83" s="56">
        <v>183</v>
      </c>
      <c r="C83" s="21" t="s">
        <v>147</v>
      </c>
      <c r="D83" s="250" t="s">
        <v>271</v>
      </c>
      <c r="E83" s="21"/>
      <c r="F83" s="110">
        <f>VLOOKUP($D83,'REG FL BS - 4 Results'!$A:$BB,MATCH(F$12,'REG FL BS - 4 Results'!$2:$2,0),FALSE)/1000</f>
        <v>5261.4129699999994</v>
      </c>
      <c r="G83" s="110">
        <f>VLOOKUP($D83,'REG FL BS - 4 Results'!$A:$BB,MATCH(G$12,'REG FL BS - 4 Results'!$2:$2,0),FALSE)/1000</f>
        <v>5261.4129699999994</v>
      </c>
      <c r="H83" s="110">
        <f>VLOOKUP($D83,'REG FL BS - 4 Results'!$A:$BB,MATCH(H$12,'REG FL BS - 4 Results'!$2:$2,0),FALSE)/1000</f>
        <v>5261.4129699999994</v>
      </c>
      <c r="I83" s="110">
        <f>VLOOKUP($D83,'REG FL BS - 4 Results'!$A:$BB,MATCH(I$12,'REG FL BS - 4 Results'!$2:$2,0),FALSE)/1000</f>
        <v>5261.4129699999994</v>
      </c>
      <c r="J83" s="110">
        <f>VLOOKUP($D83,'REG FL BS - 4 Results'!$A:$BB,MATCH(J$12,'REG FL BS - 4 Results'!$2:$2,0),FALSE)/1000</f>
        <v>5261.4129699999994</v>
      </c>
      <c r="K83" s="110">
        <f>VLOOKUP($D83,'REG FL BS - 4 Results'!$A:$BB,MATCH(K$12,'REG FL BS - 4 Results'!$2:$2,0),FALSE)/1000</f>
        <v>5261.4129699999994</v>
      </c>
      <c r="L83" s="110">
        <f>VLOOKUP($D83,'REG FL BS - 4 Results'!$A:$BB,MATCH(L$12,'REG FL BS - 4 Results'!$2:$2,0),FALSE)/1000</f>
        <v>5261.4129699999994</v>
      </c>
      <c r="M83" s="110">
        <f>VLOOKUP($D83,'REG FL BS - 4 Results'!$A:$BB,MATCH(M$12,'REG FL BS - 4 Results'!$2:$2,0),FALSE)/1000</f>
        <v>5261.4129699999994</v>
      </c>
      <c r="N83" s="110">
        <f>VLOOKUP($D83,'REG FL BS - 4 Results'!$A:$BB,MATCH(N$12,'REG FL BS - 4 Results'!$2:$2,0),FALSE)/1000</f>
        <v>5261.4129699999994</v>
      </c>
      <c r="O83" s="110">
        <f>VLOOKUP($D83,'REG FL BS - 4 Results'!$A:$BB,MATCH(O$12,'REG FL BS - 4 Results'!$2:$2,0),FALSE)/1000</f>
        <v>5261.4129699999994</v>
      </c>
      <c r="P83" s="110">
        <f>VLOOKUP($D83,'REG FL BS - 4 Results'!$A:$BB,MATCH(P$12,'REG FL BS - 4 Results'!$2:$2,0),FALSE)/1000</f>
        <v>5261.4129699999994</v>
      </c>
      <c r="Q83" s="110">
        <f>VLOOKUP($D83,'REG FL BS - 4 Results'!$A:$BB,MATCH(Q$12,'REG FL BS - 4 Results'!$2:$2,0),FALSE)/1000</f>
        <v>5261.4129699999994</v>
      </c>
      <c r="R83" s="110">
        <f>VLOOKUP($D83,'REG FL BS - 4 Results'!$A:$BB,MATCH(R$12,'REG FL BS - 4 Results'!$2:$2,0),FALSE)/1000</f>
        <v>5261.4129699999994</v>
      </c>
      <c r="S83" s="44">
        <f t="shared" si="16"/>
        <v>5261.4129699999985</v>
      </c>
    </row>
    <row r="84" spans="1:19" s="15" customFormat="1" x14ac:dyDescent="0.3">
      <c r="A84" s="20">
        <f t="shared" si="15"/>
        <v>5</v>
      </c>
      <c r="B84" s="56">
        <v>184</v>
      </c>
      <c r="C84" s="21" t="s">
        <v>148</v>
      </c>
      <c r="D84" s="250" t="s">
        <v>272</v>
      </c>
      <c r="E84" s="21"/>
      <c r="F84" s="110">
        <f>VLOOKUP($D84,'REG FL BS - 4 Results'!$A:$BB,MATCH(F$12,'REG FL BS - 4 Results'!$2:$2,0),FALSE)/1000</f>
        <v>8.4749200000000009</v>
      </c>
      <c r="G84" s="110">
        <f>VLOOKUP($D84,'REG FL BS - 4 Results'!$A:$BB,MATCH(G$12,'REG FL BS - 4 Results'!$2:$2,0),FALSE)/1000</f>
        <v>8.4749200000000009</v>
      </c>
      <c r="H84" s="110">
        <f>VLOOKUP($D84,'REG FL BS - 4 Results'!$A:$BB,MATCH(H$12,'REG FL BS - 4 Results'!$2:$2,0),FALSE)/1000</f>
        <v>8.4749200000000009</v>
      </c>
      <c r="I84" s="110">
        <f>VLOOKUP($D84,'REG FL BS - 4 Results'!$A:$BB,MATCH(I$12,'REG FL BS - 4 Results'!$2:$2,0),FALSE)/1000</f>
        <v>8.4749200000000009</v>
      </c>
      <c r="J84" s="110">
        <f>VLOOKUP($D84,'REG FL BS - 4 Results'!$A:$BB,MATCH(J$12,'REG FL BS - 4 Results'!$2:$2,0),FALSE)/1000</f>
        <v>8.4749200000000009</v>
      </c>
      <c r="K84" s="110">
        <f>VLOOKUP($D84,'REG FL BS - 4 Results'!$A:$BB,MATCH(K$12,'REG FL BS - 4 Results'!$2:$2,0),FALSE)/1000</f>
        <v>8.4749200000000009</v>
      </c>
      <c r="L84" s="110">
        <f>VLOOKUP($D84,'REG FL BS - 4 Results'!$A:$BB,MATCH(L$12,'REG FL BS - 4 Results'!$2:$2,0),FALSE)/1000</f>
        <v>8.4749200000000009</v>
      </c>
      <c r="M84" s="110">
        <f>VLOOKUP($D84,'REG FL BS - 4 Results'!$A:$BB,MATCH(M$12,'REG FL BS - 4 Results'!$2:$2,0),FALSE)/1000</f>
        <v>8.4749200000000009</v>
      </c>
      <c r="N84" s="110">
        <f>VLOOKUP($D84,'REG FL BS - 4 Results'!$A:$BB,MATCH(N$12,'REG FL BS - 4 Results'!$2:$2,0),FALSE)/1000</f>
        <v>8.4749200000000009</v>
      </c>
      <c r="O84" s="110">
        <f>VLOOKUP($D84,'REG FL BS - 4 Results'!$A:$BB,MATCH(O$12,'REG FL BS - 4 Results'!$2:$2,0),FALSE)/1000</f>
        <v>8.4749200000000009</v>
      </c>
      <c r="P84" s="110">
        <f>VLOOKUP($D84,'REG FL BS - 4 Results'!$A:$BB,MATCH(P$12,'REG FL BS - 4 Results'!$2:$2,0),FALSE)/1000</f>
        <v>8.4749200000000009</v>
      </c>
      <c r="Q84" s="110">
        <f>VLOOKUP($D84,'REG FL BS - 4 Results'!$A:$BB,MATCH(Q$12,'REG FL BS - 4 Results'!$2:$2,0),FALSE)/1000</f>
        <v>8.4749200000000009</v>
      </c>
      <c r="R84" s="110">
        <f>VLOOKUP($D84,'REG FL BS - 4 Results'!$A:$BB,MATCH(R$12,'REG FL BS - 4 Results'!$2:$2,0),FALSE)/1000</f>
        <v>8.4749200000000009</v>
      </c>
      <c r="S84" s="44">
        <f t="shared" si="16"/>
        <v>8.4749199999999991</v>
      </c>
    </row>
    <row r="85" spans="1:19" s="15" customFormat="1" x14ac:dyDescent="0.3">
      <c r="A85" s="20">
        <f t="shared" si="15"/>
        <v>6</v>
      </c>
      <c r="B85" s="56">
        <v>185</v>
      </c>
      <c r="C85" s="21" t="s">
        <v>149</v>
      </c>
      <c r="D85" s="250" t="s">
        <v>273</v>
      </c>
      <c r="E85" s="21"/>
      <c r="F85" s="110">
        <f>VLOOKUP($D85,'REG FL BS - 4 Results'!$A:$BB,MATCH(F$12,'REG FL BS - 4 Results'!$2:$2,0),FALSE)/1000</f>
        <v>0</v>
      </c>
      <c r="G85" s="110">
        <f>VLOOKUP($D85,'REG FL BS - 4 Results'!$A:$BB,MATCH(G$12,'REG FL BS - 4 Results'!$2:$2,0),FALSE)/1000</f>
        <v>0</v>
      </c>
      <c r="H85" s="110">
        <f>VLOOKUP($D85,'REG FL BS - 4 Results'!$A:$BB,MATCH(H$12,'REG FL BS - 4 Results'!$2:$2,0),FALSE)/1000</f>
        <v>0</v>
      </c>
      <c r="I85" s="110">
        <f>VLOOKUP($D85,'REG FL BS - 4 Results'!$A:$BB,MATCH(I$12,'REG FL BS - 4 Results'!$2:$2,0),FALSE)/1000</f>
        <v>0</v>
      </c>
      <c r="J85" s="110">
        <f>VLOOKUP($D85,'REG FL BS - 4 Results'!$A:$BB,MATCH(J$12,'REG FL BS - 4 Results'!$2:$2,0),FALSE)/1000</f>
        <v>0</v>
      </c>
      <c r="K85" s="110">
        <f>VLOOKUP($D85,'REG FL BS - 4 Results'!$A:$BB,MATCH(K$12,'REG FL BS - 4 Results'!$2:$2,0),FALSE)/1000</f>
        <v>0</v>
      </c>
      <c r="L85" s="110">
        <f>VLOOKUP($D85,'REG FL BS - 4 Results'!$A:$BB,MATCH(L$12,'REG FL BS - 4 Results'!$2:$2,0),FALSE)/1000</f>
        <v>0</v>
      </c>
      <c r="M85" s="110">
        <f>VLOOKUP($D85,'REG FL BS - 4 Results'!$A:$BB,MATCH(M$12,'REG FL BS - 4 Results'!$2:$2,0),FALSE)/1000</f>
        <v>0</v>
      </c>
      <c r="N85" s="110">
        <f>VLOOKUP($D85,'REG FL BS - 4 Results'!$A:$BB,MATCH(N$12,'REG FL BS - 4 Results'!$2:$2,0),FALSE)/1000</f>
        <v>0</v>
      </c>
      <c r="O85" s="110">
        <f>VLOOKUP($D85,'REG FL BS - 4 Results'!$A:$BB,MATCH(O$12,'REG FL BS - 4 Results'!$2:$2,0),FALSE)/1000</f>
        <v>0</v>
      </c>
      <c r="P85" s="110">
        <f>VLOOKUP($D85,'REG FL BS - 4 Results'!$A:$BB,MATCH(P$12,'REG FL BS - 4 Results'!$2:$2,0),FALSE)/1000</f>
        <v>0</v>
      </c>
      <c r="Q85" s="110">
        <f>VLOOKUP($D85,'REG FL BS - 4 Results'!$A:$BB,MATCH(Q$12,'REG FL BS - 4 Results'!$2:$2,0),FALSE)/1000</f>
        <v>0</v>
      </c>
      <c r="R85" s="110">
        <f>VLOOKUP($D85,'REG FL BS - 4 Results'!$A:$BB,MATCH(R$12,'REG FL BS - 4 Results'!$2:$2,0),FALSE)/1000</f>
        <v>0</v>
      </c>
      <c r="S85" s="44">
        <f t="shared" si="16"/>
        <v>0</v>
      </c>
    </row>
    <row r="86" spans="1:19" s="15" customFormat="1" x14ac:dyDescent="0.3">
      <c r="A86" s="20">
        <f t="shared" si="15"/>
        <v>7</v>
      </c>
      <c r="B86" s="56">
        <v>186</v>
      </c>
      <c r="C86" s="21" t="s">
        <v>150</v>
      </c>
      <c r="D86" s="250" t="s">
        <v>274</v>
      </c>
      <c r="E86" s="21"/>
      <c r="F86" s="110">
        <f>VLOOKUP($D86,'REG FL BS - 4 Results'!$A:$BB,MATCH(F$12,'REG FL BS - 4 Results'!$2:$2,0),FALSE)/1000</f>
        <v>166710.18277633499</v>
      </c>
      <c r="G86" s="110">
        <f>VLOOKUP($D86,'REG FL BS - 4 Results'!$A:$BB,MATCH(G$12,'REG FL BS - 4 Results'!$2:$2,0),FALSE)/1000</f>
        <v>165801.70644156198</v>
      </c>
      <c r="H86" s="110">
        <f>VLOOKUP($D86,'REG FL BS - 4 Results'!$A:$BB,MATCH(H$12,'REG FL BS - 4 Results'!$2:$2,0),FALSE)/1000</f>
        <v>164893.23010678802</v>
      </c>
      <c r="I86" s="110">
        <f>VLOOKUP($D86,'REG FL BS - 4 Results'!$A:$BB,MATCH(I$12,'REG FL BS - 4 Results'!$2:$2,0),FALSE)/1000</f>
        <v>163984.753772011</v>
      </c>
      <c r="J86" s="110">
        <f>VLOOKUP($D86,'REG FL BS - 4 Results'!$A:$BB,MATCH(J$12,'REG FL BS - 4 Results'!$2:$2,0),FALSE)/1000</f>
        <v>163076.27743723299</v>
      </c>
      <c r="K86" s="110">
        <f>VLOOKUP($D86,'REG FL BS - 4 Results'!$A:$BB,MATCH(K$12,'REG FL BS - 4 Results'!$2:$2,0),FALSE)/1000</f>
        <v>162167.801102458</v>
      </c>
      <c r="L86" s="110">
        <f>VLOOKUP($D86,'REG FL BS - 4 Results'!$A:$BB,MATCH(L$12,'REG FL BS - 4 Results'!$2:$2,0),FALSE)/1000</f>
        <v>161259.324767685</v>
      </c>
      <c r="M86" s="110">
        <f>VLOOKUP($D86,'REG FL BS - 4 Results'!$A:$BB,MATCH(M$12,'REG FL BS - 4 Results'!$2:$2,0),FALSE)/1000</f>
        <v>160350.84843290801</v>
      </c>
      <c r="N86" s="110">
        <f>VLOOKUP($D86,'REG FL BS - 4 Results'!$A:$BB,MATCH(N$12,'REG FL BS - 4 Results'!$2:$2,0),FALSE)/1000</f>
        <v>159442.37209814199</v>
      </c>
      <c r="O86" s="110">
        <f>VLOOKUP($D86,'REG FL BS - 4 Results'!$A:$BB,MATCH(O$12,'REG FL BS - 4 Results'!$2:$2,0),FALSE)/1000</f>
        <v>158533.89576335702</v>
      </c>
      <c r="P86" s="110">
        <f>VLOOKUP($D86,'REG FL BS - 4 Results'!$A:$BB,MATCH(P$12,'REG FL BS - 4 Results'!$2:$2,0),FALSE)/1000</f>
        <v>157625.41942859101</v>
      </c>
      <c r="Q86" s="110">
        <f>VLOOKUP($D86,'REG FL BS - 4 Results'!$A:$BB,MATCH(Q$12,'REG FL BS - 4 Results'!$2:$2,0),FALSE)/1000</f>
        <v>156716.94309381198</v>
      </c>
      <c r="R86" s="110">
        <f>VLOOKUP($D86,'REG FL BS - 4 Results'!$A:$BB,MATCH(R$12,'REG FL BS - 4 Results'!$2:$2,0),FALSE)/1000</f>
        <v>155808.46675903699</v>
      </c>
      <c r="S86" s="44">
        <f t="shared" si="16"/>
        <v>161259.32476768608</v>
      </c>
    </row>
    <row r="87" spans="1:19" s="15" customFormat="1" x14ac:dyDescent="0.3">
      <c r="A87" s="20">
        <f t="shared" si="15"/>
        <v>8</v>
      </c>
      <c r="B87" s="56">
        <v>189</v>
      </c>
      <c r="C87" s="21" t="s">
        <v>151</v>
      </c>
      <c r="D87" s="250" t="s">
        <v>275</v>
      </c>
      <c r="E87" s="21"/>
      <c r="F87" s="110">
        <f>VLOOKUP($D87,'REG FL BS - 4 Results'!$A:$BB,MATCH(F$12,'REG FL BS - 4 Results'!$2:$2,0),FALSE)/1000</f>
        <v>2256.9353800000104</v>
      </c>
      <c r="G87" s="110">
        <f>VLOOKUP($D87,'REG FL BS - 4 Results'!$A:$BB,MATCH(G$12,'REG FL BS - 4 Results'!$2:$2,0),FALSE)/1000</f>
        <v>2180.5422921090299</v>
      </c>
      <c r="H87" s="110">
        <f>VLOOKUP($D87,'REG FL BS - 4 Results'!$A:$BB,MATCH(H$12,'REG FL BS - 4 Results'!$2:$2,0),FALSE)/1000</f>
        <v>2104.1492042180498</v>
      </c>
      <c r="I87" s="110">
        <f>VLOOKUP($D87,'REG FL BS - 4 Results'!$A:$BB,MATCH(I$12,'REG FL BS - 4 Results'!$2:$2,0),FALSE)/1000</f>
        <v>2027.75611632706</v>
      </c>
      <c r="J87" s="110">
        <f>VLOOKUP($D87,'REG FL BS - 4 Results'!$A:$BB,MATCH(J$12,'REG FL BS - 4 Results'!$2:$2,0),FALSE)/1000</f>
        <v>1951.3630284360802</v>
      </c>
      <c r="K87" s="110">
        <f>VLOOKUP($D87,'REG FL BS - 4 Results'!$A:$BB,MATCH(K$12,'REG FL BS - 4 Results'!$2:$2,0),FALSE)/1000</f>
        <v>1874.9699405450999</v>
      </c>
      <c r="L87" s="110">
        <f>VLOOKUP($D87,'REG FL BS - 4 Results'!$A:$BB,MATCH(L$12,'REG FL BS - 4 Results'!$2:$2,0),FALSE)/1000</f>
        <v>1798.5768526541199</v>
      </c>
      <c r="M87" s="110">
        <f>VLOOKUP($D87,'REG FL BS - 4 Results'!$A:$BB,MATCH(M$12,'REG FL BS - 4 Results'!$2:$2,0),FALSE)/1000</f>
        <v>1722.1837647631398</v>
      </c>
      <c r="N87" s="110">
        <f>VLOOKUP($D87,'REG FL BS - 4 Results'!$A:$BB,MATCH(N$12,'REG FL BS - 4 Results'!$2:$2,0),FALSE)/1000</f>
        <v>1645.79067687216</v>
      </c>
      <c r="O87" s="110">
        <f>VLOOKUP($D87,'REG FL BS - 4 Results'!$A:$BB,MATCH(O$12,'REG FL BS - 4 Results'!$2:$2,0),FALSE)/1000</f>
        <v>1569.39758898118</v>
      </c>
      <c r="P87" s="110">
        <f>VLOOKUP($D87,'REG FL BS - 4 Results'!$A:$BB,MATCH(P$12,'REG FL BS - 4 Results'!$2:$2,0),FALSE)/1000</f>
        <v>1493.0045010901899</v>
      </c>
      <c r="Q87" s="110">
        <f>VLOOKUP($D87,'REG FL BS - 4 Results'!$A:$BB,MATCH(Q$12,'REG FL BS - 4 Results'!$2:$2,0),FALSE)/1000</f>
        <v>1416.6114131992101</v>
      </c>
      <c r="R87" s="110">
        <f>VLOOKUP($D87,'REG FL BS - 4 Results'!$A:$BB,MATCH(R$12,'REG FL BS - 4 Results'!$2:$2,0),FALSE)/1000</f>
        <v>1340.2183253082301</v>
      </c>
      <c r="S87" s="44">
        <f t="shared" si="16"/>
        <v>1798.5768526541199</v>
      </c>
    </row>
    <row r="88" spans="1:19" s="15" customFormat="1" x14ac:dyDescent="0.3">
      <c r="A88" s="20">
        <f t="shared" si="15"/>
        <v>9</v>
      </c>
      <c r="B88" s="56">
        <v>190</v>
      </c>
      <c r="C88" s="21" t="s">
        <v>152</v>
      </c>
      <c r="D88" s="250" t="s">
        <v>276</v>
      </c>
      <c r="E88" s="21"/>
      <c r="F88" s="110">
        <f>VLOOKUP($D88,'REG FL BS - 4 Results'!$A:$BB,MATCH(F$12,'REG FL BS - 4 Results'!$2:$2,0),FALSE)/1000</f>
        <v>976946.81663000002</v>
      </c>
      <c r="G88" s="110">
        <f>VLOOKUP($D88,'REG FL BS - 4 Results'!$A:$BB,MATCH(G$12,'REG FL BS - 4 Results'!$2:$2,0),FALSE)/1000</f>
        <v>976946.81663000002</v>
      </c>
      <c r="H88" s="110">
        <f>VLOOKUP($D88,'REG FL BS - 4 Results'!$A:$BB,MATCH(H$12,'REG FL BS - 4 Results'!$2:$2,0),FALSE)/1000</f>
        <v>976946.81663000002</v>
      </c>
      <c r="I88" s="110">
        <f>VLOOKUP($D88,'REG FL BS - 4 Results'!$A:$BB,MATCH(I$12,'REG FL BS - 4 Results'!$2:$2,0),FALSE)/1000</f>
        <v>976946.81663000002</v>
      </c>
      <c r="J88" s="110">
        <f>VLOOKUP($D88,'REG FL BS - 4 Results'!$A:$BB,MATCH(J$12,'REG FL BS - 4 Results'!$2:$2,0),FALSE)/1000</f>
        <v>976946.81663000002</v>
      </c>
      <c r="K88" s="110">
        <f>VLOOKUP($D88,'REG FL BS - 4 Results'!$A:$BB,MATCH(K$12,'REG FL BS - 4 Results'!$2:$2,0),FALSE)/1000</f>
        <v>976946.81663000002</v>
      </c>
      <c r="L88" s="110">
        <f>VLOOKUP($D88,'REG FL BS - 4 Results'!$A:$BB,MATCH(L$12,'REG FL BS - 4 Results'!$2:$2,0),FALSE)/1000</f>
        <v>976946.81663000002</v>
      </c>
      <c r="M88" s="110">
        <f>VLOOKUP($D88,'REG FL BS - 4 Results'!$A:$BB,MATCH(M$12,'REG FL BS - 4 Results'!$2:$2,0),FALSE)/1000</f>
        <v>976946.81663000002</v>
      </c>
      <c r="N88" s="110">
        <f>VLOOKUP($D88,'REG FL BS - 4 Results'!$A:$BB,MATCH(N$12,'REG FL BS - 4 Results'!$2:$2,0),FALSE)/1000</f>
        <v>976946.81663000002</v>
      </c>
      <c r="O88" s="110">
        <f>VLOOKUP($D88,'REG FL BS - 4 Results'!$A:$BB,MATCH(O$12,'REG FL BS - 4 Results'!$2:$2,0),FALSE)/1000</f>
        <v>976946.81663000002</v>
      </c>
      <c r="P88" s="110">
        <f>VLOOKUP($D88,'REG FL BS - 4 Results'!$A:$BB,MATCH(P$12,'REG FL BS - 4 Results'!$2:$2,0),FALSE)/1000</f>
        <v>976946.81663000002</v>
      </c>
      <c r="Q88" s="110">
        <f>VLOOKUP($D88,'REG FL BS - 4 Results'!$A:$BB,MATCH(Q$12,'REG FL BS - 4 Results'!$2:$2,0),FALSE)/1000</f>
        <v>976946.81663000002</v>
      </c>
      <c r="R88" s="110">
        <f>VLOOKUP($D88,'REG FL BS - 4 Results'!$A:$BB,MATCH(R$12,'REG FL BS - 4 Results'!$2:$2,0),FALSE)/1000</f>
        <v>976946.81663000002</v>
      </c>
      <c r="S88" s="44">
        <f t="shared" si="16"/>
        <v>976946.81663000013</v>
      </c>
    </row>
    <row r="89" spans="1:19" s="15" customFormat="1" x14ac:dyDescent="0.3">
      <c r="A89" s="20">
        <f t="shared" si="15"/>
        <v>10</v>
      </c>
      <c r="B89" s="56"/>
      <c r="C89" s="41" t="s">
        <v>153</v>
      </c>
      <c r="D89" s="41"/>
      <c r="E89" s="41"/>
      <c r="F89" s="46">
        <f>SUM(F81:F88)</f>
        <v>2457518.4799396684</v>
      </c>
      <c r="G89" s="46">
        <f t="shared" ref="G89:P89" si="17">SUM(G81:G88)</f>
        <v>2430510.5615772097</v>
      </c>
      <c r="H89" s="46">
        <f t="shared" si="17"/>
        <v>2453344.6213243501</v>
      </c>
      <c r="I89" s="46">
        <f t="shared" si="17"/>
        <v>2465193.8631102671</v>
      </c>
      <c r="J89" s="46">
        <f t="shared" si="17"/>
        <v>2460737.2094828449</v>
      </c>
      <c r="K89" s="46">
        <f t="shared" si="17"/>
        <v>2452359.8856578264</v>
      </c>
      <c r="L89" s="46">
        <f t="shared" si="17"/>
        <v>2444380.9714269303</v>
      </c>
      <c r="M89" s="46">
        <f t="shared" si="17"/>
        <v>2439696.3762390502</v>
      </c>
      <c r="N89" s="46">
        <f t="shared" si="17"/>
        <v>2391620.9594986401</v>
      </c>
      <c r="O89" s="46">
        <f t="shared" si="17"/>
        <v>2386820.3580011711</v>
      </c>
      <c r="P89" s="46">
        <f t="shared" si="17"/>
        <v>2390558.1045354214</v>
      </c>
      <c r="Q89" s="46">
        <f>SUM(Q81:Q88)</f>
        <v>2410627.2973882994</v>
      </c>
      <c r="R89" s="46">
        <f>SUM(R81:R88)</f>
        <v>2432594.8047813606</v>
      </c>
      <c r="S89" s="46">
        <f>SUM(S81:S88)</f>
        <v>2431997.1917663878</v>
      </c>
    </row>
    <row r="90" spans="1:19" s="15" customFormat="1" ht="14.4" thickBot="1" x14ac:dyDescent="0.35">
      <c r="A90" s="20">
        <f t="shared" si="15"/>
        <v>11</v>
      </c>
      <c r="B90" s="56"/>
      <c r="C90" s="21" t="s">
        <v>154</v>
      </c>
      <c r="D90" s="21"/>
      <c r="E90" s="21"/>
      <c r="F90" s="49">
        <f t="shared" ref="F90:S90" si="18">F30+F40+F59+F89</f>
        <v>29447930.956274703</v>
      </c>
      <c r="G90" s="49">
        <f t="shared" si="18"/>
        <v>29682808.8411013</v>
      </c>
      <c r="H90" s="49">
        <f t="shared" si="18"/>
        <v>29730767.402944874</v>
      </c>
      <c r="I90" s="49">
        <f t="shared" si="18"/>
        <v>29860506.338419009</v>
      </c>
      <c r="J90" s="49">
        <f t="shared" si="18"/>
        <v>29989966.237060882</v>
      </c>
      <c r="K90" s="49">
        <f t="shared" si="18"/>
        <v>30181760.892955787</v>
      </c>
      <c r="L90" s="49">
        <f t="shared" si="18"/>
        <v>30576473.633072544</v>
      </c>
      <c r="M90" s="49">
        <f t="shared" si="18"/>
        <v>30723174.111960724</v>
      </c>
      <c r="N90" s="49">
        <f t="shared" si="18"/>
        <v>30970772.361584634</v>
      </c>
      <c r="O90" s="49">
        <f t="shared" si="18"/>
        <v>30990846.222213939</v>
      </c>
      <c r="P90" s="49">
        <f t="shared" si="18"/>
        <v>31086652.732390739</v>
      </c>
      <c r="Q90" s="49">
        <f t="shared" si="18"/>
        <v>30896617.033900075</v>
      </c>
      <c r="R90" s="49">
        <f t="shared" si="18"/>
        <v>31029719.838198349</v>
      </c>
      <c r="S90" s="49">
        <f t="shared" si="18"/>
        <v>30397538.200159807</v>
      </c>
    </row>
    <row r="91" spans="1:19" s="15" customFormat="1" ht="14.4" thickTop="1" x14ac:dyDescent="0.3">
      <c r="A91" s="20">
        <f t="shared" si="15"/>
        <v>12</v>
      </c>
      <c r="B91" s="56"/>
      <c r="C91" s="25"/>
      <c r="D91" s="25"/>
      <c r="E91" s="25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4"/>
    </row>
    <row r="92" spans="1:19" s="15" customFormat="1" x14ac:dyDescent="0.3">
      <c r="A92" s="20">
        <f t="shared" si="15"/>
        <v>13</v>
      </c>
      <c r="B92" s="56"/>
      <c r="C92" s="21" t="s">
        <v>155</v>
      </c>
      <c r="D92" s="21"/>
      <c r="E92" s="21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1:19" x14ac:dyDescent="0.3">
      <c r="A93" s="20">
        <f t="shared" si="15"/>
        <v>14</v>
      </c>
      <c r="B93" s="56">
        <v>201</v>
      </c>
      <c r="C93" s="21" t="s">
        <v>156</v>
      </c>
      <c r="D93" s="250" t="s">
        <v>277</v>
      </c>
      <c r="E93" s="21"/>
      <c r="F93" s="110">
        <f>-VLOOKUP($D93,'REG FL BS - 4 Results'!$A:$BB,MATCH(F$12,'REG FL BS - 4 Results'!$2:$2,0),FALSE)/1000</f>
        <v>0</v>
      </c>
      <c r="G93" s="110">
        <f>-VLOOKUP($D93,'REG FL BS - 4 Results'!$A:$BB,MATCH(G$12,'REG FL BS - 4 Results'!$2:$2,0),FALSE)/1000</f>
        <v>0</v>
      </c>
      <c r="H93" s="110">
        <f>-VLOOKUP($D93,'REG FL BS - 4 Results'!$A:$BB,MATCH(H$12,'REG FL BS - 4 Results'!$2:$2,0),FALSE)/1000</f>
        <v>0</v>
      </c>
      <c r="I93" s="110">
        <f>-VLOOKUP($D93,'REG FL BS - 4 Results'!$A:$BB,MATCH(I$12,'REG FL BS - 4 Results'!$2:$2,0),FALSE)/1000</f>
        <v>0</v>
      </c>
      <c r="J93" s="110">
        <f>-VLOOKUP($D93,'REG FL BS - 4 Results'!$A:$BB,MATCH(J$12,'REG FL BS - 4 Results'!$2:$2,0),FALSE)/1000</f>
        <v>0</v>
      </c>
      <c r="K93" s="110">
        <f>-VLOOKUP($D93,'REG FL BS - 4 Results'!$A:$BB,MATCH(K$12,'REG FL BS - 4 Results'!$2:$2,0),FALSE)/1000</f>
        <v>0</v>
      </c>
      <c r="L93" s="110">
        <f>-VLOOKUP($D93,'REG FL BS - 4 Results'!$A:$BB,MATCH(L$12,'REG FL BS - 4 Results'!$2:$2,0),FALSE)/1000</f>
        <v>0</v>
      </c>
      <c r="M93" s="110">
        <f>-VLOOKUP($D93,'REG FL BS - 4 Results'!$A:$BB,MATCH(M$12,'REG FL BS - 4 Results'!$2:$2,0),FALSE)/1000</f>
        <v>0</v>
      </c>
      <c r="N93" s="110">
        <f>-VLOOKUP($D93,'REG FL BS - 4 Results'!$A:$BB,MATCH(N$12,'REG FL BS - 4 Results'!$2:$2,0),FALSE)/1000</f>
        <v>0</v>
      </c>
      <c r="O93" s="110">
        <f>-VLOOKUP($D93,'REG FL BS - 4 Results'!$A:$BB,MATCH(O$12,'REG FL BS - 4 Results'!$2:$2,0),FALSE)/1000</f>
        <v>0</v>
      </c>
      <c r="P93" s="110">
        <f>-VLOOKUP($D93,'REG FL BS - 4 Results'!$A:$BB,MATCH(P$12,'REG FL BS - 4 Results'!$2:$2,0),FALSE)/1000</f>
        <v>0</v>
      </c>
      <c r="Q93" s="110">
        <f>-VLOOKUP($D93,'REG FL BS - 4 Results'!$A:$BB,MATCH(Q$12,'REG FL BS - 4 Results'!$2:$2,0),FALSE)/1000</f>
        <v>0</v>
      </c>
      <c r="R93" s="110">
        <f>-VLOOKUP($D93,'REG FL BS - 4 Results'!$A:$BB,MATCH(R$12,'REG FL BS - 4 Results'!$2:$2,0),FALSE)/1000</f>
        <v>0</v>
      </c>
      <c r="S93" s="47">
        <f t="shared" ref="S93:S96" si="19">AVERAGE(F93:R93)</f>
        <v>0</v>
      </c>
    </row>
    <row r="94" spans="1:19" x14ac:dyDescent="0.3">
      <c r="A94" s="20">
        <f t="shared" si="15"/>
        <v>15</v>
      </c>
      <c r="B94" s="56">
        <v>207</v>
      </c>
      <c r="C94" s="21" t="s">
        <v>157</v>
      </c>
      <c r="D94" s="250" t="s">
        <v>278</v>
      </c>
      <c r="E94" s="21"/>
      <c r="F94" s="110">
        <f>-VLOOKUP($D94,'REG FL BS - 4 Results'!$A:$BB,MATCH(F$12,'REG FL BS - 4 Results'!$2:$2,0),FALSE)/1000</f>
        <v>0</v>
      </c>
      <c r="G94" s="110">
        <f>-VLOOKUP($D94,'REG FL BS - 4 Results'!$A:$BB,MATCH(G$12,'REG FL BS - 4 Results'!$2:$2,0),FALSE)/1000</f>
        <v>0</v>
      </c>
      <c r="H94" s="110">
        <f>-VLOOKUP($D94,'REG FL BS - 4 Results'!$A:$BB,MATCH(H$12,'REG FL BS - 4 Results'!$2:$2,0),FALSE)/1000</f>
        <v>0</v>
      </c>
      <c r="I94" s="110">
        <f>-VLOOKUP($D94,'REG FL BS - 4 Results'!$A:$BB,MATCH(I$12,'REG FL BS - 4 Results'!$2:$2,0),FALSE)/1000</f>
        <v>0</v>
      </c>
      <c r="J94" s="110">
        <f>-VLOOKUP($D94,'REG FL BS - 4 Results'!$A:$BB,MATCH(J$12,'REG FL BS - 4 Results'!$2:$2,0),FALSE)/1000</f>
        <v>0</v>
      </c>
      <c r="K94" s="110">
        <f>-VLOOKUP($D94,'REG FL BS - 4 Results'!$A:$BB,MATCH(K$12,'REG FL BS - 4 Results'!$2:$2,0),FALSE)/1000</f>
        <v>0</v>
      </c>
      <c r="L94" s="110">
        <f>-VLOOKUP($D94,'REG FL BS - 4 Results'!$A:$BB,MATCH(L$12,'REG FL BS - 4 Results'!$2:$2,0),FALSE)/1000</f>
        <v>0</v>
      </c>
      <c r="M94" s="110">
        <f>-VLOOKUP($D94,'REG FL BS - 4 Results'!$A:$BB,MATCH(M$12,'REG FL BS - 4 Results'!$2:$2,0),FALSE)/1000</f>
        <v>0</v>
      </c>
      <c r="N94" s="110">
        <f>-VLOOKUP($D94,'REG FL BS - 4 Results'!$A:$BB,MATCH(N$12,'REG FL BS - 4 Results'!$2:$2,0),FALSE)/1000</f>
        <v>0</v>
      </c>
      <c r="O94" s="110">
        <f>-VLOOKUP($D94,'REG FL BS - 4 Results'!$A:$BB,MATCH(O$12,'REG FL BS - 4 Results'!$2:$2,0),FALSE)/1000</f>
        <v>0</v>
      </c>
      <c r="P94" s="110">
        <f>-VLOOKUP($D94,'REG FL BS - 4 Results'!$A:$BB,MATCH(P$12,'REG FL BS - 4 Results'!$2:$2,0),FALSE)/1000</f>
        <v>0</v>
      </c>
      <c r="Q94" s="110">
        <f>-VLOOKUP($D94,'REG FL BS - 4 Results'!$A:$BB,MATCH(Q$12,'REG FL BS - 4 Results'!$2:$2,0),FALSE)/1000</f>
        <v>0</v>
      </c>
      <c r="R94" s="110">
        <f>-VLOOKUP($D94,'REG FL BS - 4 Results'!$A:$BB,MATCH(R$12,'REG FL BS - 4 Results'!$2:$2,0),FALSE)/1000</f>
        <v>0</v>
      </c>
      <c r="S94" s="47">
        <f t="shared" si="19"/>
        <v>0</v>
      </c>
    </row>
    <row r="95" spans="1:19" x14ac:dyDescent="0.3">
      <c r="A95" s="20">
        <f t="shared" si="15"/>
        <v>16</v>
      </c>
      <c r="B95" s="56">
        <v>214</v>
      </c>
      <c r="C95" s="3" t="s">
        <v>158</v>
      </c>
      <c r="D95" s="250" t="s">
        <v>249</v>
      </c>
      <c r="F95" s="110">
        <f>-VLOOKUP($D95,'REG FL BS - 4 Results'!$A:$BB,MATCH(F$12,'REG FL BS - 4 Results'!$2:$2,0),FALSE)/1000</f>
        <v>0</v>
      </c>
      <c r="G95" s="110">
        <f>-VLOOKUP($D95,'REG FL BS - 4 Results'!$A:$BB,MATCH(G$12,'REG FL BS - 4 Results'!$2:$2,0),FALSE)/1000</f>
        <v>0</v>
      </c>
      <c r="H95" s="110">
        <f>-VLOOKUP($D95,'REG FL BS - 4 Results'!$A:$BB,MATCH(H$12,'REG FL BS - 4 Results'!$2:$2,0),FALSE)/1000</f>
        <v>0</v>
      </c>
      <c r="I95" s="110">
        <f>-VLOOKUP($D95,'REG FL BS - 4 Results'!$A:$BB,MATCH(I$12,'REG FL BS - 4 Results'!$2:$2,0),FALSE)/1000</f>
        <v>0</v>
      </c>
      <c r="J95" s="110">
        <f>-VLOOKUP($D95,'REG FL BS - 4 Results'!$A:$BB,MATCH(J$12,'REG FL BS - 4 Results'!$2:$2,0),FALSE)/1000</f>
        <v>0</v>
      </c>
      <c r="K95" s="110">
        <f>-VLOOKUP($D95,'REG FL BS - 4 Results'!$A:$BB,MATCH(K$12,'REG FL BS - 4 Results'!$2:$2,0),FALSE)/1000</f>
        <v>0</v>
      </c>
      <c r="L95" s="110">
        <f>-VLOOKUP($D95,'REG FL BS - 4 Results'!$A:$BB,MATCH(L$12,'REG FL BS - 4 Results'!$2:$2,0),FALSE)/1000</f>
        <v>0</v>
      </c>
      <c r="M95" s="110">
        <f>-VLOOKUP($D95,'REG FL BS - 4 Results'!$A:$BB,MATCH(M$12,'REG FL BS - 4 Results'!$2:$2,0),FALSE)/1000</f>
        <v>0</v>
      </c>
      <c r="N95" s="110">
        <f>-VLOOKUP($D95,'REG FL BS - 4 Results'!$A:$BB,MATCH(N$12,'REG FL BS - 4 Results'!$2:$2,0),FALSE)/1000</f>
        <v>0</v>
      </c>
      <c r="O95" s="110">
        <f>-VLOOKUP($D95,'REG FL BS - 4 Results'!$A:$BB,MATCH(O$12,'REG FL BS - 4 Results'!$2:$2,0),FALSE)/1000</f>
        <v>0</v>
      </c>
      <c r="P95" s="110">
        <f>-VLOOKUP($D95,'REG FL BS - 4 Results'!$A:$BB,MATCH(P$12,'REG FL BS - 4 Results'!$2:$2,0),FALSE)/1000</f>
        <v>0</v>
      </c>
      <c r="Q95" s="110">
        <f>-VLOOKUP($D95,'REG FL BS - 4 Results'!$A:$BB,MATCH(Q$12,'REG FL BS - 4 Results'!$2:$2,0),FALSE)/1000</f>
        <v>0</v>
      </c>
      <c r="R95" s="110">
        <f>-VLOOKUP($D95,'REG FL BS - 4 Results'!$A:$BB,MATCH(R$12,'REG FL BS - 4 Results'!$2:$2,0),FALSE)/1000</f>
        <v>0</v>
      </c>
      <c r="S95" s="47">
        <f t="shared" si="19"/>
        <v>0</v>
      </c>
    </row>
    <row r="96" spans="1:19" x14ac:dyDescent="0.3">
      <c r="A96" s="20">
        <f t="shared" si="15"/>
        <v>17</v>
      </c>
      <c r="B96" s="56">
        <v>211</v>
      </c>
      <c r="C96" s="21" t="s">
        <v>159</v>
      </c>
      <c r="D96" s="250" t="s">
        <v>279</v>
      </c>
      <c r="E96" s="21"/>
      <c r="F96" s="110">
        <f>-VLOOKUP($D96,'REG FL BS - 4 Results'!$A:$BB,MATCH(F$12,'REG FL BS - 4 Results'!$2:$2,0),FALSE)/1000</f>
        <v>1591035.36075</v>
      </c>
      <c r="G96" s="110">
        <f>-VLOOKUP($D96,'REG FL BS - 4 Results'!$A:$BB,MATCH(G$12,'REG FL BS - 4 Results'!$2:$2,0),FALSE)/1000</f>
        <v>1591035.36075</v>
      </c>
      <c r="H96" s="110">
        <f>-VLOOKUP($D96,'REG FL BS - 4 Results'!$A:$BB,MATCH(H$12,'REG FL BS - 4 Results'!$2:$2,0),FALSE)/1000</f>
        <v>1591035.36075</v>
      </c>
      <c r="I96" s="110">
        <f>-VLOOKUP($D96,'REG FL BS - 4 Results'!$A:$BB,MATCH(I$12,'REG FL BS - 4 Results'!$2:$2,0),FALSE)/1000</f>
        <v>1591035.36075</v>
      </c>
      <c r="J96" s="110">
        <f>-VLOOKUP($D96,'REG FL BS - 4 Results'!$A:$BB,MATCH(J$12,'REG FL BS - 4 Results'!$2:$2,0),FALSE)/1000</f>
        <v>1591035.36075</v>
      </c>
      <c r="K96" s="110">
        <f>-VLOOKUP($D96,'REG FL BS - 4 Results'!$A:$BB,MATCH(K$12,'REG FL BS - 4 Results'!$2:$2,0),FALSE)/1000</f>
        <v>1591035.36075</v>
      </c>
      <c r="L96" s="110">
        <f>-VLOOKUP($D96,'REG FL BS - 4 Results'!$A:$BB,MATCH(L$12,'REG FL BS - 4 Results'!$2:$2,0),FALSE)/1000</f>
        <v>1591035.36075</v>
      </c>
      <c r="M96" s="110">
        <f>-VLOOKUP($D96,'REG FL BS - 4 Results'!$A:$BB,MATCH(M$12,'REG FL BS - 4 Results'!$2:$2,0),FALSE)/1000</f>
        <v>1591035.36075</v>
      </c>
      <c r="N96" s="110">
        <f>-VLOOKUP($D96,'REG FL BS - 4 Results'!$A:$BB,MATCH(N$12,'REG FL BS - 4 Results'!$2:$2,0),FALSE)/1000</f>
        <v>1591035.36075</v>
      </c>
      <c r="O96" s="110">
        <f>-VLOOKUP($D96,'REG FL BS - 4 Results'!$A:$BB,MATCH(O$12,'REG FL BS - 4 Results'!$2:$2,0),FALSE)/1000</f>
        <v>1591035.36075</v>
      </c>
      <c r="P96" s="110">
        <f>-VLOOKUP($D96,'REG FL BS - 4 Results'!$A:$BB,MATCH(P$12,'REG FL BS - 4 Results'!$2:$2,0),FALSE)/1000</f>
        <v>1591035.36075</v>
      </c>
      <c r="Q96" s="110">
        <f>-VLOOKUP($D96,'REG FL BS - 4 Results'!$A:$BB,MATCH(Q$12,'REG FL BS - 4 Results'!$2:$2,0),FALSE)/1000</f>
        <v>1591035.36075</v>
      </c>
      <c r="R96" s="110">
        <f>-VLOOKUP($D96,'REG FL BS - 4 Results'!$A:$BB,MATCH(R$12,'REG FL BS - 4 Results'!$2:$2,0),FALSE)/1000</f>
        <v>1591035.36075</v>
      </c>
      <c r="S96" s="47">
        <f t="shared" si="19"/>
        <v>1591035.3607500005</v>
      </c>
    </row>
    <row r="97" spans="1:19" x14ac:dyDescent="0.3">
      <c r="A97" s="20">
        <f t="shared" si="15"/>
        <v>18</v>
      </c>
      <c r="B97" s="56">
        <v>216</v>
      </c>
      <c r="C97" s="21" t="s">
        <v>160</v>
      </c>
      <c r="D97" s="250" t="s">
        <v>280</v>
      </c>
      <c r="E97" s="21"/>
      <c r="F97" s="110">
        <f>-VLOOKUP($D97,'REG FL BS - 4 Results'!$A:$BB,MATCH(F$12,'REG FL BS - 4 Results'!$2:$2,0),FALSE)/1000</f>
        <v>10210789.280219899</v>
      </c>
      <c r="G97" s="110">
        <f>-VLOOKUP($D97,'REG FL BS - 4 Results'!$A:$BB,MATCH(G$12,'REG FL BS - 4 Results'!$2:$2,0),FALSE)/1000</f>
        <v>10326073.607886601</v>
      </c>
      <c r="H97" s="110">
        <f>-VLOOKUP($D97,'REG FL BS - 4 Results'!$A:$BB,MATCH(H$12,'REG FL BS - 4 Results'!$2:$2,0),FALSE)/1000</f>
        <v>10365726.7445272</v>
      </c>
      <c r="I97" s="110">
        <f>-VLOOKUP($D97,'REG FL BS - 4 Results'!$A:$BB,MATCH(I$12,'REG FL BS - 4 Results'!$2:$2,0),FALSE)/1000</f>
        <v>10394295.758003</v>
      </c>
      <c r="J97" s="110">
        <f>-VLOOKUP($D97,'REG FL BS - 4 Results'!$A:$BB,MATCH(J$12,'REG FL BS - 4 Results'!$2:$2,0),FALSE)/1000</f>
        <v>10436558.610494699</v>
      </c>
      <c r="K97" s="110">
        <f>-VLOOKUP($D97,'REG FL BS - 4 Results'!$A:$BB,MATCH(K$12,'REG FL BS - 4 Results'!$2:$2,0),FALSE)/1000</f>
        <v>10507503.8850176</v>
      </c>
      <c r="L97" s="110">
        <f>-VLOOKUP($D97,'REG FL BS - 4 Results'!$A:$BB,MATCH(L$12,'REG FL BS - 4 Results'!$2:$2,0),FALSE)/1000</f>
        <v>10546610.458349701</v>
      </c>
      <c r="M97" s="110">
        <f>-VLOOKUP($D97,'REG FL BS - 4 Results'!$A:$BB,MATCH(M$12,'REG FL BS - 4 Results'!$2:$2,0),FALSE)/1000</f>
        <v>10645347.274445102</v>
      </c>
      <c r="N97" s="110">
        <f>-VLOOKUP($D97,'REG FL BS - 4 Results'!$A:$BB,MATCH(N$12,'REG FL BS - 4 Results'!$2:$2,0),FALSE)/1000</f>
        <v>10792504.0282907</v>
      </c>
      <c r="O97" s="110">
        <f>-VLOOKUP($D97,'REG FL BS - 4 Results'!$A:$BB,MATCH(O$12,'REG FL BS - 4 Results'!$2:$2,0),FALSE)/1000</f>
        <v>10872307.996960599</v>
      </c>
      <c r="P97" s="110">
        <f>-VLOOKUP($D97,'REG FL BS - 4 Results'!$A:$BB,MATCH(P$12,'REG FL BS - 4 Results'!$2:$2,0),FALSE)/1000</f>
        <v>10933530.642193099</v>
      </c>
      <c r="Q97" s="110">
        <f>-VLOOKUP($D97,'REG FL BS - 4 Results'!$A:$BB,MATCH(Q$12,'REG FL BS - 4 Results'!$2:$2,0),FALSE)/1000</f>
        <v>10959843.9371383</v>
      </c>
      <c r="R97" s="110">
        <f>-VLOOKUP($D97,'REG FL BS - 4 Results'!$A:$BB,MATCH(R$12,'REG FL BS - 4 Results'!$2:$2,0),FALSE)/1000</f>
        <v>11014380.7019086</v>
      </c>
      <c r="S97" s="47">
        <f>AVERAGE(F97:R97)</f>
        <v>10615805.609648854</v>
      </c>
    </row>
    <row r="98" spans="1:19" x14ac:dyDescent="0.3">
      <c r="A98" s="20">
        <f t="shared" si="15"/>
        <v>19</v>
      </c>
      <c r="B98" s="56">
        <v>219</v>
      </c>
      <c r="C98" s="21" t="s">
        <v>161</v>
      </c>
      <c r="D98" s="250" t="s">
        <v>281</v>
      </c>
      <c r="E98" s="21"/>
      <c r="F98" s="110">
        <f>-VLOOKUP($D98,'REG FL BS - 4 Results'!$A:$BB,MATCH(F$12,'REG FL BS - 4 Results'!$2:$2,0),FALSE)/1000</f>
        <v>-2106.97388</v>
      </c>
      <c r="G98" s="110">
        <f>-VLOOKUP($D98,'REG FL BS - 4 Results'!$A:$BB,MATCH(G$12,'REG FL BS - 4 Results'!$2:$2,0),FALSE)/1000</f>
        <v>-2106.97388</v>
      </c>
      <c r="H98" s="110">
        <f>-VLOOKUP($D98,'REG FL BS - 4 Results'!$A:$BB,MATCH(H$12,'REG FL BS - 4 Results'!$2:$2,0),FALSE)/1000</f>
        <v>-2106.97388</v>
      </c>
      <c r="I98" s="110">
        <f>-VLOOKUP($D98,'REG FL BS - 4 Results'!$A:$BB,MATCH(I$12,'REG FL BS - 4 Results'!$2:$2,0),FALSE)/1000</f>
        <v>-2106.97388</v>
      </c>
      <c r="J98" s="110">
        <f>-VLOOKUP($D98,'REG FL BS - 4 Results'!$A:$BB,MATCH(J$12,'REG FL BS - 4 Results'!$2:$2,0),FALSE)/1000</f>
        <v>-2106.97388</v>
      </c>
      <c r="K98" s="110">
        <f>-VLOOKUP($D98,'REG FL BS - 4 Results'!$A:$BB,MATCH(K$12,'REG FL BS - 4 Results'!$2:$2,0),FALSE)/1000</f>
        <v>-2106.97388</v>
      </c>
      <c r="L98" s="110">
        <f>-VLOOKUP($D98,'REG FL BS - 4 Results'!$A:$BB,MATCH(L$12,'REG FL BS - 4 Results'!$2:$2,0),FALSE)/1000</f>
        <v>-2106.97388</v>
      </c>
      <c r="M98" s="110">
        <f>-VLOOKUP($D98,'REG FL BS - 4 Results'!$A:$BB,MATCH(M$12,'REG FL BS - 4 Results'!$2:$2,0),FALSE)/1000</f>
        <v>-2106.97388</v>
      </c>
      <c r="N98" s="110">
        <f>-VLOOKUP($D98,'REG FL BS - 4 Results'!$A:$BB,MATCH(N$12,'REG FL BS - 4 Results'!$2:$2,0),FALSE)/1000</f>
        <v>-2106.97388</v>
      </c>
      <c r="O98" s="110">
        <f>-VLOOKUP($D98,'REG FL BS - 4 Results'!$A:$BB,MATCH(O$12,'REG FL BS - 4 Results'!$2:$2,0),FALSE)/1000</f>
        <v>-2106.97388</v>
      </c>
      <c r="P98" s="110">
        <f>-VLOOKUP($D98,'REG FL BS - 4 Results'!$A:$BB,MATCH(P$12,'REG FL BS - 4 Results'!$2:$2,0),FALSE)/1000</f>
        <v>-2106.97388</v>
      </c>
      <c r="Q98" s="110">
        <f>-VLOOKUP($D98,'REG FL BS - 4 Results'!$A:$BB,MATCH(Q$12,'REG FL BS - 4 Results'!$2:$2,0),FALSE)/1000</f>
        <v>-2106.97388</v>
      </c>
      <c r="R98" s="110">
        <f>-VLOOKUP($D98,'REG FL BS - 4 Results'!$A:$BB,MATCH(R$12,'REG FL BS - 4 Results'!$2:$2,0),FALSE)/1000</f>
        <v>-2106.97388</v>
      </c>
      <c r="S98" s="47">
        <f>AVERAGE(F98:R98)</f>
        <v>-2106.9738800000005</v>
      </c>
    </row>
    <row r="99" spans="1:19" x14ac:dyDescent="0.3">
      <c r="A99" s="20">
        <f t="shared" si="15"/>
        <v>20</v>
      </c>
      <c r="B99" s="56"/>
      <c r="C99" s="41" t="s">
        <v>162</v>
      </c>
      <c r="D99" s="41"/>
      <c r="E99" s="41"/>
      <c r="F99" s="70">
        <f t="shared" ref="F99:S99" si="20">SUM(F93:F98)</f>
        <v>11799717.667089898</v>
      </c>
      <c r="G99" s="70">
        <f t="shared" si="20"/>
        <v>11915001.994756602</v>
      </c>
      <c r="H99" s="70">
        <f t="shared" si="20"/>
        <v>11954655.131397199</v>
      </c>
      <c r="I99" s="70">
        <f t="shared" si="20"/>
        <v>11983224.144873001</v>
      </c>
      <c r="J99" s="70">
        <f t="shared" si="20"/>
        <v>12025486.9973647</v>
      </c>
      <c r="K99" s="70">
        <f t="shared" si="20"/>
        <v>12096432.2718876</v>
      </c>
      <c r="L99" s="70">
        <f t="shared" si="20"/>
        <v>12135538.845219702</v>
      </c>
      <c r="M99" s="70">
        <f t="shared" si="20"/>
        <v>12234275.661315102</v>
      </c>
      <c r="N99" s="70">
        <f t="shared" si="20"/>
        <v>12381432.415160701</v>
      </c>
      <c r="O99" s="70">
        <f t="shared" si="20"/>
        <v>12461236.383830599</v>
      </c>
      <c r="P99" s="70">
        <f t="shared" si="20"/>
        <v>12522459.029063098</v>
      </c>
      <c r="Q99" s="70">
        <f t="shared" si="20"/>
        <v>12548772.324008301</v>
      </c>
      <c r="R99" s="70">
        <f t="shared" si="20"/>
        <v>12603309.0887786</v>
      </c>
      <c r="S99" s="70">
        <f t="shared" si="20"/>
        <v>12204733.996518854</v>
      </c>
    </row>
    <row r="100" spans="1:19" x14ac:dyDescent="0.3">
      <c r="A100" s="20">
        <f t="shared" si="15"/>
        <v>21</v>
      </c>
      <c r="B100" s="56">
        <v>204</v>
      </c>
      <c r="C100" s="21" t="s">
        <v>163</v>
      </c>
      <c r="D100" s="250" t="s">
        <v>249</v>
      </c>
      <c r="E100" s="21"/>
      <c r="F100" s="110">
        <f>-VLOOKUP($D100,'REG FL BS - 4 Results'!$A:$BB,MATCH(F$12,'REG FL BS - 4 Results'!$2:$2,0),FALSE)/1000</f>
        <v>0</v>
      </c>
      <c r="G100" s="110">
        <f>-VLOOKUP($D100,'REG FL BS - 4 Results'!$A:$BB,MATCH(G$12,'REG FL BS - 4 Results'!$2:$2,0),FALSE)/1000</f>
        <v>0</v>
      </c>
      <c r="H100" s="110">
        <f>-VLOOKUP($D100,'REG FL BS - 4 Results'!$A:$BB,MATCH(H$12,'REG FL BS - 4 Results'!$2:$2,0),FALSE)/1000</f>
        <v>0</v>
      </c>
      <c r="I100" s="110">
        <f>-VLOOKUP($D100,'REG FL BS - 4 Results'!$A:$BB,MATCH(I$12,'REG FL BS - 4 Results'!$2:$2,0),FALSE)/1000</f>
        <v>0</v>
      </c>
      <c r="J100" s="110">
        <f>-VLOOKUP($D100,'REG FL BS - 4 Results'!$A:$BB,MATCH(J$12,'REG FL BS - 4 Results'!$2:$2,0),FALSE)/1000</f>
        <v>0</v>
      </c>
      <c r="K100" s="110">
        <f>-VLOOKUP($D100,'REG FL BS - 4 Results'!$A:$BB,MATCH(K$12,'REG FL BS - 4 Results'!$2:$2,0),FALSE)/1000</f>
        <v>0</v>
      </c>
      <c r="L100" s="110">
        <f>-VLOOKUP($D100,'REG FL BS - 4 Results'!$A:$BB,MATCH(L$12,'REG FL BS - 4 Results'!$2:$2,0),FALSE)/1000</f>
        <v>0</v>
      </c>
      <c r="M100" s="110">
        <f>-VLOOKUP($D100,'REG FL BS - 4 Results'!$A:$BB,MATCH(M$12,'REG FL BS - 4 Results'!$2:$2,0),FALSE)/1000</f>
        <v>0</v>
      </c>
      <c r="N100" s="110">
        <f>-VLOOKUP($D100,'REG FL BS - 4 Results'!$A:$BB,MATCH(N$12,'REG FL BS - 4 Results'!$2:$2,0),FALSE)/1000</f>
        <v>0</v>
      </c>
      <c r="O100" s="110">
        <f>-VLOOKUP($D100,'REG FL BS - 4 Results'!$A:$BB,MATCH(O$12,'REG FL BS - 4 Results'!$2:$2,0),FALSE)/1000</f>
        <v>0</v>
      </c>
      <c r="P100" s="110">
        <f>-VLOOKUP($D100,'REG FL BS - 4 Results'!$A:$BB,MATCH(P$12,'REG FL BS - 4 Results'!$2:$2,0),FALSE)/1000</f>
        <v>0</v>
      </c>
      <c r="Q100" s="110">
        <f>-VLOOKUP($D100,'REG FL BS - 4 Results'!$A:$BB,MATCH(Q$12,'REG FL BS - 4 Results'!$2:$2,0),FALSE)/1000</f>
        <v>0</v>
      </c>
      <c r="R100" s="110">
        <f>-VLOOKUP($D100,'REG FL BS - 4 Results'!$A:$BB,MATCH(R$12,'REG FL BS - 4 Results'!$2:$2,0),FALSE)/1000</f>
        <v>0</v>
      </c>
      <c r="S100" s="47">
        <f>AVERAGE(F100:R100)</f>
        <v>0</v>
      </c>
    </row>
    <row r="101" spans="1:19" x14ac:dyDescent="0.3">
      <c r="A101" s="20">
        <f t="shared" si="15"/>
        <v>22</v>
      </c>
      <c r="B101" s="55"/>
      <c r="C101" s="41" t="s">
        <v>164</v>
      </c>
      <c r="D101" s="41"/>
      <c r="E101" s="41"/>
      <c r="F101" s="46">
        <f>SUM(F99:F100)</f>
        <v>11799717.667089898</v>
      </c>
      <c r="G101" s="46">
        <f t="shared" ref="G101:P101" si="21">SUM(G99:G100)</f>
        <v>11915001.994756602</v>
      </c>
      <c r="H101" s="46">
        <f t="shared" si="21"/>
        <v>11954655.131397199</v>
      </c>
      <c r="I101" s="46">
        <f t="shared" si="21"/>
        <v>11983224.144873001</v>
      </c>
      <c r="J101" s="46">
        <f t="shared" si="21"/>
        <v>12025486.9973647</v>
      </c>
      <c r="K101" s="46">
        <f t="shared" si="21"/>
        <v>12096432.2718876</v>
      </c>
      <c r="L101" s="46">
        <f t="shared" si="21"/>
        <v>12135538.845219702</v>
      </c>
      <c r="M101" s="46">
        <f t="shared" si="21"/>
        <v>12234275.661315102</v>
      </c>
      <c r="N101" s="46">
        <f t="shared" si="21"/>
        <v>12381432.415160701</v>
      </c>
      <c r="O101" s="46">
        <f t="shared" si="21"/>
        <v>12461236.383830599</v>
      </c>
      <c r="P101" s="46">
        <f t="shared" si="21"/>
        <v>12522459.029063098</v>
      </c>
      <c r="Q101" s="46">
        <f>SUM(Q99:Q100)</f>
        <v>12548772.324008301</v>
      </c>
      <c r="R101" s="46">
        <f>SUM(R99:R100)</f>
        <v>12603309.0887786</v>
      </c>
      <c r="S101" s="46">
        <f>SUM(S99:S100)</f>
        <v>12204733.996518854</v>
      </c>
    </row>
    <row r="102" spans="1:19" x14ac:dyDescent="0.3">
      <c r="A102" s="20">
        <f t="shared" si="15"/>
        <v>23</v>
      </c>
      <c r="B102" s="55"/>
      <c r="C102" s="25"/>
      <c r="D102" s="25"/>
      <c r="E102" s="25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7"/>
    </row>
    <row r="103" spans="1:19" x14ac:dyDescent="0.3">
      <c r="A103" s="20">
        <f t="shared" si="15"/>
        <v>24</v>
      </c>
      <c r="B103" s="56"/>
      <c r="C103" s="3" t="s">
        <v>165</v>
      </c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7"/>
    </row>
    <row r="104" spans="1:19" x14ac:dyDescent="0.3">
      <c r="A104" s="20">
        <f t="shared" si="15"/>
        <v>25</v>
      </c>
      <c r="B104" s="56">
        <v>221</v>
      </c>
      <c r="C104" s="3" t="s">
        <v>166</v>
      </c>
      <c r="D104" s="250" t="s">
        <v>282</v>
      </c>
      <c r="F104" s="110">
        <f>-VLOOKUP($D104,'REG FL BS - 4 Results'!$A:$BB,MATCH(F$12,'REG FL BS - 4 Results'!$2:$2,0),FALSE)/1000</f>
        <v>9125000</v>
      </c>
      <c r="G104" s="110">
        <f>-VLOOKUP($D104,'REG FL BS - 4 Results'!$A:$BB,MATCH(G$12,'REG FL BS - 4 Results'!$2:$2,0),FALSE)/1000</f>
        <v>9125001.6201958694</v>
      </c>
      <c r="H104" s="110">
        <f>-VLOOKUP($D104,'REG FL BS - 4 Results'!$A:$BB,MATCH(H$12,'REG FL BS - 4 Results'!$2:$2,0),FALSE)/1000</f>
        <v>9125004.8605876286</v>
      </c>
      <c r="I104" s="110">
        <f>-VLOOKUP($D104,'REG FL BS - 4 Results'!$A:$BB,MATCH(I$12,'REG FL BS - 4 Results'!$2:$2,0),FALSE)/1000</f>
        <v>9125008.1009793803</v>
      </c>
      <c r="J104" s="110">
        <f>-VLOOKUP($D104,'REG FL BS - 4 Results'!$A:$BB,MATCH(J$12,'REG FL BS - 4 Results'!$2:$2,0),FALSE)/1000</f>
        <v>9125011.3413711302</v>
      </c>
      <c r="K104" s="110">
        <f>-VLOOKUP($D104,'REG FL BS - 4 Results'!$A:$BB,MATCH(K$12,'REG FL BS - 4 Results'!$2:$2,0),FALSE)/1000</f>
        <v>9125014.5817628801</v>
      </c>
      <c r="L104" s="110">
        <f>-VLOOKUP($D104,'REG FL BS - 4 Results'!$A:$BB,MATCH(L$12,'REG FL BS - 4 Results'!$2:$2,0),FALSE)/1000</f>
        <v>9775017.8221546393</v>
      </c>
      <c r="M104" s="110">
        <f>-VLOOKUP($D104,'REG FL BS - 4 Results'!$A:$BB,MATCH(M$12,'REG FL BS - 4 Results'!$2:$2,0),FALSE)/1000</f>
        <v>9775021.062546391</v>
      </c>
      <c r="N104" s="110">
        <f>-VLOOKUP($D104,'REG FL BS - 4 Results'!$A:$BB,MATCH(N$12,'REG FL BS - 4 Results'!$2:$2,0),FALSE)/1000</f>
        <v>9775024.3029381409</v>
      </c>
      <c r="O104" s="110">
        <f>-VLOOKUP($D104,'REG FL BS - 4 Results'!$A:$BB,MATCH(O$12,'REG FL BS - 4 Results'!$2:$2,0),FALSE)/1000</f>
        <v>9775027.543329889</v>
      </c>
      <c r="P104" s="110">
        <f>-VLOOKUP($D104,'REG FL BS - 4 Results'!$A:$BB,MATCH(P$12,'REG FL BS - 4 Results'!$2:$2,0),FALSE)/1000</f>
        <v>9775030.78372165</v>
      </c>
      <c r="Q104" s="110">
        <f>-VLOOKUP($D104,'REG FL BS - 4 Results'!$A:$BB,MATCH(Q$12,'REG FL BS - 4 Results'!$2:$2,0),FALSE)/1000</f>
        <v>9775034.0241133999</v>
      </c>
      <c r="R104" s="110">
        <f>-VLOOKUP($D104,'REG FL BS - 4 Results'!$A:$BB,MATCH(R$12,'REG FL BS - 4 Results'!$2:$2,0),FALSE)/1000</f>
        <v>9775037.2645051498</v>
      </c>
      <c r="S104" s="47">
        <f>AVERAGE(F104:R104)</f>
        <v>9475017.9467850886</v>
      </c>
    </row>
    <row r="105" spans="1:19" x14ac:dyDescent="0.3">
      <c r="A105" s="20">
        <f t="shared" si="15"/>
        <v>26</v>
      </c>
      <c r="B105" s="56">
        <v>224</v>
      </c>
      <c r="C105" s="3" t="s">
        <v>167</v>
      </c>
      <c r="D105" s="250" t="s">
        <v>283</v>
      </c>
      <c r="F105" s="110">
        <f>-VLOOKUP($D105,'REG FL BS - 4 Results'!$A:$BB,MATCH(F$12,'REG FL BS - 4 Results'!$2:$2,0),FALSE)/1000</f>
        <v>1200000</v>
      </c>
      <c r="G105" s="110">
        <f>-VLOOKUP($D105,'REG FL BS - 4 Results'!$A:$BB,MATCH(G$12,'REG FL BS - 4 Results'!$2:$2,0),FALSE)/1000</f>
        <v>1200000</v>
      </c>
      <c r="H105" s="110">
        <f>-VLOOKUP($D105,'REG FL BS - 4 Results'!$A:$BB,MATCH(H$12,'REG FL BS - 4 Results'!$2:$2,0),FALSE)/1000</f>
        <v>1200000</v>
      </c>
      <c r="I105" s="110">
        <f>-VLOOKUP($D105,'REG FL BS - 4 Results'!$A:$BB,MATCH(I$12,'REG FL BS - 4 Results'!$2:$2,0),FALSE)/1000</f>
        <v>1200000</v>
      </c>
      <c r="J105" s="110">
        <f>-VLOOKUP($D105,'REG FL BS - 4 Results'!$A:$BB,MATCH(J$12,'REG FL BS - 4 Results'!$2:$2,0),FALSE)/1000</f>
        <v>1200000</v>
      </c>
      <c r="K105" s="110">
        <f>-VLOOKUP($D105,'REG FL BS - 4 Results'!$A:$BB,MATCH(K$12,'REG FL BS - 4 Results'!$2:$2,0),FALSE)/1000</f>
        <v>1200000</v>
      </c>
      <c r="L105" s="110">
        <f>-VLOOKUP($D105,'REG FL BS - 4 Results'!$A:$BB,MATCH(L$12,'REG FL BS - 4 Results'!$2:$2,0),FALSE)/1000</f>
        <v>1200000</v>
      </c>
      <c r="M105" s="110">
        <f>-VLOOKUP($D105,'REG FL BS - 4 Results'!$A:$BB,MATCH(M$12,'REG FL BS - 4 Results'!$2:$2,0),FALSE)/1000</f>
        <v>1200000</v>
      </c>
      <c r="N105" s="110">
        <f>-VLOOKUP($D105,'REG FL BS - 4 Results'!$A:$BB,MATCH(N$12,'REG FL BS - 4 Results'!$2:$2,0),FALSE)/1000</f>
        <v>1200000</v>
      </c>
      <c r="O105" s="110">
        <f>-VLOOKUP($D105,'REG FL BS - 4 Results'!$A:$BB,MATCH(O$12,'REG FL BS - 4 Results'!$2:$2,0),FALSE)/1000</f>
        <v>1200000</v>
      </c>
      <c r="P105" s="110">
        <f>-VLOOKUP($D105,'REG FL BS - 4 Results'!$A:$BB,MATCH(P$12,'REG FL BS - 4 Results'!$2:$2,0),FALSE)/1000</f>
        <v>1200000</v>
      </c>
      <c r="Q105" s="110">
        <f>-VLOOKUP($D105,'REG FL BS - 4 Results'!$A:$BB,MATCH(Q$12,'REG FL BS - 4 Results'!$2:$2,0),FALSE)/1000</f>
        <v>1200000</v>
      </c>
      <c r="R105" s="110">
        <f>-VLOOKUP($D105,'REG FL BS - 4 Results'!$A:$BB,MATCH(R$12,'REG FL BS - 4 Results'!$2:$2,0),FALSE)/1000</f>
        <v>1200000</v>
      </c>
      <c r="S105" s="47">
        <f>AVERAGE(F105:R105)</f>
        <v>1200000</v>
      </c>
    </row>
    <row r="106" spans="1:19" x14ac:dyDescent="0.3">
      <c r="A106" s="20">
        <f>A105+1</f>
        <v>27</v>
      </c>
      <c r="B106" s="56" t="s">
        <v>168</v>
      </c>
      <c r="C106" s="3" t="s">
        <v>169</v>
      </c>
      <c r="D106" s="250" t="s">
        <v>249</v>
      </c>
      <c r="E106" s="252" t="s">
        <v>284</v>
      </c>
      <c r="F106" s="110">
        <f>-VLOOKUP($D106,'REG FL BS - 4 Results'!$A:$BB,MATCH(F$12,'REG FL BS - 4 Results'!$2:$2,0),FALSE)/1000-VLOOKUP($E106,'REG FL BS - 4 Results'!$A:$BB,MATCH(F$12,'REG FL BS - 4 Results'!$2:$2,0),FALSE)/1000</f>
        <v>1448.91179929141</v>
      </c>
      <c r="G106" s="110">
        <f>-VLOOKUP($D106,'REG FL BS - 4 Results'!$A:$BB,MATCH(G$12,'REG FL BS - 4 Results'!$2:$2,0),FALSE)/1000-VLOOKUP($E106,'REG FL BS - 4 Results'!$A:$BB,MATCH(G$12,'REG FL BS - 4 Results'!$2:$2,0),FALSE)/1000</f>
        <v>1929.57593311766</v>
      </c>
      <c r="H106" s="110">
        <f>-VLOOKUP($D106,'REG FL BS - 4 Results'!$A:$BB,MATCH(H$12,'REG FL BS - 4 Results'!$2:$2,0),FALSE)/1000-VLOOKUP($E106,'REG FL BS - 4 Results'!$A:$BB,MATCH(H$12,'REG FL BS - 4 Results'!$2:$2,0),FALSE)/1000</f>
        <v>2408.6198710676199</v>
      </c>
      <c r="I106" s="110">
        <f>-VLOOKUP($D106,'REG FL BS - 4 Results'!$A:$BB,MATCH(I$12,'REG FL BS - 4 Results'!$2:$2,0),FALSE)/1000-VLOOKUP($E106,'REG FL BS - 4 Results'!$A:$BB,MATCH(I$12,'REG FL BS - 4 Results'!$2:$2,0),FALSE)/1000</f>
        <v>2887.6638090175802</v>
      </c>
      <c r="J106" s="110">
        <f>-VLOOKUP($D106,'REG FL BS - 4 Results'!$A:$BB,MATCH(J$12,'REG FL BS - 4 Results'!$2:$2,0),FALSE)/1000-VLOOKUP($E106,'REG FL BS - 4 Results'!$A:$BB,MATCH(J$12,'REG FL BS - 4 Results'!$2:$2,0),FALSE)/1000</f>
        <v>3366.7077469675401</v>
      </c>
      <c r="K106" s="110">
        <f>-VLOOKUP($D106,'REG FL BS - 4 Results'!$A:$BB,MATCH(K$12,'REG FL BS - 4 Results'!$2:$2,0),FALSE)/1000-VLOOKUP($E106,'REG FL BS - 4 Results'!$A:$BB,MATCH(K$12,'REG FL BS - 4 Results'!$2:$2,0),FALSE)/1000</f>
        <v>3845.7516849175099</v>
      </c>
      <c r="L106" s="110">
        <f>-VLOOKUP($D106,'REG FL BS - 4 Results'!$A:$BB,MATCH(L$12,'REG FL BS - 4 Results'!$2:$2,0),FALSE)/1000-VLOOKUP($E106,'REG FL BS - 4 Results'!$A:$BB,MATCH(L$12,'REG FL BS - 4 Results'!$2:$2,0),FALSE)/1000</f>
        <v>4324.7956228674693</v>
      </c>
      <c r="M106" s="110">
        <f>-VLOOKUP($D106,'REG FL BS - 4 Results'!$A:$BB,MATCH(M$12,'REG FL BS - 4 Results'!$2:$2,0),FALSE)/1000-VLOOKUP($E106,'REG FL BS - 4 Results'!$A:$BB,MATCH(M$12,'REG FL BS - 4 Results'!$2:$2,0),FALSE)/1000</f>
        <v>4803.8395608174296</v>
      </c>
      <c r="N106" s="110">
        <f>-VLOOKUP($D106,'REG FL BS - 4 Results'!$A:$BB,MATCH(N$12,'REG FL BS - 4 Results'!$2:$2,0),FALSE)/1000-VLOOKUP($E106,'REG FL BS - 4 Results'!$A:$BB,MATCH(N$12,'REG FL BS - 4 Results'!$2:$2,0),FALSE)/1000</f>
        <v>5282.8834987673899</v>
      </c>
      <c r="O106" s="110">
        <f>-VLOOKUP($D106,'REG FL BS - 4 Results'!$A:$BB,MATCH(O$12,'REG FL BS - 4 Results'!$2:$2,0),FALSE)/1000-VLOOKUP($E106,'REG FL BS - 4 Results'!$A:$BB,MATCH(O$12,'REG FL BS - 4 Results'!$2:$2,0),FALSE)/1000</f>
        <v>5761.9274367173502</v>
      </c>
      <c r="P106" s="110">
        <f>-VLOOKUP($D106,'REG FL BS - 4 Results'!$A:$BB,MATCH(P$12,'REG FL BS - 4 Results'!$2:$2,0),FALSE)/1000-VLOOKUP($E106,'REG FL BS - 4 Results'!$A:$BB,MATCH(P$12,'REG FL BS - 4 Results'!$2:$2,0),FALSE)/1000</f>
        <v>6240.9713746673206</v>
      </c>
      <c r="Q106" s="110">
        <f>-VLOOKUP($D106,'REG FL BS - 4 Results'!$A:$BB,MATCH(Q$12,'REG FL BS - 4 Results'!$2:$2,0),FALSE)/1000-VLOOKUP($E106,'REG FL BS - 4 Results'!$A:$BB,MATCH(Q$12,'REG FL BS - 4 Results'!$2:$2,0),FALSE)/1000</f>
        <v>6720.01531261728</v>
      </c>
      <c r="R106" s="110">
        <f>-VLOOKUP($D106,'REG FL BS - 4 Results'!$A:$BB,MATCH(R$12,'REG FL BS - 4 Results'!$2:$2,0),FALSE)/1000-VLOOKUP($E106,'REG FL BS - 4 Results'!$A:$BB,MATCH(R$12,'REG FL BS - 4 Results'!$2:$2,0),FALSE)/1000</f>
        <v>7199.0592505672394</v>
      </c>
      <c r="S106" s="47">
        <f>AVERAGE(F106:R106)</f>
        <v>4324.6709924154466</v>
      </c>
    </row>
    <row r="107" spans="1:19" x14ac:dyDescent="0.3">
      <c r="A107" s="20">
        <f t="shared" si="15"/>
        <v>28</v>
      </c>
      <c r="B107" s="56"/>
      <c r="C107" s="40" t="s">
        <v>170</v>
      </c>
      <c r="D107" s="40"/>
      <c r="E107" s="40"/>
      <c r="F107" s="46">
        <f>SUM(F104:F106)</f>
        <v>10326448.911799291</v>
      </c>
      <c r="G107" s="46">
        <f t="shared" ref="G107:P107" si="22">SUM(G104:G106)</f>
        <v>10326931.196128987</v>
      </c>
      <c r="H107" s="46">
        <f t="shared" si="22"/>
        <v>10327413.480458695</v>
      </c>
      <c r="I107" s="46">
        <f t="shared" si="22"/>
        <v>10327895.764788399</v>
      </c>
      <c r="J107" s="46">
        <f t="shared" si="22"/>
        <v>10328378.049118098</v>
      </c>
      <c r="K107" s="46">
        <f t="shared" si="22"/>
        <v>10328860.333447797</v>
      </c>
      <c r="L107" s="46">
        <f t="shared" si="22"/>
        <v>10979342.617777506</v>
      </c>
      <c r="M107" s="46">
        <f t="shared" si="22"/>
        <v>10979824.902107209</v>
      </c>
      <c r="N107" s="46">
        <f t="shared" si="22"/>
        <v>10980307.186436908</v>
      </c>
      <c r="O107" s="46">
        <f t="shared" si="22"/>
        <v>10980789.470766606</v>
      </c>
      <c r="P107" s="46">
        <f t="shared" si="22"/>
        <v>10981271.755096318</v>
      </c>
      <c r="Q107" s="46">
        <f>SUM(Q104:Q106)</f>
        <v>10981754.039426018</v>
      </c>
      <c r="R107" s="46">
        <f>SUM(R104:R106)</f>
        <v>10982236.323755717</v>
      </c>
      <c r="S107" s="46">
        <f>SUM(S104:S106)</f>
        <v>10679342.617777504</v>
      </c>
    </row>
    <row r="108" spans="1:19" x14ac:dyDescent="0.3">
      <c r="A108" s="20">
        <f t="shared" si="15"/>
        <v>29</v>
      </c>
      <c r="B108" s="56"/>
      <c r="C108" s="40" t="s">
        <v>171</v>
      </c>
      <c r="D108" s="40"/>
      <c r="E108" s="40"/>
      <c r="F108" s="46">
        <f t="shared" ref="F108:R108" si="23">F101+F107</f>
        <v>22126166.578889191</v>
      </c>
      <c r="G108" s="46">
        <f t="shared" si="23"/>
        <v>22241933.190885589</v>
      </c>
      <c r="H108" s="46">
        <f t="shared" si="23"/>
        <v>22282068.611855894</v>
      </c>
      <c r="I108" s="46">
        <f t="shared" si="23"/>
        <v>22311119.909661397</v>
      </c>
      <c r="J108" s="46">
        <f t="shared" si="23"/>
        <v>22353865.046482798</v>
      </c>
      <c r="K108" s="46">
        <f t="shared" si="23"/>
        <v>22425292.6053354</v>
      </c>
      <c r="L108" s="46">
        <f t="shared" si="23"/>
        <v>23114881.462997206</v>
      </c>
      <c r="M108" s="46">
        <f t="shared" si="23"/>
        <v>23214100.563422311</v>
      </c>
      <c r="N108" s="46">
        <f t="shared" si="23"/>
        <v>23361739.601597607</v>
      </c>
      <c r="O108" s="46">
        <f t="shared" si="23"/>
        <v>23442025.854597203</v>
      </c>
      <c r="P108" s="46">
        <f t="shared" si="23"/>
        <v>23503730.784159414</v>
      </c>
      <c r="Q108" s="46">
        <f t="shared" si="23"/>
        <v>23530526.363434318</v>
      </c>
      <c r="R108" s="46">
        <f t="shared" si="23"/>
        <v>23585545.412534319</v>
      </c>
      <c r="S108" s="46">
        <f>AVERAGE(F108:R108)</f>
        <v>22884076.614296358</v>
      </c>
    </row>
    <row r="109" spans="1:19" x14ac:dyDescent="0.3">
      <c r="A109" s="20">
        <f t="shared" si="15"/>
        <v>30</v>
      </c>
      <c r="B109" s="55"/>
      <c r="C109" s="25"/>
      <c r="D109" s="25"/>
      <c r="E109" s="25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7"/>
    </row>
    <row r="110" spans="1:19" x14ac:dyDescent="0.3">
      <c r="A110" s="20">
        <f t="shared" si="15"/>
        <v>31</v>
      </c>
      <c r="B110" s="56"/>
      <c r="C110" s="3" t="s">
        <v>172</v>
      </c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7"/>
    </row>
    <row r="111" spans="1:19" x14ac:dyDescent="0.3">
      <c r="A111" s="20">
        <f t="shared" si="15"/>
        <v>32</v>
      </c>
      <c r="B111" s="56">
        <v>227</v>
      </c>
      <c r="C111" s="3" t="s">
        <v>173</v>
      </c>
      <c r="D111" s="250" t="s">
        <v>285</v>
      </c>
      <c r="F111" s="110">
        <f>-VLOOKUP($D111,'REG FL BS - 4 Results'!$A:$BB,MATCH(F$12,'REG FL BS - 4 Results'!$2:$2,0),FALSE)/1000</f>
        <v>212215.68696337199</v>
      </c>
      <c r="G111" s="110">
        <f>-VLOOKUP($D111,'REG FL BS - 4 Results'!$A:$BB,MATCH(G$12,'REG FL BS - 4 Results'!$2:$2,0),FALSE)/1000</f>
        <v>211799.50761807902</v>
      </c>
      <c r="H111" s="110">
        <f>-VLOOKUP($D111,'REG FL BS - 4 Results'!$A:$BB,MATCH(H$12,'REG FL BS - 4 Results'!$2:$2,0),FALSE)/1000</f>
        <v>211380.79305262899</v>
      </c>
      <c r="I111" s="110">
        <f>-VLOOKUP($D111,'REG FL BS - 4 Results'!$A:$BB,MATCH(I$12,'REG FL BS - 4 Results'!$2:$2,0),FALSE)/1000</f>
        <v>210959.52782334798</v>
      </c>
      <c r="J111" s="110">
        <f>-VLOOKUP($D111,'REG FL BS - 4 Results'!$A:$BB,MATCH(J$12,'REG FL BS - 4 Results'!$2:$2,0),FALSE)/1000</f>
        <v>210959.53281657698</v>
      </c>
      <c r="K111" s="110">
        <f>-VLOOKUP($D111,'REG FL BS - 4 Results'!$A:$BB,MATCH(K$12,'REG FL BS - 4 Results'!$2:$2,0),FALSE)/1000</f>
        <v>210959.53281657698</v>
      </c>
      <c r="L111" s="110">
        <f>-VLOOKUP($D111,'REG FL BS - 4 Results'!$A:$BB,MATCH(L$12,'REG FL BS - 4 Results'!$2:$2,0),FALSE)/1000</f>
        <v>210959.53281657698</v>
      </c>
      <c r="M111" s="110">
        <f>-VLOOKUP($D111,'REG FL BS - 4 Results'!$A:$BB,MATCH(M$12,'REG FL BS - 4 Results'!$2:$2,0),FALSE)/1000</f>
        <v>210959.53281657698</v>
      </c>
      <c r="N111" s="110">
        <f>-VLOOKUP($D111,'REG FL BS - 4 Results'!$A:$BB,MATCH(N$12,'REG FL BS - 4 Results'!$2:$2,0),FALSE)/1000</f>
        <v>210959.53281657698</v>
      </c>
      <c r="O111" s="110">
        <f>-VLOOKUP($D111,'REG FL BS - 4 Results'!$A:$BB,MATCH(O$12,'REG FL BS - 4 Results'!$2:$2,0),FALSE)/1000</f>
        <v>210959.53281657698</v>
      </c>
      <c r="P111" s="110">
        <f>-VLOOKUP($D111,'REG FL BS - 4 Results'!$A:$BB,MATCH(P$12,'REG FL BS - 4 Results'!$2:$2,0),FALSE)/1000</f>
        <v>210959.53281657698</v>
      </c>
      <c r="Q111" s="110">
        <f>-VLOOKUP($D111,'REG FL BS - 4 Results'!$A:$BB,MATCH(Q$12,'REG FL BS - 4 Results'!$2:$2,0),FALSE)/1000</f>
        <v>210959.53281657698</v>
      </c>
      <c r="R111" s="110">
        <f>-VLOOKUP($D111,'REG FL BS - 4 Results'!$A:$BB,MATCH(R$12,'REG FL BS - 4 Results'!$2:$2,0),FALSE)/1000</f>
        <v>210959.53281657698</v>
      </c>
      <c r="S111" s="47">
        <f>AVERAGE(F111:R111)</f>
        <v>211153.17775435539</v>
      </c>
    </row>
    <row r="112" spans="1:19" x14ac:dyDescent="0.3">
      <c r="A112" s="20">
        <f t="shared" si="15"/>
        <v>33</v>
      </c>
      <c r="B112" s="56">
        <v>228</v>
      </c>
      <c r="C112" s="3" t="s">
        <v>174</v>
      </c>
      <c r="D112" s="250" t="s">
        <v>286</v>
      </c>
      <c r="F112" s="110">
        <f>-VLOOKUP($D112,'REG FL BS - 4 Results'!$A:$BB,MATCH(F$12,'REG FL BS - 4 Results'!$2:$2,0),FALSE)/1000</f>
        <v>263818.930777737</v>
      </c>
      <c r="G112" s="110">
        <f>-VLOOKUP($D112,'REG FL BS - 4 Results'!$A:$BB,MATCH(G$12,'REG FL BS - 4 Results'!$2:$2,0),FALSE)/1000</f>
        <v>263818.930777737</v>
      </c>
      <c r="H112" s="110">
        <f>-VLOOKUP($D112,'REG FL BS - 4 Results'!$A:$BB,MATCH(H$12,'REG FL BS - 4 Results'!$2:$2,0),FALSE)/1000</f>
        <v>263818.930777737</v>
      </c>
      <c r="I112" s="110">
        <f>-VLOOKUP($D112,'REG FL BS - 4 Results'!$A:$BB,MATCH(I$12,'REG FL BS - 4 Results'!$2:$2,0),FALSE)/1000</f>
        <v>263818.930777737</v>
      </c>
      <c r="J112" s="110">
        <f>-VLOOKUP($D112,'REG FL BS - 4 Results'!$A:$BB,MATCH(J$12,'REG FL BS - 4 Results'!$2:$2,0),FALSE)/1000</f>
        <v>263818.930777737</v>
      </c>
      <c r="K112" s="110">
        <f>-VLOOKUP($D112,'REG FL BS - 4 Results'!$A:$BB,MATCH(K$12,'REG FL BS - 4 Results'!$2:$2,0),FALSE)/1000</f>
        <v>263818.930777737</v>
      </c>
      <c r="L112" s="110">
        <f>-VLOOKUP($D112,'REG FL BS - 4 Results'!$A:$BB,MATCH(L$12,'REG FL BS - 4 Results'!$2:$2,0),FALSE)/1000</f>
        <v>263818.930777737</v>
      </c>
      <c r="M112" s="110">
        <f>-VLOOKUP($D112,'REG FL BS - 4 Results'!$A:$BB,MATCH(M$12,'REG FL BS - 4 Results'!$2:$2,0),FALSE)/1000</f>
        <v>263818.930777737</v>
      </c>
      <c r="N112" s="110">
        <f>-VLOOKUP($D112,'REG FL BS - 4 Results'!$A:$BB,MATCH(N$12,'REG FL BS - 4 Results'!$2:$2,0),FALSE)/1000</f>
        <v>263818.930777737</v>
      </c>
      <c r="O112" s="110">
        <f>-VLOOKUP($D112,'REG FL BS - 4 Results'!$A:$BB,MATCH(O$12,'REG FL BS - 4 Results'!$2:$2,0),FALSE)/1000</f>
        <v>263818.930777737</v>
      </c>
      <c r="P112" s="110">
        <f>-VLOOKUP($D112,'REG FL BS - 4 Results'!$A:$BB,MATCH(P$12,'REG FL BS - 4 Results'!$2:$2,0),FALSE)/1000</f>
        <v>263818.930777737</v>
      </c>
      <c r="Q112" s="110">
        <f>-VLOOKUP($D112,'REG FL BS - 4 Results'!$A:$BB,MATCH(Q$12,'REG FL BS - 4 Results'!$2:$2,0),FALSE)/1000</f>
        <v>263818.930777737</v>
      </c>
      <c r="R112" s="110">
        <f>-VLOOKUP($D112,'REG FL BS - 4 Results'!$A:$BB,MATCH(R$12,'REG FL BS - 4 Results'!$2:$2,0),FALSE)/1000</f>
        <v>263818.930777737</v>
      </c>
      <c r="S112" s="47">
        <f>AVERAGE(F112:R112)</f>
        <v>263818.930777737</v>
      </c>
    </row>
    <row r="113" spans="1:19" x14ac:dyDescent="0.3">
      <c r="A113" s="20">
        <f t="shared" si="15"/>
        <v>34</v>
      </c>
      <c r="B113" s="56">
        <v>229</v>
      </c>
      <c r="C113" s="3" t="s">
        <v>175</v>
      </c>
      <c r="D113" s="250" t="s">
        <v>287</v>
      </c>
      <c r="F113" s="110">
        <f>-VLOOKUP($D113,'REG FL BS - 4 Results'!$A:$BB,MATCH(F$12,'REG FL BS - 4 Results'!$2:$2,0),FALSE)/1000</f>
        <v>0</v>
      </c>
      <c r="G113" s="110">
        <f>-VLOOKUP($D113,'REG FL BS - 4 Results'!$A:$BB,MATCH(G$12,'REG FL BS - 4 Results'!$2:$2,0),FALSE)/1000</f>
        <v>0</v>
      </c>
      <c r="H113" s="110">
        <f>-VLOOKUP($D113,'REG FL BS - 4 Results'!$A:$BB,MATCH(H$12,'REG FL BS - 4 Results'!$2:$2,0),FALSE)/1000</f>
        <v>0</v>
      </c>
      <c r="I113" s="110">
        <f>-VLOOKUP($D113,'REG FL BS - 4 Results'!$A:$BB,MATCH(I$12,'REG FL BS - 4 Results'!$2:$2,0),FALSE)/1000</f>
        <v>0</v>
      </c>
      <c r="J113" s="110">
        <f>-VLOOKUP($D113,'REG FL BS - 4 Results'!$A:$BB,MATCH(J$12,'REG FL BS - 4 Results'!$2:$2,0),FALSE)/1000</f>
        <v>0</v>
      </c>
      <c r="K113" s="110">
        <f>-VLOOKUP($D113,'REG FL BS - 4 Results'!$A:$BB,MATCH(K$12,'REG FL BS - 4 Results'!$2:$2,0),FALSE)/1000</f>
        <v>0</v>
      </c>
      <c r="L113" s="110">
        <f>-VLOOKUP($D113,'REG FL BS - 4 Results'!$A:$BB,MATCH(L$12,'REG FL BS - 4 Results'!$2:$2,0),FALSE)/1000</f>
        <v>0</v>
      </c>
      <c r="M113" s="110">
        <f>-VLOOKUP($D113,'REG FL BS - 4 Results'!$A:$BB,MATCH(M$12,'REG FL BS - 4 Results'!$2:$2,0),FALSE)/1000</f>
        <v>0</v>
      </c>
      <c r="N113" s="110">
        <f>-VLOOKUP($D113,'REG FL BS - 4 Results'!$A:$BB,MATCH(N$12,'REG FL BS - 4 Results'!$2:$2,0),FALSE)/1000</f>
        <v>0</v>
      </c>
      <c r="O113" s="110">
        <f>-VLOOKUP($D113,'REG FL BS - 4 Results'!$A:$BB,MATCH(O$12,'REG FL BS - 4 Results'!$2:$2,0),FALSE)/1000</f>
        <v>0</v>
      </c>
      <c r="P113" s="110">
        <f>-VLOOKUP($D113,'REG FL BS - 4 Results'!$A:$BB,MATCH(P$12,'REG FL BS - 4 Results'!$2:$2,0),FALSE)/1000</f>
        <v>0</v>
      </c>
      <c r="Q113" s="110">
        <f>-VLOOKUP($D113,'REG FL BS - 4 Results'!$A:$BB,MATCH(Q$12,'REG FL BS - 4 Results'!$2:$2,0),FALSE)/1000</f>
        <v>0</v>
      </c>
      <c r="R113" s="110">
        <f>-VLOOKUP($D113,'REG FL BS - 4 Results'!$A:$BB,MATCH(R$12,'REG FL BS - 4 Results'!$2:$2,0),FALSE)/1000</f>
        <v>0</v>
      </c>
      <c r="S113" s="47">
        <f>AVERAGE(F113:R113)</f>
        <v>0</v>
      </c>
    </row>
    <row r="114" spans="1:19" x14ac:dyDescent="0.3">
      <c r="A114" s="20">
        <f t="shared" si="15"/>
        <v>35</v>
      </c>
      <c r="B114" s="56">
        <v>230</v>
      </c>
      <c r="C114" s="3" t="s">
        <v>176</v>
      </c>
      <c r="D114" s="250" t="s">
        <v>288</v>
      </c>
      <c r="F114" s="110">
        <f>-VLOOKUP($D114,'REG FL BS - 4 Results'!$A:$BB,MATCH(F$12,'REG FL BS - 4 Results'!$2:$2,0),FALSE)/1000</f>
        <v>134190.17634000001</v>
      </c>
      <c r="G114" s="110">
        <f>-VLOOKUP($D114,'REG FL BS - 4 Results'!$A:$BB,MATCH(G$12,'REG FL BS - 4 Results'!$2:$2,0),FALSE)/1000</f>
        <v>131103.509673333</v>
      </c>
      <c r="H114" s="110">
        <f>-VLOOKUP($D114,'REG FL BS - 4 Results'!$A:$BB,MATCH(H$12,'REG FL BS - 4 Results'!$2:$2,0),FALSE)/1000</f>
        <v>128016.84300666601</v>
      </c>
      <c r="I114" s="110">
        <f>-VLOOKUP($D114,'REG FL BS - 4 Results'!$A:$BB,MATCH(I$12,'REG FL BS - 4 Results'!$2:$2,0),FALSE)/1000</f>
        <v>124930.17634000001</v>
      </c>
      <c r="J114" s="110">
        <f>-VLOOKUP($D114,'REG FL BS - 4 Results'!$A:$BB,MATCH(J$12,'REG FL BS - 4 Results'!$2:$2,0),FALSE)/1000</f>
        <v>121843.509673333</v>
      </c>
      <c r="K114" s="110">
        <f>-VLOOKUP($D114,'REG FL BS - 4 Results'!$A:$BB,MATCH(K$12,'REG FL BS - 4 Results'!$2:$2,0),FALSE)/1000</f>
        <v>118756.84300666601</v>
      </c>
      <c r="L114" s="110">
        <f>-VLOOKUP($D114,'REG FL BS - 4 Results'!$A:$BB,MATCH(L$12,'REG FL BS - 4 Results'!$2:$2,0),FALSE)/1000</f>
        <v>115670.17634000001</v>
      </c>
      <c r="M114" s="110">
        <f>-VLOOKUP($D114,'REG FL BS - 4 Results'!$A:$BB,MATCH(M$12,'REG FL BS - 4 Results'!$2:$2,0),FALSE)/1000</f>
        <v>112583.509673333</v>
      </c>
      <c r="N114" s="110">
        <f>-VLOOKUP($D114,'REG FL BS - 4 Results'!$A:$BB,MATCH(N$12,'REG FL BS - 4 Results'!$2:$2,0),FALSE)/1000</f>
        <v>109496.84300666601</v>
      </c>
      <c r="O114" s="110">
        <f>-VLOOKUP($D114,'REG FL BS - 4 Results'!$A:$BB,MATCH(O$12,'REG FL BS - 4 Results'!$2:$2,0),FALSE)/1000</f>
        <v>106410.17634000001</v>
      </c>
      <c r="P114" s="110">
        <f>-VLOOKUP($D114,'REG FL BS - 4 Results'!$A:$BB,MATCH(P$12,'REG FL BS - 4 Results'!$2:$2,0),FALSE)/1000</f>
        <v>103323.509673333</v>
      </c>
      <c r="Q114" s="110">
        <f>-VLOOKUP($D114,'REG FL BS - 4 Results'!$A:$BB,MATCH(Q$12,'REG FL BS - 4 Results'!$2:$2,0),FALSE)/1000</f>
        <v>100236.84300666601</v>
      </c>
      <c r="R114" s="110">
        <f>-VLOOKUP($D114,'REG FL BS - 4 Results'!$A:$BB,MATCH(R$12,'REG FL BS - 4 Results'!$2:$2,0),FALSE)/1000</f>
        <v>97150.176340000195</v>
      </c>
      <c r="S114" s="47">
        <f>AVERAGE(F114:R114)</f>
        <v>115670.17633999971</v>
      </c>
    </row>
    <row r="115" spans="1:19" x14ac:dyDescent="0.3">
      <c r="A115" s="20">
        <f t="shared" si="15"/>
        <v>36</v>
      </c>
      <c r="B115" s="56"/>
      <c r="C115" s="40" t="s">
        <v>177</v>
      </c>
      <c r="D115" s="40"/>
      <c r="E115" s="40"/>
      <c r="F115" s="48">
        <f>SUM(F111:F114)</f>
        <v>610224.79408110899</v>
      </c>
      <c r="G115" s="48">
        <f t="shared" ref="G115:P115" si="24">SUM(G111:G114)</f>
        <v>606721.94806914905</v>
      </c>
      <c r="H115" s="48">
        <f t="shared" si="24"/>
        <v>603216.56683703198</v>
      </c>
      <c r="I115" s="48">
        <f t="shared" si="24"/>
        <v>599708.63494108501</v>
      </c>
      <c r="J115" s="48">
        <f t="shared" si="24"/>
        <v>596621.97326764697</v>
      </c>
      <c r="K115" s="48">
        <f t="shared" si="24"/>
        <v>593535.30660097999</v>
      </c>
      <c r="L115" s="48">
        <f t="shared" si="24"/>
        <v>590448.63993431395</v>
      </c>
      <c r="M115" s="48">
        <f t="shared" si="24"/>
        <v>587361.97326764697</v>
      </c>
      <c r="N115" s="48">
        <f t="shared" si="24"/>
        <v>584275.30660097999</v>
      </c>
      <c r="O115" s="48">
        <f t="shared" si="24"/>
        <v>581188.63993431395</v>
      </c>
      <c r="P115" s="48">
        <f t="shared" si="24"/>
        <v>578101.97326764697</v>
      </c>
      <c r="Q115" s="48">
        <f>SUM(Q111:Q114)</f>
        <v>575015.30660097999</v>
      </c>
      <c r="R115" s="48">
        <f>SUM(R111:R114)</f>
        <v>571928.63993431418</v>
      </c>
      <c r="S115" s="48">
        <f>SUM(S111:S114)</f>
        <v>590642.28487209207</v>
      </c>
    </row>
    <row r="116" spans="1:19" x14ac:dyDescent="0.3">
      <c r="A116" s="20">
        <f t="shared" si="15"/>
        <v>37</v>
      </c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</row>
    <row r="117" spans="1:19" x14ac:dyDescent="0.3">
      <c r="A117" s="20">
        <f t="shared" si="15"/>
        <v>38</v>
      </c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47"/>
      <c r="Q117" s="47"/>
      <c r="R117" s="47"/>
      <c r="S117" s="47"/>
    </row>
    <row r="118" spans="1:19" x14ac:dyDescent="0.3">
      <c r="A118" s="20">
        <f t="shared" si="15"/>
        <v>39</v>
      </c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47"/>
      <c r="Q118" s="47"/>
      <c r="R118" s="47"/>
      <c r="S118" s="47"/>
    </row>
    <row r="119" spans="1:19" x14ac:dyDescent="0.3">
      <c r="A119" s="20">
        <f t="shared" si="15"/>
        <v>40</v>
      </c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47"/>
      <c r="Q119" s="47"/>
      <c r="R119" s="47"/>
      <c r="S119" s="47"/>
    </row>
    <row r="120" spans="1:19" x14ac:dyDescent="0.3">
      <c r="A120" s="20">
        <f t="shared" si="15"/>
        <v>41</v>
      </c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47"/>
      <c r="Q120" s="47"/>
      <c r="R120" s="47"/>
      <c r="S120" s="47"/>
    </row>
    <row r="121" spans="1:19" x14ac:dyDescent="0.3">
      <c r="A121" s="20">
        <f t="shared" si="15"/>
        <v>42</v>
      </c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47"/>
      <c r="Q121" s="47"/>
      <c r="R121" s="47"/>
      <c r="S121" s="47"/>
    </row>
    <row r="122" spans="1:19" x14ac:dyDescent="0.3">
      <c r="A122" s="20">
        <f t="shared" si="15"/>
        <v>43</v>
      </c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47"/>
      <c r="Q122" s="47"/>
      <c r="R122" s="47"/>
      <c r="S122" s="47"/>
    </row>
    <row r="123" spans="1:19" x14ac:dyDescent="0.3">
      <c r="A123" s="20">
        <f t="shared" si="15"/>
        <v>44</v>
      </c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47"/>
      <c r="Q123" s="47"/>
      <c r="R123" s="47"/>
      <c r="S123" s="47"/>
    </row>
    <row r="124" spans="1:19" x14ac:dyDescent="0.3">
      <c r="A124" s="20">
        <f t="shared" si="15"/>
        <v>45</v>
      </c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47"/>
      <c r="Q124" s="47"/>
      <c r="R124" s="47"/>
      <c r="S124" s="47"/>
    </row>
    <row r="125" spans="1:19" x14ac:dyDescent="0.3">
      <c r="A125" s="20">
        <f t="shared" si="15"/>
        <v>46</v>
      </c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47"/>
      <c r="Q125" s="47"/>
      <c r="R125" s="47"/>
      <c r="S125" s="47"/>
    </row>
    <row r="126" spans="1:19" x14ac:dyDescent="0.3">
      <c r="A126" s="255" t="s">
        <v>267</v>
      </c>
      <c r="B126" s="259"/>
      <c r="C126" s="260"/>
      <c r="D126" s="260"/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 t="s">
        <v>268</v>
      </c>
      <c r="S126" s="260"/>
    </row>
    <row r="127" spans="1:19" x14ac:dyDescent="0.3">
      <c r="A127" s="1" t="s">
        <v>89</v>
      </c>
      <c r="B127" s="244"/>
      <c r="C127" s="245"/>
      <c r="D127" s="245"/>
      <c r="E127" s="245"/>
      <c r="F127" s="1"/>
      <c r="G127" s="283" t="s">
        <v>203</v>
      </c>
      <c r="H127" s="283"/>
      <c r="I127" s="283"/>
      <c r="J127" s="283"/>
      <c r="K127" s="283"/>
      <c r="L127" s="283"/>
      <c r="M127" s="283"/>
      <c r="N127" s="283"/>
      <c r="O127" s="283"/>
      <c r="R127" s="284" t="s">
        <v>3599</v>
      </c>
      <c r="S127" s="284"/>
    </row>
    <row r="128" spans="1:19" x14ac:dyDescent="0.3">
      <c r="A128" s="4"/>
      <c r="B128" s="240"/>
      <c r="C128" s="4"/>
      <c r="D128" s="4"/>
      <c r="E128" s="4"/>
      <c r="F128" s="4"/>
      <c r="G128" s="4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8"/>
      <c r="S128" s="29"/>
    </row>
    <row r="129" spans="1:20" x14ac:dyDescent="0.3">
      <c r="A129" s="3" t="s">
        <v>90</v>
      </c>
      <c r="B129" s="242"/>
      <c r="C129" s="7"/>
      <c r="D129" s="7"/>
      <c r="E129" s="7"/>
      <c r="F129" s="7" t="s">
        <v>204</v>
      </c>
      <c r="G129" s="285" t="s">
        <v>205</v>
      </c>
      <c r="H129" s="285"/>
      <c r="I129" s="285"/>
      <c r="J129" s="285"/>
      <c r="K129" s="285"/>
      <c r="L129" s="285"/>
      <c r="M129" s="285"/>
      <c r="N129" s="9"/>
      <c r="O129" s="9"/>
      <c r="P129" s="8"/>
      <c r="Q129" s="8" t="s">
        <v>206</v>
      </c>
      <c r="R129" s="9"/>
      <c r="S129" s="9"/>
    </row>
    <row r="130" spans="1:20" x14ac:dyDescent="0.3">
      <c r="B130" s="242"/>
      <c r="C130" s="9"/>
      <c r="D130" s="9"/>
      <c r="E130" s="9"/>
      <c r="F130" s="30"/>
      <c r="G130" s="286"/>
      <c r="H130" s="286"/>
      <c r="I130" s="286"/>
      <c r="J130" s="286"/>
      <c r="K130" s="286"/>
      <c r="L130" s="286"/>
      <c r="M130" s="286"/>
      <c r="N130" s="12"/>
      <c r="O130" s="12"/>
      <c r="P130" s="10" t="str">
        <f t="shared" ref="P130:P134" si="25">+P69</f>
        <v>_</v>
      </c>
      <c r="Q130" s="11" t="str">
        <f t="shared" ref="Q130:Q136" si="26">+Q4</f>
        <v>Projected Test Year 3 Ended</v>
      </c>
      <c r="R130" s="37"/>
      <c r="S130" s="12">
        <f t="shared" ref="S130:S134" si="27">+S4</f>
        <v>46752</v>
      </c>
    </row>
    <row r="131" spans="1:20" x14ac:dyDescent="0.3">
      <c r="A131" s="3" t="s">
        <v>91</v>
      </c>
      <c r="B131" s="242"/>
      <c r="C131" s="9"/>
      <c r="D131" s="9"/>
      <c r="E131" s="9"/>
      <c r="F131" s="30"/>
      <c r="G131" s="286"/>
      <c r="H131" s="286"/>
      <c r="I131" s="286"/>
      <c r="J131" s="286"/>
      <c r="K131" s="286"/>
      <c r="L131" s="286"/>
      <c r="M131" s="286"/>
      <c r="N131" s="12"/>
      <c r="O131" s="12"/>
      <c r="P131" s="10" t="str">
        <f t="shared" si="25"/>
        <v>X</v>
      </c>
      <c r="Q131" s="11" t="str">
        <f t="shared" si="26"/>
        <v>Projected Test Year 2 Ended</v>
      </c>
      <c r="R131" s="37"/>
      <c r="S131" s="12">
        <f t="shared" si="27"/>
        <v>46387</v>
      </c>
    </row>
    <row r="132" spans="1:20" x14ac:dyDescent="0.3">
      <c r="B132" s="246"/>
      <c r="C132" s="247"/>
      <c r="D132" s="247"/>
      <c r="E132" s="247"/>
      <c r="F132" s="30"/>
      <c r="G132" s="30"/>
      <c r="H132" s="30"/>
      <c r="I132" s="30"/>
      <c r="J132" s="30"/>
      <c r="K132" s="30"/>
      <c r="L132" s="30"/>
      <c r="M132" s="30"/>
      <c r="N132" s="12"/>
      <c r="O132" s="12"/>
      <c r="P132" s="10" t="str">
        <f t="shared" si="25"/>
        <v>_</v>
      </c>
      <c r="Q132" s="11" t="str">
        <f t="shared" si="26"/>
        <v>Projected Test Year 1 Ended</v>
      </c>
      <c r="S132" s="12">
        <f t="shared" si="27"/>
        <v>46022</v>
      </c>
    </row>
    <row r="133" spans="1:20" x14ac:dyDescent="0.3">
      <c r="A133" s="12" t="str">
        <f>+A7</f>
        <v>DOCKET NO.: 20240025-EI</v>
      </c>
      <c r="F133" s="30"/>
      <c r="G133" s="30"/>
      <c r="H133" s="30"/>
      <c r="I133" s="30"/>
      <c r="J133" s="30"/>
      <c r="K133" s="30"/>
      <c r="L133" s="30"/>
      <c r="M133" s="30"/>
      <c r="N133" s="12"/>
      <c r="O133" s="12"/>
      <c r="P133" s="10" t="str">
        <f t="shared" si="25"/>
        <v>_</v>
      </c>
      <c r="Q133" s="11" t="str">
        <f t="shared" si="26"/>
        <v>Prior Year Ended</v>
      </c>
      <c r="S133" s="12">
        <f t="shared" si="27"/>
        <v>45657</v>
      </c>
    </row>
    <row r="134" spans="1:20" x14ac:dyDescent="0.3">
      <c r="G134" s="30"/>
      <c r="H134" s="30"/>
      <c r="I134" s="30"/>
      <c r="J134" s="30"/>
      <c r="K134" s="30"/>
      <c r="L134" s="10"/>
      <c r="M134" s="11"/>
      <c r="N134" s="12"/>
      <c r="O134" s="12"/>
      <c r="P134" s="10" t="str">
        <f t="shared" si="25"/>
        <v>_</v>
      </c>
      <c r="Q134" s="11" t="str">
        <f t="shared" si="26"/>
        <v>Historical Year Ended</v>
      </c>
      <c r="S134" s="12">
        <f t="shared" si="27"/>
        <v>45291</v>
      </c>
    </row>
    <row r="135" spans="1:20" x14ac:dyDescent="0.3">
      <c r="G135" s="27"/>
      <c r="H135" s="27"/>
      <c r="J135" s="32" t="s">
        <v>209</v>
      </c>
      <c r="K135" s="27"/>
      <c r="L135" s="10"/>
      <c r="M135" s="11"/>
      <c r="N135" s="12"/>
      <c r="O135" s="12"/>
      <c r="P135" s="12"/>
      <c r="Q135" s="12"/>
      <c r="R135" s="12"/>
      <c r="S135" s="12"/>
      <c r="T135" s="12"/>
    </row>
    <row r="136" spans="1:20" s="15" customFormat="1" x14ac:dyDescent="0.3">
      <c r="A136" s="14"/>
      <c r="B136" s="66"/>
      <c r="C136" s="14"/>
      <c r="D136" s="14"/>
      <c r="E136" s="14"/>
      <c r="F136" s="14"/>
      <c r="G136" s="26"/>
      <c r="H136" s="26"/>
      <c r="I136" s="26"/>
      <c r="J136" s="26"/>
      <c r="K136" s="26"/>
      <c r="L136" s="33"/>
      <c r="M136" s="28"/>
      <c r="N136" s="29"/>
      <c r="O136" s="29"/>
      <c r="P136" s="33"/>
      <c r="Q136" s="103" t="str">
        <f t="shared" si="26"/>
        <v>Witness:  O'Hara, Aquilina</v>
      </c>
      <c r="R136" s="29"/>
      <c r="S136" s="29"/>
    </row>
    <row r="137" spans="1:20" s="15" customFormat="1" x14ac:dyDescent="0.25">
      <c r="A137" s="16"/>
      <c r="B137" s="231">
        <v>-1</v>
      </c>
      <c r="C137" s="231">
        <f>+B137-1</f>
        <v>-2</v>
      </c>
      <c r="D137" s="31"/>
      <c r="E137" s="31"/>
      <c r="F137" s="231">
        <f>+C137-1</f>
        <v>-3</v>
      </c>
      <c r="G137" s="231">
        <f>+F137-1</f>
        <v>-4</v>
      </c>
      <c r="H137" s="231">
        <f t="shared" ref="H137:S137" si="28">+G137-1</f>
        <v>-5</v>
      </c>
      <c r="I137" s="231">
        <f t="shared" si="28"/>
        <v>-6</v>
      </c>
      <c r="J137" s="231">
        <f t="shared" si="28"/>
        <v>-7</v>
      </c>
      <c r="K137" s="231">
        <f t="shared" si="28"/>
        <v>-8</v>
      </c>
      <c r="L137" s="231">
        <f t="shared" si="28"/>
        <v>-9</v>
      </c>
      <c r="M137" s="231">
        <f t="shared" si="28"/>
        <v>-10</v>
      </c>
      <c r="N137" s="231">
        <f t="shared" si="28"/>
        <v>-11</v>
      </c>
      <c r="O137" s="231">
        <f t="shared" si="28"/>
        <v>-12</v>
      </c>
      <c r="P137" s="231">
        <f t="shared" si="28"/>
        <v>-13</v>
      </c>
      <c r="Q137" s="231">
        <f t="shared" si="28"/>
        <v>-14</v>
      </c>
      <c r="R137" s="231">
        <f t="shared" si="28"/>
        <v>-15</v>
      </c>
      <c r="S137" s="231">
        <f t="shared" si="28"/>
        <v>-16</v>
      </c>
    </row>
    <row r="138" spans="1:20" s="15" customFormat="1" x14ac:dyDescent="0.25">
      <c r="A138" s="16"/>
      <c r="B138" s="68"/>
      <c r="C138" s="31"/>
      <c r="D138" s="31"/>
      <c r="E138" s="31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7"/>
    </row>
    <row r="139" spans="1:20" s="15" customFormat="1" x14ac:dyDescent="0.25">
      <c r="A139" s="16" t="s">
        <v>98</v>
      </c>
      <c r="B139" s="68" t="s">
        <v>99</v>
      </c>
      <c r="C139" s="31" t="s">
        <v>99</v>
      </c>
      <c r="D139" s="31"/>
      <c r="E139" s="31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7"/>
      <c r="S139" s="35" t="s">
        <v>100</v>
      </c>
    </row>
    <row r="140" spans="1:20" s="15" customFormat="1" x14ac:dyDescent="0.25">
      <c r="A140" s="18" t="s">
        <v>101</v>
      </c>
      <c r="B140" s="69" t="s">
        <v>101</v>
      </c>
      <c r="C140" s="19" t="s">
        <v>102</v>
      </c>
      <c r="D140" s="19"/>
      <c r="E140" s="19"/>
      <c r="F140" s="19" t="str">
        <f>F$17</f>
        <v>12/2025</v>
      </c>
      <c r="G140" s="19" t="str">
        <f t="shared" ref="G140:R140" si="29">G$17</f>
        <v>1/2026</v>
      </c>
      <c r="H140" s="19" t="str">
        <f t="shared" si="29"/>
        <v>2/2026</v>
      </c>
      <c r="I140" s="19" t="str">
        <f t="shared" si="29"/>
        <v>3/2026</v>
      </c>
      <c r="J140" s="19" t="str">
        <f t="shared" si="29"/>
        <v>4/2026</v>
      </c>
      <c r="K140" s="19" t="str">
        <f t="shared" si="29"/>
        <v>5/2026</v>
      </c>
      <c r="L140" s="19" t="str">
        <f t="shared" si="29"/>
        <v>6/2026</v>
      </c>
      <c r="M140" s="19" t="str">
        <f t="shared" si="29"/>
        <v>7/2026</v>
      </c>
      <c r="N140" s="19" t="str">
        <f t="shared" si="29"/>
        <v>8/2026</v>
      </c>
      <c r="O140" s="19" t="str">
        <f t="shared" si="29"/>
        <v>9/2026</v>
      </c>
      <c r="P140" s="19" t="str">
        <f t="shared" si="29"/>
        <v>10/2026</v>
      </c>
      <c r="Q140" s="19" t="str">
        <f t="shared" si="29"/>
        <v>11/2026</v>
      </c>
      <c r="R140" s="19" t="str">
        <f t="shared" si="29"/>
        <v>12/2026</v>
      </c>
      <c r="S140" s="36" t="s">
        <v>103</v>
      </c>
    </row>
    <row r="141" spans="1:20" s="15" customFormat="1" x14ac:dyDescent="0.3">
      <c r="A141" s="20">
        <v>1</v>
      </c>
      <c r="B141" s="56"/>
      <c r="C141" s="3" t="s">
        <v>179</v>
      </c>
      <c r="D141" s="3"/>
      <c r="E141" s="3"/>
      <c r="F141" s="42"/>
      <c r="G141" s="42"/>
      <c r="H141" s="42"/>
      <c r="I141" s="42"/>
      <c r="J141" s="42"/>
      <c r="K141" s="42"/>
      <c r="L141" s="42"/>
      <c r="M141" s="43"/>
      <c r="N141" s="43"/>
      <c r="O141" s="43"/>
      <c r="P141" s="43"/>
      <c r="Q141" s="51"/>
      <c r="R141" s="51"/>
      <c r="S141" s="44"/>
    </row>
    <row r="142" spans="1:20" s="15" customFormat="1" x14ac:dyDescent="0.3">
      <c r="A142" s="20">
        <f t="shared" ref="A142:A185" si="30">A141+1</f>
        <v>2</v>
      </c>
      <c r="B142" s="56">
        <v>232</v>
      </c>
      <c r="C142" s="3" t="s">
        <v>180</v>
      </c>
      <c r="D142" s="250" t="s">
        <v>289</v>
      </c>
      <c r="E142" s="3"/>
      <c r="F142" s="110">
        <f>-VLOOKUP($D142,'REG FL BS - 4 Results'!$A:$BB,MATCH(F$12,'REG FL BS - 4 Results'!$2:$2,0),FALSE)/1000</f>
        <v>881430.56974999909</v>
      </c>
      <c r="G142" s="110">
        <f>-VLOOKUP($D142,'REG FL BS - 4 Results'!$A:$BB,MATCH(G$12,'REG FL BS - 4 Results'!$2:$2,0),FALSE)/1000</f>
        <v>881430.56974999909</v>
      </c>
      <c r="H142" s="110">
        <f>-VLOOKUP($D142,'REG FL BS - 4 Results'!$A:$BB,MATCH(H$12,'REG FL BS - 4 Results'!$2:$2,0),FALSE)/1000</f>
        <v>881430.56974999909</v>
      </c>
      <c r="I142" s="110">
        <f>-VLOOKUP($D142,'REG FL BS - 4 Results'!$A:$BB,MATCH(I$12,'REG FL BS - 4 Results'!$2:$2,0),FALSE)/1000</f>
        <v>881430.56974999909</v>
      </c>
      <c r="J142" s="110">
        <f>-VLOOKUP($D142,'REG FL BS - 4 Results'!$A:$BB,MATCH(J$12,'REG FL BS - 4 Results'!$2:$2,0),FALSE)/1000</f>
        <v>881430.56974999909</v>
      </c>
      <c r="K142" s="110">
        <f>-VLOOKUP($D142,'REG FL BS - 4 Results'!$A:$BB,MATCH(K$12,'REG FL BS - 4 Results'!$2:$2,0),FALSE)/1000</f>
        <v>881430.56974999909</v>
      </c>
      <c r="L142" s="110">
        <f>-VLOOKUP($D142,'REG FL BS - 4 Results'!$A:$BB,MATCH(L$12,'REG FL BS - 4 Results'!$2:$2,0),FALSE)/1000</f>
        <v>881430.56974999909</v>
      </c>
      <c r="M142" s="110">
        <f>-VLOOKUP($D142,'REG FL BS - 4 Results'!$A:$BB,MATCH(M$12,'REG FL BS - 4 Results'!$2:$2,0),FALSE)/1000</f>
        <v>881430.56974999909</v>
      </c>
      <c r="N142" s="110">
        <f>-VLOOKUP($D142,'REG FL BS - 4 Results'!$A:$BB,MATCH(N$12,'REG FL BS - 4 Results'!$2:$2,0),FALSE)/1000</f>
        <v>881430.56974999909</v>
      </c>
      <c r="O142" s="110">
        <f>-VLOOKUP($D142,'REG FL BS - 4 Results'!$A:$BB,MATCH(O$12,'REG FL BS - 4 Results'!$2:$2,0),FALSE)/1000</f>
        <v>881430.56974999909</v>
      </c>
      <c r="P142" s="110">
        <f>-VLOOKUP($D142,'REG FL BS - 4 Results'!$A:$BB,MATCH(P$12,'REG FL BS - 4 Results'!$2:$2,0),FALSE)/1000</f>
        <v>881430.56974999909</v>
      </c>
      <c r="Q142" s="110">
        <f>-VLOOKUP($D142,'REG FL BS - 4 Results'!$A:$BB,MATCH(Q$12,'REG FL BS - 4 Results'!$2:$2,0),FALSE)/1000</f>
        <v>881430.56974999909</v>
      </c>
      <c r="R142" s="110">
        <f>-VLOOKUP($D142,'REG FL BS - 4 Results'!$A:$BB,MATCH(R$12,'REG FL BS - 4 Results'!$2:$2,0),FALSE)/1000</f>
        <v>881430.56974999909</v>
      </c>
      <c r="S142" s="44">
        <f t="shared" ref="S142:S153" si="31">AVERAGE(F142:R142)</f>
        <v>881430.56974999921</v>
      </c>
    </row>
    <row r="143" spans="1:20" s="15" customFormat="1" x14ac:dyDescent="0.3">
      <c r="A143" s="20">
        <f t="shared" si="30"/>
        <v>3</v>
      </c>
      <c r="B143" s="56">
        <v>233</v>
      </c>
      <c r="C143" s="3" t="s">
        <v>181</v>
      </c>
      <c r="D143" s="250" t="s">
        <v>290</v>
      </c>
      <c r="E143" s="3"/>
      <c r="F143" s="110">
        <f>-VLOOKUP($D143,'REG FL BS - 4 Results'!$A:$BB,MATCH(F$12,'REG FL BS - 4 Results'!$2:$2,0),FALSE)/1000</f>
        <v>131852.214951662</v>
      </c>
      <c r="G143" s="110">
        <f>-VLOOKUP($D143,'REG FL BS - 4 Results'!$A:$BB,MATCH(G$12,'REG FL BS - 4 Results'!$2:$2,0),FALSE)/1000</f>
        <v>196512.17479109901</v>
      </c>
      <c r="H143" s="110">
        <f>-VLOOKUP($D143,'REG FL BS - 4 Results'!$A:$BB,MATCH(H$12,'REG FL BS - 4 Results'!$2:$2,0),FALSE)/1000</f>
        <v>168300.83992753699</v>
      </c>
      <c r="I143" s="110">
        <f>-VLOOKUP($D143,'REG FL BS - 4 Results'!$A:$BB,MATCH(I$12,'REG FL BS - 4 Results'!$2:$2,0),FALSE)/1000</f>
        <v>279697.06307687599</v>
      </c>
      <c r="J143" s="110">
        <f>-VLOOKUP($D143,'REG FL BS - 4 Results'!$A:$BB,MATCH(J$12,'REG FL BS - 4 Results'!$2:$2,0),FALSE)/1000</f>
        <v>284151.82804401999</v>
      </c>
      <c r="K143" s="110">
        <f>-VLOOKUP($D143,'REG FL BS - 4 Results'!$A:$BB,MATCH(K$12,'REG FL BS - 4 Results'!$2:$2,0),FALSE)/1000</f>
        <v>363591.13476955198</v>
      </c>
      <c r="L143" s="110">
        <f>-VLOOKUP($D143,'REG FL BS - 4 Results'!$A:$BB,MATCH(L$12,'REG FL BS - 4 Results'!$2:$2,0),FALSE)/1000</f>
        <v>0</v>
      </c>
      <c r="M143" s="110">
        <f>-VLOOKUP($D143,'REG FL BS - 4 Results'!$A:$BB,MATCH(M$12,'REG FL BS - 4 Results'!$2:$2,0),FALSE)/1000</f>
        <v>0</v>
      </c>
      <c r="N143" s="110">
        <f>-VLOOKUP($D143,'REG FL BS - 4 Results'!$A:$BB,MATCH(N$12,'REG FL BS - 4 Results'!$2:$2,0),FALSE)/1000</f>
        <v>0</v>
      </c>
      <c r="O143" s="110">
        <f>-VLOOKUP($D143,'REG FL BS - 4 Results'!$A:$BB,MATCH(O$12,'REG FL BS - 4 Results'!$2:$2,0),FALSE)/1000</f>
        <v>0</v>
      </c>
      <c r="P143" s="110">
        <f>-VLOOKUP($D143,'REG FL BS - 4 Results'!$A:$BB,MATCH(P$12,'REG FL BS - 4 Results'!$2:$2,0),FALSE)/1000</f>
        <v>0</v>
      </c>
      <c r="Q143" s="110">
        <f>-VLOOKUP($D143,'REG FL BS - 4 Results'!$A:$BB,MATCH(Q$12,'REG FL BS - 4 Results'!$2:$2,0),FALSE)/1000</f>
        <v>0</v>
      </c>
      <c r="R143" s="110">
        <f>-VLOOKUP($D143,'REG FL BS - 4 Results'!$A:$BB,MATCH(R$12,'REG FL BS - 4 Results'!$2:$2,0),FALSE)/1000</f>
        <v>180915.258757542</v>
      </c>
      <c r="S143" s="44">
        <f t="shared" si="31"/>
        <v>123463.11648602215</v>
      </c>
    </row>
    <row r="144" spans="1:20" s="15" customFormat="1" x14ac:dyDescent="0.3">
      <c r="A144" s="20">
        <f t="shared" si="30"/>
        <v>4</v>
      </c>
      <c r="B144" s="56">
        <v>234</v>
      </c>
      <c r="C144" s="3" t="s">
        <v>182</v>
      </c>
      <c r="D144" s="250" t="s">
        <v>291</v>
      </c>
      <c r="E144" s="3"/>
      <c r="F144" s="110">
        <f>-VLOOKUP($D144,'REG FL BS - 4 Results'!$A:$BB,MATCH(F$12,'REG FL BS - 4 Results'!$2:$2,0),FALSE)/1000</f>
        <v>168253.10853999999</v>
      </c>
      <c r="G144" s="110">
        <f>-VLOOKUP($D144,'REG FL BS - 4 Results'!$A:$BB,MATCH(G$12,'REG FL BS - 4 Results'!$2:$2,0),FALSE)/1000</f>
        <v>168253.10853999999</v>
      </c>
      <c r="H144" s="110">
        <f>-VLOOKUP($D144,'REG FL BS - 4 Results'!$A:$BB,MATCH(H$12,'REG FL BS - 4 Results'!$2:$2,0),FALSE)/1000</f>
        <v>168253.10853999999</v>
      </c>
      <c r="I144" s="110">
        <f>-VLOOKUP($D144,'REG FL BS - 4 Results'!$A:$BB,MATCH(I$12,'REG FL BS - 4 Results'!$2:$2,0),FALSE)/1000</f>
        <v>168253.10853999999</v>
      </c>
      <c r="J144" s="110">
        <f>-VLOOKUP($D144,'REG FL BS - 4 Results'!$A:$BB,MATCH(J$12,'REG FL BS - 4 Results'!$2:$2,0),FALSE)/1000</f>
        <v>168253.10853999999</v>
      </c>
      <c r="K144" s="110">
        <f>-VLOOKUP($D144,'REG FL BS - 4 Results'!$A:$BB,MATCH(K$12,'REG FL BS - 4 Results'!$2:$2,0),FALSE)/1000</f>
        <v>168253.10853999999</v>
      </c>
      <c r="L144" s="110">
        <f>-VLOOKUP($D144,'REG FL BS - 4 Results'!$A:$BB,MATCH(L$12,'REG FL BS - 4 Results'!$2:$2,0),FALSE)/1000</f>
        <v>168253.10853999999</v>
      </c>
      <c r="M144" s="110">
        <f>-VLOOKUP($D144,'REG FL BS - 4 Results'!$A:$BB,MATCH(M$12,'REG FL BS - 4 Results'!$2:$2,0),FALSE)/1000</f>
        <v>168253.10853999999</v>
      </c>
      <c r="N144" s="110">
        <f>-VLOOKUP($D144,'REG FL BS - 4 Results'!$A:$BB,MATCH(N$12,'REG FL BS - 4 Results'!$2:$2,0),FALSE)/1000</f>
        <v>168253.10853999999</v>
      </c>
      <c r="O144" s="110">
        <f>-VLOOKUP($D144,'REG FL BS - 4 Results'!$A:$BB,MATCH(O$12,'REG FL BS - 4 Results'!$2:$2,0),FALSE)/1000</f>
        <v>168253.10853999999</v>
      </c>
      <c r="P144" s="110">
        <f>-VLOOKUP($D144,'REG FL BS - 4 Results'!$A:$BB,MATCH(P$12,'REG FL BS - 4 Results'!$2:$2,0),FALSE)/1000</f>
        <v>168253.10853999999</v>
      </c>
      <c r="Q144" s="110">
        <f>-VLOOKUP($D144,'REG FL BS - 4 Results'!$A:$BB,MATCH(Q$12,'REG FL BS - 4 Results'!$2:$2,0),FALSE)/1000</f>
        <v>168253.10853999999</v>
      </c>
      <c r="R144" s="110">
        <f>-VLOOKUP($D144,'REG FL BS - 4 Results'!$A:$BB,MATCH(R$12,'REG FL BS - 4 Results'!$2:$2,0),FALSE)/1000</f>
        <v>168253.10853999999</v>
      </c>
      <c r="S144" s="44">
        <f t="shared" si="31"/>
        <v>168253.10853999996</v>
      </c>
    </row>
    <row r="145" spans="1:19" s="15" customFormat="1" x14ac:dyDescent="0.3">
      <c r="A145" s="20">
        <f t="shared" si="30"/>
        <v>5</v>
      </c>
      <c r="B145" s="56">
        <v>235</v>
      </c>
      <c r="C145" s="3" t="s">
        <v>76</v>
      </c>
      <c r="D145" s="250" t="s">
        <v>292</v>
      </c>
      <c r="E145" s="3"/>
      <c r="F145" s="110">
        <f>-VLOOKUP($D145,'REG FL BS - 4 Results'!$A:$BB,MATCH(F$12,'REG FL BS - 4 Results'!$2:$2,0),FALSE)/1000</f>
        <v>182787.48682999899</v>
      </c>
      <c r="G145" s="110">
        <f>-VLOOKUP($D145,'REG FL BS - 4 Results'!$A:$BB,MATCH(G$12,'REG FL BS - 4 Results'!$2:$2,0),FALSE)/1000</f>
        <v>182787.48682999899</v>
      </c>
      <c r="H145" s="110">
        <f>-VLOOKUP($D145,'REG FL BS - 4 Results'!$A:$BB,MATCH(H$12,'REG FL BS - 4 Results'!$2:$2,0),FALSE)/1000</f>
        <v>182787.48682999899</v>
      </c>
      <c r="I145" s="110">
        <f>-VLOOKUP($D145,'REG FL BS - 4 Results'!$A:$BB,MATCH(I$12,'REG FL BS - 4 Results'!$2:$2,0),FALSE)/1000</f>
        <v>182787.48682999899</v>
      </c>
      <c r="J145" s="110">
        <f>-VLOOKUP($D145,'REG FL BS - 4 Results'!$A:$BB,MATCH(J$12,'REG FL BS - 4 Results'!$2:$2,0),FALSE)/1000</f>
        <v>182787.48682999899</v>
      </c>
      <c r="K145" s="110">
        <f>-VLOOKUP($D145,'REG FL BS - 4 Results'!$A:$BB,MATCH(K$12,'REG FL BS - 4 Results'!$2:$2,0),FALSE)/1000</f>
        <v>182787.48682999899</v>
      </c>
      <c r="L145" s="110">
        <f>-VLOOKUP($D145,'REG FL BS - 4 Results'!$A:$BB,MATCH(L$12,'REG FL BS - 4 Results'!$2:$2,0),FALSE)/1000</f>
        <v>182787.48682999899</v>
      </c>
      <c r="M145" s="110">
        <f>-VLOOKUP($D145,'REG FL BS - 4 Results'!$A:$BB,MATCH(M$12,'REG FL BS - 4 Results'!$2:$2,0),FALSE)/1000</f>
        <v>182787.48682999899</v>
      </c>
      <c r="N145" s="110">
        <f>-VLOOKUP($D145,'REG FL BS - 4 Results'!$A:$BB,MATCH(N$12,'REG FL BS - 4 Results'!$2:$2,0),FALSE)/1000</f>
        <v>182787.48682999899</v>
      </c>
      <c r="O145" s="110">
        <f>-VLOOKUP($D145,'REG FL BS - 4 Results'!$A:$BB,MATCH(O$12,'REG FL BS - 4 Results'!$2:$2,0),FALSE)/1000</f>
        <v>182787.48682999899</v>
      </c>
      <c r="P145" s="110">
        <f>-VLOOKUP($D145,'REG FL BS - 4 Results'!$A:$BB,MATCH(P$12,'REG FL BS - 4 Results'!$2:$2,0),FALSE)/1000</f>
        <v>182787.48682999899</v>
      </c>
      <c r="Q145" s="110">
        <f>-VLOOKUP($D145,'REG FL BS - 4 Results'!$A:$BB,MATCH(Q$12,'REG FL BS - 4 Results'!$2:$2,0),FALSE)/1000</f>
        <v>182787.48682999899</v>
      </c>
      <c r="R145" s="110">
        <f>-VLOOKUP($D145,'REG FL BS - 4 Results'!$A:$BB,MATCH(R$12,'REG FL BS - 4 Results'!$2:$2,0),FALSE)/1000</f>
        <v>182787.48682999899</v>
      </c>
      <c r="S145" s="44">
        <f t="shared" si="31"/>
        <v>182787.48682999893</v>
      </c>
    </row>
    <row r="146" spans="1:19" s="15" customFormat="1" x14ac:dyDescent="0.3">
      <c r="A146" s="20">
        <f t="shared" si="30"/>
        <v>6</v>
      </c>
      <c r="B146" s="56">
        <v>236</v>
      </c>
      <c r="C146" s="3" t="s">
        <v>183</v>
      </c>
      <c r="D146" s="250" t="s">
        <v>293</v>
      </c>
      <c r="E146" s="3"/>
      <c r="F146" s="110">
        <f>-VLOOKUP($D146,'REG FL BS - 4 Results'!$A:$BB,MATCH(F$12,'REG FL BS - 4 Results'!$2:$2,0),FALSE)/1000</f>
        <v>19196.617400614599</v>
      </c>
      <c r="G146" s="110">
        <f>-VLOOKUP($D146,'REG FL BS - 4 Results'!$A:$BB,MATCH(G$12,'REG FL BS - 4 Results'!$2:$2,0),FALSE)/1000</f>
        <v>66136.450748404095</v>
      </c>
      <c r="H146" s="110">
        <f>-VLOOKUP($D146,'REG FL BS - 4 Results'!$A:$BB,MATCH(H$12,'REG FL BS - 4 Results'!$2:$2,0),FALSE)/1000</f>
        <v>70726.187967765902</v>
      </c>
      <c r="I146" s="110">
        <f>-VLOOKUP($D146,'REG FL BS - 4 Results'!$A:$BB,MATCH(I$12,'REG FL BS - 4 Results'!$2:$2,0),FALSE)/1000</f>
        <v>75700.836806798208</v>
      </c>
      <c r="J146" s="110">
        <f>-VLOOKUP($D146,'REG FL BS - 4 Results'!$A:$BB,MATCH(J$12,'REG FL BS - 4 Results'!$2:$2,0),FALSE)/1000</f>
        <v>84769.252716241899</v>
      </c>
      <c r="K146" s="110">
        <f>-VLOOKUP($D146,'REG FL BS - 4 Results'!$A:$BB,MATCH(K$12,'REG FL BS - 4 Results'!$2:$2,0),FALSE)/1000</f>
        <v>110762.089677432</v>
      </c>
      <c r="L146" s="110">
        <f>-VLOOKUP($D146,'REG FL BS - 4 Results'!$A:$BB,MATCH(L$12,'REG FL BS - 4 Results'!$2:$2,0),FALSE)/1000</f>
        <v>140836.54172606001</v>
      </c>
      <c r="M146" s="110">
        <f>-VLOOKUP($D146,'REG FL BS - 4 Results'!$A:$BB,MATCH(M$12,'REG FL BS - 4 Results'!$2:$2,0),FALSE)/1000</f>
        <v>176941.822350086</v>
      </c>
      <c r="N146" s="110">
        <f>-VLOOKUP($D146,'REG FL BS - 4 Results'!$A:$BB,MATCH(N$12,'REG FL BS - 4 Results'!$2:$2,0),FALSE)/1000</f>
        <v>242735.185338896</v>
      </c>
      <c r="O146" s="110">
        <f>-VLOOKUP($D146,'REG FL BS - 4 Results'!$A:$BB,MATCH(O$12,'REG FL BS - 4 Results'!$2:$2,0),FALSE)/1000</f>
        <v>254844.60283062898</v>
      </c>
      <c r="P146" s="110">
        <f>-VLOOKUP($D146,'REG FL BS - 4 Results'!$A:$BB,MATCH(P$12,'REG FL BS - 4 Results'!$2:$2,0),FALSE)/1000</f>
        <v>273497.73690151802</v>
      </c>
      <c r="Q146" s="110">
        <f>-VLOOKUP($D146,'REG FL BS - 4 Results'!$A:$BB,MATCH(Q$12,'REG FL BS - 4 Results'!$2:$2,0),FALSE)/1000</f>
        <v>46016.754234431297</v>
      </c>
      <c r="R146" s="110">
        <f>-VLOOKUP($D146,'REG FL BS - 4 Results'!$A:$BB,MATCH(R$12,'REG FL BS - 4 Results'!$2:$2,0),FALSE)/1000</f>
        <v>15429.095417747101</v>
      </c>
      <c r="S146" s="44">
        <f t="shared" si="31"/>
        <v>121353.32108589415</v>
      </c>
    </row>
    <row r="147" spans="1:19" s="15" customFormat="1" x14ac:dyDescent="0.3">
      <c r="A147" s="20">
        <f t="shared" si="30"/>
        <v>7</v>
      </c>
      <c r="B147" s="56">
        <v>237</v>
      </c>
      <c r="C147" s="3" t="s">
        <v>184</v>
      </c>
      <c r="D147" s="250" t="s">
        <v>294</v>
      </c>
      <c r="E147" s="3"/>
      <c r="F147" s="110">
        <f>-VLOOKUP($D147,'REG FL BS - 4 Results'!$A:$BB,MATCH(F$12,'REG FL BS - 4 Results'!$2:$2,0),FALSE)/1000</f>
        <v>77592.913850000099</v>
      </c>
      <c r="G147" s="110">
        <f>-VLOOKUP($D147,'REG FL BS - 4 Results'!$A:$BB,MATCH(G$12,'REG FL BS - 4 Results'!$2:$2,0),FALSE)/1000</f>
        <v>74192.913850000099</v>
      </c>
      <c r="H147" s="110">
        <f>-VLOOKUP($D147,'REG FL BS - 4 Results'!$A:$BB,MATCH(H$12,'REG FL BS - 4 Results'!$2:$2,0),FALSE)/1000</f>
        <v>95940.8305166668</v>
      </c>
      <c r="I147" s="110">
        <f>-VLOOKUP($D147,'REG FL BS - 4 Results'!$A:$BB,MATCH(I$12,'REG FL BS - 4 Results'!$2:$2,0),FALSE)/1000</f>
        <v>100238.74718333299</v>
      </c>
      <c r="J147" s="110">
        <f>-VLOOKUP($D147,'REG FL BS - 4 Results'!$A:$BB,MATCH(J$12,'REG FL BS - 4 Results'!$2:$2,0),FALSE)/1000</f>
        <v>106961.66385</v>
      </c>
      <c r="K147" s="110">
        <f>-VLOOKUP($D147,'REG FL BS - 4 Results'!$A:$BB,MATCH(K$12,'REG FL BS - 4 Results'!$2:$2,0),FALSE)/1000</f>
        <v>111197.080516666</v>
      </c>
      <c r="L147" s="110">
        <f>-VLOOKUP($D147,'REG FL BS - 4 Results'!$A:$BB,MATCH(L$12,'REG FL BS - 4 Results'!$2:$2,0),FALSE)/1000</f>
        <v>77582.4971833335</v>
      </c>
      <c r="M147" s="110">
        <f>-VLOOKUP($D147,'REG FL BS - 4 Results'!$A:$BB,MATCH(M$12,'REG FL BS - 4 Results'!$2:$2,0),FALSE)/1000</f>
        <v>74192.913850000099</v>
      </c>
      <c r="N147" s="110">
        <f>-VLOOKUP($D147,'REG FL BS - 4 Results'!$A:$BB,MATCH(N$12,'REG FL BS - 4 Results'!$2:$2,0),FALSE)/1000</f>
        <v>95940.8305166668</v>
      </c>
      <c r="O147" s="110">
        <f>-VLOOKUP($D147,'REG FL BS - 4 Results'!$A:$BB,MATCH(O$12,'REG FL BS - 4 Results'!$2:$2,0),FALSE)/1000</f>
        <v>100238.74718333299</v>
      </c>
      <c r="P147" s="110">
        <f>-VLOOKUP($D147,'REG FL BS - 4 Results'!$A:$BB,MATCH(P$12,'REG FL BS - 4 Results'!$2:$2,0),FALSE)/1000</f>
        <v>106961.66385</v>
      </c>
      <c r="Q147" s="110">
        <f>-VLOOKUP($D147,'REG FL BS - 4 Results'!$A:$BB,MATCH(Q$12,'REG FL BS - 4 Results'!$2:$2,0),FALSE)/1000</f>
        <v>111197.080516666</v>
      </c>
      <c r="R147" s="110">
        <f>-VLOOKUP($D147,'REG FL BS - 4 Results'!$A:$BB,MATCH(R$12,'REG FL BS - 4 Results'!$2:$2,0),FALSE)/1000</f>
        <v>77582.4971833335</v>
      </c>
      <c r="S147" s="44">
        <f t="shared" si="31"/>
        <v>93063.106157692222</v>
      </c>
    </row>
    <row r="148" spans="1:19" s="15" customFormat="1" x14ac:dyDescent="0.3">
      <c r="A148" s="20">
        <f t="shared" si="30"/>
        <v>8</v>
      </c>
      <c r="B148" s="56">
        <v>238</v>
      </c>
      <c r="C148" s="3" t="s">
        <v>185</v>
      </c>
      <c r="D148" s="250" t="s">
        <v>249</v>
      </c>
      <c r="E148" s="3"/>
      <c r="F148" s="110">
        <f>-VLOOKUP($D148,'REG FL BS - 4 Results'!$A:$BB,MATCH(F$12,'REG FL BS - 4 Results'!$2:$2,0),FALSE)/1000</f>
        <v>0</v>
      </c>
      <c r="G148" s="110">
        <f>-VLOOKUP($D148,'REG FL BS - 4 Results'!$A:$BB,MATCH(G$12,'REG FL BS - 4 Results'!$2:$2,0),FALSE)/1000</f>
        <v>0</v>
      </c>
      <c r="H148" s="110">
        <f>-VLOOKUP($D148,'REG FL BS - 4 Results'!$A:$BB,MATCH(H$12,'REG FL BS - 4 Results'!$2:$2,0),FALSE)/1000</f>
        <v>0</v>
      </c>
      <c r="I148" s="110">
        <f>-VLOOKUP($D148,'REG FL BS - 4 Results'!$A:$BB,MATCH(I$12,'REG FL BS - 4 Results'!$2:$2,0),FALSE)/1000</f>
        <v>0</v>
      </c>
      <c r="J148" s="110">
        <f>-VLOOKUP($D148,'REG FL BS - 4 Results'!$A:$BB,MATCH(J$12,'REG FL BS - 4 Results'!$2:$2,0),FALSE)/1000</f>
        <v>0</v>
      </c>
      <c r="K148" s="110">
        <f>-VLOOKUP($D148,'REG FL BS - 4 Results'!$A:$BB,MATCH(K$12,'REG FL BS - 4 Results'!$2:$2,0),FALSE)/1000</f>
        <v>0</v>
      </c>
      <c r="L148" s="110">
        <f>-VLOOKUP($D148,'REG FL BS - 4 Results'!$A:$BB,MATCH(L$12,'REG FL BS - 4 Results'!$2:$2,0),FALSE)/1000</f>
        <v>0</v>
      </c>
      <c r="M148" s="110">
        <f>-VLOOKUP($D148,'REG FL BS - 4 Results'!$A:$BB,MATCH(M$12,'REG FL BS - 4 Results'!$2:$2,0),FALSE)/1000</f>
        <v>0</v>
      </c>
      <c r="N148" s="110">
        <f>-VLOOKUP($D148,'REG FL BS - 4 Results'!$A:$BB,MATCH(N$12,'REG FL BS - 4 Results'!$2:$2,0),FALSE)/1000</f>
        <v>0</v>
      </c>
      <c r="O148" s="110">
        <f>-VLOOKUP($D148,'REG FL BS - 4 Results'!$A:$BB,MATCH(O$12,'REG FL BS - 4 Results'!$2:$2,0),FALSE)/1000</f>
        <v>0</v>
      </c>
      <c r="P148" s="110">
        <f>-VLOOKUP($D148,'REG FL BS - 4 Results'!$A:$BB,MATCH(P$12,'REG FL BS - 4 Results'!$2:$2,0),FALSE)/1000</f>
        <v>0</v>
      </c>
      <c r="Q148" s="110">
        <f>-VLOOKUP($D148,'REG FL BS - 4 Results'!$A:$BB,MATCH(Q$12,'REG FL BS - 4 Results'!$2:$2,0),FALSE)/1000</f>
        <v>0</v>
      </c>
      <c r="R148" s="110">
        <f>-VLOOKUP($D148,'REG FL BS - 4 Results'!$A:$BB,MATCH(R$12,'REG FL BS - 4 Results'!$2:$2,0),FALSE)/1000</f>
        <v>0</v>
      </c>
      <c r="S148" s="44">
        <f t="shared" si="31"/>
        <v>0</v>
      </c>
    </row>
    <row r="149" spans="1:19" s="15" customFormat="1" x14ac:dyDescent="0.3">
      <c r="A149" s="20">
        <f t="shared" si="30"/>
        <v>9</v>
      </c>
      <c r="B149" s="56">
        <v>241</v>
      </c>
      <c r="C149" s="3" t="s">
        <v>186</v>
      </c>
      <c r="D149" s="250" t="s">
        <v>295</v>
      </c>
      <c r="E149" s="3"/>
      <c r="F149" s="110">
        <f>-VLOOKUP($D149,'REG FL BS - 4 Results'!$A:$BB,MATCH(F$12,'REG FL BS - 4 Results'!$2:$2,0),FALSE)/1000</f>
        <v>25302.392199999998</v>
      </c>
      <c r="G149" s="110">
        <f>-VLOOKUP($D149,'REG FL BS - 4 Results'!$A:$BB,MATCH(G$12,'REG FL BS - 4 Results'!$2:$2,0),FALSE)/1000</f>
        <v>25302.392199999998</v>
      </c>
      <c r="H149" s="110">
        <f>-VLOOKUP($D149,'REG FL BS - 4 Results'!$A:$BB,MATCH(H$12,'REG FL BS - 4 Results'!$2:$2,0),FALSE)/1000</f>
        <v>25302.392199999998</v>
      </c>
      <c r="I149" s="110">
        <f>-VLOOKUP($D149,'REG FL BS - 4 Results'!$A:$BB,MATCH(I$12,'REG FL BS - 4 Results'!$2:$2,0),FALSE)/1000</f>
        <v>25302.392199999998</v>
      </c>
      <c r="J149" s="110">
        <f>-VLOOKUP($D149,'REG FL BS - 4 Results'!$A:$BB,MATCH(J$12,'REG FL BS - 4 Results'!$2:$2,0),FALSE)/1000</f>
        <v>25302.392199999998</v>
      </c>
      <c r="K149" s="110">
        <f>-VLOOKUP($D149,'REG FL BS - 4 Results'!$A:$BB,MATCH(K$12,'REG FL BS - 4 Results'!$2:$2,0),FALSE)/1000</f>
        <v>25302.392199999998</v>
      </c>
      <c r="L149" s="110">
        <f>-VLOOKUP($D149,'REG FL BS - 4 Results'!$A:$BB,MATCH(L$12,'REG FL BS - 4 Results'!$2:$2,0),FALSE)/1000</f>
        <v>25302.392199999998</v>
      </c>
      <c r="M149" s="110">
        <f>-VLOOKUP($D149,'REG FL BS - 4 Results'!$A:$BB,MATCH(M$12,'REG FL BS - 4 Results'!$2:$2,0),FALSE)/1000</f>
        <v>25302.392199999998</v>
      </c>
      <c r="N149" s="110">
        <f>-VLOOKUP($D149,'REG FL BS - 4 Results'!$A:$BB,MATCH(N$12,'REG FL BS - 4 Results'!$2:$2,0),FALSE)/1000</f>
        <v>25302.392199999998</v>
      </c>
      <c r="O149" s="110">
        <f>-VLOOKUP($D149,'REG FL BS - 4 Results'!$A:$BB,MATCH(O$12,'REG FL BS - 4 Results'!$2:$2,0),FALSE)/1000</f>
        <v>25302.392199999998</v>
      </c>
      <c r="P149" s="110">
        <f>-VLOOKUP($D149,'REG FL BS - 4 Results'!$A:$BB,MATCH(P$12,'REG FL BS - 4 Results'!$2:$2,0),FALSE)/1000</f>
        <v>25302.392199999998</v>
      </c>
      <c r="Q149" s="110">
        <f>-VLOOKUP($D149,'REG FL BS - 4 Results'!$A:$BB,MATCH(Q$12,'REG FL BS - 4 Results'!$2:$2,0),FALSE)/1000</f>
        <v>25302.392199999998</v>
      </c>
      <c r="R149" s="110">
        <f>-VLOOKUP($D149,'REG FL BS - 4 Results'!$A:$BB,MATCH(R$12,'REG FL BS - 4 Results'!$2:$2,0),FALSE)/1000</f>
        <v>25302.392199999998</v>
      </c>
      <c r="S149" s="44">
        <f t="shared" si="31"/>
        <v>25302.392199999998</v>
      </c>
    </row>
    <row r="150" spans="1:19" s="15" customFormat="1" x14ac:dyDescent="0.3">
      <c r="A150" s="20">
        <f t="shared" si="30"/>
        <v>10</v>
      </c>
      <c r="B150" s="56">
        <v>242</v>
      </c>
      <c r="C150" s="3" t="s">
        <v>187</v>
      </c>
      <c r="D150" s="250" t="s">
        <v>296</v>
      </c>
      <c r="E150" s="3"/>
      <c r="F150" s="110">
        <f>-VLOOKUP($D150,'REG FL BS - 4 Results'!$A:$BB,MATCH(F$12,'REG FL BS - 4 Results'!$2:$2,0),FALSE)/1000</f>
        <v>94282.067962799993</v>
      </c>
      <c r="G150" s="110">
        <f>-VLOOKUP($D150,'REG FL BS - 4 Results'!$A:$BB,MATCH(G$12,'REG FL BS - 4 Results'!$2:$2,0),FALSE)/1000</f>
        <v>96675.597802799995</v>
      </c>
      <c r="H150" s="110">
        <f>-VLOOKUP($D150,'REG FL BS - 4 Results'!$A:$BB,MATCH(H$12,'REG FL BS - 4 Results'!$2:$2,0),FALSE)/1000</f>
        <v>99069.127642799998</v>
      </c>
      <c r="I150" s="110">
        <f>-VLOOKUP($D150,'REG FL BS - 4 Results'!$A:$BB,MATCH(I$12,'REG FL BS - 4 Results'!$2:$2,0),FALSE)/1000</f>
        <v>72740.299402799908</v>
      </c>
      <c r="J150" s="110">
        <f>-VLOOKUP($D150,'REG FL BS - 4 Results'!$A:$BB,MATCH(J$12,'REG FL BS - 4 Results'!$2:$2,0),FALSE)/1000</f>
        <v>75133.829242799897</v>
      </c>
      <c r="K150" s="110">
        <f>-VLOOKUP($D150,'REG FL BS - 4 Results'!$A:$BB,MATCH(K$12,'REG FL BS - 4 Results'!$2:$2,0),FALSE)/1000</f>
        <v>77527.3590827999</v>
      </c>
      <c r="L150" s="110">
        <f>-VLOOKUP($D150,'REG FL BS - 4 Results'!$A:$BB,MATCH(L$12,'REG FL BS - 4 Results'!$2:$2,0),FALSE)/1000</f>
        <v>79920.888922799903</v>
      </c>
      <c r="M150" s="110">
        <f>-VLOOKUP($D150,'REG FL BS - 4 Results'!$A:$BB,MATCH(M$12,'REG FL BS - 4 Results'!$2:$2,0),FALSE)/1000</f>
        <v>82314.418762799905</v>
      </c>
      <c r="N150" s="110">
        <f>-VLOOKUP($D150,'REG FL BS - 4 Results'!$A:$BB,MATCH(N$12,'REG FL BS - 4 Results'!$2:$2,0),FALSE)/1000</f>
        <v>84707.948602799908</v>
      </c>
      <c r="O150" s="110">
        <f>-VLOOKUP($D150,'REG FL BS - 4 Results'!$A:$BB,MATCH(O$12,'REG FL BS - 4 Results'!$2:$2,0),FALSE)/1000</f>
        <v>87101.478442799897</v>
      </c>
      <c r="P150" s="110">
        <f>-VLOOKUP($D150,'REG FL BS - 4 Results'!$A:$BB,MATCH(P$12,'REG FL BS - 4 Results'!$2:$2,0),FALSE)/1000</f>
        <v>89495.008282799899</v>
      </c>
      <c r="Q150" s="110">
        <f>-VLOOKUP($D150,'REG FL BS - 4 Results'!$A:$BB,MATCH(Q$12,'REG FL BS - 4 Results'!$2:$2,0),FALSE)/1000</f>
        <v>91888.538122799902</v>
      </c>
      <c r="R150" s="110">
        <f>-VLOOKUP($D150,'REG FL BS - 4 Results'!$A:$BB,MATCH(R$12,'REG FL BS - 4 Results'!$2:$2,0),FALSE)/1000</f>
        <v>94282.067962799905</v>
      </c>
      <c r="S150" s="44">
        <f t="shared" si="31"/>
        <v>86549.125402799938</v>
      </c>
    </row>
    <row r="151" spans="1:19" s="15" customFormat="1" x14ac:dyDescent="0.3">
      <c r="A151" s="20">
        <f t="shared" si="30"/>
        <v>11</v>
      </c>
      <c r="B151" s="56">
        <v>243</v>
      </c>
      <c r="C151" s="3" t="s">
        <v>188</v>
      </c>
      <c r="D151" s="250" t="s">
        <v>297</v>
      </c>
      <c r="E151" s="3"/>
      <c r="F151" s="110">
        <f>-VLOOKUP($D151,'REG FL BS - 4 Results'!$A:$BB,MATCH(F$12,'REG FL BS - 4 Results'!$2:$2,0),FALSE)/1000</f>
        <v>50329.551507374694</v>
      </c>
      <c r="G151" s="110">
        <f>-VLOOKUP($D151,'REG FL BS - 4 Results'!$A:$BB,MATCH(G$12,'REG FL BS - 4 Results'!$2:$2,0),FALSE)/1000</f>
        <v>50358.803019526604</v>
      </c>
      <c r="H151" s="110">
        <f>-VLOOKUP($D151,'REG FL BS - 4 Results'!$A:$BB,MATCH(H$12,'REG FL BS - 4 Results'!$2:$2,0),FALSE)/1000</f>
        <v>50388.2327216673</v>
      </c>
      <c r="I151" s="110">
        <f>-VLOOKUP($D151,'REG FL BS - 4 Results'!$A:$BB,MATCH(I$12,'REG FL BS - 4 Results'!$2:$2,0),FALSE)/1000</f>
        <v>50417.841699267403</v>
      </c>
      <c r="J151" s="110">
        <f>-VLOOKUP($D151,'REG FL BS - 4 Results'!$A:$BB,MATCH(J$12,'REG FL BS - 4 Results'!$2:$2,0),FALSE)/1000</f>
        <v>50023.794620315297</v>
      </c>
      <c r="K151" s="110">
        <f>-VLOOKUP($D151,'REG FL BS - 4 Results'!$A:$BB,MATCH(K$12,'REG FL BS - 4 Results'!$2:$2,0),FALSE)/1000</f>
        <v>49627.352166883298</v>
      </c>
      <c r="L151" s="110">
        <f>-VLOOKUP($D151,'REG FL BS - 4 Results'!$A:$BB,MATCH(L$12,'REG FL BS - 4 Results'!$2:$2,0),FALSE)/1000</f>
        <v>49228.494723541</v>
      </c>
      <c r="M151" s="110">
        <f>-VLOOKUP($D151,'REG FL BS - 4 Results'!$A:$BB,MATCH(M$12,'REG FL BS - 4 Results'!$2:$2,0),FALSE)/1000</f>
        <v>48827.207579013804</v>
      </c>
      <c r="N151" s="110">
        <f>-VLOOKUP($D151,'REG FL BS - 4 Results'!$A:$BB,MATCH(N$12,'REG FL BS - 4 Results'!$2:$2,0),FALSE)/1000</f>
        <v>48423.475932411406</v>
      </c>
      <c r="O151" s="110">
        <f>-VLOOKUP($D151,'REG FL BS - 4 Results'!$A:$BB,MATCH(O$12,'REG FL BS - 4 Results'!$2:$2,0),FALSE)/1000</f>
        <v>48017.284892681302</v>
      </c>
      <c r="P151" s="110">
        <f>-VLOOKUP($D151,'REG FL BS - 4 Results'!$A:$BB,MATCH(P$12,'REG FL BS - 4 Results'!$2:$2,0),FALSE)/1000</f>
        <v>47608.619478060406</v>
      </c>
      <c r="Q151" s="110">
        <f>-VLOOKUP($D151,'REG FL BS - 4 Results'!$A:$BB,MATCH(Q$12,'REG FL BS - 4 Results'!$2:$2,0),FALSE)/1000</f>
        <v>47197.464615521501</v>
      </c>
      <c r="R151" s="110">
        <f>-VLOOKUP($D151,'REG FL BS - 4 Results'!$A:$BB,MATCH(R$12,'REG FL BS - 4 Results'!$2:$2,0),FALSE)/1000</f>
        <v>46783.805140218195</v>
      </c>
      <c r="S151" s="44">
        <f t="shared" si="31"/>
        <v>49017.840622806325</v>
      </c>
    </row>
    <row r="152" spans="1:19" s="15" customFormat="1" x14ac:dyDescent="0.3">
      <c r="A152" s="20">
        <f t="shared" si="30"/>
        <v>12</v>
      </c>
      <c r="B152" s="56">
        <v>244</v>
      </c>
      <c r="C152" s="3" t="s">
        <v>189</v>
      </c>
      <c r="D152" s="250" t="s">
        <v>298</v>
      </c>
      <c r="E152" s="3"/>
      <c r="F152" s="110">
        <f>-VLOOKUP($D152,'REG FL BS - 4 Results'!$A:$BB,MATCH(F$12,'REG FL BS - 4 Results'!$2:$2,0),FALSE)/1000</f>
        <v>0</v>
      </c>
      <c r="G152" s="110">
        <f>-VLOOKUP($D152,'REG FL BS - 4 Results'!$A:$BB,MATCH(G$12,'REG FL BS - 4 Results'!$2:$2,0),FALSE)/1000</f>
        <v>0</v>
      </c>
      <c r="H152" s="110">
        <f>-VLOOKUP($D152,'REG FL BS - 4 Results'!$A:$BB,MATCH(H$12,'REG FL BS - 4 Results'!$2:$2,0),FALSE)/1000</f>
        <v>0</v>
      </c>
      <c r="I152" s="110">
        <f>-VLOOKUP($D152,'REG FL BS - 4 Results'!$A:$BB,MATCH(I$12,'REG FL BS - 4 Results'!$2:$2,0),FALSE)/1000</f>
        <v>0</v>
      </c>
      <c r="J152" s="110">
        <f>-VLOOKUP($D152,'REG FL BS - 4 Results'!$A:$BB,MATCH(J$12,'REG FL BS - 4 Results'!$2:$2,0),FALSE)/1000</f>
        <v>0</v>
      </c>
      <c r="K152" s="110">
        <f>-VLOOKUP($D152,'REG FL BS - 4 Results'!$A:$BB,MATCH(K$12,'REG FL BS - 4 Results'!$2:$2,0),FALSE)/1000</f>
        <v>0</v>
      </c>
      <c r="L152" s="110">
        <f>-VLOOKUP($D152,'REG FL BS - 4 Results'!$A:$BB,MATCH(L$12,'REG FL BS - 4 Results'!$2:$2,0),FALSE)/1000</f>
        <v>0</v>
      </c>
      <c r="M152" s="110">
        <f>-VLOOKUP($D152,'REG FL BS - 4 Results'!$A:$BB,MATCH(M$12,'REG FL BS - 4 Results'!$2:$2,0),FALSE)/1000</f>
        <v>0</v>
      </c>
      <c r="N152" s="110">
        <f>-VLOOKUP($D152,'REG FL BS - 4 Results'!$A:$BB,MATCH(N$12,'REG FL BS - 4 Results'!$2:$2,0),FALSE)/1000</f>
        <v>0</v>
      </c>
      <c r="O152" s="110">
        <f>-VLOOKUP($D152,'REG FL BS - 4 Results'!$A:$BB,MATCH(O$12,'REG FL BS - 4 Results'!$2:$2,0),FALSE)/1000</f>
        <v>0</v>
      </c>
      <c r="P152" s="110">
        <f>-VLOOKUP($D152,'REG FL BS - 4 Results'!$A:$BB,MATCH(P$12,'REG FL BS - 4 Results'!$2:$2,0),FALSE)/1000</f>
        <v>0</v>
      </c>
      <c r="Q152" s="110">
        <f>-VLOOKUP($D152,'REG FL BS - 4 Results'!$A:$BB,MATCH(Q$12,'REG FL BS - 4 Results'!$2:$2,0),FALSE)/1000</f>
        <v>0</v>
      </c>
      <c r="R152" s="110">
        <f>-VLOOKUP($D152,'REG FL BS - 4 Results'!$A:$BB,MATCH(R$12,'REG FL BS - 4 Results'!$2:$2,0),FALSE)/1000</f>
        <v>0</v>
      </c>
      <c r="S152" s="44">
        <f t="shared" si="31"/>
        <v>0</v>
      </c>
    </row>
    <row r="153" spans="1:19" s="15" customFormat="1" x14ac:dyDescent="0.3">
      <c r="A153" s="20">
        <f t="shared" si="30"/>
        <v>13</v>
      </c>
      <c r="B153" s="56">
        <v>245</v>
      </c>
      <c r="C153" s="3" t="s">
        <v>190</v>
      </c>
      <c r="D153" s="250" t="s">
        <v>299</v>
      </c>
      <c r="E153" s="3"/>
      <c r="F153" s="110">
        <f>-VLOOKUP($D153,'REG FL BS - 4 Results'!$A:$BB,MATCH(F$12,'REG FL BS - 4 Results'!$2:$2,0),FALSE)/1000</f>
        <v>18570.146829999998</v>
      </c>
      <c r="G153" s="110">
        <f>-VLOOKUP($D153,'REG FL BS - 4 Results'!$A:$BB,MATCH(G$12,'REG FL BS - 4 Results'!$2:$2,0),FALSE)/1000</f>
        <v>18570.146829999998</v>
      </c>
      <c r="H153" s="110">
        <f>-VLOOKUP($D153,'REG FL BS - 4 Results'!$A:$BB,MATCH(H$12,'REG FL BS - 4 Results'!$2:$2,0),FALSE)/1000</f>
        <v>18570.146829999998</v>
      </c>
      <c r="I153" s="110">
        <f>-VLOOKUP($D153,'REG FL BS - 4 Results'!$A:$BB,MATCH(I$12,'REG FL BS - 4 Results'!$2:$2,0),FALSE)/1000</f>
        <v>18570.146829999998</v>
      </c>
      <c r="J153" s="110">
        <f>-VLOOKUP($D153,'REG FL BS - 4 Results'!$A:$BB,MATCH(J$12,'REG FL BS - 4 Results'!$2:$2,0),FALSE)/1000</f>
        <v>18570.146829999998</v>
      </c>
      <c r="K153" s="110">
        <f>-VLOOKUP($D153,'REG FL BS - 4 Results'!$A:$BB,MATCH(K$12,'REG FL BS - 4 Results'!$2:$2,0),FALSE)/1000</f>
        <v>18570.146829999998</v>
      </c>
      <c r="L153" s="110">
        <f>-VLOOKUP($D153,'REG FL BS - 4 Results'!$A:$BB,MATCH(L$12,'REG FL BS - 4 Results'!$2:$2,0),FALSE)/1000</f>
        <v>18570.146829999998</v>
      </c>
      <c r="M153" s="110">
        <f>-VLOOKUP($D153,'REG FL BS - 4 Results'!$A:$BB,MATCH(M$12,'REG FL BS - 4 Results'!$2:$2,0),FALSE)/1000</f>
        <v>18570.146829999998</v>
      </c>
      <c r="N153" s="110">
        <f>-VLOOKUP($D153,'REG FL BS - 4 Results'!$A:$BB,MATCH(N$12,'REG FL BS - 4 Results'!$2:$2,0),FALSE)/1000</f>
        <v>18570.146829999998</v>
      </c>
      <c r="O153" s="110">
        <f>-VLOOKUP($D153,'REG FL BS - 4 Results'!$A:$BB,MATCH(O$12,'REG FL BS - 4 Results'!$2:$2,0),FALSE)/1000</f>
        <v>18570.146829999998</v>
      </c>
      <c r="P153" s="110">
        <f>-VLOOKUP($D153,'REG FL BS - 4 Results'!$A:$BB,MATCH(P$12,'REG FL BS - 4 Results'!$2:$2,0),FALSE)/1000</f>
        <v>18570.146829999998</v>
      </c>
      <c r="Q153" s="110">
        <f>-VLOOKUP($D153,'REG FL BS - 4 Results'!$A:$BB,MATCH(Q$12,'REG FL BS - 4 Results'!$2:$2,0),FALSE)/1000</f>
        <v>18570.146829999998</v>
      </c>
      <c r="R153" s="110">
        <f>-VLOOKUP($D153,'REG FL BS - 4 Results'!$A:$BB,MATCH(R$12,'REG FL BS - 4 Results'!$2:$2,0),FALSE)/1000</f>
        <v>18570.146829999998</v>
      </c>
      <c r="S153" s="44">
        <f t="shared" si="31"/>
        <v>18570.146829999991</v>
      </c>
    </row>
    <row r="154" spans="1:19" x14ac:dyDescent="0.3">
      <c r="A154" s="20">
        <f t="shared" si="30"/>
        <v>14</v>
      </c>
      <c r="B154" s="56"/>
      <c r="C154" s="40" t="s">
        <v>191</v>
      </c>
      <c r="D154" s="40"/>
      <c r="E154" s="40"/>
      <c r="F154" s="45">
        <f>SUM(F142:F153)</f>
        <v>1649597.0698224492</v>
      </c>
      <c r="G154" s="45">
        <f t="shared" ref="G154:S154" si="32">SUM(G142:G153)</f>
        <v>1760219.6443618275</v>
      </c>
      <c r="H154" s="45">
        <f t="shared" si="32"/>
        <v>1760768.9229264348</v>
      </c>
      <c r="I154" s="45">
        <f t="shared" si="32"/>
        <v>1855138.4923190721</v>
      </c>
      <c r="J154" s="45">
        <f t="shared" si="32"/>
        <v>1877384.0726233746</v>
      </c>
      <c r="K154" s="45">
        <f t="shared" si="32"/>
        <v>1989048.720363331</v>
      </c>
      <c r="L154" s="45">
        <f t="shared" si="32"/>
        <v>1623912.1267057322</v>
      </c>
      <c r="M154" s="45">
        <f t="shared" si="32"/>
        <v>1658620.0666918976</v>
      </c>
      <c r="N154" s="45">
        <f t="shared" si="32"/>
        <v>1748151.1445407718</v>
      </c>
      <c r="O154" s="45">
        <f t="shared" si="32"/>
        <v>1766545.8174994411</v>
      </c>
      <c r="P154" s="45">
        <f t="shared" si="32"/>
        <v>1793906.732662376</v>
      </c>
      <c r="Q154" s="45">
        <f t="shared" si="32"/>
        <v>1572643.5416394165</v>
      </c>
      <c r="R154" s="45">
        <f t="shared" si="32"/>
        <v>1691336.4286116385</v>
      </c>
      <c r="S154" s="45">
        <f t="shared" si="32"/>
        <v>1749790.2139052127</v>
      </c>
    </row>
    <row r="155" spans="1:19" x14ac:dyDescent="0.3">
      <c r="A155" s="20">
        <f t="shared" si="30"/>
        <v>15</v>
      </c>
      <c r="B155" s="56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7"/>
    </row>
    <row r="156" spans="1:19" x14ac:dyDescent="0.3">
      <c r="A156" s="20">
        <f t="shared" si="30"/>
        <v>16</v>
      </c>
      <c r="B156" s="56"/>
      <c r="C156" s="3" t="s">
        <v>192</v>
      </c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7"/>
    </row>
    <row r="157" spans="1:19" x14ac:dyDescent="0.3">
      <c r="A157" s="20">
        <f t="shared" si="30"/>
        <v>17</v>
      </c>
      <c r="B157" s="56">
        <v>252</v>
      </c>
      <c r="C157" s="3" t="s">
        <v>193</v>
      </c>
      <c r="D157" s="250" t="s">
        <v>300</v>
      </c>
      <c r="F157" s="110">
        <f>-VLOOKUP($D157,'REG FL BS - 4 Results'!$A:$BB,MATCH(F$12,'REG FL BS - 4 Results'!$2:$2,0),FALSE)/1000</f>
        <v>43721.773837589899</v>
      </c>
      <c r="G157" s="110">
        <f>-VLOOKUP($D157,'REG FL BS - 4 Results'!$A:$BB,MATCH(G$12,'REG FL BS - 4 Results'!$2:$2,0),FALSE)/1000</f>
        <v>43721.773837589899</v>
      </c>
      <c r="H157" s="110">
        <f>-VLOOKUP($D157,'REG FL BS - 4 Results'!$A:$BB,MATCH(H$12,'REG FL BS - 4 Results'!$2:$2,0),FALSE)/1000</f>
        <v>43721.773837589899</v>
      </c>
      <c r="I157" s="110">
        <f>-VLOOKUP($D157,'REG FL BS - 4 Results'!$A:$BB,MATCH(I$12,'REG FL BS - 4 Results'!$2:$2,0),FALSE)/1000</f>
        <v>43721.773837589899</v>
      </c>
      <c r="J157" s="110">
        <f>-VLOOKUP($D157,'REG FL BS - 4 Results'!$A:$BB,MATCH(J$12,'REG FL BS - 4 Results'!$2:$2,0),FALSE)/1000</f>
        <v>43721.773837589899</v>
      </c>
      <c r="K157" s="110">
        <f>-VLOOKUP($D157,'REG FL BS - 4 Results'!$A:$BB,MATCH(K$12,'REG FL BS - 4 Results'!$2:$2,0),FALSE)/1000</f>
        <v>43721.773837589899</v>
      </c>
      <c r="L157" s="110">
        <f>-VLOOKUP($D157,'REG FL BS - 4 Results'!$A:$BB,MATCH(L$12,'REG FL BS - 4 Results'!$2:$2,0),FALSE)/1000</f>
        <v>43721.773837589899</v>
      </c>
      <c r="M157" s="110">
        <f>-VLOOKUP($D157,'REG FL BS - 4 Results'!$A:$BB,MATCH(M$12,'REG FL BS - 4 Results'!$2:$2,0),FALSE)/1000</f>
        <v>43721.773837589899</v>
      </c>
      <c r="N157" s="110">
        <f>-VLOOKUP($D157,'REG FL BS - 4 Results'!$A:$BB,MATCH(N$12,'REG FL BS - 4 Results'!$2:$2,0),FALSE)/1000</f>
        <v>43721.773837589899</v>
      </c>
      <c r="O157" s="110">
        <f>-VLOOKUP($D157,'REG FL BS - 4 Results'!$A:$BB,MATCH(O$12,'REG FL BS - 4 Results'!$2:$2,0),FALSE)/1000</f>
        <v>43721.773837589899</v>
      </c>
      <c r="P157" s="110">
        <f>-VLOOKUP($D157,'REG FL BS - 4 Results'!$A:$BB,MATCH(P$12,'REG FL BS - 4 Results'!$2:$2,0),FALSE)/1000</f>
        <v>43721.773837589899</v>
      </c>
      <c r="Q157" s="110">
        <f>-VLOOKUP($D157,'REG FL BS - 4 Results'!$A:$BB,MATCH(Q$12,'REG FL BS - 4 Results'!$2:$2,0),FALSE)/1000</f>
        <v>43721.773837589899</v>
      </c>
      <c r="R157" s="110">
        <f>-VLOOKUP($D157,'REG FL BS - 4 Results'!$A:$BB,MATCH(R$12,'REG FL BS - 4 Results'!$2:$2,0),FALSE)/1000</f>
        <v>43721.773837589899</v>
      </c>
      <c r="S157" s="47">
        <f>AVERAGE(F157:R157)</f>
        <v>43721.773837589899</v>
      </c>
    </row>
    <row r="158" spans="1:19" x14ac:dyDescent="0.3">
      <c r="A158" s="20">
        <f t="shared" si="30"/>
        <v>18</v>
      </c>
      <c r="B158" s="56">
        <v>253</v>
      </c>
      <c r="C158" s="3" t="s">
        <v>194</v>
      </c>
      <c r="D158" s="250" t="s">
        <v>301</v>
      </c>
      <c r="F158" s="110">
        <f>-VLOOKUP($D158,'REG FL BS - 4 Results'!$A:$BB,MATCH(F$12,'REG FL BS - 4 Results'!$2:$2,0),FALSE)/1000</f>
        <v>55061.124029999999</v>
      </c>
      <c r="G158" s="110">
        <f>-VLOOKUP($D158,'REG FL BS - 4 Results'!$A:$BB,MATCH(G$12,'REG FL BS - 4 Results'!$2:$2,0),FALSE)/1000</f>
        <v>55061.124029999999</v>
      </c>
      <c r="H158" s="110">
        <f>-VLOOKUP($D158,'REG FL BS - 4 Results'!$A:$BB,MATCH(H$12,'REG FL BS - 4 Results'!$2:$2,0),FALSE)/1000</f>
        <v>55061.124029999999</v>
      </c>
      <c r="I158" s="110">
        <f>-VLOOKUP($D158,'REG FL BS - 4 Results'!$A:$BB,MATCH(I$12,'REG FL BS - 4 Results'!$2:$2,0),FALSE)/1000</f>
        <v>55061.124029999999</v>
      </c>
      <c r="J158" s="110">
        <f>-VLOOKUP($D158,'REG FL BS - 4 Results'!$A:$BB,MATCH(J$12,'REG FL BS - 4 Results'!$2:$2,0),FALSE)/1000</f>
        <v>55061.124029999999</v>
      </c>
      <c r="K158" s="110">
        <f>-VLOOKUP($D158,'REG FL BS - 4 Results'!$A:$BB,MATCH(K$12,'REG FL BS - 4 Results'!$2:$2,0),FALSE)/1000</f>
        <v>55061.124029999999</v>
      </c>
      <c r="L158" s="110">
        <f>-VLOOKUP($D158,'REG FL BS - 4 Results'!$A:$BB,MATCH(L$12,'REG FL BS - 4 Results'!$2:$2,0),FALSE)/1000</f>
        <v>55061.124029999999</v>
      </c>
      <c r="M158" s="110">
        <f>-VLOOKUP($D158,'REG FL BS - 4 Results'!$A:$BB,MATCH(M$12,'REG FL BS - 4 Results'!$2:$2,0),FALSE)/1000</f>
        <v>55061.124029999999</v>
      </c>
      <c r="N158" s="110">
        <f>-VLOOKUP($D158,'REG FL BS - 4 Results'!$A:$BB,MATCH(N$12,'REG FL BS - 4 Results'!$2:$2,0),FALSE)/1000</f>
        <v>55061.124029999999</v>
      </c>
      <c r="O158" s="110">
        <f>-VLOOKUP($D158,'REG FL BS - 4 Results'!$A:$BB,MATCH(O$12,'REG FL BS - 4 Results'!$2:$2,0),FALSE)/1000</f>
        <v>55061.124029999999</v>
      </c>
      <c r="P158" s="110">
        <f>-VLOOKUP($D158,'REG FL BS - 4 Results'!$A:$BB,MATCH(P$12,'REG FL BS - 4 Results'!$2:$2,0),FALSE)/1000</f>
        <v>55061.124029999999</v>
      </c>
      <c r="Q158" s="110">
        <f>-VLOOKUP($D158,'REG FL BS - 4 Results'!$A:$BB,MATCH(Q$12,'REG FL BS - 4 Results'!$2:$2,0),FALSE)/1000</f>
        <v>55061.124030000101</v>
      </c>
      <c r="R158" s="110">
        <f>-VLOOKUP($D158,'REG FL BS - 4 Results'!$A:$BB,MATCH(R$12,'REG FL BS - 4 Results'!$2:$2,0),FALSE)/1000</f>
        <v>55061.124030000101</v>
      </c>
      <c r="S158" s="47">
        <f>AVERAGE(F158:R158)</f>
        <v>55061.124029999999</v>
      </c>
    </row>
    <row r="159" spans="1:19" x14ac:dyDescent="0.3">
      <c r="A159" s="20">
        <f t="shared" si="30"/>
        <v>19</v>
      </c>
      <c r="B159" s="56">
        <v>254</v>
      </c>
      <c r="C159" s="3" t="s">
        <v>195</v>
      </c>
      <c r="D159" s="250" t="s">
        <v>302</v>
      </c>
      <c r="F159" s="110">
        <f>-VLOOKUP($D159,'REG FL BS - 4 Results'!$A:$BB,MATCH(F$12,'REG FL BS - 4 Results'!$2:$2,0),FALSE)/1000</f>
        <v>1013560.01967502</v>
      </c>
      <c r="G159" s="110">
        <f>-VLOOKUP($D159,'REG FL BS - 4 Results'!$A:$BB,MATCH(G$12,'REG FL BS - 4 Results'!$2:$2,0),FALSE)/1000</f>
        <v>1020186.69917501</v>
      </c>
      <c r="H159" s="110">
        <f>-VLOOKUP($D159,'REG FL BS - 4 Results'!$A:$BB,MATCH(H$12,'REG FL BS - 4 Results'!$2:$2,0),FALSE)/1000</f>
        <v>1008933.07785387</v>
      </c>
      <c r="I159" s="110">
        <f>-VLOOKUP($D159,'REG FL BS - 4 Results'!$A:$BB,MATCH(I$12,'REG FL BS - 4 Results'!$2:$2,0),FALSE)/1000</f>
        <v>999809.89289927995</v>
      </c>
      <c r="J159" s="110">
        <f>-VLOOKUP($D159,'REG FL BS - 4 Results'!$A:$BB,MATCH(J$12,'REG FL BS - 4 Results'!$2:$2,0),FALSE)/1000</f>
        <v>993394.52377617592</v>
      </c>
      <c r="K159" s="110">
        <f>-VLOOKUP($D159,'REG FL BS - 4 Results'!$A:$BB,MATCH(K$12,'REG FL BS - 4 Results'!$2:$2,0),FALSE)/1000</f>
        <v>993962.11603240389</v>
      </c>
      <c r="L159" s="110">
        <f>-VLOOKUP($D159,'REG FL BS - 4 Results'!$A:$BB,MATCH(L$12,'REG FL BS - 4 Results'!$2:$2,0),FALSE)/1000</f>
        <v>997268.42656383093</v>
      </c>
      <c r="M159" s="110">
        <f>-VLOOKUP($D159,'REG FL BS - 4 Results'!$A:$BB,MATCH(M$12,'REG FL BS - 4 Results'!$2:$2,0),FALSE)/1000</f>
        <v>1002606.2062386301</v>
      </c>
      <c r="N159" s="110">
        <f>-VLOOKUP($D159,'REG FL BS - 4 Results'!$A:$BB,MATCH(N$12,'REG FL BS - 4 Results'!$2:$2,0),FALSE)/1000</f>
        <v>1018859.56337001</v>
      </c>
      <c r="O159" s="110">
        <f>-VLOOKUP($D159,'REG FL BS - 4 Results'!$A:$BB,MATCH(O$12,'REG FL BS - 4 Results'!$2:$2,0),FALSE)/1000</f>
        <v>1020128.4948430001</v>
      </c>
      <c r="P159" s="110">
        <f>-VLOOKUP($D159,'REG FL BS - 4 Results'!$A:$BB,MATCH(P$12,'REG FL BS - 4 Results'!$2:$2,0),FALSE)/1000</f>
        <v>1014751.02931092</v>
      </c>
      <c r="Q159" s="110">
        <f>-VLOOKUP($D159,'REG FL BS - 4 Results'!$A:$BB,MATCH(Q$12,'REG FL BS - 4 Results'!$2:$2,0),FALSE)/1000</f>
        <v>1001065.2092955101</v>
      </c>
      <c r="R159" s="110">
        <f>-VLOOKUP($D159,'REG FL BS - 4 Results'!$A:$BB,MATCH(R$12,'REG FL BS - 4 Results'!$2:$2,0),FALSE)/1000</f>
        <v>989058.29123012605</v>
      </c>
      <c r="S159" s="47">
        <f>AVERAGE(F159:R159)</f>
        <v>1005660.2730972144</v>
      </c>
    </row>
    <row r="160" spans="1:19" x14ac:dyDescent="0.3">
      <c r="A160" s="20">
        <f t="shared" si="30"/>
        <v>20</v>
      </c>
      <c r="B160" s="56">
        <v>255</v>
      </c>
      <c r="C160" s="3" t="s">
        <v>196</v>
      </c>
      <c r="D160" s="250" t="s">
        <v>303</v>
      </c>
      <c r="F160" s="110">
        <f>-VLOOKUP($D160,'REG FL BS - 4 Results'!$A:$BB,MATCH(F$12,'REG FL BS - 4 Results'!$2:$2,0),FALSE)/1000</f>
        <v>247274.50296530701</v>
      </c>
      <c r="G160" s="110">
        <f>-VLOOKUP($D160,'REG FL BS - 4 Results'!$A:$BB,MATCH(G$12,'REG FL BS - 4 Results'!$2:$2,0),FALSE)/1000</f>
        <v>247152.97755961999</v>
      </c>
      <c r="H160" s="110">
        <f>-VLOOKUP($D160,'REG FL BS - 4 Results'!$A:$BB,MATCH(H$12,'REG FL BS - 4 Results'!$2:$2,0),FALSE)/1000</f>
        <v>247031.45215393399</v>
      </c>
      <c r="I160" s="110">
        <f>-VLOOKUP($D160,'REG FL BS - 4 Results'!$A:$BB,MATCH(I$12,'REG FL BS - 4 Results'!$2:$2,0),FALSE)/1000</f>
        <v>246909.92674824802</v>
      </c>
      <c r="J160" s="110">
        <f>-VLOOKUP($D160,'REG FL BS - 4 Results'!$A:$BB,MATCH(J$12,'REG FL BS - 4 Results'!$2:$2,0),FALSE)/1000</f>
        <v>246788.40134256199</v>
      </c>
      <c r="K160" s="110">
        <f>-VLOOKUP($D160,'REG FL BS - 4 Results'!$A:$BB,MATCH(K$12,'REG FL BS - 4 Results'!$2:$2,0),FALSE)/1000</f>
        <v>246666.87593687599</v>
      </c>
      <c r="L160" s="110">
        <f>-VLOOKUP($D160,'REG FL BS - 4 Results'!$A:$BB,MATCH(L$12,'REG FL BS - 4 Results'!$2:$2,0),FALSE)/1000</f>
        <v>246545.35053118999</v>
      </c>
      <c r="M160" s="110">
        <f>-VLOOKUP($D160,'REG FL BS - 4 Results'!$A:$BB,MATCH(M$12,'REG FL BS - 4 Results'!$2:$2,0),FALSE)/1000</f>
        <v>246423.825125503</v>
      </c>
      <c r="N160" s="110">
        <f>-VLOOKUP($D160,'REG FL BS - 4 Results'!$A:$BB,MATCH(N$12,'REG FL BS - 4 Results'!$2:$2,0),FALSE)/1000</f>
        <v>246302.29971981701</v>
      </c>
      <c r="O160" s="110">
        <f>-VLOOKUP($D160,'REG FL BS - 4 Results'!$A:$BB,MATCH(O$12,'REG FL BS - 4 Results'!$2:$2,0),FALSE)/1000</f>
        <v>246180.77431413101</v>
      </c>
      <c r="P160" s="110">
        <f>-VLOOKUP($D160,'REG FL BS - 4 Results'!$A:$BB,MATCH(P$12,'REG FL BS - 4 Results'!$2:$2,0),FALSE)/1000</f>
        <v>246059.24890844501</v>
      </c>
      <c r="Q160" s="110">
        <f>-VLOOKUP($D160,'REG FL BS - 4 Results'!$A:$BB,MATCH(Q$12,'REG FL BS - 4 Results'!$2:$2,0),FALSE)/1000</f>
        <v>245937.72350275901</v>
      </c>
      <c r="R160" s="110">
        <f>-VLOOKUP($D160,'REG FL BS - 4 Results'!$A:$BB,MATCH(R$12,'REG FL BS - 4 Results'!$2:$2,0),FALSE)/1000</f>
        <v>245816.19809707298</v>
      </c>
      <c r="S160" s="47">
        <f>AVERAGE(F160:R160)</f>
        <v>246545.35053118959</v>
      </c>
    </row>
    <row r="161" spans="1:19" x14ac:dyDescent="0.3">
      <c r="A161" s="20">
        <f t="shared" si="30"/>
        <v>21</v>
      </c>
      <c r="B161" s="56"/>
      <c r="C161" s="40" t="s">
        <v>47</v>
      </c>
      <c r="D161" s="40"/>
      <c r="E161" s="40"/>
      <c r="F161" s="46">
        <f>SUM(F157:F160)</f>
        <v>1359617.4205079169</v>
      </c>
      <c r="G161" s="46">
        <f t="shared" ref="G161:S161" si="33">SUM(G157:G160)</f>
        <v>1366122.57460222</v>
      </c>
      <c r="H161" s="46">
        <f t="shared" si="33"/>
        <v>1354747.4278753938</v>
      </c>
      <c r="I161" s="46">
        <f t="shared" si="33"/>
        <v>1345502.717515118</v>
      </c>
      <c r="J161" s="46">
        <f t="shared" si="33"/>
        <v>1338965.8229863278</v>
      </c>
      <c r="K161" s="46">
        <f t="shared" si="33"/>
        <v>1339411.8898368699</v>
      </c>
      <c r="L161" s="46">
        <f t="shared" si="33"/>
        <v>1342596.6749626107</v>
      </c>
      <c r="M161" s="46">
        <f t="shared" si="33"/>
        <v>1347812.9292317228</v>
      </c>
      <c r="N161" s="46">
        <f t="shared" si="33"/>
        <v>1363944.7609574168</v>
      </c>
      <c r="O161" s="46">
        <f t="shared" si="33"/>
        <v>1365092.1670247209</v>
      </c>
      <c r="P161" s="46">
        <f t="shared" si="33"/>
        <v>1359593.176086955</v>
      </c>
      <c r="Q161" s="46">
        <f t="shared" si="33"/>
        <v>1345785.8306658589</v>
      </c>
      <c r="R161" s="46">
        <f t="shared" si="33"/>
        <v>1333657.387194789</v>
      </c>
      <c r="S161" s="46">
        <f t="shared" si="33"/>
        <v>1350988.5214959937</v>
      </c>
    </row>
    <row r="162" spans="1:19" x14ac:dyDescent="0.3">
      <c r="A162" s="20">
        <f t="shared" si="30"/>
        <v>22</v>
      </c>
      <c r="B162" s="56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7"/>
    </row>
    <row r="163" spans="1:19" x14ac:dyDescent="0.3">
      <c r="A163" s="20">
        <f t="shared" si="30"/>
        <v>23</v>
      </c>
      <c r="B163" s="56"/>
      <c r="C163" s="3" t="s">
        <v>197</v>
      </c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7"/>
    </row>
    <row r="164" spans="1:19" x14ac:dyDescent="0.3">
      <c r="A164" s="20">
        <f t="shared" si="30"/>
        <v>24</v>
      </c>
      <c r="B164" s="56">
        <v>281</v>
      </c>
      <c r="C164" s="3" t="s">
        <v>198</v>
      </c>
      <c r="D164" s="250" t="s">
        <v>304</v>
      </c>
      <c r="F164" s="110">
        <f>-VLOOKUP($D164,'REG FL BS - 4 Results'!$A:$BB,MATCH(F$12,'REG FL BS - 4 Results'!$2:$2,0),FALSE)/1000</f>
        <v>7.1999999999999994E-4</v>
      </c>
      <c r="G164" s="110">
        <f>-VLOOKUP($D164,'REG FL BS - 4 Results'!$A:$BB,MATCH(G$12,'REG FL BS - 4 Results'!$2:$2,0),FALSE)/1000</f>
        <v>7.1999999999999994E-4</v>
      </c>
      <c r="H164" s="110">
        <f>-VLOOKUP($D164,'REG FL BS - 4 Results'!$A:$BB,MATCH(H$12,'REG FL BS - 4 Results'!$2:$2,0),FALSE)/1000</f>
        <v>7.1999999999999994E-4</v>
      </c>
      <c r="I164" s="110">
        <f>-VLOOKUP($D164,'REG FL BS - 4 Results'!$A:$BB,MATCH(I$12,'REG FL BS - 4 Results'!$2:$2,0),FALSE)/1000</f>
        <v>7.1999999999999994E-4</v>
      </c>
      <c r="J164" s="110">
        <f>-VLOOKUP($D164,'REG FL BS - 4 Results'!$A:$BB,MATCH(J$12,'REG FL BS - 4 Results'!$2:$2,0),FALSE)/1000</f>
        <v>7.1999999999999994E-4</v>
      </c>
      <c r="K164" s="110">
        <f>-VLOOKUP($D164,'REG FL BS - 4 Results'!$A:$BB,MATCH(K$12,'REG FL BS - 4 Results'!$2:$2,0),FALSE)/1000</f>
        <v>7.1999999999999994E-4</v>
      </c>
      <c r="L164" s="110">
        <f>-VLOOKUP($D164,'REG FL BS - 4 Results'!$A:$BB,MATCH(L$12,'REG FL BS - 4 Results'!$2:$2,0),FALSE)/1000</f>
        <v>7.1999999999999994E-4</v>
      </c>
      <c r="M164" s="110">
        <f>-VLOOKUP($D164,'REG FL BS - 4 Results'!$A:$BB,MATCH(M$12,'REG FL BS - 4 Results'!$2:$2,0),FALSE)/1000</f>
        <v>7.1999999999999994E-4</v>
      </c>
      <c r="N164" s="110">
        <f>-VLOOKUP($D164,'REG FL BS - 4 Results'!$A:$BB,MATCH(N$12,'REG FL BS - 4 Results'!$2:$2,0),FALSE)/1000</f>
        <v>7.1999999999999994E-4</v>
      </c>
      <c r="O164" s="110">
        <f>-VLOOKUP($D164,'REG FL BS - 4 Results'!$A:$BB,MATCH(O$12,'REG FL BS - 4 Results'!$2:$2,0),FALSE)/1000</f>
        <v>7.1999999999999994E-4</v>
      </c>
      <c r="P164" s="110">
        <f>-VLOOKUP($D164,'REG FL BS - 4 Results'!$A:$BB,MATCH(P$12,'REG FL BS - 4 Results'!$2:$2,0),FALSE)/1000</f>
        <v>7.1999999999999994E-4</v>
      </c>
      <c r="Q164" s="110">
        <f>-VLOOKUP($D164,'REG FL BS - 4 Results'!$A:$BB,MATCH(Q$12,'REG FL BS - 4 Results'!$2:$2,0),FALSE)/1000</f>
        <v>7.1999999999999994E-4</v>
      </c>
      <c r="R164" s="110">
        <f>-VLOOKUP($D164,'REG FL BS - 4 Results'!$A:$BB,MATCH(R$12,'REG FL BS - 4 Results'!$2:$2,0),FALSE)/1000</f>
        <v>7.1999999999999994E-4</v>
      </c>
      <c r="S164" s="47">
        <f>AVERAGE(F164:R164)</f>
        <v>7.2000000000000005E-4</v>
      </c>
    </row>
    <row r="165" spans="1:19" x14ac:dyDescent="0.3">
      <c r="A165" s="20">
        <f t="shared" si="30"/>
        <v>25</v>
      </c>
      <c r="B165" s="56">
        <v>282</v>
      </c>
      <c r="C165" s="3" t="s">
        <v>199</v>
      </c>
      <c r="D165" s="250" t="s">
        <v>305</v>
      </c>
      <c r="F165" s="110">
        <f>-VLOOKUP($D165,'REG FL BS - 4 Results'!$A:$BB,MATCH(F$12,'REG FL BS - 4 Results'!$2:$2,0),FALSE)/1000</f>
        <v>2669168.9085200001</v>
      </c>
      <c r="G165" s="110">
        <f>-VLOOKUP($D165,'REG FL BS - 4 Results'!$A:$BB,MATCH(G$12,'REG FL BS - 4 Results'!$2:$2,0),FALSE)/1000</f>
        <v>2669168.9085200001</v>
      </c>
      <c r="H165" s="110">
        <f>-VLOOKUP($D165,'REG FL BS - 4 Results'!$A:$BB,MATCH(H$12,'REG FL BS - 4 Results'!$2:$2,0),FALSE)/1000</f>
        <v>2669168.9085200001</v>
      </c>
      <c r="I165" s="110">
        <f>-VLOOKUP($D165,'REG FL BS - 4 Results'!$A:$BB,MATCH(I$12,'REG FL BS - 4 Results'!$2:$2,0),FALSE)/1000</f>
        <v>2669168.9085200001</v>
      </c>
      <c r="J165" s="110">
        <f>-VLOOKUP($D165,'REG FL BS - 4 Results'!$A:$BB,MATCH(J$12,'REG FL BS - 4 Results'!$2:$2,0),FALSE)/1000</f>
        <v>2669168.9085200001</v>
      </c>
      <c r="K165" s="110">
        <f>-VLOOKUP($D165,'REG FL BS - 4 Results'!$A:$BB,MATCH(K$12,'REG FL BS - 4 Results'!$2:$2,0),FALSE)/1000</f>
        <v>2669168.9085200001</v>
      </c>
      <c r="L165" s="110">
        <f>-VLOOKUP($D165,'REG FL BS - 4 Results'!$A:$BB,MATCH(L$12,'REG FL BS - 4 Results'!$2:$2,0),FALSE)/1000</f>
        <v>2669168.9085200001</v>
      </c>
      <c r="M165" s="110">
        <f>-VLOOKUP($D165,'REG FL BS - 4 Results'!$A:$BB,MATCH(M$12,'REG FL BS - 4 Results'!$2:$2,0),FALSE)/1000</f>
        <v>2669168.9085200001</v>
      </c>
      <c r="N165" s="110">
        <f>-VLOOKUP($D165,'REG FL BS - 4 Results'!$A:$BB,MATCH(N$12,'REG FL BS - 4 Results'!$2:$2,0),FALSE)/1000</f>
        <v>2669168.9085200001</v>
      </c>
      <c r="O165" s="110">
        <f>-VLOOKUP($D165,'REG FL BS - 4 Results'!$A:$BB,MATCH(O$12,'REG FL BS - 4 Results'!$2:$2,0),FALSE)/1000</f>
        <v>2669168.9085200001</v>
      </c>
      <c r="P165" s="110">
        <f>-VLOOKUP($D165,'REG FL BS - 4 Results'!$A:$BB,MATCH(P$12,'REG FL BS - 4 Results'!$2:$2,0),FALSE)/1000</f>
        <v>2669168.9085200001</v>
      </c>
      <c r="Q165" s="110">
        <f>-VLOOKUP($D165,'REG FL BS - 4 Results'!$A:$BB,MATCH(Q$12,'REG FL BS - 4 Results'!$2:$2,0),FALSE)/1000</f>
        <v>2669168.9085200001</v>
      </c>
      <c r="R165" s="110">
        <f>-VLOOKUP($D165,'REG FL BS - 4 Results'!$A:$BB,MATCH(R$12,'REG FL BS - 4 Results'!$2:$2,0),FALSE)/1000</f>
        <v>2669168.9085200001</v>
      </c>
      <c r="S165" s="47">
        <f>AVERAGE(F165:R165)</f>
        <v>2669168.9085199991</v>
      </c>
    </row>
    <row r="166" spans="1:19" x14ac:dyDescent="0.3">
      <c r="A166" s="20">
        <f t="shared" si="30"/>
        <v>26</v>
      </c>
      <c r="B166" s="56">
        <v>283</v>
      </c>
      <c r="C166" s="3" t="s">
        <v>200</v>
      </c>
      <c r="D166" s="250" t="s">
        <v>306</v>
      </c>
      <c r="F166" s="110">
        <f>-VLOOKUP($D166,'REG FL BS - 4 Results'!$A:$BB,MATCH(F$12,'REG FL BS - 4 Results'!$2:$2,0),FALSE)/1000</f>
        <v>1033156.18452397</v>
      </c>
      <c r="G166" s="110">
        <f>-VLOOKUP($D166,'REG FL BS - 4 Results'!$A:$BB,MATCH(G$12,'REG FL BS - 4 Results'!$2:$2,0),FALSE)/1000</f>
        <v>1038642.5747325</v>
      </c>
      <c r="H166" s="110">
        <f>-VLOOKUP($D166,'REG FL BS - 4 Results'!$A:$BB,MATCH(H$12,'REG FL BS - 4 Results'!$2:$2,0),FALSE)/1000</f>
        <v>1060796.9650001</v>
      </c>
      <c r="I166" s="110">
        <f>-VLOOKUP($D166,'REG FL BS - 4 Results'!$A:$BB,MATCH(I$12,'REG FL BS - 4 Results'!$2:$2,0),FALSE)/1000</f>
        <v>1079867.6755323301</v>
      </c>
      <c r="J166" s="110">
        <f>-VLOOKUP($D166,'REG FL BS - 4 Results'!$A:$BB,MATCH(J$12,'REG FL BS - 4 Results'!$2:$2,0),FALSE)/1000</f>
        <v>1153960.4132507602</v>
      </c>
      <c r="K166" s="110">
        <f>-VLOOKUP($D166,'REG FL BS - 4 Results'!$A:$BB,MATCH(K$12,'REG FL BS - 4 Results'!$2:$2,0),FALSE)/1000</f>
        <v>1165303.4623691801</v>
      </c>
      <c r="L166" s="110">
        <f>-VLOOKUP($D166,'REG FL BS - 4 Results'!$A:$BB,MATCH(L$12,'REG FL BS - 4 Results'!$2:$2,0),FALSE)/1000</f>
        <v>1235465.8200226901</v>
      </c>
      <c r="M166" s="110">
        <f>-VLOOKUP($D166,'REG FL BS - 4 Results'!$A:$BB,MATCH(M$12,'REG FL BS - 4 Results'!$2:$2,0),FALSE)/1000</f>
        <v>1246109.6708971399</v>
      </c>
      <c r="N166" s="110">
        <f>-VLOOKUP($D166,'REG FL BS - 4 Results'!$A:$BB,MATCH(N$12,'REG FL BS - 4 Results'!$2:$2,0),FALSE)/1000</f>
        <v>1243492.6394379102</v>
      </c>
      <c r="O166" s="110">
        <f>-VLOOKUP($D166,'REG FL BS - 4 Results'!$A:$BB,MATCH(O$12,'REG FL BS - 4 Results'!$2:$2,0),FALSE)/1000</f>
        <v>1166824.8347082702</v>
      </c>
      <c r="P166" s="110">
        <f>-VLOOKUP($D166,'REG FL BS - 4 Results'!$A:$BB,MATCH(P$12,'REG FL BS - 4 Results'!$2:$2,0),FALSE)/1000</f>
        <v>1182151.1577643198</v>
      </c>
      <c r="Q166" s="110">
        <f>-VLOOKUP($D166,'REG FL BS - 4 Results'!$A:$BB,MATCH(Q$12,'REG FL BS - 4 Results'!$2:$2,0),FALSE)/1000</f>
        <v>1203477.08310943</v>
      </c>
      <c r="R166" s="110">
        <f>-VLOOKUP($D166,'REG FL BS - 4 Results'!$A:$BB,MATCH(R$12,'REG FL BS - 4 Results'!$2:$2,0),FALSE)/1000</f>
        <v>1178083.0614732699</v>
      </c>
      <c r="S166" s="47">
        <f>AVERAGE(F166:R166)</f>
        <v>1152871.6571401437</v>
      </c>
    </row>
    <row r="167" spans="1:19" x14ac:dyDescent="0.3">
      <c r="A167" s="20">
        <f t="shared" si="30"/>
        <v>27</v>
      </c>
      <c r="B167" s="56"/>
      <c r="C167" s="40" t="s">
        <v>201</v>
      </c>
      <c r="D167" s="40"/>
      <c r="E167" s="40"/>
      <c r="F167" s="46">
        <f>SUM(F164:F166)</f>
        <v>3702325.0937639698</v>
      </c>
      <c r="G167" s="46">
        <f t="shared" ref="G167:S167" si="34">SUM(G164:G166)</f>
        <v>3707811.4839725001</v>
      </c>
      <c r="H167" s="46">
        <f t="shared" si="34"/>
        <v>3729965.8742400999</v>
      </c>
      <c r="I167" s="46">
        <f t="shared" si="34"/>
        <v>3749036.5847723298</v>
      </c>
      <c r="J167" s="46">
        <f t="shared" si="34"/>
        <v>3823129.3224907601</v>
      </c>
      <c r="K167" s="46">
        <f t="shared" si="34"/>
        <v>3834472.3716091802</v>
      </c>
      <c r="L167" s="46">
        <f t="shared" si="34"/>
        <v>3904634.7292626901</v>
      </c>
      <c r="M167" s="46">
        <f t="shared" si="34"/>
        <v>3915278.5801371401</v>
      </c>
      <c r="N167" s="46">
        <f t="shared" si="34"/>
        <v>3912661.5486779101</v>
      </c>
      <c r="O167" s="46">
        <f t="shared" si="34"/>
        <v>3835993.7439482701</v>
      </c>
      <c r="P167" s="46">
        <f t="shared" si="34"/>
        <v>3851320.0670043197</v>
      </c>
      <c r="Q167" s="46">
        <f t="shared" si="34"/>
        <v>3872645.99234943</v>
      </c>
      <c r="R167" s="46">
        <f t="shared" si="34"/>
        <v>3847251.9707132699</v>
      </c>
      <c r="S167" s="46">
        <f t="shared" si="34"/>
        <v>3822040.5663801427</v>
      </c>
    </row>
    <row r="168" spans="1:19" x14ac:dyDescent="0.3">
      <c r="A168" s="20">
        <f t="shared" si="30"/>
        <v>28</v>
      </c>
      <c r="B168" s="56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7"/>
    </row>
    <row r="169" spans="1:19" ht="14.4" thickBot="1" x14ac:dyDescent="0.35">
      <c r="A169" s="20">
        <f t="shared" si="30"/>
        <v>29</v>
      </c>
      <c r="B169" s="56"/>
      <c r="C169" s="3" t="s">
        <v>202</v>
      </c>
      <c r="F169" s="50">
        <f t="shared" ref="F169:S169" si="35">F108+F115+F154+F161+F167</f>
        <v>29447930.957064636</v>
      </c>
      <c r="G169" s="50">
        <f t="shared" si="35"/>
        <v>29682808.841891285</v>
      </c>
      <c r="H169" s="50">
        <f t="shared" si="35"/>
        <v>29730767.403734852</v>
      </c>
      <c r="I169" s="50">
        <f t="shared" si="35"/>
        <v>29860506.339209005</v>
      </c>
      <c r="J169" s="50">
        <f t="shared" si="35"/>
        <v>29989966.237850908</v>
      </c>
      <c r="K169" s="50">
        <f t="shared" si="35"/>
        <v>30181760.893745761</v>
      </c>
      <c r="L169" s="50">
        <f t="shared" si="35"/>
        <v>30576473.633862551</v>
      </c>
      <c r="M169" s="50">
        <f t="shared" si="35"/>
        <v>30723174.11275072</v>
      </c>
      <c r="N169" s="50">
        <f t="shared" si="35"/>
        <v>30970772.362374686</v>
      </c>
      <c r="O169" s="50">
        <f t="shared" si="35"/>
        <v>30990846.223003946</v>
      </c>
      <c r="P169" s="50">
        <f t="shared" si="35"/>
        <v>31086652.733180713</v>
      </c>
      <c r="Q169" s="50">
        <f t="shared" si="35"/>
        <v>30896617.034690008</v>
      </c>
      <c r="R169" s="50">
        <f t="shared" si="35"/>
        <v>31029719.83898833</v>
      </c>
      <c r="S169" s="50">
        <f t="shared" si="35"/>
        <v>30397538.200949799</v>
      </c>
    </row>
    <row r="170" spans="1:19" ht="14.4" thickTop="1" x14ac:dyDescent="0.3">
      <c r="A170" s="20">
        <f t="shared" si="30"/>
        <v>30</v>
      </c>
      <c r="B170" s="55"/>
      <c r="C170" s="25"/>
      <c r="D170" s="25"/>
      <c r="E170" s="25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7"/>
    </row>
    <row r="171" spans="1:19" x14ac:dyDescent="0.3">
      <c r="A171" s="20">
        <f t="shared" si="30"/>
        <v>31</v>
      </c>
      <c r="B171" s="55"/>
      <c r="C171" s="25"/>
      <c r="D171" s="25"/>
      <c r="E171" s="25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3">
      <c r="A172" s="20">
        <f t="shared" si="30"/>
        <v>32</v>
      </c>
    </row>
    <row r="173" spans="1:19" x14ac:dyDescent="0.3">
      <c r="A173" s="20">
        <f t="shared" si="30"/>
        <v>33</v>
      </c>
    </row>
    <row r="174" spans="1:19" x14ac:dyDescent="0.3">
      <c r="A174" s="20">
        <f t="shared" si="30"/>
        <v>34</v>
      </c>
    </row>
    <row r="175" spans="1:19" x14ac:dyDescent="0.3">
      <c r="A175" s="20">
        <f t="shared" si="30"/>
        <v>35</v>
      </c>
    </row>
    <row r="176" spans="1:19" x14ac:dyDescent="0.3">
      <c r="A176" s="20">
        <f t="shared" si="30"/>
        <v>36</v>
      </c>
    </row>
    <row r="177" spans="1:19" x14ac:dyDescent="0.3">
      <c r="A177" s="20">
        <f t="shared" si="30"/>
        <v>37</v>
      </c>
    </row>
    <row r="178" spans="1:19" x14ac:dyDescent="0.3">
      <c r="A178" s="20">
        <f t="shared" si="30"/>
        <v>38</v>
      </c>
    </row>
    <row r="179" spans="1:19" x14ac:dyDescent="0.3">
      <c r="A179" s="20">
        <f t="shared" si="30"/>
        <v>39</v>
      </c>
    </row>
    <row r="180" spans="1:19" x14ac:dyDescent="0.3">
      <c r="A180" s="20">
        <f t="shared" si="30"/>
        <v>40</v>
      </c>
    </row>
    <row r="181" spans="1:19" x14ac:dyDescent="0.3">
      <c r="A181" s="20">
        <f t="shared" si="30"/>
        <v>41</v>
      </c>
    </row>
    <row r="182" spans="1:19" x14ac:dyDescent="0.3">
      <c r="A182" s="20">
        <f t="shared" si="30"/>
        <v>42</v>
      </c>
    </row>
    <row r="183" spans="1:19" x14ac:dyDescent="0.3">
      <c r="A183" s="20">
        <f t="shared" si="30"/>
        <v>43</v>
      </c>
    </row>
    <row r="184" spans="1:19" x14ac:dyDescent="0.3">
      <c r="A184" s="20">
        <f t="shared" si="30"/>
        <v>44</v>
      </c>
    </row>
    <row r="185" spans="1:19" x14ac:dyDescent="0.3">
      <c r="A185" s="20">
        <f t="shared" si="30"/>
        <v>45</v>
      </c>
    </row>
    <row r="186" spans="1:19" x14ac:dyDescent="0.3">
      <c r="A186" s="255" t="s">
        <v>267</v>
      </c>
      <c r="B186" s="259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 t="s">
        <v>268</v>
      </c>
      <c r="S186" s="260"/>
    </row>
  </sheetData>
  <mergeCells count="12">
    <mergeCell ref="G68:M70"/>
    <mergeCell ref="G127:M127"/>
    <mergeCell ref="N127:O127"/>
    <mergeCell ref="R127:S127"/>
    <mergeCell ref="G129:M131"/>
    <mergeCell ref="G1:M1"/>
    <mergeCell ref="N1:O1"/>
    <mergeCell ref="R1:S1"/>
    <mergeCell ref="G3:M5"/>
    <mergeCell ref="G66:M66"/>
    <mergeCell ref="N66:O66"/>
    <mergeCell ref="R66:S66"/>
  </mergeCells>
  <pageMargins left="0.7" right="0.7" top="0.75" bottom="0.75" header="0.3" footer="0.3"/>
  <pageSetup fitToWidth="4" fitToHeight="4" orientation="portrait" r:id="rId1"/>
  <headerFooter>
    <oddHeader>&amp;RDEF’s Response to OPC POD 1 (1-26)
Q7
Page &amp;P of &amp;N</oddHeader>
    <oddFooter>&amp;R20240025-OPCPOD1-00004212</oddFooter>
  </headerFooter>
  <rowBreaks count="2" manualBreakCount="2">
    <brk id="65" max="16383" man="1"/>
    <brk id="126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5C710-95E3-4070-83B0-2AB9BF4D6BBC}">
  <sheetPr codeName="Sheet7"/>
  <dimension ref="A1:T186"/>
  <sheetViews>
    <sheetView tabSelected="1" zoomScaleNormal="100" workbookViewId="0">
      <selection activeCell="H19" sqref="H19"/>
    </sheetView>
  </sheetViews>
  <sheetFormatPr defaultColWidth="9.109375" defaultRowHeight="13.8" outlineLevelRow="1" outlineLevelCol="1" x14ac:dyDescent="0.3"/>
  <cols>
    <col min="1" max="1" width="4.109375" style="3" customWidth="1"/>
    <col min="2" max="2" width="8" style="65" customWidth="1"/>
    <col min="3" max="3" width="38.6640625" style="3" bestFit="1" customWidth="1"/>
    <col min="4" max="5" width="15.109375" style="3" hidden="1" customWidth="1" outlineLevel="1"/>
    <col min="6" max="6" width="12.6640625" style="3" customWidth="1" collapsed="1"/>
    <col min="7" max="19" width="12.6640625" style="3" customWidth="1"/>
    <col min="20" max="16384" width="9.109375" style="3"/>
  </cols>
  <sheetData>
    <row r="1" spans="1:19" x14ac:dyDescent="0.3">
      <c r="A1" s="1" t="s">
        <v>89</v>
      </c>
      <c r="B1" s="244"/>
      <c r="C1" s="245"/>
      <c r="D1" s="245"/>
      <c r="E1" s="245"/>
      <c r="F1" s="1"/>
      <c r="G1" s="283" t="s">
        <v>203</v>
      </c>
      <c r="H1" s="283"/>
      <c r="I1" s="283"/>
      <c r="J1" s="283"/>
      <c r="K1" s="283"/>
      <c r="L1" s="283"/>
      <c r="M1" s="283"/>
      <c r="N1" s="283"/>
      <c r="O1" s="283"/>
      <c r="R1" s="284" t="s">
        <v>3600</v>
      </c>
      <c r="S1" s="284"/>
    </row>
    <row r="2" spans="1:19" x14ac:dyDescent="0.3">
      <c r="A2" s="4"/>
      <c r="B2" s="240"/>
      <c r="C2" s="4"/>
      <c r="D2" s="4"/>
      <c r="E2" s="4"/>
      <c r="F2" s="4"/>
      <c r="G2" s="4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8"/>
      <c r="S2" s="29"/>
    </row>
    <row r="3" spans="1:19" x14ac:dyDescent="0.3">
      <c r="A3" s="3" t="s">
        <v>90</v>
      </c>
      <c r="B3" s="242"/>
      <c r="C3" s="7"/>
      <c r="D3" s="7"/>
      <c r="E3" s="7"/>
      <c r="F3" s="7" t="s">
        <v>204</v>
      </c>
      <c r="G3" s="285" t="s">
        <v>205</v>
      </c>
      <c r="H3" s="285"/>
      <c r="I3" s="285"/>
      <c r="J3" s="285"/>
      <c r="K3" s="285"/>
      <c r="L3" s="285"/>
      <c r="M3" s="285"/>
      <c r="N3" s="9"/>
      <c r="O3" s="9"/>
      <c r="P3" s="8"/>
      <c r="Q3" s="8" t="s">
        <v>206</v>
      </c>
      <c r="R3" s="9"/>
      <c r="S3" s="9"/>
    </row>
    <row r="4" spans="1:19" x14ac:dyDescent="0.3">
      <c r="B4" s="242"/>
      <c r="C4" s="9"/>
      <c r="D4" s="9"/>
      <c r="E4" s="9"/>
      <c r="F4" s="30"/>
      <c r="G4" s="286"/>
      <c r="H4" s="286"/>
      <c r="I4" s="286"/>
      <c r="J4" s="286"/>
      <c r="K4" s="286"/>
      <c r="L4" s="286"/>
      <c r="M4" s="286"/>
      <c r="N4" s="12"/>
      <c r="O4" s="12"/>
      <c r="P4" s="10" t="s">
        <v>208</v>
      </c>
      <c r="Q4" s="11" t="str">
        <f>+'Procedures &amp; Inputs'!B9</f>
        <v>Projected Test Year 3 Ended</v>
      </c>
      <c r="R4" s="37"/>
      <c r="S4" s="12">
        <f>+'Procedures &amp; Inputs'!I9</f>
        <v>46752</v>
      </c>
    </row>
    <row r="5" spans="1:19" x14ac:dyDescent="0.3">
      <c r="A5" s="3" t="s">
        <v>91</v>
      </c>
      <c r="B5" s="242"/>
      <c r="C5" s="9"/>
      <c r="D5" s="9"/>
      <c r="E5" s="9"/>
      <c r="F5" s="30"/>
      <c r="G5" s="286"/>
      <c r="H5" s="286"/>
      <c r="I5" s="286"/>
      <c r="J5" s="286"/>
      <c r="K5" s="286"/>
      <c r="L5" s="286"/>
      <c r="M5" s="286"/>
      <c r="N5" s="12"/>
      <c r="O5" s="12"/>
      <c r="P5" s="10" t="s">
        <v>208</v>
      </c>
      <c r="Q5" s="11" t="str">
        <f>+'Procedures &amp; Inputs'!B10</f>
        <v>Projected Test Year 2 Ended</v>
      </c>
      <c r="R5" s="37"/>
      <c r="S5" s="12">
        <f>+'Procedures &amp; Inputs'!I10</f>
        <v>46387</v>
      </c>
    </row>
    <row r="6" spans="1:19" x14ac:dyDescent="0.3">
      <c r="B6" s="246"/>
      <c r="C6" s="247"/>
      <c r="D6" s="247"/>
      <c r="E6" s="247"/>
      <c r="F6" s="30"/>
      <c r="G6" s="30"/>
      <c r="H6" s="30"/>
      <c r="I6" s="30"/>
      <c r="J6" s="30"/>
      <c r="K6" s="30"/>
      <c r="L6" s="30"/>
      <c r="M6" s="30"/>
      <c r="N6" s="12"/>
      <c r="O6" s="12"/>
      <c r="P6" s="10" t="s">
        <v>207</v>
      </c>
      <c r="Q6" s="11" t="str">
        <f>+'Procedures &amp; Inputs'!B11</f>
        <v>Projected Test Year 1 Ended</v>
      </c>
      <c r="S6" s="12">
        <f>+'Procedures &amp; Inputs'!I11</f>
        <v>46022</v>
      </c>
    </row>
    <row r="7" spans="1:19" x14ac:dyDescent="0.3">
      <c r="A7" s="12" t="str">
        <f>+'Procedures &amp; Inputs'!B6</f>
        <v>DOCKET NO.: 20240025-EI</v>
      </c>
      <c r="F7" s="30"/>
      <c r="G7" s="30"/>
      <c r="H7" s="30"/>
      <c r="I7" s="30"/>
      <c r="J7" s="30"/>
      <c r="K7" s="30"/>
      <c r="L7" s="30"/>
      <c r="M7" s="30"/>
      <c r="N7" s="12"/>
      <c r="O7" s="12"/>
      <c r="P7" s="10" t="s">
        <v>208</v>
      </c>
      <c r="Q7" s="11" t="str">
        <f>+'Procedures &amp; Inputs'!B12</f>
        <v>Prior Year Ended</v>
      </c>
      <c r="S7" s="12">
        <f>+'Procedures &amp; Inputs'!I12</f>
        <v>45657</v>
      </c>
    </row>
    <row r="8" spans="1:19" x14ac:dyDescent="0.3">
      <c r="G8" s="30"/>
      <c r="H8" s="30"/>
      <c r="I8" s="30"/>
      <c r="J8" s="30"/>
      <c r="K8" s="30"/>
      <c r="L8" s="10"/>
      <c r="M8" s="11"/>
      <c r="N8" s="12"/>
      <c r="O8" s="12"/>
      <c r="P8" s="10" t="s">
        <v>208</v>
      </c>
      <c r="Q8" s="11" t="str">
        <f>+'Procedures &amp; Inputs'!B13</f>
        <v>Historical Year Ended</v>
      </c>
      <c r="S8" s="12">
        <f>+'Procedures &amp; Inputs'!I13</f>
        <v>45291</v>
      </c>
    </row>
    <row r="9" spans="1:19" x14ac:dyDescent="0.3">
      <c r="G9" s="27"/>
      <c r="H9" s="27"/>
      <c r="J9" s="32" t="s">
        <v>209</v>
      </c>
      <c r="L9" s="10"/>
      <c r="M9" s="11"/>
      <c r="N9" s="12"/>
      <c r="O9" s="12"/>
      <c r="P9" s="12"/>
      <c r="Q9" s="12"/>
      <c r="R9" s="12"/>
      <c r="S9" s="12"/>
    </row>
    <row r="10" spans="1:19" s="15" customFormat="1" x14ac:dyDescent="0.3">
      <c r="A10" s="14"/>
      <c r="B10" s="66"/>
      <c r="C10" s="14"/>
      <c r="D10" s="14"/>
      <c r="E10" s="14"/>
      <c r="F10" s="14"/>
      <c r="G10" s="26"/>
      <c r="H10" s="26"/>
      <c r="I10" s="26"/>
      <c r="J10" s="26"/>
      <c r="K10" s="26"/>
      <c r="L10" s="33"/>
      <c r="M10" s="28"/>
      <c r="N10" s="29"/>
      <c r="O10" s="29"/>
      <c r="P10" s="33"/>
      <c r="Q10" s="103" t="str">
        <f>+'Procedures &amp; Inputs'!B16</f>
        <v>Witness:  O'Hara, Aquilina</v>
      </c>
      <c r="R10" s="29"/>
      <c r="S10" s="29"/>
    </row>
    <row r="11" spans="1:19" s="15" customFormat="1" x14ac:dyDescent="0.25">
      <c r="A11" s="16"/>
      <c r="B11" s="231">
        <v>-1</v>
      </c>
      <c r="C11" s="231">
        <f>+B11-1</f>
        <v>-2</v>
      </c>
      <c r="D11" s="31"/>
      <c r="E11" s="31"/>
      <c r="F11" s="231">
        <f>+C11-1</f>
        <v>-3</v>
      </c>
      <c r="G11" s="231">
        <f>+F11-1</f>
        <v>-4</v>
      </c>
      <c r="H11" s="231">
        <f t="shared" ref="H11:S11" si="0">+G11-1</f>
        <v>-5</v>
      </c>
      <c r="I11" s="231">
        <f t="shared" si="0"/>
        <v>-6</v>
      </c>
      <c r="J11" s="231">
        <f t="shared" si="0"/>
        <v>-7</v>
      </c>
      <c r="K11" s="231">
        <f t="shared" si="0"/>
        <v>-8</v>
      </c>
      <c r="L11" s="231">
        <f t="shared" si="0"/>
        <v>-9</v>
      </c>
      <c r="M11" s="231">
        <f t="shared" si="0"/>
        <v>-10</v>
      </c>
      <c r="N11" s="231">
        <f t="shared" si="0"/>
        <v>-11</v>
      </c>
      <c r="O11" s="231">
        <f t="shared" si="0"/>
        <v>-12</v>
      </c>
      <c r="P11" s="231">
        <f t="shared" si="0"/>
        <v>-13</v>
      </c>
      <c r="Q11" s="231">
        <f t="shared" si="0"/>
        <v>-14</v>
      </c>
      <c r="R11" s="231">
        <f t="shared" si="0"/>
        <v>-15</v>
      </c>
      <c r="S11" s="231">
        <f t="shared" si="0"/>
        <v>-16</v>
      </c>
    </row>
    <row r="12" spans="1:19" s="15" customFormat="1" hidden="1" outlineLevel="1" x14ac:dyDescent="0.3">
      <c r="A12" s="16"/>
      <c r="B12" s="67"/>
      <c r="C12" s="31"/>
      <c r="D12" s="135" t="s">
        <v>210</v>
      </c>
      <c r="E12" s="136"/>
      <c r="F12" s="254" t="s">
        <v>319</v>
      </c>
      <c r="G12" s="254" t="s">
        <v>320</v>
      </c>
      <c r="H12" s="254" t="s">
        <v>321</v>
      </c>
      <c r="I12" s="254" t="s">
        <v>322</v>
      </c>
      <c r="J12" s="254" t="s">
        <v>323</v>
      </c>
      <c r="K12" s="254" t="s">
        <v>324</v>
      </c>
      <c r="L12" s="254" t="s">
        <v>325</v>
      </c>
      <c r="M12" s="254" t="s">
        <v>326</v>
      </c>
      <c r="N12" s="254" t="s">
        <v>327</v>
      </c>
      <c r="O12" s="254" t="s">
        <v>328</v>
      </c>
      <c r="P12" s="254" t="s">
        <v>329</v>
      </c>
      <c r="Q12" s="254" t="s">
        <v>330</v>
      </c>
      <c r="R12" s="254" t="s">
        <v>307</v>
      </c>
      <c r="S12" s="249"/>
    </row>
    <row r="13" spans="1:19" s="15" customFormat="1" hidden="1" outlineLevel="1" x14ac:dyDescent="0.25">
      <c r="A13" s="16"/>
      <c r="B13" s="67"/>
      <c r="C13" s="31"/>
      <c r="D13" s="31"/>
      <c r="E13" s="31"/>
      <c r="F13" s="16" t="s">
        <v>97</v>
      </c>
      <c r="G13" s="16" t="s">
        <v>223</v>
      </c>
      <c r="H13" s="16" t="s">
        <v>224</v>
      </c>
      <c r="I13" s="16" t="s">
        <v>225</v>
      </c>
      <c r="J13" s="16" t="s">
        <v>226</v>
      </c>
      <c r="K13" s="16" t="s">
        <v>227</v>
      </c>
      <c r="L13" s="16" t="s">
        <v>228</v>
      </c>
      <c r="M13" s="16" t="s">
        <v>229</v>
      </c>
      <c r="N13" s="16" t="s">
        <v>230</v>
      </c>
      <c r="O13" s="16" t="s">
        <v>231</v>
      </c>
      <c r="P13" s="16" t="s">
        <v>232</v>
      </c>
      <c r="Q13" s="16" t="s">
        <v>233</v>
      </c>
      <c r="R13" s="17" t="s">
        <v>97</v>
      </c>
      <c r="S13" s="31"/>
    </row>
    <row r="14" spans="1:19" s="15" customFormat="1" hidden="1" outlineLevel="1" x14ac:dyDescent="0.3">
      <c r="A14" s="16"/>
      <c r="B14" s="67"/>
      <c r="C14" s="31"/>
      <c r="D14" s="31"/>
      <c r="E14" s="31"/>
      <c r="F14" s="3">
        <f>+'Procedures &amp; Inputs'!H12</f>
        <v>2024</v>
      </c>
      <c r="G14" s="3">
        <f>+F14+1</f>
        <v>2025</v>
      </c>
      <c r="H14" s="3">
        <f>+G14</f>
        <v>2025</v>
      </c>
      <c r="I14" s="3">
        <f t="shared" ref="I14:R14" si="1">+H14</f>
        <v>2025</v>
      </c>
      <c r="J14" s="3">
        <f t="shared" si="1"/>
        <v>2025</v>
      </c>
      <c r="K14" s="3">
        <f t="shared" si="1"/>
        <v>2025</v>
      </c>
      <c r="L14" s="3">
        <f t="shared" si="1"/>
        <v>2025</v>
      </c>
      <c r="M14" s="3">
        <f t="shared" si="1"/>
        <v>2025</v>
      </c>
      <c r="N14" s="3">
        <f t="shared" si="1"/>
        <v>2025</v>
      </c>
      <c r="O14" s="3">
        <f t="shared" si="1"/>
        <v>2025</v>
      </c>
      <c r="P14" s="3">
        <f t="shared" si="1"/>
        <v>2025</v>
      </c>
      <c r="Q14" s="3">
        <f t="shared" si="1"/>
        <v>2025</v>
      </c>
      <c r="R14" s="3">
        <f t="shared" si="1"/>
        <v>2025</v>
      </c>
      <c r="S14" s="31"/>
    </row>
    <row r="15" spans="1:19" s="15" customFormat="1" collapsed="1" x14ac:dyDescent="0.25">
      <c r="A15" s="16"/>
      <c r="B15" s="68"/>
      <c r="C15" s="31"/>
      <c r="D15" s="31"/>
      <c r="E15" s="31"/>
      <c r="R15" s="113"/>
    </row>
    <row r="16" spans="1:19" s="15" customFormat="1" x14ac:dyDescent="0.25">
      <c r="A16" s="16" t="s">
        <v>98</v>
      </c>
      <c r="B16" s="68" t="s">
        <v>99</v>
      </c>
      <c r="C16" s="31" t="s">
        <v>99</v>
      </c>
      <c r="D16" s="31"/>
      <c r="E16" s="31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14"/>
      <c r="S16" s="35" t="s">
        <v>100</v>
      </c>
    </row>
    <row r="17" spans="1:19" s="15" customFormat="1" x14ac:dyDescent="0.25">
      <c r="A17" s="18" t="s">
        <v>101</v>
      </c>
      <c r="B17" s="69" t="s">
        <v>101</v>
      </c>
      <c r="C17" s="19" t="s">
        <v>102</v>
      </c>
      <c r="D17" s="19"/>
      <c r="E17" s="19"/>
      <c r="F17" s="19" t="str">
        <f>_xlfn.CONCAT(F13,F14)</f>
        <v>12/2024</v>
      </c>
      <c r="G17" s="19" t="str">
        <f t="shared" ref="G17:R17" si="2">_xlfn.CONCAT(G13,G14)</f>
        <v>1/2025</v>
      </c>
      <c r="H17" s="19" t="str">
        <f t="shared" si="2"/>
        <v>2/2025</v>
      </c>
      <c r="I17" s="19" t="str">
        <f t="shared" si="2"/>
        <v>3/2025</v>
      </c>
      <c r="J17" s="19" t="str">
        <f t="shared" si="2"/>
        <v>4/2025</v>
      </c>
      <c r="K17" s="19" t="str">
        <f t="shared" si="2"/>
        <v>5/2025</v>
      </c>
      <c r="L17" s="19" t="str">
        <f t="shared" si="2"/>
        <v>6/2025</v>
      </c>
      <c r="M17" s="19" t="str">
        <f t="shared" si="2"/>
        <v>7/2025</v>
      </c>
      <c r="N17" s="19" t="str">
        <f t="shared" si="2"/>
        <v>8/2025</v>
      </c>
      <c r="O17" s="19" t="str">
        <f t="shared" si="2"/>
        <v>9/2025</v>
      </c>
      <c r="P17" s="19" t="str">
        <f t="shared" si="2"/>
        <v>10/2025</v>
      </c>
      <c r="Q17" s="19" t="str">
        <f>_xlfn.CONCAT(Q13,Q14)</f>
        <v>11/2025</v>
      </c>
      <c r="R17" s="116" t="str">
        <f t="shared" si="2"/>
        <v>12/2025</v>
      </c>
      <c r="S17" s="36" t="s">
        <v>103</v>
      </c>
    </row>
    <row r="18" spans="1:19" s="15" customFormat="1" x14ac:dyDescent="0.25">
      <c r="A18" s="20">
        <v>1</v>
      </c>
      <c r="B18" s="58"/>
      <c r="C18" s="21" t="s">
        <v>104</v>
      </c>
      <c r="D18" s="21"/>
      <c r="E18" s="21"/>
      <c r="F18" s="22"/>
      <c r="G18" s="22"/>
      <c r="H18" s="23"/>
      <c r="I18" s="23"/>
      <c r="J18" s="23"/>
      <c r="K18" s="23"/>
      <c r="L18" s="23"/>
      <c r="M18" s="23"/>
      <c r="N18" s="23"/>
      <c r="O18" s="23"/>
      <c r="P18" s="24"/>
      <c r="Q18" s="21"/>
      <c r="R18" s="21"/>
    </row>
    <row r="19" spans="1:19" s="15" customFormat="1" x14ac:dyDescent="0.3">
      <c r="A19" s="20">
        <f t="shared" ref="A19:A64" si="3">A18+1</f>
        <v>2</v>
      </c>
      <c r="B19" s="55">
        <v>101</v>
      </c>
      <c r="C19" s="21" t="s">
        <v>105</v>
      </c>
      <c r="D19" s="250" t="s">
        <v>234</v>
      </c>
      <c r="E19" s="21"/>
      <c r="F19" s="110">
        <f>VLOOKUP($D19,'REG FL BS - 4 Results'!$A:$BB,MATCH(F$12,'REG FL BS - 4 Results'!$2:$2,0),FALSE)/1000</f>
        <v>25777623.684884101</v>
      </c>
      <c r="G19" s="110">
        <f>VLOOKUP($D19,'REG FL BS - 4 Results'!$A:$BB,MATCH(G$12,'REG FL BS - 4 Results'!$2:$2,0),FALSE)/1000</f>
        <v>25860408.445740398</v>
      </c>
      <c r="H19" s="110">
        <f>VLOOKUP($D19,'REG FL BS - 4 Results'!$A:$BB,MATCH(H$12,'REG FL BS - 4 Results'!$2:$2,0),FALSE)/1000</f>
        <v>25902153.290333901</v>
      </c>
      <c r="I19" s="110">
        <f>VLOOKUP($D19,'REG FL BS - 4 Results'!$A:$BB,MATCH(I$12,'REG FL BS - 4 Results'!$2:$2,0),FALSE)/1000</f>
        <v>26230143.1836548</v>
      </c>
      <c r="J19" s="110">
        <f>VLOOKUP($D19,'REG FL BS - 4 Results'!$A:$BB,MATCH(J$12,'REG FL BS - 4 Results'!$2:$2,0),FALSE)/1000</f>
        <v>26315342.771178298</v>
      </c>
      <c r="K19" s="110">
        <f>VLOOKUP($D19,'REG FL BS - 4 Results'!$A:$BB,MATCH(K$12,'REG FL BS - 4 Results'!$2:$2,0),FALSE)/1000</f>
        <v>26379801.427104101</v>
      </c>
      <c r="L19" s="110">
        <f>VLOOKUP($D19,'REG FL BS - 4 Results'!$A:$BB,MATCH(L$12,'REG FL BS - 4 Results'!$2:$2,0),FALSE)/1000</f>
        <v>26580400.044796102</v>
      </c>
      <c r="M19" s="110">
        <f>VLOOKUP($D19,'REG FL BS - 4 Results'!$A:$BB,MATCH(M$12,'REG FL BS - 4 Results'!$2:$2,0),FALSE)/1000</f>
        <v>26633145.2075799</v>
      </c>
      <c r="N19" s="110">
        <f>VLOOKUP($D19,'REG FL BS - 4 Results'!$A:$BB,MATCH(N$12,'REG FL BS - 4 Results'!$2:$2,0),FALSE)/1000</f>
        <v>26705961.191232897</v>
      </c>
      <c r="O19" s="110">
        <f>VLOOKUP($D19,'REG FL BS - 4 Results'!$A:$BB,MATCH(O$12,'REG FL BS - 4 Results'!$2:$2,0),FALSE)/1000</f>
        <v>26934660.129058201</v>
      </c>
      <c r="P19" s="110">
        <f>VLOOKUP($D19,'REG FL BS - 4 Results'!$A:$BB,MATCH(P$12,'REG FL BS - 4 Results'!$2:$2,0),FALSE)/1000</f>
        <v>26987050.9986015</v>
      </c>
      <c r="Q19" s="110">
        <f>VLOOKUP($D19,'REG FL BS - 4 Results'!$A:$BB,MATCH(Q$12,'REG FL BS - 4 Results'!$2:$2,0),FALSE)/1000</f>
        <v>27044579.506150901</v>
      </c>
      <c r="R19" s="110">
        <f>VLOOKUP($D19,'REG FL BS - 4 Results'!$A:$BB,MATCH(R$12,'REG FL BS - 4 Results'!$2:$2,0),FALSE)/1000</f>
        <v>28567677.5591834</v>
      </c>
      <c r="S19" s="44">
        <f t="shared" ref="S19:S24" si="4">AVERAGE(F19:R19)</f>
        <v>26609149.803038351</v>
      </c>
    </row>
    <row r="20" spans="1:19" s="15" customFormat="1" x14ac:dyDescent="0.3">
      <c r="A20" s="20">
        <f t="shared" si="3"/>
        <v>3</v>
      </c>
      <c r="B20" s="55">
        <v>105</v>
      </c>
      <c r="C20" s="38" t="s">
        <v>106</v>
      </c>
      <c r="D20" s="250" t="s">
        <v>235</v>
      </c>
      <c r="E20" s="38"/>
      <c r="F20" s="110">
        <f>VLOOKUP($D20,'REG FL BS - 4 Results'!$A:$BB,MATCH(F$12,'REG FL BS - 4 Results'!$2:$2,0),FALSE)/1000</f>
        <v>129702.86306999999</v>
      </c>
      <c r="G20" s="110">
        <f>VLOOKUP($D20,'REG FL BS - 4 Results'!$A:$BB,MATCH(G$12,'REG FL BS - 4 Results'!$2:$2,0),FALSE)/1000</f>
        <v>129702.86306999999</v>
      </c>
      <c r="H20" s="110">
        <f>VLOOKUP($D20,'REG FL BS - 4 Results'!$A:$BB,MATCH(H$12,'REG FL BS - 4 Results'!$2:$2,0),FALSE)/1000</f>
        <v>129702.86306999999</v>
      </c>
      <c r="I20" s="110">
        <f>VLOOKUP($D20,'REG FL BS - 4 Results'!$A:$BB,MATCH(I$12,'REG FL BS - 4 Results'!$2:$2,0),FALSE)/1000</f>
        <v>129702.86306999999</v>
      </c>
      <c r="J20" s="110">
        <f>VLOOKUP($D20,'REG FL BS - 4 Results'!$A:$BB,MATCH(J$12,'REG FL BS - 4 Results'!$2:$2,0),FALSE)/1000</f>
        <v>129702.86306999999</v>
      </c>
      <c r="K20" s="110">
        <f>VLOOKUP($D20,'REG FL BS - 4 Results'!$A:$BB,MATCH(K$12,'REG FL BS - 4 Results'!$2:$2,0),FALSE)/1000</f>
        <v>129702.86306999999</v>
      </c>
      <c r="L20" s="110">
        <f>VLOOKUP($D20,'REG FL BS - 4 Results'!$A:$BB,MATCH(L$12,'REG FL BS - 4 Results'!$2:$2,0),FALSE)/1000</f>
        <v>129702.86306999999</v>
      </c>
      <c r="M20" s="110">
        <f>VLOOKUP($D20,'REG FL BS - 4 Results'!$A:$BB,MATCH(M$12,'REG FL BS - 4 Results'!$2:$2,0),FALSE)/1000</f>
        <v>129702.86306999999</v>
      </c>
      <c r="N20" s="110">
        <f>VLOOKUP($D20,'REG FL BS - 4 Results'!$A:$BB,MATCH(N$12,'REG FL BS - 4 Results'!$2:$2,0),FALSE)/1000</f>
        <v>129702.86306999999</v>
      </c>
      <c r="O20" s="110">
        <f>VLOOKUP($D20,'REG FL BS - 4 Results'!$A:$BB,MATCH(O$12,'REG FL BS - 4 Results'!$2:$2,0),FALSE)/1000</f>
        <v>129702.86306999999</v>
      </c>
      <c r="P20" s="110">
        <f>VLOOKUP($D20,'REG FL BS - 4 Results'!$A:$BB,MATCH(P$12,'REG FL BS - 4 Results'!$2:$2,0),FALSE)/1000</f>
        <v>129702.86306999999</v>
      </c>
      <c r="Q20" s="110">
        <f>VLOOKUP($D20,'REG FL BS - 4 Results'!$A:$BB,MATCH(Q$12,'REG FL BS - 4 Results'!$2:$2,0),FALSE)/1000</f>
        <v>129702.86306999999</v>
      </c>
      <c r="R20" s="110">
        <f>VLOOKUP($D20,'REG FL BS - 4 Results'!$A:$BB,MATCH(R$12,'REG FL BS - 4 Results'!$2:$2,0),FALSE)/1000</f>
        <v>129702.86306999999</v>
      </c>
      <c r="S20" s="44">
        <f t="shared" si="4"/>
        <v>129702.86306999998</v>
      </c>
    </row>
    <row r="21" spans="1:19" s="15" customFormat="1" x14ac:dyDescent="0.3">
      <c r="A21" s="20">
        <f t="shared" si="3"/>
        <v>4</v>
      </c>
      <c r="B21" s="56">
        <v>106</v>
      </c>
      <c r="C21" s="38" t="s">
        <v>107</v>
      </c>
      <c r="D21" s="250" t="s">
        <v>236</v>
      </c>
      <c r="E21" s="38"/>
      <c r="F21" s="110">
        <f>VLOOKUP($D21,'REG FL BS - 4 Results'!$A:$BB,MATCH(F$12,'REG FL BS - 4 Results'!$2:$2,0),FALSE)/1000</f>
        <v>3580458.5720399898</v>
      </c>
      <c r="G21" s="110">
        <f>VLOOKUP($D21,'REG FL BS - 4 Results'!$A:$BB,MATCH(G$12,'REG FL BS - 4 Results'!$2:$2,0),FALSE)/1000</f>
        <v>3580458.5720399898</v>
      </c>
      <c r="H21" s="110">
        <f>VLOOKUP($D21,'REG FL BS - 4 Results'!$A:$BB,MATCH(H$12,'REG FL BS - 4 Results'!$2:$2,0),FALSE)/1000</f>
        <v>3580458.5720399898</v>
      </c>
      <c r="I21" s="110">
        <f>VLOOKUP($D21,'REG FL BS - 4 Results'!$A:$BB,MATCH(I$12,'REG FL BS - 4 Results'!$2:$2,0),FALSE)/1000</f>
        <v>3580458.5720399898</v>
      </c>
      <c r="J21" s="110">
        <f>VLOOKUP($D21,'REG FL BS - 4 Results'!$A:$BB,MATCH(J$12,'REG FL BS - 4 Results'!$2:$2,0),FALSE)/1000</f>
        <v>3580458.5720399898</v>
      </c>
      <c r="K21" s="110">
        <f>VLOOKUP($D21,'REG FL BS - 4 Results'!$A:$BB,MATCH(K$12,'REG FL BS - 4 Results'!$2:$2,0),FALSE)/1000</f>
        <v>3580458.5720399898</v>
      </c>
      <c r="L21" s="110">
        <f>VLOOKUP($D21,'REG FL BS - 4 Results'!$A:$BB,MATCH(L$12,'REG FL BS - 4 Results'!$2:$2,0),FALSE)/1000</f>
        <v>3580458.5720399898</v>
      </c>
      <c r="M21" s="110">
        <f>VLOOKUP($D21,'REG FL BS - 4 Results'!$A:$BB,MATCH(M$12,'REG FL BS - 4 Results'!$2:$2,0),FALSE)/1000</f>
        <v>3580458.5720399898</v>
      </c>
      <c r="N21" s="110">
        <f>VLOOKUP($D21,'REG FL BS - 4 Results'!$A:$BB,MATCH(N$12,'REG FL BS - 4 Results'!$2:$2,0),FALSE)/1000</f>
        <v>3580458.5720399898</v>
      </c>
      <c r="O21" s="110">
        <f>VLOOKUP($D21,'REG FL BS - 4 Results'!$A:$BB,MATCH(O$12,'REG FL BS - 4 Results'!$2:$2,0),FALSE)/1000</f>
        <v>3580458.5720399898</v>
      </c>
      <c r="P21" s="110">
        <f>VLOOKUP($D21,'REG FL BS - 4 Results'!$A:$BB,MATCH(P$12,'REG FL BS - 4 Results'!$2:$2,0),FALSE)/1000</f>
        <v>3580458.5720399898</v>
      </c>
      <c r="Q21" s="110">
        <f>VLOOKUP($D21,'REG FL BS - 4 Results'!$A:$BB,MATCH(Q$12,'REG FL BS - 4 Results'!$2:$2,0),FALSE)/1000</f>
        <v>3580458.5720399898</v>
      </c>
      <c r="R21" s="110">
        <f>VLOOKUP($D21,'REG FL BS - 4 Results'!$A:$BB,MATCH(R$12,'REG FL BS - 4 Results'!$2:$2,0),FALSE)/1000</f>
        <v>3580458.5720399898</v>
      </c>
      <c r="S21" s="44">
        <f t="shared" si="4"/>
        <v>3580458.5720399912</v>
      </c>
    </row>
    <row r="22" spans="1:19" s="15" customFormat="1" x14ac:dyDescent="0.3">
      <c r="A22" s="20">
        <f t="shared" si="3"/>
        <v>5</v>
      </c>
      <c r="B22" s="56">
        <v>107</v>
      </c>
      <c r="C22" s="38" t="s">
        <v>108</v>
      </c>
      <c r="D22" s="250" t="s">
        <v>237</v>
      </c>
      <c r="E22" s="38"/>
      <c r="F22" s="110">
        <f>VLOOKUP($D22,'REG FL BS - 4 Results'!$A:$BB,MATCH(F$12,'REG FL BS - 4 Results'!$2:$2,0),FALSE)/1000</f>
        <v>1413396.85744604</v>
      </c>
      <c r="G22" s="110">
        <f>VLOOKUP($D22,'REG FL BS - 4 Results'!$A:$BB,MATCH(G$12,'REG FL BS - 4 Results'!$2:$2,0),FALSE)/1000</f>
        <v>1528739.0090297698</v>
      </c>
      <c r="H22" s="110">
        <f>VLOOKUP($D22,'REG FL BS - 4 Results'!$A:$BB,MATCH(H$12,'REG FL BS - 4 Results'!$2:$2,0),FALSE)/1000</f>
        <v>1705975.8269730501</v>
      </c>
      <c r="I22" s="110">
        <f>VLOOKUP($D22,'REG FL BS - 4 Results'!$A:$BB,MATCH(I$12,'REG FL BS - 4 Results'!$2:$2,0),FALSE)/1000</f>
        <v>1593788.6903041</v>
      </c>
      <c r="J22" s="110">
        <f>VLOOKUP($D22,'REG FL BS - 4 Results'!$A:$BB,MATCH(J$12,'REG FL BS - 4 Results'!$2:$2,0),FALSE)/1000</f>
        <v>1723834.6543115699</v>
      </c>
      <c r="K22" s="110">
        <f>VLOOKUP($D22,'REG FL BS - 4 Results'!$A:$BB,MATCH(K$12,'REG FL BS - 4 Results'!$2:$2,0),FALSE)/1000</f>
        <v>1882275.9933347001</v>
      </c>
      <c r="L22" s="110">
        <f>VLOOKUP($D22,'REG FL BS - 4 Results'!$A:$BB,MATCH(L$12,'REG FL BS - 4 Results'!$2:$2,0),FALSE)/1000</f>
        <v>1892797.0044658799</v>
      </c>
      <c r="M22" s="110">
        <f>VLOOKUP($D22,'REG FL BS - 4 Results'!$A:$BB,MATCH(M$12,'REG FL BS - 4 Results'!$2:$2,0),FALSE)/1000</f>
        <v>2062775.96446646</v>
      </c>
      <c r="N22" s="110">
        <f>VLOOKUP($D22,'REG FL BS - 4 Results'!$A:$BB,MATCH(N$12,'REG FL BS - 4 Results'!$2:$2,0),FALSE)/1000</f>
        <v>2227795.6256854199</v>
      </c>
      <c r="O22" s="110">
        <f>VLOOKUP($D22,'REG FL BS - 4 Results'!$A:$BB,MATCH(O$12,'REG FL BS - 4 Results'!$2:$2,0),FALSE)/1000</f>
        <v>2154750.9423055099</v>
      </c>
      <c r="P22" s="110">
        <f>VLOOKUP($D22,'REG FL BS - 4 Results'!$A:$BB,MATCH(P$12,'REG FL BS - 4 Results'!$2:$2,0),FALSE)/1000</f>
        <v>2330355.1590639302</v>
      </c>
      <c r="Q22" s="110">
        <f>VLOOKUP($D22,'REG FL BS - 4 Results'!$A:$BB,MATCH(Q$12,'REG FL BS - 4 Results'!$2:$2,0),FALSE)/1000</f>
        <v>2502130.9856289802</v>
      </c>
      <c r="R22" s="110">
        <f>VLOOKUP($D22,'REG FL BS - 4 Results'!$A:$BB,MATCH(R$12,'REG FL BS - 4 Results'!$2:$2,0),FALSE)/1000</f>
        <v>1071954.9930537101</v>
      </c>
      <c r="S22" s="44">
        <f t="shared" si="4"/>
        <v>1853120.9004668554</v>
      </c>
    </row>
    <row r="23" spans="1:19" s="15" customFormat="1" x14ac:dyDescent="0.3">
      <c r="A23" s="20">
        <f t="shared" si="3"/>
        <v>6</v>
      </c>
      <c r="B23" s="56">
        <v>114</v>
      </c>
      <c r="C23" s="21" t="s">
        <v>109</v>
      </c>
      <c r="D23" s="250" t="s">
        <v>238</v>
      </c>
      <c r="E23" s="21"/>
      <c r="F23" s="110">
        <f>VLOOKUP($D23,'REG FL BS - 4 Results'!$A:$BB,MATCH(F$12,'REG FL BS - 4 Results'!$2:$2,0),FALSE)/1000</f>
        <v>20325.435300000001</v>
      </c>
      <c r="G23" s="110">
        <f>VLOOKUP($D23,'REG FL BS - 4 Results'!$A:$BB,MATCH(G$12,'REG FL BS - 4 Results'!$2:$2,0),FALSE)/1000</f>
        <v>20325.435300000001</v>
      </c>
      <c r="H23" s="110">
        <f>VLOOKUP($D23,'REG FL BS - 4 Results'!$A:$BB,MATCH(H$12,'REG FL BS - 4 Results'!$2:$2,0),FALSE)/1000</f>
        <v>20325.435300000001</v>
      </c>
      <c r="I23" s="110">
        <f>VLOOKUP($D23,'REG FL BS - 4 Results'!$A:$BB,MATCH(I$12,'REG FL BS - 4 Results'!$2:$2,0),FALSE)/1000</f>
        <v>20325.435300000001</v>
      </c>
      <c r="J23" s="110">
        <f>VLOOKUP($D23,'REG FL BS - 4 Results'!$A:$BB,MATCH(J$12,'REG FL BS - 4 Results'!$2:$2,0),FALSE)/1000</f>
        <v>20325.435300000001</v>
      </c>
      <c r="K23" s="110">
        <f>VLOOKUP($D23,'REG FL BS - 4 Results'!$A:$BB,MATCH(K$12,'REG FL BS - 4 Results'!$2:$2,0),FALSE)/1000</f>
        <v>20325.435300000001</v>
      </c>
      <c r="L23" s="110">
        <f>VLOOKUP($D23,'REG FL BS - 4 Results'!$A:$BB,MATCH(L$12,'REG FL BS - 4 Results'!$2:$2,0),FALSE)/1000</f>
        <v>20325.435300000001</v>
      </c>
      <c r="M23" s="110">
        <f>VLOOKUP($D23,'REG FL BS - 4 Results'!$A:$BB,MATCH(M$12,'REG FL BS - 4 Results'!$2:$2,0),FALSE)/1000</f>
        <v>20325.435300000001</v>
      </c>
      <c r="N23" s="110">
        <f>VLOOKUP($D23,'REG FL BS - 4 Results'!$A:$BB,MATCH(N$12,'REG FL BS - 4 Results'!$2:$2,0),FALSE)/1000</f>
        <v>20325.435300000001</v>
      </c>
      <c r="O23" s="110">
        <f>VLOOKUP($D23,'REG FL BS - 4 Results'!$A:$BB,MATCH(O$12,'REG FL BS - 4 Results'!$2:$2,0),FALSE)/1000</f>
        <v>20325.435300000001</v>
      </c>
      <c r="P23" s="110">
        <f>VLOOKUP($D23,'REG FL BS - 4 Results'!$A:$BB,MATCH(P$12,'REG FL BS - 4 Results'!$2:$2,0),FALSE)/1000</f>
        <v>20325.435300000001</v>
      </c>
      <c r="Q23" s="110">
        <f>VLOOKUP($D23,'REG FL BS - 4 Results'!$A:$BB,MATCH(Q$12,'REG FL BS - 4 Results'!$2:$2,0),FALSE)/1000</f>
        <v>20325.435300000001</v>
      </c>
      <c r="R23" s="110">
        <f>VLOOKUP($D23,'REG FL BS - 4 Results'!$A:$BB,MATCH(R$12,'REG FL BS - 4 Results'!$2:$2,0),FALSE)/1000</f>
        <v>20325.435300000001</v>
      </c>
      <c r="S23" s="44">
        <f t="shared" si="4"/>
        <v>20325.435300000005</v>
      </c>
    </row>
    <row r="24" spans="1:19" s="15" customFormat="1" x14ac:dyDescent="0.3">
      <c r="A24" s="20">
        <f t="shared" si="3"/>
        <v>7</v>
      </c>
      <c r="B24" s="56">
        <v>118</v>
      </c>
      <c r="C24" s="21" t="s">
        <v>110</v>
      </c>
      <c r="D24" s="250" t="s">
        <v>239</v>
      </c>
      <c r="E24" s="21"/>
      <c r="F24" s="137">
        <f>VLOOKUP($D24,'REG FL BS - 4 Results'!$A:$BB,MATCH(F$12,'REG FL BS - 4 Results'!$2:$2,0),FALSE)/1000</f>
        <v>2531.2399999999998</v>
      </c>
      <c r="G24" s="137">
        <f>VLOOKUP($D24,'REG FL BS - 4 Results'!$A:$BB,MATCH(G$12,'REG FL BS - 4 Results'!$2:$2,0),FALSE)/1000</f>
        <v>2531.2399999999998</v>
      </c>
      <c r="H24" s="137">
        <f>VLOOKUP($D24,'REG FL BS - 4 Results'!$A:$BB,MATCH(H$12,'REG FL BS - 4 Results'!$2:$2,0),FALSE)/1000</f>
        <v>2531.2399999999998</v>
      </c>
      <c r="I24" s="137">
        <f>VLOOKUP($D24,'REG FL BS - 4 Results'!$A:$BB,MATCH(I$12,'REG FL BS - 4 Results'!$2:$2,0),FALSE)/1000</f>
        <v>2531.2399999999998</v>
      </c>
      <c r="J24" s="137">
        <f>VLOOKUP($D24,'REG FL BS - 4 Results'!$A:$BB,MATCH(J$12,'REG FL BS - 4 Results'!$2:$2,0),FALSE)/1000</f>
        <v>2531.2399999999998</v>
      </c>
      <c r="K24" s="137">
        <f>VLOOKUP($D24,'REG FL BS - 4 Results'!$A:$BB,MATCH(K$12,'REG FL BS - 4 Results'!$2:$2,0),FALSE)/1000</f>
        <v>2531.2399999999998</v>
      </c>
      <c r="L24" s="137">
        <f>VLOOKUP($D24,'REG FL BS - 4 Results'!$A:$BB,MATCH(L$12,'REG FL BS - 4 Results'!$2:$2,0),FALSE)/1000</f>
        <v>2531.2399999999998</v>
      </c>
      <c r="M24" s="137">
        <f>VLOOKUP($D24,'REG FL BS - 4 Results'!$A:$BB,MATCH(M$12,'REG FL BS - 4 Results'!$2:$2,0),FALSE)/1000</f>
        <v>2531.2399999999998</v>
      </c>
      <c r="N24" s="137">
        <f>VLOOKUP($D24,'REG FL BS - 4 Results'!$A:$BB,MATCH(N$12,'REG FL BS - 4 Results'!$2:$2,0),FALSE)/1000</f>
        <v>2531.2399999999998</v>
      </c>
      <c r="O24" s="137">
        <f>VLOOKUP($D24,'REG FL BS - 4 Results'!$A:$BB,MATCH(O$12,'REG FL BS - 4 Results'!$2:$2,0),FALSE)/1000</f>
        <v>2531.2399999999998</v>
      </c>
      <c r="P24" s="137">
        <f>VLOOKUP($D24,'REG FL BS - 4 Results'!$A:$BB,MATCH(P$12,'REG FL BS - 4 Results'!$2:$2,0),FALSE)/1000</f>
        <v>2531.2399999999998</v>
      </c>
      <c r="Q24" s="137">
        <f>VLOOKUP($D24,'REG FL BS - 4 Results'!$A:$BB,MATCH(Q$12,'REG FL BS - 4 Results'!$2:$2,0),FALSE)/1000</f>
        <v>2531.2399999999998</v>
      </c>
      <c r="R24" s="137">
        <f>VLOOKUP($D24,'REG FL BS - 4 Results'!$A:$BB,MATCH(R$12,'REG FL BS - 4 Results'!$2:$2,0),FALSE)/1000</f>
        <v>2531.2399999999998</v>
      </c>
      <c r="S24" s="52">
        <f t="shared" si="4"/>
        <v>2531.2399999999989</v>
      </c>
    </row>
    <row r="25" spans="1:19" s="15" customFormat="1" x14ac:dyDescent="0.25">
      <c r="A25" s="20">
        <f t="shared" si="3"/>
        <v>8</v>
      </c>
      <c r="B25" s="57"/>
      <c r="C25" s="39" t="s">
        <v>111</v>
      </c>
      <c r="E25" s="39"/>
      <c r="F25" s="42">
        <f>SUM(F19:F24)</f>
        <v>30924038.652740128</v>
      </c>
      <c r="G25" s="42">
        <f t="shared" ref="G25:S25" si="5">SUM(G19:G24)</f>
        <v>31122165.565180156</v>
      </c>
      <c r="H25" s="42">
        <f t="shared" si="5"/>
        <v>31341147.227716941</v>
      </c>
      <c r="I25" s="42">
        <f t="shared" si="5"/>
        <v>31556949.984368887</v>
      </c>
      <c r="J25" s="42">
        <f t="shared" si="5"/>
        <v>31772195.535899855</v>
      </c>
      <c r="K25" s="42">
        <f t="shared" si="5"/>
        <v>31995095.530848786</v>
      </c>
      <c r="L25" s="42">
        <f t="shared" si="5"/>
        <v>32206215.159671966</v>
      </c>
      <c r="M25" s="42">
        <f t="shared" si="5"/>
        <v>32428939.28245635</v>
      </c>
      <c r="N25" s="42">
        <f t="shared" si="5"/>
        <v>32666774.927328303</v>
      </c>
      <c r="O25" s="42">
        <f t="shared" si="5"/>
        <v>32822429.1817737</v>
      </c>
      <c r="P25" s="42">
        <f t="shared" si="5"/>
        <v>33050424.268075421</v>
      </c>
      <c r="Q25" s="42">
        <f t="shared" si="5"/>
        <v>33279728.602189869</v>
      </c>
      <c r="R25" s="42">
        <f t="shared" si="5"/>
        <v>33372650.662647102</v>
      </c>
      <c r="S25" s="42">
        <f t="shared" si="5"/>
        <v>32195288.813915197</v>
      </c>
    </row>
    <row r="26" spans="1:19" s="15" customFormat="1" x14ac:dyDescent="0.3">
      <c r="A26" s="20">
        <f t="shared" si="3"/>
        <v>9</v>
      </c>
      <c r="B26" s="56">
        <v>108</v>
      </c>
      <c r="C26" s="25" t="s">
        <v>112</v>
      </c>
      <c r="D26" s="250" t="s">
        <v>240</v>
      </c>
      <c r="E26" s="25"/>
      <c r="F26" s="110">
        <f>VLOOKUP($D26,'REG FL BS - 4 Results'!$A:$BB,MATCH(F$12,'REG FL BS - 4 Results'!$2:$2,0),FALSE)/1000</f>
        <v>-7491180.7110140603</v>
      </c>
      <c r="G26" s="110">
        <f>VLOOKUP($D26,'REG FL BS - 4 Results'!$A:$BB,MATCH(G$12,'REG FL BS - 4 Results'!$2:$2,0),FALSE)/1000</f>
        <v>-7552783.6768746898</v>
      </c>
      <c r="H26" s="110">
        <f>VLOOKUP($D26,'REG FL BS - 4 Results'!$A:$BB,MATCH(H$12,'REG FL BS - 4 Results'!$2:$2,0),FALSE)/1000</f>
        <v>-7618246.4377395893</v>
      </c>
      <c r="I26" s="110">
        <f>VLOOKUP($D26,'REG FL BS - 4 Results'!$A:$BB,MATCH(I$12,'REG FL BS - 4 Results'!$2:$2,0),FALSE)/1000</f>
        <v>-7675011.2319403198</v>
      </c>
      <c r="J26" s="110">
        <f>VLOOKUP($D26,'REG FL BS - 4 Results'!$A:$BB,MATCH(J$12,'REG FL BS - 4 Results'!$2:$2,0),FALSE)/1000</f>
        <v>-7737588.0146325799</v>
      </c>
      <c r="K26" s="110">
        <f>VLOOKUP($D26,'REG FL BS - 4 Results'!$A:$BB,MATCH(K$12,'REG FL BS - 4 Results'!$2:$2,0),FALSE)/1000</f>
        <v>-7804195.4276711298</v>
      </c>
      <c r="L26" s="110">
        <f>VLOOKUP($D26,'REG FL BS - 4 Results'!$A:$BB,MATCH(L$12,'REG FL BS - 4 Results'!$2:$2,0),FALSE)/1000</f>
        <v>-7854798.2550212294</v>
      </c>
      <c r="M26" s="110">
        <f>VLOOKUP($D26,'REG FL BS - 4 Results'!$A:$BB,MATCH(M$12,'REG FL BS - 4 Results'!$2:$2,0),FALSE)/1000</f>
        <v>-7919651.8271431904</v>
      </c>
      <c r="N26" s="110">
        <f>VLOOKUP($D26,'REG FL BS - 4 Results'!$A:$BB,MATCH(N$12,'REG FL BS - 4 Results'!$2:$2,0),FALSE)/1000</f>
        <v>-7986061.4587404607</v>
      </c>
      <c r="O26" s="110">
        <f>VLOOKUP($D26,'REG FL BS - 4 Results'!$A:$BB,MATCH(O$12,'REG FL BS - 4 Results'!$2:$2,0),FALSE)/1000</f>
        <v>-7990217.8135447102</v>
      </c>
      <c r="P26" s="110">
        <f>VLOOKUP($D26,'REG FL BS - 4 Results'!$A:$BB,MATCH(P$12,'REG FL BS - 4 Results'!$2:$2,0),FALSE)/1000</f>
        <v>-8059064.2359562702</v>
      </c>
      <c r="Q26" s="110">
        <f>VLOOKUP($D26,'REG FL BS - 4 Results'!$A:$BB,MATCH(Q$12,'REG FL BS - 4 Results'!$2:$2,0),FALSE)/1000</f>
        <v>-8128258.5060375407</v>
      </c>
      <c r="R26" s="110">
        <f>VLOOKUP($D26,'REG FL BS - 4 Results'!$A:$BB,MATCH(R$12,'REG FL BS - 4 Results'!$2:$2,0),FALSE)/1000</f>
        <v>-8065679.3654515306</v>
      </c>
      <c r="S26" s="44">
        <f>AVERAGE(F26:R26)</f>
        <v>-7837133.612443639</v>
      </c>
    </row>
    <row r="27" spans="1:19" s="15" customFormat="1" x14ac:dyDescent="0.3">
      <c r="A27" s="20">
        <f t="shared" si="3"/>
        <v>10</v>
      </c>
      <c r="B27" s="56">
        <v>111</v>
      </c>
      <c r="C27" s="25" t="s">
        <v>113</v>
      </c>
      <c r="D27" s="250" t="s">
        <v>241</v>
      </c>
      <c r="E27" s="25"/>
      <c r="F27" s="110">
        <f>VLOOKUP($D27,'REG FL BS - 4 Results'!$A:$BB,MATCH(F$12,'REG FL BS - 4 Results'!$2:$2,0),FALSE)/1000</f>
        <v>-210915.23746999999</v>
      </c>
      <c r="G27" s="110">
        <f>VLOOKUP($D27,'REG FL BS - 4 Results'!$A:$BB,MATCH(G$12,'REG FL BS - 4 Results'!$2:$2,0),FALSE)/1000</f>
        <v>-210915.23746999999</v>
      </c>
      <c r="H27" s="110">
        <f>VLOOKUP($D27,'REG FL BS - 4 Results'!$A:$BB,MATCH(H$12,'REG FL BS - 4 Results'!$2:$2,0),FALSE)/1000</f>
        <v>-210915.23746999999</v>
      </c>
      <c r="I27" s="110">
        <f>VLOOKUP($D27,'REG FL BS - 4 Results'!$A:$BB,MATCH(I$12,'REG FL BS - 4 Results'!$2:$2,0),FALSE)/1000</f>
        <v>-210915.23746999999</v>
      </c>
      <c r="J27" s="110">
        <f>VLOOKUP($D27,'REG FL BS - 4 Results'!$A:$BB,MATCH(J$12,'REG FL BS - 4 Results'!$2:$2,0),FALSE)/1000</f>
        <v>-210915.23746999999</v>
      </c>
      <c r="K27" s="110">
        <f>VLOOKUP($D27,'REG FL BS - 4 Results'!$A:$BB,MATCH(K$12,'REG FL BS - 4 Results'!$2:$2,0),FALSE)/1000</f>
        <v>-210915.23746999999</v>
      </c>
      <c r="L27" s="110">
        <f>VLOOKUP($D27,'REG FL BS - 4 Results'!$A:$BB,MATCH(L$12,'REG FL BS - 4 Results'!$2:$2,0),FALSE)/1000</f>
        <v>-210915.23746999999</v>
      </c>
      <c r="M27" s="110">
        <f>VLOOKUP($D27,'REG FL BS - 4 Results'!$A:$BB,MATCH(M$12,'REG FL BS - 4 Results'!$2:$2,0),FALSE)/1000</f>
        <v>-210915.23746999999</v>
      </c>
      <c r="N27" s="110">
        <f>VLOOKUP($D27,'REG FL BS - 4 Results'!$A:$BB,MATCH(N$12,'REG FL BS - 4 Results'!$2:$2,0),FALSE)/1000</f>
        <v>-210915.23746999999</v>
      </c>
      <c r="O27" s="110">
        <f>VLOOKUP($D27,'REG FL BS - 4 Results'!$A:$BB,MATCH(O$12,'REG FL BS - 4 Results'!$2:$2,0),FALSE)/1000</f>
        <v>-210915.23746999999</v>
      </c>
      <c r="P27" s="110">
        <f>VLOOKUP($D27,'REG FL BS - 4 Results'!$A:$BB,MATCH(P$12,'REG FL BS - 4 Results'!$2:$2,0),FALSE)/1000</f>
        <v>-210915.23746999999</v>
      </c>
      <c r="Q27" s="110">
        <f>VLOOKUP($D27,'REG FL BS - 4 Results'!$A:$BB,MATCH(Q$12,'REG FL BS - 4 Results'!$2:$2,0),FALSE)/1000</f>
        <v>-210915.23746999999</v>
      </c>
      <c r="R27" s="110">
        <f>VLOOKUP($D27,'REG FL BS - 4 Results'!$A:$BB,MATCH(R$12,'REG FL BS - 4 Results'!$2:$2,0),FALSE)/1000</f>
        <v>-210915.23746999999</v>
      </c>
      <c r="S27" s="44">
        <f>AVERAGE(F27:R27)</f>
        <v>-210915.23747000002</v>
      </c>
    </row>
    <row r="28" spans="1:19" s="15" customFormat="1" x14ac:dyDescent="0.3">
      <c r="A28" s="20">
        <f t="shared" si="3"/>
        <v>11</v>
      </c>
      <c r="B28" s="56">
        <v>115</v>
      </c>
      <c r="C28" s="21" t="s">
        <v>114</v>
      </c>
      <c r="D28" s="250" t="s">
        <v>242</v>
      </c>
      <c r="E28" s="21"/>
      <c r="F28" s="110">
        <f>VLOOKUP($D28,'REG FL BS - 4 Results'!$A:$BB,MATCH(F$12,'REG FL BS - 4 Results'!$2:$2,0),FALSE)/1000</f>
        <v>-7251.61355</v>
      </c>
      <c r="G28" s="110">
        <f>VLOOKUP($D28,'REG FL BS - 4 Results'!$A:$BB,MATCH(G$12,'REG FL BS - 4 Results'!$2:$2,0),FALSE)/1000</f>
        <v>-7251.61355</v>
      </c>
      <c r="H28" s="110">
        <f>VLOOKUP($D28,'REG FL BS - 4 Results'!$A:$BB,MATCH(H$12,'REG FL BS - 4 Results'!$2:$2,0),FALSE)/1000</f>
        <v>-7251.61355</v>
      </c>
      <c r="I28" s="110">
        <f>VLOOKUP($D28,'REG FL BS - 4 Results'!$A:$BB,MATCH(I$12,'REG FL BS - 4 Results'!$2:$2,0),FALSE)/1000</f>
        <v>-7251.61355</v>
      </c>
      <c r="J28" s="110">
        <f>VLOOKUP($D28,'REG FL BS - 4 Results'!$A:$BB,MATCH(J$12,'REG FL BS - 4 Results'!$2:$2,0),FALSE)/1000</f>
        <v>-7251.61355</v>
      </c>
      <c r="K28" s="110">
        <f>VLOOKUP($D28,'REG FL BS - 4 Results'!$A:$BB,MATCH(K$12,'REG FL BS - 4 Results'!$2:$2,0),FALSE)/1000</f>
        <v>-7251.61355</v>
      </c>
      <c r="L28" s="110">
        <f>VLOOKUP($D28,'REG FL BS - 4 Results'!$A:$BB,MATCH(L$12,'REG FL BS - 4 Results'!$2:$2,0),FALSE)/1000</f>
        <v>-7251.61355</v>
      </c>
      <c r="M28" s="110">
        <f>VLOOKUP($D28,'REG FL BS - 4 Results'!$A:$BB,MATCH(M$12,'REG FL BS - 4 Results'!$2:$2,0),FALSE)/1000</f>
        <v>-7251.61355</v>
      </c>
      <c r="N28" s="110">
        <f>VLOOKUP($D28,'REG FL BS - 4 Results'!$A:$BB,MATCH(N$12,'REG FL BS - 4 Results'!$2:$2,0),FALSE)/1000</f>
        <v>-7251.61355</v>
      </c>
      <c r="O28" s="110">
        <f>VLOOKUP($D28,'REG FL BS - 4 Results'!$A:$BB,MATCH(O$12,'REG FL BS - 4 Results'!$2:$2,0),FALSE)/1000</f>
        <v>-7251.61355</v>
      </c>
      <c r="P28" s="110">
        <f>VLOOKUP($D28,'REG FL BS - 4 Results'!$A:$BB,MATCH(P$12,'REG FL BS - 4 Results'!$2:$2,0),FALSE)/1000</f>
        <v>-7251.61355</v>
      </c>
      <c r="Q28" s="110">
        <f>VLOOKUP($D28,'REG FL BS - 4 Results'!$A:$BB,MATCH(Q$12,'REG FL BS - 4 Results'!$2:$2,0),FALSE)/1000</f>
        <v>-7251.61355</v>
      </c>
      <c r="R28" s="110">
        <f>VLOOKUP($D28,'REG FL BS - 4 Results'!$A:$BB,MATCH(R$12,'REG FL BS - 4 Results'!$2:$2,0),FALSE)/1000</f>
        <v>-7251.61355</v>
      </c>
      <c r="S28" s="44">
        <f>AVERAGE(F28:R28)</f>
        <v>-7251.6135499999991</v>
      </c>
    </row>
    <row r="29" spans="1:19" s="15" customFormat="1" x14ac:dyDescent="0.3">
      <c r="A29" s="20">
        <f>A28+1</f>
        <v>12</v>
      </c>
      <c r="B29" s="56">
        <v>119</v>
      </c>
      <c r="C29" s="21" t="s">
        <v>115</v>
      </c>
      <c r="D29" s="250" t="s">
        <v>243</v>
      </c>
      <c r="E29" s="21"/>
      <c r="F29" s="110">
        <f>VLOOKUP($D29,'REG FL BS - 4 Results'!$A:$BB,MATCH(F$12,'REG FL BS - 4 Results'!$2:$2,0),FALSE)/1000</f>
        <v>-2510.5769</v>
      </c>
      <c r="G29" s="110">
        <f>VLOOKUP($D29,'REG FL BS - 4 Results'!$A:$BB,MATCH(G$12,'REG FL BS - 4 Results'!$2:$2,0),FALSE)/1000</f>
        <v>-2510.5769</v>
      </c>
      <c r="H29" s="110">
        <f>VLOOKUP($D29,'REG FL BS - 4 Results'!$A:$BB,MATCH(H$12,'REG FL BS - 4 Results'!$2:$2,0),FALSE)/1000</f>
        <v>-2510.5769</v>
      </c>
      <c r="I29" s="110">
        <f>VLOOKUP($D29,'REG FL BS - 4 Results'!$A:$BB,MATCH(I$12,'REG FL BS - 4 Results'!$2:$2,0),FALSE)/1000</f>
        <v>-2510.5769</v>
      </c>
      <c r="J29" s="110">
        <f>VLOOKUP($D29,'REG FL BS - 4 Results'!$A:$BB,MATCH(J$12,'REG FL BS - 4 Results'!$2:$2,0),FALSE)/1000</f>
        <v>-2510.5769</v>
      </c>
      <c r="K29" s="110">
        <f>VLOOKUP($D29,'REG FL BS - 4 Results'!$A:$BB,MATCH(K$12,'REG FL BS - 4 Results'!$2:$2,0),FALSE)/1000</f>
        <v>-2510.5769</v>
      </c>
      <c r="L29" s="110">
        <f>VLOOKUP($D29,'REG FL BS - 4 Results'!$A:$BB,MATCH(L$12,'REG FL BS - 4 Results'!$2:$2,0),FALSE)/1000</f>
        <v>-2510.5769</v>
      </c>
      <c r="M29" s="110">
        <f>VLOOKUP($D29,'REG FL BS - 4 Results'!$A:$BB,MATCH(M$12,'REG FL BS - 4 Results'!$2:$2,0),FALSE)/1000</f>
        <v>-2510.5769</v>
      </c>
      <c r="N29" s="110">
        <f>VLOOKUP($D29,'REG FL BS - 4 Results'!$A:$BB,MATCH(N$12,'REG FL BS - 4 Results'!$2:$2,0),FALSE)/1000</f>
        <v>-2510.5769</v>
      </c>
      <c r="O29" s="110">
        <f>VLOOKUP($D29,'REG FL BS - 4 Results'!$A:$BB,MATCH(O$12,'REG FL BS - 4 Results'!$2:$2,0),FALSE)/1000</f>
        <v>-2510.5769</v>
      </c>
      <c r="P29" s="110">
        <f>VLOOKUP($D29,'REG FL BS - 4 Results'!$A:$BB,MATCH(P$12,'REG FL BS - 4 Results'!$2:$2,0),FALSE)/1000</f>
        <v>-2510.5769</v>
      </c>
      <c r="Q29" s="110">
        <f>VLOOKUP($D29,'REG FL BS - 4 Results'!$A:$BB,MATCH(Q$12,'REG FL BS - 4 Results'!$2:$2,0),FALSE)/1000</f>
        <v>-2510.5769</v>
      </c>
      <c r="R29" s="110">
        <f>VLOOKUP($D29,'REG FL BS - 4 Results'!$A:$BB,MATCH(R$12,'REG FL BS - 4 Results'!$2:$2,0),FALSE)/1000</f>
        <v>-2510.5769</v>
      </c>
      <c r="S29" s="44">
        <f>AVERAGE(F29:R29)</f>
        <v>-2510.5769</v>
      </c>
    </row>
    <row r="30" spans="1:19" s="15" customFormat="1" x14ac:dyDescent="0.25">
      <c r="A30" s="20">
        <f t="shared" si="3"/>
        <v>13</v>
      </c>
      <c r="B30" s="57"/>
      <c r="C30" s="39" t="s">
        <v>116</v>
      </c>
      <c r="D30" s="39"/>
      <c r="E30" s="39"/>
      <c r="F30" s="45">
        <f>SUM(F25:F29)</f>
        <v>23212180.513806064</v>
      </c>
      <c r="G30" s="45">
        <f>SUM(G25:G29)</f>
        <v>23348704.460385464</v>
      </c>
      <c r="H30" s="45">
        <f>SUM(H25:H29)</f>
        <v>23502223.362057351</v>
      </c>
      <c r="I30" s="45">
        <f t="shared" ref="I30:R30" si="6">SUM(I25:I29)</f>
        <v>23661261.324508566</v>
      </c>
      <c r="J30" s="45">
        <f t="shared" si="6"/>
        <v>23813930.093347274</v>
      </c>
      <c r="K30" s="45">
        <f t="shared" si="6"/>
        <v>23970222.675257653</v>
      </c>
      <c r="L30" s="45">
        <f t="shared" si="6"/>
        <v>24130739.476730734</v>
      </c>
      <c r="M30" s="45">
        <f t="shared" si="6"/>
        <v>24288610.027393159</v>
      </c>
      <c r="N30" s="45">
        <f t="shared" si="6"/>
        <v>24460036.040667839</v>
      </c>
      <c r="O30" s="45">
        <f t="shared" si="6"/>
        <v>24611533.940308988</v>
      </c>
      <c r="P30" s="45">
        <f t="shared" si="6"/>
        <v>24770682.604199149</v>
      </c>
      <c r="Q30" s="45">
        <f t="shared" si="6"/>
        <v>24930792.668232325</v>
      </c>
      <c r="R30" s="45">
        <f t="shared" si="6"/>
        <v>25086293.86927557</v>
      </c>
      <c r="S30" s="45">
        <f>SUM(S25:S29)</f>
        <v>24137477.773551557</v>
      </c>
    </row>
    <row r="31" spans="1:19" x14ac:dyDescent="0.3">
      <c r="A31" s="20">
        <f t="shared" si="3"/>
        <v>14</v>
      </c>
      <c r="B31" s="56"/>
      <c r="C31" s="21"/>
      <c r="D31" s="21"/>
      <c r="E31" s="21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7"/>
    </row>
    <row r="32" spans="1:19" x14ac:dyDescent="0.3">
      <c r="A32" s="20">
        <f t="shared" si="3"/>
        <v>15</v>
      </c>
      <c r="B32" s="58"/>
      <c r="C32" s="21" t="s">
        <v>117</v>
      </c>
      <c r="D32" s="21"/>
      <c r="E32" s="21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7"/>
    </row>
    <row r="33" spans="1:19" x14ac:dyDescent="0.3">
      <c r="A33" s="20">
        <f t="shared" si="3"/>
        <v>16</v>
      </c>
      <c r="B33" s="59">
        <v>121</v>
      </c>
      <c r="C33" s="15" t="s">
        <v>118</v>
      </c>
      <c r="D33" s="250" t="s">
        <v>244</v>
      </c>
      <c r="E33" s="15"/>
      <c r="F33" s="110">
        <f>VLOOKUP($D33,'REG FL BS - 4 Results'!$A:$BB,MATCH(F$12,'REG FL BS - 4 Results'!$2:$2,0),FALSE)/1000</f>
        <v>22953.779369999902</v>
      </c>
      <c r="G33" s="110">
        <f>VLOOKUP($D33,'REG FL BS - 4 Results'!$A:$BB,MATCH(G$12,'REG FL BS - 4 Results'!$2:$2,0),FALSE)/1000</f>
        <v>22953.779369999902</v>
      </c>
      <c r="H33" s="110">
        <f>VLOOKUP($D33,'REG FL BS - 4 Results'!$A:$BB,MATCH(H$12,'REG FL BS - 4 Results'!$2:$2,0),FALSE)/1000</f>
        <v>22953.779369999902</v>
      </c>
      <c r="I33" s="110">
        <f>VLOOKUP($D33,'REG FL BS - 4 Results'!$A:$BB,MATCH(I$12,'REG FL BS - 4 Results'!$2:$2,0),FALSE)/1000</f>
        <v>22953.779369999902</v>
      </c>
      <c r="J33" s="110">
        <f>VLOOKUP($D33,'REG FL BS - 4 Results'!$A:$BB,MATCH(J$12,'REG FL BS - 4 Results'!$2:$2,0),FALSE)/1000</f>
        <v>22953.779369999902</v>
      </c>
      <c r="K33" s="110">
        <f>VLOOKUP($D33,'REG FL BS - 4 Results'!$A:$BB,MATCH(K$12,'REG FL BS - 4 Results'!$2:$2,0),FALSE)/1000</f>
        <v>22953.779369999902</v>
      </c>
      <c r="L33" s="110">
        <f>VLOOKUP($D33,'REG FL BS - 4 Results'!$A:$BB,MATCH(L$12,'REG FL BS - 4 Results'!$2:$2,0),FALSE)/1000</f>
        <v>22953.779369999902</v>
      </c>
      <c r="M33" s="110">
        <f>VLOOKUP($D33,'REG FL BS - 4 Results'!$A:$BB,MATCH(M$12,'REG FL BS - 4 Results'!$2:$2,0),FALSE)/1000</f>
        <v>22953.779369999902</v>
      </c>
      <c r="N33" s="110">
        <f>VLOOKUP($D33,'REG FL BS - 4 Results'!$A:$BB,MATCH(N$12,'REG FL BS - 4 Results'!$2:$2,0),FALSE)/1000</f>
        <v>22953.779369999902</v>
      </c>
      <c r="O33" s="110">
        <f>VLOOKUP($D33,'REG FL BS - 4 Results'!$A:$BB,MATCH(O$12,'REG FL BS - 4 Results'!$2:$2,0),FALSE)/1000</f>
        <v>22953.779369999902</v>
      </c>
      <c r="P33" s="110">
        <f>VLOOKUP($D33,'REG FL BS - 4 Results'!$A:$BB,MATCH(P$12,'REG FL BS - 4 Results'!$2:$2,0),FALSE)/1000</f>
        <v>22953.779369999902</v>
      </c>
      <c r="Q33" s="110">
        <f>VLOOKUP($D33,'REG FL BS - 4 Results'!$A:$BB,MATCH(Q$12,'REG FL BS - 4 Results'!$2:$2,0),FALSE)/1000</f>
        <v>22953.779369999902</v>
      </c>
      <c r="R33" s="110">
        <f>VLOOKUP($D33,'REG FL BS - 4 Results'!$A:$BB,MATCH(R$12,'REG FL BS - 4 Results'!$2:$2,0),FALSE)/1000</f>
        <v>22953.779369999902</v>
      </c>
      <c r="S33" s="47">
        <f>AVERAGE(F33:R33)</f>
        <v>22953.779369999895</v>
      </c>
    </row>
    <row r="34" spans="1:19" x14ac:dyDescent="0.3">
      <c r="A34" s="20">
        <f t="shared" si="3"/>
        <v>17</v>
      </c>
      <c r="B34" s="56">
        <v>122</v>
      </c>
      <c r="C34" s="21" t="s">
        <v>119</v>
      </c>
      <c r="D34" s="250" t="s">
        <v>245</v>
      </c>
      <c r="E34" s="21"/>
      <c r="F34" s="137">
        <f>VLOOKUP($D34,'REG FL BS - 4 Results'!$A:$BB,MATCH(F$12,'REG FL BS - 4 Results'!$2:$2,0),FALSE)/1000</f>
        <v>-12762.083249073399</v>
      </c>
      <c r="G34" s="137">
        <f>VLOOKUP($D34,'REG FL BS - 4 Results'!$A:$BB,MATCH(G$12,'REG FL BS - 4 Results'!$2:$2,0),FALSE)/1000</f>
        <v>-12858.2251816558</v>
      </c>
      <c r="H34" s="137">
        <f>VLOOKUP($D34,'REG FL BS - 4 Results'!$A:$BB,MATCH(H$12,'REG FL BS - 4 Results'!$2:$2,0),FALSE)/1000</f>
        <v>-12954.367114238101</v>
      </c>
      <c r="I34" s="137">
        <f>VLOOKUP($D34,'REG FL BS - 4 Results'!$A:$BB,MATCH(I$12,'REG FL BS - 4 Results'!$2:$2,0),FALSE)/1000</f>
        <v>-13050.509046820502</v>
      </c>
      <c r="J34" s="137">
        <f>VLOOKUP($D34,'REG FL BS - 4 Results'!$A:$BB,MATCH(J$12,'REG FL BS - 4 Results'!$2:$2,0),FALSE)/1000</f>
        <v>-13146.650979402899</v>
      </c>
      <c r="K34" s="137">
        <f>VLOOKUP($D34,'REG FL BS - 4 Results'!$A:$BB,MATCH(K$12,'REG FL BS - 4 Results'!$2:$2,0),FALSE)/1000</f>
        <v>-13242.7929119852</v>
      </c>
      <c r="L34" s="137">
        <f>VLOOKUP($D34,'REG FL BS - 4 Results'!$A:$BB,MATCH(L$12,'REG FL BS - 4 Results'!$2:$2,0),FALSE)/1000</f>
        <v>-13338.934844567601</v>
      </c>
      <c r="M34" s="137">
        <f>VLOOKUP($D34,'REG FL BS - 4 Results'!$A:$BB,MATCH(M$12,'REG FL BS - 4 Results'!$2:$2,0),FALSE)/1000</f>
        <v>-13435.07677715</v>
      </c>
      <c r="N34" s="137">
        <f>VLOOKUP($D34,'REG FL BS - 4 Results'!$A:$BB,MATCH(N$12,'REG FL BS - 4 Results'!$2:$2,0),FALSE)/1000</f>
        <v>-13530.1174194098</v>
      </c>
      <c r="O34" s="137">
        <f>VLOOKUP($D34,'REG FL BS - 4 Results'!$A:$BB,MATCH(O$12,'REG FL BS - 4 Results'!$2:$2,0),FALSE)/1000</f>
        <v>-13625.158061669501</v>
      </c>
      <c r="P34" s="137">
        <f>VLOOKUP($D34,'REG FL BS - 4 Results'!$A:$BB,MATCH(P$12,'REG FL BS - 4 Results'!$2:$2,0),FALSE)/1000</f>
        <v>-13720.1987039293</v>
      </c>
      <c r="Q34" s="137">
        <f>VLOOKUP($D34,'REG FL BS - 4 Results'!$A:$BB,MATCH(Q$12,'REG FL BS - 4 Results'!$2:$2,0),FALSE)/1000</f>
        <v>-13815.239346189101</v>
      </c>
      <c r="R34" s="137">
        <f>VLOOKUP($D34,'REG FL BS - 4 Results'!$A:$BB,MATCH(R$12,'REG FL BS - 4 Results'!$2:$2,0),FALSE)/1000</f>
        <v>-13907.134808305998</v>
      </c>
      <c r="S34" s="53">
        <f>AVERAGE(F34:R34)</f>
        <v>-13337.422188030554</v>
      </c>
    </row>
    <row r="35" spans="1:19" x14ac:dyDescent="0.3">
      <c r="A35" s="20">
        <f t="shared" si="3"/>
        <v>18</v>
      </c>
      <c r="B35" s="56"/>
      <c r="C35" s="39" t="s">
        <v>120</v>
      </c>
      <c r="D35" s="100"/>
      <c r="E35" s="39"/>
      <c r="F35" s="42">
        <f>SUM(F33:F34)</f>
        <v>10191.696120926503</v>
      </c>
      <c r="G35" s="42">
        <f t="shared" ref="G35:P35" si="7">SUM(G33:G34)</f>
        <v>10095.554188344102</v>
      </c>
      <c r="H35" s="42">
        <f t="shared" si="7"/>
        <v>9999.4122557618011</v>
      </c>
      <c r="I35" s="42">
        <f t="shared" si="7"/>
        <v>9903.2703231794003</v>
      </c>
      <c r="J35" s="42">
        <f t="shared" si="7"/>
        <v>9807.1283905970031</v>
      </c>
      <c r="K35" s="42">
        <f t="shared" si="7"/>
        <v>9710.9864580147023</v>
      </c>
      <c r="L35" s="42">
        <f t="shared" si="7"/>
        <v>9614.8445254323015</v>
      </c>
      <c r="M35" s="42">
        <f t="shared" si="7"/>
        <v>9518.7025928499024</v>
      </c>
      <c r="N35" s="42">
        <f t="shared" si="7"/>
        <v>9423.6619505901017</v>
      </c>
      <c r="O35" s="42">
        <f t="shared" si="7"/>
        <v>9328.621308330401</v>
      </c>
      <c r="P35" s="42">
        <f t="shared" si="7"/>
        <v>9233.5806660706021</v>
      </c>
      <c r="Q35" s="42">
        <f>SUM(Q33:Q34)</f>
        <v>9138.5400238108014</v>
      </c>
      <c r="R35" s="42">
        <f>SUM(R33:R34)</f>
        <v>9046.6445616939036</v>
      </c>
      <c r="S35" s="42">
        <f>SUM(S33:S34)</f>
        <v>9616.3571819693407</v>
      </c>
    </row>
    <row r="36" spans="1:19" x14ac:dyDescent="0.3">
      <c r="A36" s="20">
        <f t="shared" si="3"/>
        <v>19</v>
      </c>
      <c r="B36" s="56">
        <v>123</v>
      </c>
      <c r="C36" s="21" t="s">
        <v>121</v>
      </c>
      <c r="D36" s="250" t="s">
        <v>246</v>
      </c>
      <c r="E36" s="21"/>
      <c r="F36" s="110">
        <f>VLOOKUP($D36,'REG FL BS - 4 Results'!$A:$BB,MATCH(F$12,'REG FL BS - 4 Results'!$2:$2,0),FALSE)/1000</f>
        <v>6553.1172900000802</v>
      </c>
      <c r="G36" s="110">
        <f>VLOOKUP($D36,'REG FL BS - 4 Results'!$A:$BB,MATCH(G$12,'REG FL BS - 4 Results'!$2:$2,0),FALSE)/1000</f>
        <v>6553.1172900000802</v>
      </c>
      <c r="H36" s="110">
        <f>VLOOKUP($D36,'REG FL BS - 4 Results'!$A:$BB,MATCH(H$12,'REG FL BS - 4 Results'!$2:$2,0),FALSE)/1000</f>
        <v>6553.1172900000802</v>
      </c>
      <c r="I36" s="110">
        <f>VLOOKUP($D36,'REG FL BS - 4 Results'!$A:$BB,MATCH(I$12,'REG FL BS - 4 Results'!$2:$2,0),FALSE)/1000</f>
        <v>6553.1172900000802</v>
      </c>
      <c r="J36" s="110">
        <f>VLOOKUP($D36,'REG FL BS - 4 Results'!$A:$BB,MATCH(J$12,'REG FL BS - 4 Results'!$2:$2,0),FALSE)/1000</f>
        <v>6553.1172900000802</v>
      </c>
      <c r="K36" s="110">
        <f>VLOOKUP($D36,'REG FL BS - 4 Results'!$A:$BB,MATCH(K$12,'REG FL BS - 4 Results'!$2:$2,0),FALSE)/1000</f>
        <v>6553.1172900000802</v>
      </c>
      <c r="L36" s="110">
        <f>VLOOKUP($D36,'REG FL BS - 4 Results'!$A:$BB,MATCH(L$12,'REG FL BS - 4 Results'!$2:$2,0),FALSE)/1000</f>
        <v>6553.1172900000802</v>
      </c>
      <c r="M36" s="110">
        <f>VLOOKUP($D36,'REG FL BS - 4 Results'!$A:$BB,MATCH(M$12,'REG FL BS - 4 Results'!$2:$2,0),FALSE)/1000</f>
        <v>6553.1172900000802</v>
      </c>
      <c r="N36" s="110">
        <f>VLOOKUP($D36,'REG FL BS - 4 Results'!$A:$BB,MATCH(N$12,'REG FL BS - 4 Results'!$2:$2,0),FALSE)/1000</f>
        <v>6553.1172900000802</v>
      </c>
      <c r="O36" s="110">
        <f>VLOOKUP($D36,'REG FL BS - 4 Results'!$A:$BB,MATCH(O$12,'REG FL BS - 4 Results'!$2:$2,0),FALSE)/1000</f>
        <v>6553.1172900000802</v>
      </c>
      <c r="P36" s="110">
        <f>VLOOKUP($D36,'REG FL BS - 4 Results'!$A:$BB,MATCH(P$12,'REG FL BS - 4 Results'!$2:$2,0),FALSE)/1000</f>
        <v>6553.1172900000802</v>
      </c>
      <c r="Q36" s="110">
        <f>VLOOKUP($D36,'REG FL BS - 4 Results'!$A:$BB,MATCH(Q$12,'REG FL BS - 4 Results'!$2:$2,0),FALSE)/1000</f>
        <v>6553.1172900000802</v>
      </c>
      <c r="R36" s="110">
        <f>VLOOKUP($D36,'REG FL BS - 4 Results'!$A:$BB,MATCH(R$12,'REG FL BS - 4 Results'!$2:$2,0),FALSE)/1000</f>
        <v>6553.1172900000802</v>
      </c>
      <c r="S36" s="42">
        <f>AVERAGE(F36:R36)</f>
        <v>6553.1172900000811</v>
      </c>
    </row>
    <row r="37" spans="1:19" x14ac:dyDescent="0.3">
      <c r="A37" s="20">
        <f t="shared" si="3"/>
        <v>20</v>
      </c>
      <c r="B37" s="56">
        <v>124</v>
      </c>
      <c r="C37" s="21" t="s">
        <v>122</v>
      </c>
      <c r="D37" s="250" t="s">
        <v>247</v>
      </c>
      <c r="E37" s="21"/>
      <c r="F37" s="110">
        <f>VLOOKUP($D37,'REG FL BS - 4 Results'!$A:$BB,MATCH(F$12,'REG FL BS - 4 Results'!$2:$2,0),FALSE)/1000</f>
        <v>1362.87204</v>
      </c>
      <c r="G37" s="110">
        <f>VLOOKUP($D37,'REG FL BS - 4 Results'!$A:$BB,MATCH(G$12,'REG FL BS - 4 Results'!$2:$2,0),FALSE)/1000</f>
        <v>1362.87204</v>
      </c>
      <c r="H37" s="110">
        <f>VLOOKUP($D37,'REG FL BS - 4 Results'!$A:$BB,MATCH(H$12,'REG FL BS - 4 Results'!$2:$2,0),FALSE)/1000</f>
        <v>1362.87204</v>
      </c>
      <c r="I37" s="110">
        <f>VLOOKUP($D37,'REG FL BS - 4 Results'!$A:$BB,MATCH(I$12,'REG FL BS - 4 Results'!$2:$2,0),FALSE)/1000</f>
        <v>1362.87204</v>
      </c>
      <c r="J37" s="110">
        <f>VLOOKUP($D37,'REG FL BS - 4 Results'!$A:$BB,MATCH(J$12,'REG FL BS - 4 Results'!$2:$2,0),FALSE)/1000</f>
        <v>1362.87204</v>
      </c>
      <c r="K37" s="110">
        <f>VLOOKUP($D37,'REG FL BS - 4 Results'!$A:$BB,MATCH(K$12,'REG FL BS - 4 Results'!$2:$2,0),FALSE)/1000</f>
        <v>1362.87204</v>
      </c>
      <c r="L37" s="110">
        <f>VLOOKUP($D37,'REG FL BS - 4 Results'!$A:$BB,MATCH(L$12,'REG FL BS - 4 Results'!$2:$2,0),FALSE)/1000</f>
        <v>1362.87204</v>
      </c>
      <c r="M37" s="110">
        <f>VLOOKUP($D37,'REG FL BS - 4 Results'!$A:$BB,MATCH(M$12,'REG FL BS - 4 Results'!$2:$2,0),FALSE)/1000</f>
        <v>1362.87204</v>
      </c>
      <c r="N37" s="110">
        <f>VLOOKUP($D37,'REG FL BS - 4 Results'!$A:$BB,MATCH(N$12,'REG FL BS - 4 Results'!$2:$2,0),FALSE)/1000</f>
        <v>1362.87204</v>
      </c>
      <c r="O37" s="110">
        <f>VLOOKUP($D37,'REG FL BS - 4 Results'!$A:$BB,MATCH(O$12,'REG FL BS - 4 Results'!$2:$2,0),FALSE)/1000</f>
        <v>1362.87204</v>
      </c>
      <c r="P37" s="110">
        <f>VLOOKUP($D37,'REG FL BS - 4 Results'!$A:$BB,MATCH(P$12,'REG FL BS - 4 Results'!$2:$2,0),FALSE)/1000</f>
        <v>1362.87204</v>
      </c>
      <c r="Q37" s="110">
        <f>VLOOKUP($D37,'REG FL BS - 4 Results'!$A:$BB,MATCH(Q$12,'REG FL BS - 4 Results'!$2:$2,0),FALSE)/1000</f>
        <v>1362.87204</v>
      </c>
      <c r="R37" s="110">
        <f>VLOOKUP($D37,'REG FL BS - 4 Results'!$A:$BB,MATCH(R$12,'REG FL BS - 4 Results'!$2:$2,0),FALSE)/1000</f>
        <v>1362.87204</v>
      </c>
      <c r="S37" s="47">
        <f>AVERAGE(F37:R37)</f>
        <v>1362.87204</v>
      </c>
    </row>
    <row r="38" spans="1:19" x14ac:dyDescent="0.3">
      <c r="A38" s="20">
        <f t="shared" si="3"/>
        <v>21</v>
      </c>
      <c r="B38" s="56">
        <v>128</v>
      </c>
      <c r="C38" s="21" t="s">
        <v>123</v>
      </c>
      <c r="D38" s="250" t="s">
        <v>248</v>
      </c>
      <c r="E38" s="21"/>
      <c r="F38" s="110">
        <f>VLOOKUP($D38,'REG FL BS - 4 Results'!$A:$BB,MATCH(F$12,'REG FL BS - 4 Results'!$2:$2,0),FALSE)/1000</f>
        <v>536480.455439999</v>
      </c>
      <c r="G38" s="110">
        <f>VLOOKUP($D38,'REG FL BS - 4 Results'!$A:$BB,MATCH(G$12,'REG FL BS - 4 Results'!$2:$2,0),FALSE)/1000</f>
        <v>532226.78877333296</v>
      </c>
      <c r="H38" s="110">
        <f>VLOOKUP($D38,'REG FL BS - 4 Results'!$A:$BB,MATCH(H$12,'REG FL BS - 4 Results'!$2:$2,0),FALSE)/1000</f>
        <v>527973.12210666598</v>
      </c>
      <c r="I38" s="110">
        <f>VLOOKUP($D38,'REG FL BS - 4 Results'!$A:$BB,MATCH(I$12,'REG FL BS - 4 Results'!$2:$2,0),FALSE)/1000</f>
        <v>523719.455439999</v>
      </c>
      <c r="J38" s="110">
        <f>VLOOKUP($D38,'REG FL BS - 4 Results'!$A:$BB,MATCH(J$12,'REG FL BS - 4 Results'!$2:$2,0),FALSE)/1000</f>
        <v>519465.78877333301</v>
      </c>
      <c r="K38" s="110">
        <f>VLOOKUP($D38,'REG FL BS - 4 Results'!$A:$BB,MATCH(K$12,'REG FL BS - 4 Results'!$2:$2,0),FALSE)/1000</f>
        <v>515212.12210666604</v>
      </c>
      <c r="L38" s="110">
        <f>VLOOKUP($D38,'REG FL BS - 4 Results'!$A:$BB,MATCH(L$12,'REG FL BS - 4 Results'!$2:$2,0),FALSE)/1000</f>
        <v>510958.455439999</v>
      </c>
      <c r="M38" s="110">
        <f>VLOOKUP($D38,'REG FL BS - 4 Results'!$A:$BB,MATCH(M$12,'REG FL BS - 4 Results'!$2:$2,0),FALSE)/1000</f>
        <v>506704.78877333301</v>
      </c>
      <c r="N38" s="110">
        <f>VLOOKUP($D38,'REG FL BS - 4 Results'!$A:$BB,MATCH(N$12,'REG FL BS - 4 Results'!$2:$2,0),FALSE)/1000</f>
        <v>502451.12210666604</v>
      </c>
      <c r="O38" s="110">
        <f>VLOOKUP($D38,'REG FL BS - 4 Results'!$A:$BB,MATCH(O$12,'REG FL BS - 4 Results'!$2:$2,0),FALSE)/1000</f>
        <v>498197.455439999</v>
      </c>
      <c r="P38" s="110">
        <f>VLOOKUP($D38,'REG FL BS - 4 Results'!$A:$BB,MATCH(P$12,'REG FL BS - 4 Results'!$2:$2,0),FALSE)/1000</f>
        <v>493943.78877333301</v>
      </c>
      <c r="Q38" s="110">
        <f>VLOOKUP($D38,'REG FL BS - 4 Results'!$A:$BB,MATCH(Q$12,'REG FL BS - 4 Results'!$2:$2,0),FALSE)/1000</f>
        <v>489690.12210666604</v>
      </c>
      <c r="R38" s="110">
        <f>VLOOKUP($D38,'REG FL BS - 4 Results'!$A:$BB,MATCH(R$12,'REG FL BS - 4 Results'!$2:$2,0),FALSE)/1000</f>
        <v>485436.45543999999</v>
      </c>
      <c r="S38" s="47">
        <f>AVERAGE(F38:R38)</f>
        <v>510958.45543999935</v>
      </c>
    </row>
    <row r="39" spans="1:19" x14ac:dyDescent="0.3">
      <c r="A39" s="20">
        <f t="shared" si="3"/>
        <v>22</v>
      </c>
      <c r="B39" s="56">
        <v>129</v>
      </c>
      <c r="C39" s="21" t="s">
        <v>124</v>
      </c>
      <c r="D39" s="250" t="s">
        <v>249</v>
      </c>
      <c r="E39" s="21"/>
      <c r="F39" s="276">
        <f>VLOOKUP($D39,'REG FL BS - 4 Results'!$A:$BB,MATCH(F$12,'REG FL BS - 4 Results'!$2:$2,0),FALSE)/1000</f>
        <v>0</v>
      </c>
      <c r="G39" s="110">
        <f>VLOOKUP($D39,'REG FL BS - 4 Results'!$A:$BB,MATCH(G$12,'REG FL BS - 4 Results'!$2:$2,0),FALSE)/1000</f>
        <v>0</v>
      </c>
      <c r="H39" s="110">
        <f>VLOOKUP($D39,'REG FL BS - 4 Results'!$A:$BB,MATCH(H$12,'REG FL BS - 4 Results'!$2:$2,0),FALSE)/1000</f>
        <v>0</v>
      </c>
      <c r="I39" s="110">
        <f>VLOOKUP($D39,'REG FL BS - 4 Results'!$A:$BB,MATCH(I$12,'REG FL BS - 4 Results'!$2:$2,0),FALSE)/1000</f>
        <v>0</v>
      </c>
      <c r="J39" s="110">
        <f>VLOOKUP($D39,'REG FL BS - 4 Results'!$A:$BB,MATCH(J$12,'REG FL BS - 4 Results'!$2:$2,0),FALSE)/1000</f>
        <v>0</v>
      </c>
      <c r="K39" s="110">
        <f>VLOOKUP($D39,'REG FL BS - 4 Results'!$A:$BB,MATCH(K$12,'REG FL BS - 4 Results'!$2:$2,0),FALSE)/1000</f>
        <v>0</v>
      </c>
      <c r="L39" s="110">
        <f>VLOOKUP($D39,'REG FL BS - 4 Results'!$A:$BB,MATCH(L$12,'REG FL BS - 4 Results'!$2:$2,0),FALSE)/1000</f>
        <v>0</v>
      </c>
      <c r="M39" s="110">
        <f>VLOOKUP($D39,'REG FL BS - 4 Results'!$A:$BB,MATCH(M$12,'REG FL BS - 4 Results'!$2:$2,0),FALSE)/1000</f>
        <v>0</v>
      </c>
      <c r="N39" s="110">
        <f>VLOOKUP($D39,'REG FL BS - 4 Results'!$A:$BB,MATCH(N$12,'REG FL BS - 4 Results'!$2:$2,0),FALSE)/1000</f>
        <v>0</v>
      </c>
      <c r="O39" s="110">
        <f>VLOOKUP($D39,'REG FL BS - 4 Results'!$A:$BB,MATCH(O$12,'REG FL BS - 4 Results'!$2:$2,0),FALSE)/1000</f>
        <v>0</v>
      </c>
      <c r="P39" s="110">
        <f>VLOOKUP($D39,'REG FL BS - 4 Results'!$A:$BB,MATCH(P$12,'REG FL BS - 4 Results'!$2:$2,0),FALSE)/1000</f>
        <v>0</v>
      </c>
      <c r="Q39" s="110">
        <f>VLOOKUP($D39,'REG FL BS - 4 Results'!$A:$BB,MATCH(Q$12,'REG FL BS - 4 Results'!$2:$2,0),FALSE)/1000</f>
        <v>0</v>
      </c>
      <c r="R39" s="110">
        <f>VLOOKUP($D39,'REG FL BS - 4 Results'!$A:$BB,MATCH(R$12,'REG FL BS - 4 Results'!$2:$2,0),FALSE)/1000</f>
        <v>0</v>
      </c>
      <c r="S39" s="47">
        <f>AVERAGE(F39:R39)</f>
        <v>0</v>
      </c>
    </row>
    <row r="40" spans="1:19" x14ac:dyDescent="0.3">
      <c r="A40" s="20">
        <f t="shared" si="3"/>
        <v>23</v>
      </c>
      <c r="B40" s="56"/>
      <c r="C40" s="39" t="s">
        <v>125</v>
      </c>
      <c r="D40" s="39"/>
      <c r="E40" s="39"/>
      <c r="F40" s="46">
        <f>SUM(F35:F39)</f>
        <v>554588.14089092554</v>
      </c>
      <c r="G40" s="46">
        <f t="shared" ref="G40:P40" si="8">SUM(G35:G39)</f>
        <v>550238.33229167713</v>
      </c>
      <c r="H40" s="46">
        <f t="shared" si="8"/>
        <v>545888.5236924279</v>
      </c>
      <c r="I40" s="46">
        <f t="shared" si="8"/>
        <v>541538.71509317844</v>
      </c>
      <c r="J40" s="46">
        <f t="shared" si="8"/>
        <v>537188.90649393015</v>
      </c>
      <c r="K40" s="46">
        <f t="shared" si="8"/>
        <v>532839.0978946808</v>
      </c>
      <c r="L40" s="46">
        <f t="shared" si="8"/>
        <v>528489.28929543134</v>
      </c>
      <c r="M40" s="46">
        <f t="shared" si="8"/>
        <v>524139.48069618299</v>
      </c>
      <c r="N40" s="46">
        <f t="shared" si="8"/>
        <v>519790.77338725619</v>
      </c>
      <c r="O40" s="46">
        <f t="shared" si="8"/>
        <v>515442.06607832946</v>
      </c>
      <c r="P40" s="46">
        <f t="shared" si="8"/>
        <v>511093.35876940371</v>
      </c>
      <c r="Q40" s="46">
        <f>SUM(Q35:Q39)</f>
        <v>506744.65146047692</v>
      </c>
      <c r="R40" s="46">
        <f>SUM(R35:R39)</f>
        <v>502399.08933169395</v>
      </c>
      <c r="S40" s="46">
        <f>SUM(S35:S39)</f>
        <v>528490.80195196881</v>
      </c>
    </row>
    <row r="41" spans="1:19" x14ac:dyDescent="0.3">
      <c r="A41" s="20">
        <f t="shared" si="3"/>
        <v>24</v>
      </c>
      <c r="B41" s="55"/>
      <c r="C41" s="25"/>
      <c r="D41" s="25"/>
      <c r="E41" s="25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7"/>
    </row>
    <row r="42" spans="1:19" x14ac:dyDescent="0.3">
      <c r="A42" s="20">
        <f t="shared" si="3"/>
        <v>25</v>
      </c>
      <c r="B42" s="56">
        <v>131</v>
      </c>
      <c r="C42" s="21" t="s">
        <v>126</v>
      </c>
      <c r="D42" s="250" t="s">
        <v>250</v>
      </c>
      <c r="E42" s="21"/>
      <c r="F42" s="110">
        <f>VLOOKUP($D42,'REG FL BS - 4 Results'!$A:$BB,MATCH(F$12,'REG FL BS - 4 Results'!$2:$2,0),FALSE)/1000</f>
        <v>16292.071173346101</v>
      </c>
      <c r="G42" s="110">
        <f>VLOOKUP($D42,'REG FL BS - 4 Results'!$A:$BB,MATCH(G$12,'REG FL BS - 4 Results'!$2:$2,0),FALSE)/1000</f>
        <v>17430.4226577027</v>
      </c>
      <c r="H42" s="110">
        <f>VLOOKUP($D42,'REG FL BS - 4 Results'!$A:$BB,MATCH(H$12,'REG FL BS - 4 Results'!$2:$2,0),FALSE)/1000</f>
        <v>18571.833241274599</v>
      </c>
      <c r="I42" s="110">
        <f>VLOOKUP($D42,'REG FL BS - 4 Results'!$A:$BB,MATCH(I$12,'REG FL BS - 4 Results'!$2:$2,0),FALSE)/1000</f>
        <v>19248.899080282201</v>
      </c>
      <c r="J42" s="110">
        <f>VLOOKUP($D42,'REG FL BS - 4 Results'!$A:$BB,MATCH(J$12,'REG FL BS - 4 Results'!$2:$2,0),FALSE)/1000</f>
        <v>20198.513263781399</v>
      </c>
      <c r="K42" s="110">
        <f>VLOOKUP($D42,'REG FL BS - 4 Results'!$A:$BB,MATCH(K$12,'REG FL BS - 4 Results'!$2:$2,0),FALSE)/1000</f>
        <v>21350.269513412801</v>
      </c>
      <c r="L42" s="110">
        <f>VLOOKUP($D42,'REG FL BS - 4 Results'!$A:$BB,MATCH(L$12,'REG FL BS - 4 Results'!$2:$2,0),FALSE)/1000</f>
        <v>21601.891043292602</v>
      </c>
      <c r="M42" s="110">
        <f>VLOOKUP($D42,'REG FL BS - 4 Results'!$A:$BB,MATCH(M$12,'REG FL BS - 4 Results'!$2:$2,0),FALSE)/1000</f>
        <v>22754.556221414303</v>
      </c>
      <c r="N42" s="110">
        <f>VLOOKUP($D42,'REG FL BS - 4 Results'!$A:$BB,MATCH(N$12,'REG FL BS - 4 Results'!$2:$2,0),FALSE)/1000</f>
        <v>23910.297287740301</v>
      </c>
      <c r="O42" s="110">
        <f>VLOOKUP($D42,'REG FL BS - 4 Results'!$A:$BB,MATCH(O$12,'REG FL BS - 4 Results'!$2:$2,0),FALSE)/1000</f>
        <v>24163.755428712902</v>
      </c>
      <c r="P42" s="110">
        <f>VLOOKUP($D42,'REG FL BS - 4 Results'!$A:$BB,MATCH(P$12,'REG FL BS - 4 Results'!$2:$2,0),FALSE)/1000</f>
        <v>25323.217958537298</v>
      </c>
      <c r="Q42" s="110">
        <f>VLOOKUP($D42,'REG FL BS - 4 Results'!$A:$BB,MATCH(Q$12,'REG FL BS - 4 Results'!$2:$2,0),FALSE)/1000</f>
        <v>26488.571558285603</v>
      </c>
      <c r="R42" s="110">
        <f>VLOOKUP($D42,'REG FL BS - 4 Results'!$A:$BB,MATCH(R$12,'REG FL BS - 4 Results'!$2:$2,0),FALSE)/1000</f>
        <v>26507.293740555</v>
      </c>
      <c r="S42" s="47">
        <f t="shared" ref="S42:S58" si="9">AVERAGE(F42:R42)</f>
        <v>21833.968628333674</v>
      </c>
    </row>
    <row r="43" spans="1:19" x14ac:dyDescent="0.3">
      <c r="A43" s="20">
        <f t="shared" si="3"/>
        <v>26</v>
      </c>
      <c r="B43" s="56">
        <v>142</v>
      </c>
      <c r="C43" s="21" t="s">
        <v>127</v>
      </c>
      <c r="D43" s="250" t="s">
        <v>251</v>
      </c>
      <c r="E43" s="21"/>
      <c r="F43" s="110">
        <f>VLOOKUP($D43,'REG FL BS - 4 Results'!$A:$BB,MATCH(F$12,'REG FL BS - 4 Results'!$2:$2,0),FALSE)/1000</f>
        <v>579665.48495240195</v>
      </c>
      <c r="G43" s="110">
        <f>VLOOKUP($D43,'REG FL BS - 4 Results'!$A:$BB,MATCH(G$12,'REG FL BS - 4 Results'!$2:$2,0),FALSE)/1000</f>
        <v>680034.67688461405</v>
      </c>
      <c r="H43" s="110">
        <f>VLOOKUP($D43,'REG FL BS - 4 Results'!$A:$BB,MATCH(H$12,'REG FL BS - 4 Results'!$2:$2,0),FALSE)/1000</f>
        <v>548320.290573759</v>
      </c>
      <c r="I43" s="110">
        <f>VLOOKUP($D43,'REG FL BS - 4 Results'!$A:$BB,MATCH(I$12,'REG FL BS - 4 Results'!$2:$2,0),FALSE)/1000</f>
        <v>532850.44411049096</v>
      </c>
      <c r="J43" s="110">
        <f>VLOOKUP($D43,'REG FL BS - 4 Results'!$A:$BB,MATCH(J$12,'REG FL BS - 4 Results'!$2:$2,0),FALSE)/1000</f>
        <v>542304.181376294</v>
      </c>
      <c r="K43" s="110">
        <f>VLOOKUP($D43,'REG FL BS - 4 Results'!$A:$BB,MATCH(K$12,'REG FL BS - 4 Results'!$2:$2,0),FALSE)/1000</f>
        <v>616874.31248924602</v>
      </c>
      <c r="L43" s="110">
        <f>VLOOKUP($D43,'REG FL BS - 4 Results'!$A:$BB,MATCH(L$12,'REG FL BS - 4 Results'!$2:$2,0),FALSE)/1000</f>
        <v>657972.591326489</v>
      </c>
      <c r="M43" s="110">
        <f>VLOOKUP($D43,'REG FL BS - 4 Results'!$A:$BB,MATCH(M$12,'REG FL BS - 4 Results'!$2:$2,0),FALSE)/1000</f>
        <v>663160.502526592</v>
      </c>
      <c r="N43" s="110">
        <f>VLOOKUP($D43,'REG FL BS - 4 Results'!$A:$BB,MATCH(N$12,'REG FL BS - 4 Results'!$2:$2,0),FALSE)/1000</f>
        <v>742382.95246907498</v>
      </c>
      <c r="O43" s="110">
        <f>VLOOKUP($D43,'REG FL BS - 4 Results'!$A:$BB,MATCH(O$12,'REG FL BS - 4 Results'!$2:$2,0),FALSE)/1000</f>
        <v>650940.62721281894</v>
      </c>
      <c r="P43" s="110">
        <f>VLOOKUP($D43,'REG FL BS - 4 Results'!$A:$BB,MATCH(P$12,'REG FL BS - 4 Results'!$2:$2,0),FALSE)/1000</f>
        <v>549661.89277529204</v>
      </c>
      <c r="Q43" s="110">
        <f>VLOOKUP($D43,'REG FL BS - 4 Results'!$A:$BB,MATCH(Q$12,'REG FL BS - 4 Results'!$2:$2,0),FALSE)/1000</f>
        <v>525069.976033643</v>
      </c>
      <c r="R43" s="110">
        <f>VLOOKUP($D43,'REG FL BS - 4 Results'!$A:$BB,MATCH(R$12,'REG FL BS - 4 Results'!$2:$2,0),FALSE)/1000</f>
        <v>531335.53607899207</v>
      </c>
      <c r="S43" s="47">
        <f t="shared" si="9"/>
        <v>601582.57452382369</v>
      </c>
    </row>
    <row r="44" spans="1:19" x14ac:dyDescent="0.3">
      <c r="A44" s="20">
        <f t="shared" si="3"/>
        <v>27</v>
      </c>
      <c r="B44" s="56">
        <v>143</v>
      </c>
      <c r="C44" s="21" t="s">
        <v>128</v>
      </c>
      <c r="D44" s="250" t="s">
        <v>252</v>
      </c>
      <c r="E44" s="21"/>
      <c r="F44" s="110">
        <f>VLOOKUP($D44,'REG FL BS - 4 Results'!$A:$BB,MATCH(F$12,'REG FL BS - 4 Results'!$2:$2,0),FALSE)/1000</f>
        <v>49668.307489999999</v>
      </c>
      <c r="G44" s="110">
        <f>VLOOKUP($D44,'REG FL BS - 4 Results'!$A:$BB,MATCH(G$12,'REG FL BS - 4 Results'!$2:$2,0),FALSE)/1000</f>
        <v>49668.307489999999</v>
      </c>
      <c r="H44" s="110">
        <f>VLOOKUP($D44,'REG FL BS - 4 Results'!$A:$BB,MATCH(H$12,'REG FL BS - 4 Results'!$2:$2,0),FALSE)/1000</f>
        <v>49668.307489999999</v>
      </c>
      <c r="I44" s="110">
        <f>VLOOKUP($D44,'REG FL BS - 4 Results'!$A:$BB,MATCH(I$12,'REG FL BS - 4 Results'!$2:$2,0),FALSE)/1000</f>
        <v>49668.307489999999</v>
      </c>
      <c r="J44" s="110">
        <f>VLOOKUP($D44,'REG FL BS - 4 Results'!$A:$BB,MATCH(J$12,'REG FL BS - 4 Results'!$2:$2,0),FALSE)/1000</f>
        <v>49668.307489999999</v>
      </c>
      <c r="K44" s="110">
        <f>VLOOKUP($D44,'REG FL BS - 4 Results'!$A:$BB,MATCH(K$12,'REG FL BS - 4 Results'!$2:$2,0),FALSE)/1000</f>
        <v>49668.307489999999</v>
      </c>
      <c r="L44" s="110">
        <f>VLOOKUP($D44,'REG FL BS - 4 Results'!$A:$BB,MATCH(L$12,'REG FL BS - 4 Results'!$2:$2,0),FALSE)/1000</f>
        <v>49668.307489999999</v>
      </c>
      <c r="M44" s="110">
        <f>VLOOKUP($D44,'REG FL BS - 4 Results'!$A:$BB,MATCH(M$12,'REG FL BS - 4 Results'!$2:$2,0),FALSE)/1000</f>
        <v>49668.307489999999</v>
      </c>
      <c r="N44" s="110">
        <f>VLOOKUP($D44,'REG FL BS - 4 Results'!$A:$BB,MATCH(N$12,'REG FL BS - 4 Results'!$2:$2,0),FALSE)/1000</f>
        <v>49668.307489999999</v>
      </c>
      <c r="O44" s="110">
        <f>VLOOKUP($D44,'REG FL BS - 4 Results'!$A:$BB,MATCH(O$12,'REG FL BS - 4 Results'!$2:$2,0),FALSE)/1000</f>
        <v>49668.307489999999</v>
      </c>
      <c r="P44" s="110">
        <f>VLOOKUP($D44,'REG FL BS - 4 Results'!$A:$BB,MATCH(P$12,'REG FL BS - 4 Results'!$2:$2,0),FALSE)/1000</f>
        <v>49668.307489999999</v>
      </c>
      <c r="Q44" s="110">
        <f>VLOOKUP($D44,'REG FL BS - 4 Results'!$A:$BB,MATCH(Q$12,'REG FL BS - 4 Results'!$2:$2,0),FALSE)/1000</f>
        <v>49668.307489999999</v>
      </c>
      <c r="R44" s="110">
        <f>VLOOKUP($D44,'REG FL BS - 4 Results'!$A:$BB,MATCH(R$12,'REG FL BS - 4 Results'!$2:$2,0),FALSE)/1000</f>
        <v>49668.307489999999</v>
      </c>
      <c r="S44" s="47">
        <f t="shared" si="9"/>
        <v>49668.307489999999</v>
      </c>
    </row>
    <row r="45" spans="1:19" x14ac:dyDescent="0.3">
      <c r="A45" s="20">
        <f t="shared" si="3"/>
        <v>28</v>
      </c>
      <c r="B45" s="56">
        <v>144</v>
      </c>
      <c r="C45" s="21" t="s">
        <v>129</v>
      </c>
      <c r="D45" s="250" t="s">
        <v>253</v>
      </c>
      <c r="E45" s="21"/>
      <c r="F45" s="110">
        <f>VLOOKUP($D45,'REG FL BS - 4 Results'!$A:$BB,MATCH(F$12,'REG FL BS - 4 Results'!$2:$2,0),FALSE)/1000</f>
        <v>-36120.636979999996</v>
      </c>
      <c r="G45" s="110">
        <f>VLOOKUP($D45,'REG FL BS - 4 Results'!$A:$BB,MATCH(G$12,'REG FL BS - 4 Results'!$2:$2,0),FALSE)/1000</f>
        <v>-36120.636979999996</v>
      </c>
      <c r="H45" s="110">
        <f>VLOOKUP($D45,'REG FL BS - 4 Results'!$A:$BB,MATCH(H$12,'REG FL BS - 4 Results'!$2:$2,0),FALSE)/1000</f>
        <v>-36120.636979999996</v>
      </c>
      <c r="I45" s="110">
        <f>VLOOKUP($D45,'REG FL BS - 4 Results'!$A:$BB,MATCH(I$12,'REG FL BS - 4 Results'!$2:$2,0),FALSE)/1000</f>
        <v>-36120.636979999996</v>
      </c>
      <c r="J45" s="110">
        <f>VLOOKUP($D45,'REG FL BS - 4 Results'!$A:$BB,MATCH(J$12,'REG FL BS - 4 Results'!$2:$2,0),FALSE)/1000</f>
        <v>-36120.636979999996</v>
      </c>
      <c r="K45" s="110">
        <f>VLOOKUP($D45,'REG FL BS - 4 Results'!$A:$BB,MATCH(K$12,'REG FL BS - 4 Results'!$2:$2,0),FALSE)/1000</f>
        <v>-36120.636979999996</v>
      </c>
      <c r="L45" s="110">
        <f>VLOOKUP($D45,'REG FL BS - 4 Results'!$A:$BB,MATCH(L$12,'REG FL BS - 4 Results'!$2:$2,0),FALSE)/1000</f>
        <v>-36120.636979999996</v>
      </c>
      <c r="M45" s="110">
        <f>VLOOKUP($D45,'REG FL BS - 4 Results'!$A:$BB,MATCH(M$12,'REG FL BS - 4 Results'!$2:$2,0),FALSE)/1000</f>
        <v>-36120.636979999996</v>
      </c>
      <c r="N45" s="110">
        <f>VLOOKUP($D45,'REG FL BS - 4 Results'!$A:$BB,MATCH(N$12,'REG FL BS - 4 Results'!$2:$2,0),FALSE)/1000</f>
        <v>-36120.636979999996</v>
      </c>
      <c r="O45" s="110">
        <f>VLOOKUP($D45,'REG FL BS - 4 Results'!$A:$BB,MATCH(O$12,'REG FL BS - 4 Results'!$2:$2,0),FALSE)/1000</f>
        <v>-36120.636979999996</v>
      </c>
      <c r="P45" s="110">
        <f>VLOOKUP($D45,'REG FL BS - 4 Results'!$A:$BB,MATCH(P$12,'REG FL BS - 4 Results'!$2:$2,0),FALSE)/1000</f>
        <v>-36120.636979999996</v>
      </c>
      <c r="Q45" s="110">
        <f>VLOOKUP($D45,'REG FL BS - 4 Results'!$A:$BB,MATCH(Q$12,'REG FL BS - 4 Results'!$2:$2,0),FALSE)/1000</f>
        <v>-36120.636979999996</v>
      </c>
      <c r="R45" s="110">
        <f>VLOOKUP($D45,'REG FL BS - 4 Results'!$A:$BB,MATCH(R$12,'REG FL BS - 4 Results'!$2:$2,0),FALSE)/1000</f>
        <v>-36120.636979999996</v>
      </c>
      <c r="S45" s="47">
        <f t="shared" si="9"/>
        <v>-36120.636980000003</v>
      </c>
    </row>
    <row r="46" spans="1:19" x14ac:dyDescent="0.3">
      <c r="A46" s="20">
        <f t="shared" si="3"/>
        <v>29</v>
      </c>
      <c r="B46" s="56">
        <v>145</v>
      </c>
      <c r="C46" s="21" t="s">
        <v>130</v>
      </c>
      <c r="D46" s="250" t="s">
        <v>254</v>
      </c>
      <c r="E46" s="21"/>
      <c r="F46" s="110">
        <f>VLOOKUP($D46,'REG FL BS - 4 Results'!$A:$BB,MATCH(F$12,'REG FL BS - 4 Results'!$2:$2,0),FALSE)/1000</f>
        <v>0</v>
      </c>
      <c r="G46" s="110">
        <f>VLOOKUP($D46,'REG FL BS - 4 Results'!$A:$BB,MATCH(G$12,'REG FL BS - 4 Results'!$2:$2,0),FALSE)/1000</f>
        <v>0</v>
      </c>
      <c r="H46" s="110">
        <f>VLOOKUP($D46,'REG FL BS - 4 Results'!$A:$BB,MATCH(H$12,'REG FL BS - 4 Results'!$2:$2,0),FALSE)/1000</f>
        <v>0</v>
      </c>
      <c r="I46" s="110">
        <f>VLOOKUP($D46,'REG FL BS - 4 Results'!$A:$BB,MATCH(I$12,'REG FL BS - 4 Results'!$2:$2,0),FALSE)/1000</f>
        <v>0</v>
      </c>
      <c r="J46" s="110">
        <f>VLOOKUP($D46,'REG FL BS - 4 Results'!$A:$BB,MATCH(J$12,'REG FL BS - 4 Results'!$2:$2,0),FALSE)/1000</f>
        <v>0</v>
      </c>
      <c r="K46" s="110">
        <f>VLOOKUP($D46,'REG FL BS - 4 Results'!$A:$BB,MATCH(K$12,'REG FL BS - 4 Results'!$2:$2,0),FALSE)/1000</f>
        <v>0</v>
      </c>
      <c r="L46" s="110">
        <f>VLOOKUP($D46,'REG FL BS - 4 Results'!$A:$BB,MATCH(L$12,'REG FL BS - 4 Results'!$2:$2,0),FALSE)/1000</f>
        <v>233794.14086158</v>
      </c>
      <c r="M46" s="110">
        <f>VLOOKUP($D46,'REG FL BS - 4 Results'!$A:$BB,MATCH(M$12,'REG FL BS - 4 Results'!$2:$2,0),FALSE)/1000</f>
        <v>227643.124221326</v>
      </c>
      <c r="N46" s="110">
        <f>VLOOKUP($D46,'REG FL BS - 4 Results'!$A:$BB,MATCH(N$12,'REG FL BS - 4 Results'!$2:$2,0),FALSE)/1000</f>
        <v>280939.30993058503</v>
      </c>
      <c r="O46" s="110">
        <f>VLOOKUP($D46,'REG FL BS - 4 Results'!$A:$BB,MATCH(O$12,'REG FL BS - 4 Results'!$2:$2,0),FALSE)/1000</f>
        <v>341934.612803592</v>
      </c>
      <c r="P46" s="110">
        <f>VLOOKUP($D46,'REG FL BS - 4 Results'!$A:$BB,MATCH(P$12,'REG FL BS - 4 Results'!$2:$2,0),FALSE)/1000</f>
        <v>384555.24998042401</v>
      </c>
      <c r="Q46" s="110">
        <f>VLOOKUP($D46,'REG FL BS - 4 Results'!$A:$BB,MATCH(Q$12,'REG FL BS - 4 Results'!$2:$2,0),FALSE)/1000</f>
        <v>71955.812614500101</v>
      </c>
      <c r="R46" s="110">
        <f>VLOOKUP($D46,'REG FL BS - 4 Results'!$A:$BB,MATCH(R$12,'REG FL BS - 4 Results'!$2:$2,0),FALSE)/1000</f>
        <v>0</v>
      </c>
      <c r="S46" s="47">
        <f t="shared" si="9"/>
        <v>118524.78849323133</v>
      </c>
    </row>
    <row r="47" spans="1:19" x14ac:dyDescent="0.3">
      <c r="A47" s="20">
        <f t="shared" si="3"/>
        <v>30</v>
      </c>
      <c r="B47" s="56">
        <v>146</v>
      </c>
      <c r="C47" s="21" t="s">
        <v>131</v>
      </c>
      <c r="D47" s="250" t="s">
        <v>255</v>
      </c>
      <c r="E47" s="21"/>
      <c r="F47" s="110">
        <f>VLOOKUP($D47,'REG FL BS - 4 Results'!$A:$BB,MATCH(F$12,'REG FL BS - 4 Results'!$2:$2,0),FALSE)/1000</f>
        <v>11717.148349999999</v>
      </c>
      <c r="G47" s="110">
        <f>VLOOKUP($D47,'REG FL BS - 4 Results'!$A:$BB,MATCH(G$12,'REG FL BS - 4 Results'!$2:$2,0),FALSE)/1000</f>
        <v>11717.148349999999</v>
      </c>
      <c r="H47" s="110">
        <f>VLOOKUP($D47,'REG FL BS - 4 Results'!$A:$BB,MATCH(H$12,'REG FL BS - 4 Results'!$2:$2,0),FALSE)/1000</f>
        <v>11717.148349999999</v>
      </c>
      <c r="I47" s="110">
        <f>VLOOKUP($D47,'REG FL BS - 4 Results'!$A:$BB,MATCH(I$12,'REG FL BS - 4 Results'!$2:$2,0),FALSE)/1000</f>
        <v>11717.148349999999</v>
      </c>
      <c r="J47" s="110">
        <f>VLOOKUP($D47,'REG FL BS - 4 Results'!$A:$BB,MATCH(J$12,'REG FL BS - 4 Results'!$2:$2,0),FALSE)/1000</f>
        <v>11717.148349999999</v>
      </c>
      <c r="K47" s="110">
        <f>VLOOKUP($D47,'REG FL BS - 4 Results'!$A:$BB,MATCH(K$12,'REG FL BS - 4 Results'!$2:$2,0),FALSE)/1000</f>
        <v>11717.148349999999</v>
      </c>
      <c r="L47" s="110">
        <f>VLOOKUP($D47,'REG FL BS - 4 Results'!$A:$BB,MATCH(L$12,'REG FL BS - 4 Results'!$2:$2,0),FALSE)/1000</f>
        <v>11717.148349999999</v>
      </c>
      <c r="M47" s="110">
        <f>VLOOKUP($D47,'REG FL BS - 4 Results'!$A:$BB,MATCH(M$12,'REG FL BS - 4 Results'!$2:$2,0),FALSE)/1000</f>
        <v>11717.148349999999</v>
      </c>
      <c r="N47" s="110">
        <f>VLOOKUP($D47,'REG FL BS - 4 Results'!$A:$BB,MATCH(N$12,'REG FL BS - 4 Results'!$2:$2,0),FALSE)/1000</f>
        <v>11717.148349999999</v>
      </c>
      <c r="O47" s="110">
        <f>VLOOKUP($D47,'REG FL BS - 4 Results'!$A:$BB,MATCH(O$12,'REG FL BS - 4 Results'!$2:$2,0),FALSE)/1000</f>
        <v>11717.148349999999</v>
      </c>
      <c r="P47" s="110">
        <f>VLOOKUP($D47,'REG FL BS - 4 Results'!$A:$BB,MATCH(P$12,'REG FL BS - 4 Results'!$2:$2,0),FALSE)/1000</f>
        <v>11717.148349999999</v>
      </c>
      <c r="Q47" s="110">
        <f>VLOOKUP($D47,'REG FL BS - 4 Results'!$A:$BB,MATCH(Q$12,'REG FL BS - 4 Results'!$2:$2,0),FALSE)/1000</f>
        <v>11717.148349999999</v>
      </c>
      <c r="R47" s="110">
        <f>VLOOKUP($D47,'REG FL BS - 4 Results'!$A:$BB,MATCH(R$12,'REG FL BS - 4 Results'!$2:$2,0),FALSE)/1000</f>
        <v>11717.148349999999</v>
      </c>
      <c r="S47" s="47">
        <f t="shared" si="9"/>
        <v>11717.148350000001</v>
      </c>
    </row>
    <row r="48" spans="1:19" x14ac:dyDescent="0.3">
      <c r="A48" s="20">
        <f t="shared" si="3"/>
        <v>31</v>
      </c>
      <c r="B48" s="56">
        <v>151</v>
      </c>
      <c r="C48" s="21" t="s">
        <v>132</v>
      </c>
      <c r="D48" s="250" t="s">
        <v>256</v>
      </c>
      <c r="E48" s="21"/>
      <c r="F48" s="110">
        <f>VLOOKUP($D48,'REG FL BS - 4 Results'!$A:$BB,MATCH(F$12,'REG FL BS - 4 Results'!$2:$2,0),FALSE)/1000</f>
        <v>210408.55416016799</v>
      </c>
      <c r="G48" s="110">
        <f>VLOOKUP($D48,'REG FL BS - 4 Results'!$A:$BB,MATCH(G$12,'REG FL BS - 4 Results'!$2:$2,0),FALSE)/1000</f>
        <v>210360.04706077601</v>
      </c>
      <c r="H48" s="110">
        <f>VLOOKUP($D48,'REG FL BS - 4 Results'!$A:$BB,MATCH(H$12,'REG FL BS - 4 Results'!$2:$2,0),FALSE)/1000</f>
        <v>210327.01961437601</v>
      </c>
      <c r="I48" s="110">
        <f>VLOOKUP($D48,'REG FL BS - 4 Results'!$A:$BB,MATCH(I$12,'REG FL BS - 4 Results'!$2:$2,0),FALSE)/1000</f>
        <v>209920.55839387199</v>
      </c>
      <c r="J48" s="110">
        <f>VLOOKUP($D48,'REG FL BS - 4 Results'!$A:$BB,MATCH(J$12,'REG FL BS - 4 Results'!$2:$2,0),FALSE)/1000</f>
        <v>209726.51507415102</v>
      </c>
      <c r="K48" s="110">
        <f>VLOOKUP($D48,'REG FL BS - 4 Results'!$A:$BB,MATCH(K$12,'REG FL BS - 4 Results'!$2:$2,0),FALSE)/1000</f>
        <v>209291.15192036401</v>
      </c>
      <c r="L48" s="110">
        <f>VLOOKUP($D48,'REG FL BS - 4 Results'!$A:$BB,MATCH(L$12,'REG FL BS - 4 Results'!$2:$2,0),FALSE)/1000</f>
        <v>208835.89094758601</v>
      </c>
      <c r="M48" s="110">
        <f>VLOOKUP($D48,'REG FL BS - 4 Results'!$A:$BB,MATCH(M$12,'REG FL BS - 4 Results'!$2:$2,0),FALSE)/1000</f>
        <v>208449.394492427</v>
      </c>
      <c r="N48" s="110">
        <f>VLOOKUP($D48,'REG FL BS - 4 Results'!$A:$BB,MATCH(N$12,'REG FL BS - 4 Results'!$2:$2,0),FALSE)/1000</f>
        <v>208288.86658725899</v>
      </c>
      <c r="O48" s="110">
        <f>VLOOKUP($D48,'REG FL BS - 4 Results'!$A:$BB,MATCH(O$12,'REG FL BS - 4 Results'!$2:$2,0),FALSE)/1000</f>
        <v>208115.075030712</v>
      </c>
      <c r="P48" s="110">
        <f>VLOOKUP($D48,'REG FL BS - 4 Results'!$A:$BB,MATCH(P$12,'REG FL BS - 4 Results'!$2:$2,0),FALSE)/1000</f>
        <v>208013.397598218</v>
      </c>
      <c r="Q48" s="110">
        <f>VLOOKUP($D48,'REG FL BS - 4 Results'!$A:$BB,MATCH(Q$12,'REG FL BS - 4 Results'!$2:$2,0),FALSE)/1000</f>
        <v>207995.134772524</v>
      </c>
      <c r="R48" s="110">
        <f>VLOOKUP($D48,'REG FL BS - 4 Results'!$A:$BB,MATCH(R$12,'REG FL BS - 4 Results'!$2:$2,0),FALSE)/1000</f>
        <v>207975.047768221</v>
      </c>
      <c r="S48" s="47">
        <f t="shared" si="9"/>
        <v>209054.35795543494</v>
      </c>
    </row>
    <row r="49" spans="1:19" x14ac:dyDescent="0.3">
      <c r="A49" s="20">
        <f t="shared" si="3"/>
        <v>32</v>
      </c>
      <c r="B49" s="56">
        <v>154</v>
      </c>
      <c r="C49" s="21" t="s">
        <v>133</v>
      </c>
      <c r="D49" s="250" t="s">
        <v>257</v>
      </c>
      <c r="E49" s="21"/>
      <c r="F49" s="110">
        <f>VLOOKUP($D49,'REG FL BS - 4 Results'!$A:$BB,MATCH(F$12,'REG FL BS - 4 Results'!$2:$2,0),FALSE)/1000</f>
        <v>381341.72845999995</v>
      </c>
      <c r="G49" s="110">
        <f>VLOOKUP($D49,'REG FL BS - 4 Results'!$A:$BB,MATCH(G$12,'REG FL BS - 4 Results'!$2:$2,0),FALSE)/1000</f>
        <v>381341.72845999995</v>
      </c>
      <c r="H49" s="110">
        <f>VLOOKUP($D49,'REG FL BS - 4 Results'!$A:$BB,MATCH(H$12,'REG FL BS - 4 Results'!$2:$2,0),FALSE)/1000</f>
        <v>381341.72845999995</v>
      </c>
      <c r="I49" s="110">
        <f>VLOOKUP($D49,'REG FL BS - 4 Results'!$A:$BB,MATCH(I$12,'REG FL BS - 4 Results'!$2:$2,0),FALSE)/1000</f>
        <v>381341.72845999995</v>
      </c>
      <c r="J49" s="110">
        <f>VLOOKUP($D49,'REG FL BS - 4 Results'!$A:$BB,MATCH(J$12,'REG FL BS - 4 Results'!$2:$2,0),FALSE)/1000</f>
        <v>381341.72845999995</v>
      </c>
      <c r="K49" s="110">
        <f>VLOOKUP($D49,'REG FL BS - 4 Results'!$A:$BB,MATCH(K$12,'REG FL BS - 4 Results'!$2:$2,0),FALSE)/1000</f>
        <v>381341.72845999995</v>
      </c>
      <c r="L49" s="110">
        <f>VLOOKUP($D49,'REG FL BS - 4 Results'!$A:$BB,MATCH(L$12,'REG FL BS - 4 Results'!$2:$2,0),FALSE)/1000</f>
        <v>381341.72845999995</v>
      </c>
      <c r="M49" s="110">
        <f>VLOOKUP($D49,'REG FL BS - 4 Results'!$A:$BB,MATCH(M$12,'REG FL BS - 4 Results'!$2:$2,0),FALSE)/1000</f>
        <v>381341.72845999995</v>
      </c>
      <c r="N49" s="110">
        <f>VLOOKUP($D49,'REG FL BS - 4 Results'!$A:$BB,MATCH(N$12,'REG FL BS - 4 Results'!$2:$2,0),FALSE)/1000</f>
        <v>381341.72845999995</v>
      </c>
      <c r="O49" s="110">
        <f>VLOOKUP($D49,'REG FL BS - 4 Results'!$A:$BB,MATCH(O$12,'REG FL BS - 4 Results'!$2:$2,0),FALSE)/1000</f>
        <v>381341.72845999995</v>
      </c>
      <c r="P49" s="110">
        <f>VLOOKUP($D49,'REG FL BS - 4 Results'!$A:$BB,MATCH(P$12,'REG FL BS - 4 Results'!$2:$2,0),FALSE)/1000</f>
        <v>381341.72845999995</v>
      </c>
      <c r="Q49" s="110">
        <f>VLOOKUP($D49,'REG FL BS - 4 Results'!$A:$BB,MATCH(Q$12,'REG FL BS - 4 Results'!$2:$2,0),FALSE)/1000</f>
        <v>381341.72845999995</v>
      </c>
      <c r="R49" s="110">
        <f>VLOOKUP($D49,'REG FL BS - 4 Results'!$A:$BB,MATCH(R$12,'REG FL BS - 4 Results'!$2:$2,0),FALSE)/1000</f>
        <v>381341.72845999995</v>
      </c>
      <c r="S49" s="47">
        <f t="shared" si="9"/>
        <v>381341.72845999995</v>
      </c>
    </row>
    <row r="50" spans="1:19" x14ac:dyDescent="0.3">
      <c r="A50" s="20">
        <f t="shared" si="3"/>
        <v>33</v>
      </c>
      <c r="B50" s="56">
        <v>156</v>
      </c>
      <c r="C50" s="21" t="s">
        <v>134</v>
      </c>
      <c r="D50" s="250" t="s">
        <v>258</v>
      </c>
      <c r="E50" s="21"/>
      <c r="F50" s="110">
        <f>VLOOKUP($D50,'REG FL BS - 4 Results'!$A:$BB,MATCH(F$12,'REG FL BS - 4 Results'!$2:$2,0),FALSE)/1000</f>
        <v>-71.643820000000005</v>
      </c>
      <c r="G50" s="110">
        <f>VLOOKUP($D50,'REG FL BS - 4 Results'!$A:$BB,MATCH(G$12,'REG FL BS - 4 Results'!$2:$2,0),FALSE)/1000</f>
        <v>-71.643820000000005</v>
      </c>
      <c r="H50" s="110">
        <f>VLOOKUP($D50,'REG FL BS - 4 Results'!$A:$BB,MATCH(H$12,'REG FL BS - 4 Results'!$2:$2,0),FALSE)/1000</f>
        <v>-71.643820000000005</v>
      </c>
      <c r="I50" s="110">
        <f>VLOOKUP($D50,'REG FL BS - 4 Results'!$A:$BB,MATCH(I$12,'REG FL BS - 4 Results'!$2:$2,0),FALSE)/1000</f>
        <v>-71.643820000000005</v>
      </c>
      <c r="J50" s="110">
        <f>VLOOKUP($D50,'REG FL BS - 4 Results'!$A:$BB,MATCH(J$12,'REG FL BS - 4 Results'!$2:$2,0),FALSE)/1000</f>
        <v>-71.643820000000005</v>
      </c>
      <c r="K50" s="110">
        <f>VLOOKUP($D50,'REG FL BS - 4 Results'!$A:$BB,MATCH(K$12,'REG FL BS - 4 Results'!$2:$2,0),FALSE)/1000</f>
        <v>-71.643820000000005</v>
      </c>
      <c r="L50" s="110">
        <f>VLOOKUP($D50,'REG FL BS - 4 Results'!$A:$BB,MATCH(L$12,'REG FL BS - 4 Results'!$2:$2,0),FALSE)/1000</f>
        <v>-71.643820000000005</v>
      </c>
      <c r="M50" s="110">
        <f>VLOOKUP($D50,'REG FL BS - 4 Results'!$A:$BB,MATCH(M$12,'REG FL BS - 4 Results'!$2:$2,0),FALSE)/1000</f>
        <v>-71.643820000000005</v>
      </c>
      <c r="N50" s="110">
        <f>VLOOKUP($D50,'REG FL BS - 4 Results'!$A:$BB,MATCH(N$12,'REG FL BS - 4 Results'!$2:$2,0),FALSE)/1000</f>
        <v>-71.643820000000005</v>
      </c>
      <c r="O50" s="110">
        <f>VLOOKUP($D50,'REG FL BS - 4 Results'!$A:$BB,MATCH(O$12,'REG FL BS - 4 Results'!$2:$2,0),FALSE)/1000</f>
        <v>-71.643820000000005</v>
      </c>
      <c r="P50" s="110">
        <f>VLOOKUP($D50,'REG FL BS - 4 Results'!$A:$BB,MATCH(P$12,'REG FL BS - 4 Results'!$2:$2,0),FALSE)/1000</f>
        <v>-71.643820000000005</v>
      </c>
      <c r="Q50" s="110">
        <f>VLOOKUP($D50,'REG FL BS - 4 Results'!$A:$BB,MATCH(Q$12,'REG FL BS - 4 Results'!$2:$2,0),FALSE)/1000</f>
        <v>-71.643820000000005</v>
      </c>
      <c r="R50" s="110">
        <f>VLOOKUP($D50,'REG FL BS - 4 Results'!$A:$BB,MATCH(R$12,'REG FL BS - 4 Results'!$2:$2,0),FALSE)/1000</f>
        <v>-71.643820000000005</v>
      </c>
      <c r="S50" s="47">
        <f t="shared" si="9"/>
        <v>-71.643820000000005</v>
      </c>
    </row>
    <row r="51" spans="1:19" x14ac:dyDescent="0.3">
      <c r="A51" s="20">
        <f t="shared" si="3"/>
        <v>34</v>
      </c>
      <c r="B51" s="56">
        <v>158</v>
      </c>
      <c r="C51" s="21" t="s">
        <v>135</v>
      </c>
      <c r="D51" s="250" t="s">
        <v>259</v>
      </c>
      <c r="E51" s="21"/>
      <c r="F51" s="110">
        <f>VLOOKUP($D51,'REG FL BS - 4 Results'!$A:$BB,MATCH(F$12,'REG FL BS - 4 Results'!$2:$2,0),FALSE)/1000</f>
        <v>3210.1534500000002</v>
      </c>
      <c r="G51" s="110">
        <f>VLOOKUP($D51,'REG FL BS - 4 Results'!$A:$BB,MATCH(G$12,'REG FL BS - 4 Results'!$2:$2,0),FALSE)/1000</f>
        <v>3210.1534500000002</v>
      </c>
      <c r="H51" s="110">
        <f>VLOOKUP($D51,'REG FL BS - 4 Results'!$A:$BB,MATCH(H$12,'REG FL BS - 4 Results'!$2:$2,0),FALSE)/1000</f>
        <v>3210.1534500000002</v>
      </c>
      <c r="I51" s="110">
        <f>VLOOKUP($D51,'REG FL BS - 4 Results'!$A:$BB,MATCH(I$12,'REG FL BS - 4 Results'!$2:$2,0),FALSE)/1000</f>
        <v>3210.1534500000002</v>
      </c>
      <c r="J51" s="110">
        <f>VLOOKUP($D51,'REG FL BS - 4 Results'!$A:$BB,MATCH(J$12,'REG FL BS - 4 Results'!$2:$2,0),FALSE)/1000</f>
        <v>3210.1534500000002</v>
      </c>
      <c r="K51" s="110">
        <f>VLOOKUP($D51,'REG FL BS - 4 Results'!$A:$BB,MATCH(K$12,'REG FL BS - 4 Results'!$2:$2,0),FALSE)/1000</f>
        <v>3210.1534500000002</v>
      </c>
      <c r="L51" s="110">
        <f>VLOOKUP($D51,'REG FL BS - 4 Results'!$A:$BB,MATCH(L$12,'REG FL BS - 4 Results'!$2:$2,0),FALSE)/1000</f>
        <v>3210.1534500000002</v>
      </c>
      <c r="M51" s="110">
        <f>VLOOKUP($D51,'REG FL BS - 4 Results'!$A:$BB,MATCH(M$12,'REG FL BS - 4 Results'!$2:$2,0),FALSE)/1000</f>
        <v>3210.1534500000002</v>
      </c>
      <c r="N51" s="110">
        <f>VLOOKUP($D51,'REG FL BS - 4 Results'!$A:$BB,MATCH(N$12,'REG FL BS - 4 Results'!$2:$2,0),FALSE)/1000</f>
        <v>3210.1534500000002</v>
      </c>
      <c r="O51" s="110">
        <f>VLOOKUP($D51,'REG FL BS - 4 Results'!$A:$BB,MATCH(O$12,'REG FL BS - 4 Results'!$2:$2,0),FALSE)/1000</f>
        <v>3210.1534500000002</v>
      </c>
      <c r="P51" s="110">
        <f>VLOOKUP($D51,'REG FL BS - 4 Results'!$A:$BB,MATCH(P$12,'REG FL BS - 4 Results'!$2:$2,0),FALSE)/1000</f>
        <v>3210.1534500000002</v>
      </c>
      <c r="Q51" s="110">
        <f>VLOOKUP($D51,'REG FL BS - 4 Results'!$A:$BB,MATCH(Q$12,'REG FL BS - 4 Results'!$2:$2,0),FALSE)/1000</f>
        <v>3210.1534500000002</v>
      </c>
      <c r="R51" s="110">
        <f>VLOOKUP($D51,'REG FL BS - 4 Results'!$A:$BB,MATCH(R$12,'REG FL BS - 4 Results'!$2:$2,0),FALSE)/1000</f>
        <v>3210.1534500000002</v>
      </c>
      <c r="S51" s="47">
        <f t="shared" si="9"/>
        <v>3210.1534500000002</v>
      </c>
    </row>
    <row r="52" spans="1:19" x14ac:dyDescent="0.3">
      <c r="A52" s="20">
        <f t="shared" si="3"/>
        <v>35</v>
      </c>
      <c r="B52" s="56">
        <v>163</v>
      </c>
      <c r="C52" s="21" t="s">
        <v>136</v>
      </c>
      <c r="D52" s="250" t="s">
        <v>260</v>
      </c>
      <c r="E52" s="21"/>
      <c r="F52" s="110">
        <f>VLOOKUP($D52,'REG FL BS - 4 Results'!$A:$BB,MATCH(F$12,'REG FL BS - 4 Results'!$2:$2,0),FALSE)/1000</f>
        <v>18919.586849999901</v>
      </c>
      <c r="G52" s="110">
        <f>VLOOKUP($D52,'REG FL BS - 4 Results'!$A:$BB,MATCH(G$12,'REG FL BS - 4 Results'!$2:$2,0),FALSE)/1000</f>
        <v>18919.586849999901</v>
      </c>
      <c r="H52" s="110">
        <f>VLOOKUP($D52,'REG FL BS - 4 Results'!$A:$BB,MATCH(H$12,'REG FL BS - 4 Results'!$2:$2,0),FALSE)/1000</f>
        <v>18919.586849999901</v>
      </c>
      <c r="I52" s="110">
        <f>VLOOKUP($D52,'REG FL BS - 4 Results'!$A:$BB,MATCH(I$12,'REG FL BS - 4 Results'!$2:$2,0),FALSE)/1000</f>
        <v>18919.586849999901</v>
      </c>
      <c r="J52" s="110">
        <f>VLOOKUP($D52,'REG FL BS - 4 Results'!$A:$BB,MATCH(J$12,'REG FL BS - 4 Results'!$2:$2,0),FALSE)/1000</f>
        <v>18919.586849999901</v>
      </c>
      <c r="K52" s="110">
        <f>VLOOKUP($D52,'REG FL BS - 4 Results'!$A:$BB,MATCH(K$12,'REG FL BS - 4 Results'!$2:$2,0),FALSE)/1000</f>
        <v>18919.586849999901</v>
      </c>
      <c r="L52" s="110">
        <f>VLOOKUP($D52,'REG FL BS - 4 Results'!$A:$BB,MATCH(L$12,'REG FL BS - 4 Results'!$2:$2,0),FALSE)/1000</f>
        <v>18919.586849999901</v>
      </c>
      <c r="M52" s="110">
        <f>VLOOKUP($D52,'REG FL BS - 4 Results'!$A:$BB,MATCH(M$12,'REG FL BS - 4 Results'!$2:$2,0),FALSE)/1000</f>
        <v>18919.586849999901</v>
      </c>
      <c r="N52" s="110">
        <f>VLOOKUP($D52,'REG FL BS - 4 Results'!$A:$BB,MATCH(N$12,'REG FL BS - 4 Results'!$2:$2,0),FALSE)/1000</f>
        <v>18919.586849999901</v>
      </c>
      <c r="O52" s="110">
        <f>VLOOKUP($D52,'REG FL BS - 4 Results'!$A:$BB,MATCH(O$12,'REG FL BS - 4 Results'!$2:$2,0),FALSE)/1000</f>
        <v>18919.586849999901</v>
      </c>
      <c r="P52" s="110">
        <f>VLOOKUP($D52,'REG FL BS - 4 Results'!$A:$BB,MATCH(P$12,'REG FL BS - 4 Results'!$2:$2,0),FALSE)/1000</f>
        <v>18919.586849999901</v>
      </c>
      <c r="Q52" s="110">
        <f>VLOOKUP($D52,'REG FL BS - 4 Results'!$A:$BB,MATCH(Q$12,'REG FL BS - 4 Results'!$2:$2,0),FALSE)/1000</f>
        <v>18919.586849999901</v>
      </c>
      <c r="R52" s="110">
        <f>VLOOKUP($D52,'REG FL BS - 4 Results'!$A:$BB,MATCH(R$12,'REG FL BS - 4 Results'!$2:$2,0),FALSE)/1000</f>
        <v>18919.586849999901</v>
      </c>
      <c r="S52" s="47">
        <f t="shared" si="9"/>
        <v>18919.586849999901</v>
      </c>
    </row>
    <row r="53" spans="1:19" x14ac:dyDescent="0.3">
      <c r="A53" s="20">
        <f t="shared" si="3"/>
        <v>36</v>
      </c>
      <c r="B53" s="56">
        <v>165</v>
      </c>
      <c r="C53" s="21" t="s">
        <v>137</v>
      </c>
      <c r="D53" s="250" t="s">
        <v>261</v>
      </c>
      <c r="E53" s="21"/>
      <c r="F53" s="110">
        <f>VLOOKUP($D53,'REG FL BS - 4 Results'!$A:$BB,MATCH(F$12,'REG FL BS - 4 Results'!$2:$2,0),FALSE)/1000</f>
        <v>67179.829939999996</v>
      </c>
      <c r="G53" s="110">
        <f>VLOOKUP($D53,'REG FL BS - 4 Results'!$A:$BB,MATCH(G$12,'REG FL BS - 4 Results'!$2:$2,0),FALSE)/1000</f>
        <v>64748.872677496503</v>
      </c>
      <c r="H53" s="110">
        <f>VLOOKUP($D53,'REG FL BS - 4 Results'!$A:$BB,MATCH(H$12,'REG FL BS - 4 Results'!$2:$2,0),FALSE)/1000</f>
        <v>91489.402565034805</v>
      </c>
      <c r="I53" s="110">
        <f>VLOOKUP($D53,'REG FL BS - 4 Results'!$A:$BB,MATCH(I$12,'REG FL BS - 4 Results'!$2:$2,0),FALSE)/1000</f>
        <v>89058.445302531298</v>
      </c>
      <c r="J53" s="110">
        <f>VLOOKUP($D53,'REG FL BS - 4 Results'!$A:$BB,MATCH(J$12,'REG FL BS - 4 Results'!$2:$2,0),FALSE)/1000</f>
        <v>86627.488040027791</v>
      </c>
      <c r="K53" s="110">
        <f>VLOOKUP($D53,'REG FL BS - 4 Results'!$A:$BB,MATCH(K$12,'REG FL BS - 4 Results'!$2:$2,0),FALSE)/1000</f>
        <v>84196.5307775244</v>
      </c>
      <c r="L53" s="110">
        <f>VLOOKUP($D53,'REG FL BS - 4 Results'!$A:$BB,MATCH(L$12,'REG FL BS - 4 Results'!$2:$2,0),FALSE)/1000</f>
        <v>81765.573515020908</v>
      </c>
      <c r="M53" s="110">
        <f>VLOOKUP($D53,'REG FL BS - 4 Results'!$A:$BB,MATCH(M$12,'REG FL BS - 4 Results'!$2:$2,0),FALSE)/1000</f>
        <v>79334.6162525174</v>
      </c>
      <c r="N53" s="110">
        <f>VLOOKUP($D53,'REG FL BS - 4 Results'!$A:$BB,MATCH(N$12,'REG FL BS - 4 Results'!$2:$2,0),FALSE)/1000</f>
        <v>76903.658990013893</v>
      </c>
      <c r="O53" s="110">
        <f>VLOOKUP($D53,'REG FL BS - 4 Results'!$A:$BB,MATCH(O$12,'REG FL BS - 4 Results'!$2:$2,0),FALSE)/1000</f>
        <v>74472.701727510386</v>
      </c>
      <c r="P53" s="110">
        <f>VLOOKUP($D53,'REG FL BS - 4 Results'!$A:$BB,MATCH(P$12,'REG FL BS - 4 Results'!$2:$2,0),FALSE)/1000</f>
        <v>72041.744465006908</v>
      </c>
      <c r="Q53" s="110">
        <f>VLOOKUP($D53,'REG FL BS - 4 Results'!$A:$BB,MATCH(Q$12,'REG FL BS - 4 Results'!$2:$2,0),FALSE)/1000</f>
        <v>69610.787202503401</v>
      </c>
      <c r="R53" s="110">
        <f>VLOOKUP($D53,'REG FL BS - 4 Results'!$A:$BB,MATCH(R$12,'REG FL BS - 4 Results'!$2:$2,0),FALSE)/1000</f>
        <v>67179.829939999996</v>
      </c>
      <c r="S53" s="47">
        <f t="shared" si="9"/>
        <v>77277.65241501444</v>
      </c>
    </row>
    <row r="54" spans="1:19" x14ac:dyDescent="0.3">
      <c r="A54" s="20">
        <f t="shared" si="3"/>
        <v>37</v>
      </c>
      <c r="B54" s="56">
        <v>172</v>
      </c>
      <c r="C54" s="3" t="s">
        <v>138</v>
      </c>
      <c r="D54" s="250" t="s">
        <v>262</v>
      </c>
      <c r="F54" s="110">
        <f>VLOOKUP($D54,'REG FL BS - 4 Results'!$A:$BB,MATCH(F$12,'REG FL BS - 4 Results'!$2:$2,0),FALSE)/1000</f>
        <v>73.536760000000001</v>
      </c>
      <c r="G54" s="110">
        <f>VLOOKUP($D54,'REG FL BS - 4 Results'!$A:$BB,MATCH(G$12,'REG FL BS - 4 Results'!$2:$2,0),FALSE)/1000</f>
        <v>73.536760000000001</v>
      </c>
      <c r="H54" s="110">
        <f>VLOOKUP($D54,'REG FL BS - 4 Results'!$A:$BB,MATCH(H$12,'REG FL BS - 4 Results'!$2:$2,0),FALSE)/1000</f>
        <v>73.536760000000001</v>
      </c>
      <c r="I54" s="110">
        <f>VLOOKUP($D54,'REG FL BS - 4 Results'!$A:$BB,MATCH(I$12,'REG FL BS - 4 Results'!$2:$2,0),FALSE)/1000</f>
        <v>73.536760000000001</v>
      </c>
      <c r="J54" s="110">
        <f>VLOOKUP($D54,'REG FL BS - 4 Results'!$A:$BB,MATCH(J$12,'REG FL BS - 4 Results'!$2:$2,0),FALSE)/1000</f>
        <v>73.536760000000001</v>
      </c>
      <c r="K54" s="110">
        <f>VLOOKUP($D54,'REG FL BS - 4 Results'!$A:$BB,MATCH(K$12,'REG FL BS - 4 Results'!$2:$2,0),FALSE)/1000</f>
        <v>73.536760000000001</v>
      </c>
      <c r="L54" s="110">
        <f>VLOOKUP($D54,'REG FL BS - 4 Results'!$A:$BB,MATCH(L$12,'REG FL BS - 4 Results'!$2:$2,0),FALSE)/1000</f>
        <v>73.536760000000001</v>
      </c>
      <c r="M54" s="110">
        <f>VLOOKUP($D54,'REG FL BS - 4 Results'!$A:$BB,MATCH(M$12,'REG FL BS - 4 Results'!$2:$2,0),FALSE)/1000</f>
        <v>73.536760000000001</v>
      </c>
      <c r="N54" s="110">
        <f>VLOOKUP($D54,'REG FL BS - 4 Results'!$A:$BB,MATCH(N$12,'REG FL BS - 4 Results'!$2:$2,0),FALSE)/1000</f>
        <v>73.536760000000001</v>
      </c>
      <c r="O54" s="110">
        <f>VLOOKUP($D54,'REG FL BS - 4 Results'!$A:$BB,MATCH(O$12,'REG FL BS - 4 Results'!$2:$2,0),FALSE)/1000</f>
        <v>73.536760000000001</v>
      </c>
      <c r="P54" s="110">
        <f>VLOOKUP($D54,'REG FL BS - 4 Results'!$A:$BB,MATCH(P$12,'REG FL BS - 4 Results'!$2:$2,0),FALSE)/1000</f>
        <v>73.536760000000001</v>
      </c>
      <c r="Q54" s="110">
        <f>VLOOKUP($D54,'REG FL BS - 4 Results'!$A:$BB,MATCH(Q$12,'REG FL BS - 4 Results'!$2:$2,0),FALSE)/1000</f>
        <v>73.536760000000001</v>
      </c>
      <c r="R54" s="110">
        <f>VLOOKUP($D54,'REG FL BS - 4 Results'!$A:$BB,MATCH(R$12,'REG FL BS - 4 Results'!$2:$2,0),FALSE)/1000</f>
        <v>73.536760000000001</v>
      </c>
      <c r="S54" s="47">
        <f t="shared" si="9"/>
        <v>73.536759999999987</v>
      </c>
    </row>
    <row r="55" spans="1:19" x14ac:dyDescent="0.3">
      <c r="A55" s="20">
        <f t="shared" si="3"/>
        <v>38</v>
      </c>
      <c r="B55" s="56">
        <v>173</v>
      </c>
      <c r="C55" s="21" t="s">
        <v>139</v>
      </c>
      <c r="D55" s="250" t="s">
        <v>263</v>
      </c>
      <c r="E55" s="21"/>
      <c r="F55" s="110">
        <f>VLOOKUP($D55,'REG FL BS - 4 Results'!$A:$BB,MATCH(F$12,'REG FL BS - 4 Results'!$2:$2,0),FALSE)/1000</f>
        <v>122821.33926000001</v>
      </c>
      <c r="G55" s="110">
        <f>VLOOKUP($D55,'REG FL BS - 4 Results'!$A:$BB,MATCH(G$12,'REG FL BS - 4 Results'!$2:$2,0),FALSE)/1000</f>
        <v>122821.33926000001</v>
      </c>
      <c r="H55" s="110">
        <f>VLOOKUP($D55,'REG FL BS - 4 Results'!$A:$BB,MATCH(H$12,'REG FL BS - 4 Results'!$2:$2,0),FALSE)/1000</f>
        <v>122821.33926000001</v>
      </c>
      <c r="I55" s="110">
        <f>VLOOKUP($D55,'REG FL BS - 4 Results'!$A:$BB,MATCH(I$12,'REG FL BS - 4 Results'!$2:$2,0),FALSE)/1000</f>
        <v>122821.33926000001</v>
      </c>
      <c r="J55" s="110">
        <f>VLOOKUP($D55,'REG FL BS - 4 Results'!$A:$BB,MATCH(J$12,'REG FL BS - 4 Results'!$2:$2,0),FALSE)/1000</f>
        <v>122821.33926000001</v>
      </c>
      <c r="K55" s="110">
        <f>VLOOKUP($D55,'REG FL BS - 4 Results'!$A:$BB,MATCH(K$12,'REG FL BS - 4 Results'!$2:$2,0),FALSE)/1000</f>
        <v>122821.33926000001</v>
      </c>
      <c r="L55" s="110">
        <f>VLOOKUP($D55,'REG FL BS - 4 Results'!$A:$BB,MATCH(L$12,'REG FL BS - 4 Results'!$2:$2,0),FALSE)/1000</f>
        <v>122821.33926000001</v>
      </c>
      <c r="M55" s="110">
        <f>VLOOKUP($D55,'REG FL BS - 4 Results'!$A:$BB,MATCH(M$12,'REG FL BS - 4 Results'!$2:$2,0),FALSE)/1000</f>
        <v>122821.33926000001</v>
      </c>
      <c r="N55" s="110">
        <f>VLOOKUP($D55,'REG FL BS - 4 Results'!$A:$BB,MATCH(N$12,'REG FL BS - 4 Results'!$2:$2,0),FALSE)/1000</f>
        <v>122821.33926000001</v>
      </c>
      <c r="O55" s="110">
        <f>VLOOKUP($D55,'REG FL BS - 4 Results'!$A:$BB,MATCH(O$12,'REG FL BS - 4 Results'!$2:$2,0),FALSE)/1000</f>
        <v>122821.33926000001</v>
      </c>
      <c r="P55" s="110">
        <f>VLOOKUP($D55,'REG FL BS - 4 Results'!$A:$BB,MATCH(P$12,'REG FL BS - 4 Results'!$2:$2,0),FALSE)/1000</f>
        <v>122821.33926000001</v>
      </c>
      <c r="Q55" s="110">
        <f>VLOOKUP($D55,'REG FL BS - 4 Results'!$A:$BB,MATCH(Q$12,'REG FL BS - 4 Results'!$2:$2,0),FALSE)/1000</f>
        <v>122821.33926000001</v>
      </c>
      <c r="R55" s="110">
        <f>VLOOKUP($D55,'REG FL BS - 4 Results'!$A:$BB,MATCH(R$12,'REG FL BS - 4 Results'!$2:$2,0),FALSE)/1000</f>
        <v>122821.33926000001</v>
      </c>
      <c r="S55" s="47">
        <f t="shared" si="9"/>
        <v>122821.33926000002</v>
      </c>
    </row>
    <row r="56" spans="1:19" x14ac:dyDescent="0.3">
      <c r="A56" s="20">
        <f t="shared" si="3"/>
        <v>39</v>
      </c>
      <c r="B56" s="56">
        <v>174</v>
      </c>
      <c r="C56" s="21" t="s">
        <v>140</v>
      </c>
      <c r="D56" s="250" t="s">
        <v>264</v>
      </c>
      <c r="E56" s="21"/>
      <c r="F56" s="110">
        <f>VLOOKUP($D56,'REG FL BS - 4 Results'!$A:$BB,MATCH(F$12,'REG FL BS - 4 Results'!$2:$2,0),FALSE)/1000</f>
        <v>4.0017766878008801E-10</v>
      </c>
      <c r="G56" s="110">
        <f>VLOOKUP($D56,'REG FL BS - 4 Results'!$A:$BB,MATCH(G$12,'REG FL BS - 4 Results'!$2:$2,0),FALSE)/1000</f>
        <v>4.3473846744745903E-10</v>
      </c>
      <c r="H56" s="110">
        <f>VLOOKUP($D56,'REG FL BS - 4 Results'!$A:$BB,MATCH(H$12,'REG FL BS - 4 Results'!$2:$2,0),FALSE)/1000</f>
        <v>3.2378011383116199E-10</v>
      </c>
      <c r="I56" s="110">
        <f>VLOOKUP($D56,'REG FL BS - 4 Results'!$A:$BB,MATCH(I$12,'REG FL BS - 4 Results'!$2:$2,0),FALSE)/1000</f>
        <v>3.2923708204180002E-10</v>
      </c>
      <c r="J56" s="110">
        <f>VLOOKUP($D56,'REG FL BS - 4 Results'!$A:$BB,MATCH(J$12,'REG FL BS - 4 Results'!$2:$2,0),FALSE)/1000</f>
        <v>3.6379788070917098E-10</v>
      </c>
      <c r="K56" s="110">
        <f>VLOOKUP($D56,'REG FL BS - 4 Results'!$A:$BB,MATCH(K$12,'REG FL BS - 4 Results'!$2:$2,0),FALSE)/1000</f>
        <v>2.52839527092874E-10</v>
      </c>
      <c r="L56" s="110">
        <f>VLOOKUP($D56,'REG FL BS - 4 Results'!$A:$BB,MATCH(L$12,'REG FL BS - 4 Results'!$2:$2,0),FALSE)/1000</f>
        <v>1.41881173476576E-10</v>
      </c>
      <c r="M56" s="110">
        <f>VLOOKUP($D56,'REG FL BS - 4 Results'!$A:$BB,MATCH(M$12,'REG FL BS - 4 Results'!$2:$2,0),FALSE)/1000</f>
        <v>1.76441972143948E-10</v>
      </c>
      <c r="N56" s="110">
        <f>VLOOKUP($D56,'REG FL BS - 4 Results'!$A:$BB,MATCH(N$12,'REG FL BS - 4 Results'!$2:$2,0),FALSE)/1000</f>
        <v>2.40106601268053E-10</v>
      </c>
      <c r="O56" s="110">
        <f>VLOOKUP($D56,'REG FL BS - 4 Results'!$A:$BB,MATCH(O$12,'REG FL BS - 4 Results'!$2:$2,0),FALSE)/1000</f>
        <v>1.5825207810848902E-10</v>
      </c>
      <c r="P56" s="110">
        <f>VLOOKUP($D56,'REG FL BS - 4 Results'!$A:$BB,MATCH(P$12,'REG FL BS - 4 Results'!$2:$2,0),FALSE)/1000</f>
        <v>4.77484718430787E-11</v>
      </c>
      <c r="Q56" s="110">
        <f>VLOOKUP($D56,'REG FL BS - 4 Results'!$A:$BB,MATCH(Q$12,'REG FL BS - 4 Results'!$2:$2,0),FALSE)/1000</f>
        <v>1.2596501619554999E-10</v>
      </c>
      <c r="R56" s="110">
        <f>VLOOKUP($D56,'REG FL BS - 4 Results'!$A:$BB,MATCH(R$12,'REG FL BS - 4 Results'!$2:$2,0),FALSE)/1000</f>
        <v>1.6416379367001298E-10</v>
      </c>
      <c r="S56" s="47">
        <f t="shared" si="9"/>
        <v>2.4300998820063559E-10</v>
      </c>
    </row>
    <row r="57" spans="1:19" x14ac:dyDescent="0.3">
      <c r="A57" s="20">
        <f t="shared" si="3"/>
        <v>40</v>
      </c>
      <c r="B57" s="56">
        <v>175</v>
      </c>
      <c r="C57" s="21" t="s">
        <v>141</v>
      </c>
      <c r="D57" s="250" t="s">
        <v>265</v>
      </c>
      <c r="E57" s="21"/>
      <c r="F57" s="110">
        <f>VLOOKUP($D57,'REG FL BS - 4 Results'!$A:$BB,MATCH(F$12,'REG FL BS - 4 Results'!$2:$2,0),FALSE)/1000</f>
        <v>17162.290379999999</v>
      </c>
      <c r="G57" s="110">
        <f>VLOOKUP($D57,'REG FL BS - 4 Results'!$A:$BB,MATCH(G$12,'REG FL BS - 4 Results'!$2:$2,0),FALSE)/1000</f>
        <v>17162.290379999999</v>
      </c>
      <c r="H57" s="110">
        <f>VLOOKUP($D57,'REG FL BS - 4 Results'!$A:$BB,MATCH(H$12,'REG FL BS - 4 Results'!$2:$2,0),FALSE)/1000</f>
        <v>17162.290379999999</v>
      </c>
      <c r="I57" s="110">
        <f>VLOOKUP($D57,'REG FL BS - 4 Results'!$A:$BB,MATCH(I$12,'REG FL BS - 4 Results'!$2:$2,0),FALSE)/1000</f>
        <v>17162.290379999999</v>
      </c>
      <c r="J57" s="110">
        <f>VLOOKUP($D57,'REG FL BS - 4 Results'!$A:$BB,MATCH(J$12,'REG FL BS - 4 Results'!$2:$2,0),FALSE)/1000</f>
        <v>17162.290379999999</v>
      </c>
      <c r="K57" s="110">
        <f>VLOOKUP($D57,'REG FL BS - 4 Results'!$A:$BB,MATCH(K$12,'REG FL BS - 4 Results'!$2:$2,0),FALSE)/1000</f>
        <v>17162.290379999999</v>
      </c>
      <c r="L57" s="110">
        <f>VLOOKUP($D57,'REG FL BS - 4 Results'!$A:$BB,MATCH(L$12,'REG FL BS - 4 Results'!$2:$2,0),FALSE)/1000</f>
        <v>17162.290379999999</v>
      </c>
      <c r="M57" s="110">
        <f>VLOOKUP($D57,'REG FL BS - 4 Results'!$A:$BB,MATCH(M$12,'REG FL BS - 4 Results'!$2:$2,0),FALSE)/1000</f>
        <v>17162.290379999999</v>
      </c>
      <c r="N57" s="110">
        <f>VLOOKUP($D57,'REG FL BS - 4 Results'!$A:$BB,MATCH(N$12,'REG FL BS - 4 Results'!$2:$2,0),FALSE)/1000</f>
        <v>17162.290379999999</v>
      </c>
      <c r="O57" s="110">
        <f>VLOOKUP($D57,'REG FL BS - 4 Results'!$A:$BB,MATCH(O$12,'REG FL BS - 4 Results'!$2:$2,0),FALSE)/1000</f>
        <v>17162.290379999999</v>
      </c>
      <c r="P57" s="110">
        <f>VLOOKUP($D57,'REG FL BS - 4 Results'!$A:$BB,MATCH(P$12,'REG FL BS - 4 Results'!$2:$2,0),FALSE)/1000</f>
        <v>17162.290379999999</v>
      </c>
      <c r="Q57" s="110">
        <f>VLOOKUP($D57,'REG FL BS - 4 Results'!$A:$BB,MATCH(Q$12,'REG FL BS - 4 Results'!$2:$2,0),FALSE)/1000</f>
        <v>17162.290379999999</v>
      </c>
      <c r="R57" s="110">
        <f>VLOOKUP($D57,'REG FL BS - 4 Results'!$A:$BB,MATCH(R$12,'REG FL BS - 4 Results'!$2:$2,0),FALSE)/1000</f>
        <v>17162.290379999999</v>
      </c>
      <c r="S57" s="47">
        <f t="shared" si="9"/>
        <v>17162.290379999995</v>
      </c>
    </row>
    <row r="58" spans="1:19" x14ac:dyDescent="0.3">
      <c r="A58" s="20">
        <f t="shared" si="3"/>
        <v>41</v>
      </c>
      <c r="B58" s="56">
        <v>176</v>
      </c>
      <c r="C58" s="21" t="s">
        <v>142</v>
      </c>
      <c r="D58" s="250" t="s">
        <v>266</v>
      </c>
      <c r="E58" s="21"/>
      <c r="F58" s="110">
        <f>VLOOKUP($D58,'REG FL BS - 4 Results'!$A:$BB,MATCH(F$12,'REG FL BS - 4 Results'!$2:$2,0),FALSE)/1000</f>
        <v>0</v>
      </c>
      <c r="G58" s="110">
        <f>VLOOKUP($D58,'REG FL BS - 4 Results'!$A:$BB,MATCH(G$12,'REG FL BS - 4 Results'!$2:$2,0),FALSE)/1000</f>
        <v>0</v>
      </c>
      <c r="H58" s="110">
        <f>VLOOKUP($D58,'REG FL BS - 4 Results'!$A:$BB,MATCH(H$12,'REG FL BS - 4 Results'!$2:$2,0),FALSE)/1000</f>
        <v>0</v>
      </c>
      <c r="I58" s="110">
        <f>VLOOKUP($D58,'REG FL BS - 4 Results'!$A:$BB,MATCH(I$12,'REG FL BS - 4 Results'!$2:$2,0),FALSE)/1000</f>
        <v>0</v>
      </c>
      <c r="J58" s="110">
        <f>VLOOKUP($D58,'REG FL BS - 4 Results'!$A:$BB,MATCH(J$12,'REG FL BS - 4 Results'!$2:$2,0),FALSE)/1000</f>
        <v>0</v>
      </c>
      <c r="K58" s="110">
        <f>VLOOKUP($D58,'REG FL BS - 4 Results'!$A:$BB,MATCH(K$12,'REG FL BS - 4 Results'!$2:$2,0),FALSE)/1000</f>
        <v>0</v>
      </c>
      <c r="L58" s="110">
        <f>VLOOKUP($D58,'REG FL BS - 4 Results'!$A:$BB,MATCH(L$12,'REG FL BS - 4 Results'!$2:$2,0),FALSE)/1000</f>
        <v>0</v>
      </c>
      <c r="M58" s="110">
        <f>VLOOKUP($D58,'REG FL BS - 4 Results'!$A:$BB,MATCH(M$12,'REG FL BS - 4 Results'!$2:$2,0),FALSE)/1000</f>
        <v>0</v>
      </c>
      <c r="N58" s="110">
        <f>VLOOKUP($D58,'REG FL BS - 4 Results'!$A:$BB,MATCH(N$12,'REG FL BS - 4 Results'!$2:$2,0),FALSE)/1000</f>
        <v>0</v>
      </c>
      <c r="O58" s="110">
        <f>VLOOKUP($D58,'REG FL BS - 4 Results'!$A:$BB,MATCH(O$12,'REG FL BS - 4 Results'!$2:$2,0),FALSE)/1000</f>
        <v>0</v>
      </c>
      <c r="P58" s="110">
        <f>VLOOKUP($D58,'REG FL BS - 4 Results'!$A:$BB,MATCH(P$12,'REG FL BS - 4 Results'!$2:$2,0),FALSE)/1000</f>
        <v>0</v>
      </c>
      <c r="Q58" s="110">
        <f>VLOOKUP($D58,'REG FL BS - 4 Results'!$A:$BB,MATCH(Q$12,'REG FL BS - 4 Results'!$2:$2,0),FALSE)/1000</f>
        <v>0</v>
      </c>
      <c r="R58" s="110">
        <f>VLOOKUP($D58,'REG FL BS - 4 Results'!$A:$BB,MATCH(R$12,'REG FL BS - 4 Results'!$2:$2,0),FALSE)/1000</f>
        <v>0</v>
      </c>
      <c r="S58" s="47">
        <f t="shared" si="9"/>
        <v>0</v>
      </c>
    </row>
    <row r="59" spans="1:19" x14ac:dyDescent="0.3">
      <c r="A59" s="20">
        <f t="shared" si="3"/>
        <v>42</v>
      </c>
      <c r="C59" s="40" t="s">
        <v>143</v>
      </c>
      <c r="D59" s="40"/>
      <c r="E59" s="40"/>
      <c r="F59" s="48">
        <f>SUM(F42:F58)</f>
        <v>1442267.7504259164</v>
      </c>
      <c r="G59" s="48">
        <f t="shared" ref="G59:P59" si="10">SUM(G42:G58)</f>
        <v>1541295.8294805896</v>
      </c>
      <c r="H59" s="48">
        <f t="shared" si="10"/>
        <v>1437430.3561944445</v>
      </c>
      <c r="I59" s="48">
        <f t="shared" si="10"/>
        <v>1419800.1570871766</v>
      </c>
      <c r="J59" s="48">
        <f t="shared" si="10"/>
        <v>1427578.5079542547</v>
      </c>
      <c r="K59" s="48">
        <f t="shared" si="10"/>
        <v>1500434.0749005475</v>
      </c>
      <c r="L59" s="48">
        <f t="shared" si="10"/>
        <v>1772691.8978939687</v>
      </c>
      <c r="M59" s="48">
        <f t="shared" si="10"/>
        <v>1770064.0039142768</v>
      </c>
      <c r="N59" s="48">
        <f t="shared" si="10"/>
        <v>1901146.8954646729</v>
      </c>
      <c r="O59" s="48">
        <f t="shared" si="10"/>
        <v>1868348.5824033464</v>
      </c>
      <c r="P59" s="48">
        <f t="shared" si="10"/>
        <v>1808317.3129774781</v>
      </c>
      <c r="Q59" s="48">
        <f>SUM(Q42:Q58)</f>
        <v>1469842.0923814562</v>
      </c>
      <c r="R59" s="48">
        <f>SUM(R42:R58)</f>
        <v>1401719.5177277683</v>
      </c>
      <c r="S59" s="48">
        <f>SUM(S42:S58)</f>
        <v>1596995.152215838</v>
      </c>
    </row>
    <row r="60" spans="1:19" x14ac:dyDescent="0.3">
      <c r="A60" s="20">
        <f t="shared" si="3"/>
        <v>43</v>
      </c>
      <c r="C60" s="40"/>
      <c r="D60" s="40"/>
      <c r="E60" s="40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</row>
    <row r="61" spans="1:19" x14ac:dyDescent="0.3">
      <c r="A61" s="20">
        <f t="shared" si="3"/>
        <v>44</v>
      </c>
      <c r="C61" s="40"/>
      <c r="D61" s="40"/>
      <c r="E61" s="40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</row>
    <row r="62" spans="1:19" x14ac:dyDescent="0.3">
      <c r="A62" s="20">
        <f t="shared" si="3"/>
        <v>45</v>
      </c>
      <c r="C62" s="40"/>
      <c r="D62" s="40"/>
      <c r="E62" s="40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</row>
    <row r="63" spans="1:19" x14ac:dyDescent="0.3">
      <c r="A63" s="20">
        <f t="shared" si="3"/>
        <v>46</v>
      </c>
      <c r="C63" s="40"/>
      <c r="D63" s="40"/>
      <c r="E63" s="40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</row>
    <row r="64" spans="1:19" x14ac:dyDescent="0.3">
      <c r="A64" s="20">
        <f t="shared" si="3"/>
        <v>47</v>
      </c>
      <c r="C64" s="40"/>
      <c r="D64" s="40"/>
      <c r="E64" s="40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</row>
    <row r="65" spans="1:19" x14ac:dyDescent="0.3">
      <c r="A65" s="255" t="s">
        <v>267</v>
      </c>
      <c r="B65" s="259"/>
      <c r="C65" s="260"/>
      <c r="D65" s="260"/>
      <c r="E65" s="260"/>
      <c r="F65" s="260"/>
      <c r="G65" s="260"/>
      <c r="H65" s="260"/>
      <c r="I65" s="260"/>
      <c r="J65" s="260"/>
      <c r="K65" s="260"/>
      <c r="L65" s="260"/>
      <c r="M65" s="260"/>
      <c r="N65" s="260"/>
      <c r="O65" s="260"/>
      <c r="P65" s="260"/>
      <c r="Q65" s="260"/>
      <c r="R65" s="260" t="s">
        <v>268</v>
      </c>
      <c r="S65" s="260"/>
    </row>
    <row r="66" spans="1:19" x14ac:dyDescent="0.3">
      <c r="A66" s="1" t="s">
        <v>89</v>
      </c>
      <c r="B66" s="244"/>
      <c r="C66" s="245"/>
      <c r="D66" s="245"/>
      <c r="E66" s="245"/>
      <c r="F66" s="1"/>
      <c r="G66" s="283" t="s">
        <v>203</v>
      </c>
      <c r="H66" s="283"/>
      <c r="I66" s="283"/>
      <c r="J66" s="283"/>
      <c r="K66" s="283"/>
      <c r="L66" s="283"/>
      <c r="M66" s="283"/>
      <c r="N66" s="283"/>
      <c r="O66" s="283"/>
      <c r="R66" s="284" t="s">
        <v>3601</v>
      </c>
      <c r="S66" s="284"/>
    </row>
    <row r="67" spans="1:19" x14ac:dyDescent="0.3">
      <c r="A67" s="4"/>
      <c r="B67" s="240"/>
      <c r="C67" s="4"/>
      <c r="D67" s="4"/>
      <c r="E67" s="4"/>
      <c r="F67" s="4"/>
      <c r="G67" s="4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8"/>
      <c r="S67" s="29"/>
    </row>
    <row r="68" spans="1:19" x14ac:dyDescent="0.3">
      <c r="A68" s="3" t="s">
        <v>90</v>
      </c>
      <c r="B68" s="242"/>
      <c r="C68" s="7"/>
      <c r="D68" s="7"/>
      <c r="E68" s="7"/>
      <c r="F68" s="7" t="s">
        <v>204</v>
      </c>
      <c r="G68" s="285" t="s">
        <v>205</v>
      </c>
      <c r="H68" s="285"/>
      <c r="I68" s="285"/>
      <c r="J68" s="285"/>
      <c r="K68" s="285"/>
      <c r="L68" s="285"/>
      <c r="M68" s="285"/>
      <c r="N68" s="9"/>
      <c r="O68" s="9"/>
      <c r="P68" s="8"/>
      <c r="Q68" s="8" t="s">
        <v>206</v>
      </c>
      <c r="R68" s="9"/>
      <c r="S68" s="9"/>
    </row>
    <row r="69" spans="1:19" x14ac:dyDescent="0.3">
      <c r="B69" s="242"/>
      <c r="C69" s="9"/>
      <c r="D69" s="9"/>
      <c r="E69" s="9"/>
      <c r="F69" s="30"/>
      <c r="G69" s="286"/>
      <c r="H69" s="286"/>
      <c r="I69" s="286"/>
      <c r="J69" s="286"/>
      <c r="K69" s="286"/>
      <c r="L69" s="286"/>
      <c r="M69" s="286"/>
      <c r="N69" s="12"/>
      <c r="O69" s="12"/>
      <c r="P69" s="10" t="str">
        <f t="shared" ref="P69:Q73" si="11">+P4</f>
        <v>_</v>
      </c>
      <c r="Q69" s="11" t="str">
        <f t="shared" si="11"/>
        <v>Projected Test Year 3 Ended</v>
      </c>
      <c r="R69" s="37"/>
      <c r="S69" s="12">
        <f t="shared" ref="S69:S73" si="12">+S4</f>
        <v>46752</v>
      </c>
    </row>
    <row r="70" spans="1:19" x14ac:dyDescent="0.3">
      <c r="A70" s="3" t="s">
        <v>91</v>
      </c>
      <c r="B70" s="242"/>
      <c r="C70" s="9"/>
      <c r="D70" s="9"/>
      <c r="E70" s="9"/>
      <c r="F70" s="30"/>
      <c r="G70" s="286"/>
      <c r="H70" s="286"/>
      <c r="I70" s="286"/>
      <c r="J70" s="286"/>
      <c r="K70" s="286"/>
      <c r="L70" s="286"/>
      <c r="M70" s="286"/>
      <c r="N70" s="12"/>
      <c r="O70" s="12"/>
      <c r="P70" s="10" t="str">
        <f t="shared" si="11"/>
        <v>_</v>
      </c>
      <c r="Q70" s="11" t="str">
        <f t="shared" si="11"/>
        <v>Projected Test Year 2 Ended</v>
      </c>
      <c r="R70" s="37"/>
      <c r="S70" s="12">
        <f t="shared" si="12"/>
        <v>46387</v>
      </c>
    </row>
    <row r="71" spans="1:19" x14ac:dyDescent="0.3">
      <c r="B71" s="246"/>
      <c r="C71" s="247"/>
      <c r="D71" s="247"/>
      <c r="E71" s="247"/>
      <c r="F71" s="30"/>
      <c r="G71" s="30"/>
      <c r="H71" s="30"/>
      <c r="I71" s="30"/>
      <c r="J71" s="30"/>
      <c r="K71" s="30"/>
      <c r="L71" s="30"/>
      <c r="M71" s="30"/>
      <c r="N71" s="12"/>
      <c r="O71" s="12"/>
      <c r="P71" s="10" t="str">
        <f t="shared" si="11"/>
        <v>X</v>
      </c>
      <c r="Q71" s="11" t="str">
        <f t="shared" si="11"/>
        <v>Projected Test Year 1 Ended</v>
      </c>
      <c r="S71" s="12">
        <f t="shared" si="12"/>
        <v>46022</v>
      </c>
    </row>
    <row r="72" spans="1:19" x14ac:dyDescent="0.3">
      <c r="A72" s="12" t="str">
        <f>+A7</f>
        <v>DOCKET NO.: 20240025-EI</v>
      </c>
      <c r="F72" s="30"/>
      <c r="G72" s="30"/>
      <c r="H72" s="30"/>
      <c r="I72" s="30"/>
      <c r="J72" s="30"/>
      <c r="K72" s="30"/>
      <c r="L72" s="30"/>
      <c r="M72" s="30"/>
      <c r="N72" s="12"/>
      <c r="O72" s="12"/>
      <c r="P72" s="10" t="str">
        <f t="shared" si="11"/>
        <v>_</v>
      </c>
      <c r="Q72" s="11" t="str">
        <f t="shared" si="11"/>
        <v>Prior Year Ended</v>
      </c>
      <c r="S72" s="12">
        <f t="shared" si="12"/>
        <v>45657</v>
      </c>
    </row>
    <row r="73" spans="1:19" x14ac:dyDescent="0.3">
      <c r="G73" s="30"/>
      <c r="H73" s="30"/>
      <c r="I73" s="30"/>
      <c r="J73" s="30"/>
      <c r="K73" s="30"/>
      <c r="L73" s="10"/>
      <c r="M73" s="11"/>
      <c r="N73" s="12"/>
      <c r="O73" s="12"/>
      <c r="P73" s="10" t="str">
        <f t="shared" si="11"/>
        <v>_</v>
      </c>
      <c r="Q73" s="11" t="str">
        <f t="shared" si="11"/>
        <v>Historical Year Ended</v>
      </c>
      <c r="S73" s="12">
        <f t="shared" si="12"/>
        <v>45291</v>
      </c>
    </row>
    <row r="74" spans="1:19" x14ac:dyDescent="0.3">
      <c r="G74" s="27"/>
      <c r="H74" s="27"/>
      <c r="J74" s="32" t="s">
        <v>209</v>
      </c>
      <c r="K74" s="27"/>
      <c r="L74" s="10"/>
      <c r="M74" s="11"/>
      <c r="N74" s="12"/>
      <c r="O74" s="12"/>
      <c r="P74" s="12"/>
      <c r="Q74" s="12"/>
      <c r="R74" s="12"/>
      <c r="S74" s="12"/>
    </row>
    <row r="75" spans="1:19" s="15" customFormat="1" x14ac:dyDescent="0.3">
      <c r="A75" s="14"/>
      <c r="B75" s="66"/>
      <c r="C75" s="14"/>
      <c r="D75" s="14"/>
      <c r="E75" s="14"/>
      <c r="F75" s="14"/>
      <c r="G75" s="26"/>
      <c r="H75" s="26"/>
      <c r="I75" s="26"/>
      <c r="J75" s="26"/>
      <c r="K75" s="26"/>
      <c r="L75" s="33"/>
      <c r="M75" s="28"/>
      <c r="N75" s="29"/>
      <c r="O75" s="29"/>
      <c r="P75" s="33"/>
      <c r="Q75" s="103" t="str">
        <f>+Q10</f>
        <v>Witness:  O'Hara, Aquilina</v>
      </c>
      <c r="R75" s="29"/>
      <c r="S75" s="29"/>
    </row>
    <row r="76" spans="1:19" s="15" customFormat="1" x14ac:dyDescent="0.25">
      <c r="A76" s="16"/>
      <c r="B76" s="231">
        <v>-1</v>
      </c>
      <c r="C76" s="231">
        <f>+B76-1</f>
        <v>-2</v>
      </c>
      <c r="D76" s="31"/>
      <c r="E76" s="31"/>
      <c r="F76" s="231">
        <f>+C76-1</f>
        <v>-3</v>
      </c>
      <c r="G76" s="231">
        <f>+F76-1</f>
        <v>-4</v>
      </c>
      <c r="H76" s="231">
        <f t="shared" ref="H76:S76" si="13">+G76-1</f>
        <v>-5</v>
      </c>
      <c r="I76" s="231">
        <f t="shared" si="13"/>
        <v>-6</v>
      </c>
      <c r="J76" s="231">
        <f t="shared" si="13"/>
        <v>-7</v>
      </c>
      <c r="K76" s="231">
        <f t="shared" si="13"/>
        <v>-8</v>
      </c>
      <c r="L76" s="231">
        <f t="shared" si="13"/>
        <v>-9</v>
      </c>
      <c r="M76" s="231">
        <f t="shared" si="13"/>
        <v>-10</v>
      </c>
      <c r="N76" s="231">
        <f t="shared" si="13"/>
        <v>-11</v>
      </c>
      <c r="O76" s="231">
        <f t="shared" si="13"/>
        <v>-12</v>
      </c>
      <c r="P76" s="231">
        <f t="shared" si="13"/>
        <v>-13</v>
      </c>
      <c r="Q76" s="231">
        <f t="shared" si="13"/>
        <v>-14</v>
      </c>
      <c r="R76" s="231">
        <f t="shared" si="13"/>
        <v>-15</v>
      </c>
      <c r="S76" s="231">
        <f t="shared" si="13"/>
        <v>-16</v>
      </c>
    </row>
    <row r="77" spans="1:19" s="15" customFormat="1" x14ac:dyDescent="0.25">
      <c r="A77" s="16"/>
      <c r="B77" s="68"/>
      <c r="C77" s="31"/>
      <c r="D77" s="31"/>
      <c r="E77" s="31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7"/>
    </row>
    <row r="78" spans="1:19" s="15" customFormat="1" x14ac:dyDescent="0.25">
      <c r="A78" s="16" t="s">
        <v>98</v>
      </c>
      <c r="B78" s="68" t="s">
        <v>99</v>
      </c>
      <c r="C78" s="31" t="s">
        <v>99</v>
      </c>
      <c r="D78" s="31"/>
      <c r="E78" s="31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7"/>
      <c r="S78" s="35" t="s">
        <v>100</v>
      </c>
    </row>
    <row r="79" spans="1:19" s="15" customFormat="1" x14ac:dyDescent="0.25">
      <c r="A79" s="18" t="s">
        <v>101</v>
      </c>
      <c r="B79" s="69" t="s">
        <v>101</v>
      </c>
      <c r="C79" s="19" t="s">
        <v>102</v>
      </c>
      <c r="D79" s="19"/>
      <c r="E79" s="19"/>
      <c r="F79" s="19" t="str">
        <f>F$17</f>
        <v>12/2024</v>
      </c>
      <c r="G79" s="19" t="str">
        <f t="shared" ref="G79:R79" si="14">G$17</f>
        <v>1/2025</v>
      </c>
      <c r="H79" s="19" t="str">
        <f t="shared" si="14"/>
        <v>2/2025</v>
      </c>
      <c r="I79" s="19" t="str">
        <f t="shared" si="14"/>
        <v>3/2025</v>
      </c>
      <c r="J79" s="19" t="str">
        <f t="shared" si="14"/>
        <v>4/2025</v>
      </c>
      <c r="K79" s="19" t="str">
        <f t="shared" si="14"/>
        <v>5/2025</v>
      </c>
      <c r="L79" s="19" t="str">
        <f t="shared" si="14"/>
        <v>6/2025</v>
      </c>
      <c r="M79" s="19" t="str">
        <f t="shared" si="14"/>
        <v>7/2025</v>
      </c>
      <c r="N79" s="19" t="str">
        <f t="shared" si="14"/>
        <v>8/2025</v>
      </c>
      <c r="O79" s="19" t="str">
        <f t="shared" si="14"/>
        <v>9/2025</v>
      </c>
      <c r="P79" s="19" t="str">
        <f t="shared" si="14"/>
        <v>10/2025</v>
      </c>
      <c r="Q79" s="19" t="str">
        <f t="shared" si="14"/>
        <v>11/2025</v>
      </c>
      <c r="R79" s="19" t="str">
        <f t="shared" si="14"/>
        <v>12/2025</v>
      </c>
      <c r="S79" s="36" t="s">
        <v>103</v>
      </c>
    </row>
    <row r="80" spans="1:19" s="15" customFormat="1" x14ac:dyDescent="0.3">
      <c r="A80" s="20">
        <v>1</v>
      </c>
      <c r="B80" s="65"/>
      <c r="C80" s="3" t="s">
        <v>145</v>
      </c>
      <c r="D80" s="3"/>
      <c r="E80" s="3"/>
      <c r="F80" s="22"/>
      <c r="G80" s="22"/>
      <c r="H80" s="23"/>
      <c r="I80" s="23"/>
      <c r="J80" s="23"/>
      <c r="K80" s="23"/>
      <c r="L80" s="23"/>
      <c r="M80" s="23"/>
      <c r="N80" s="23"/>
      <c r="O80" s="23"/>
      <c r="P80" s="24"/>
      <c r="Q80" s="21"/>
      <c r="R80" s="21"/>
    </row>
    <row r="81" spans="1:19" s="15" customFormat="1" x14ac:dyDescent="0.3">
      <c r="A81" s="20">
        <f t="shared" ref="A81:A125" si="15">A80+1</f>
        <v>2</v>
      </c>
      <c r="B81" s="56">
        <v>181</v>
      </c>
      <c r="C81" s="21" t="s">
        <v>73</v>
      </c>
      <c r="D81" s="250" t="s">
        <v>269</v>
      </c>
      <c r="E81" s="21"/>
      <c r="F81" s="110">
        <f>VLOOKUP($D81,'REG FL BS - 4 Results'!$A:$BB,MATCH(F$12,'REG FL BS - 4 Results'!$2:$2,0),FALSE)/1000</f>
        <v>60496.683883333302</v>
      </c>
      <c r="G81" s="110">
        <f>VLOOKUP($D81,'REG FL BS - 4 Results'!$A:$BB,MATCH(G$12,'REG FL BS - 4 Results'!$2:$2,0),FALSE)/1000</f>
        <v>60417.191587036999</v>
      </c>
      <c r="H81" s="110">
        <f>VLOOKUP($D81,'REG FL BS - 4 Results'!$A:$BB,MATCH(H$12,'REG FL BS - 4 Results'!$2:$2,0),FALSE)/1000</f>
        <v>60337.699290740697</v>
      </c>
      <c r="I81" s="110">
        <f>VLOOKUP($D81,'REG FL BS - 4 Results'!$A:$BB,MATCH(I$12,'REG FL BS - 4 Results'!$2:$2,0),FALSE)/1000</f>
        <v>60897.095883333306</v>
      </c>
      <c r="J81" s="110">
        <f>VLOOKUP($D81,'REG FL BS - 4 Results'!$A:$BB,MATCH(J$12,'REG FL BS - 4 Results'!$2:$2,0),FALSE)/1000</f>
        <v>60806.955438888806</v>
      </c>
      <c r="K81" s="110">
        <f>VLOOKUP($D81,'REG FL BS - 4 Results'!$A:$BB,MATCH(K$12,'REG FL BS - 4 Results'!$2:$2,0),FALSE)/1000</f>
        <v>60716.814994444401</v>
      </c>
      <c r="L81" s="110">
        <f>VLOOKUP($D81,'REG FL BS - 4 Results'!$A:$BB,MATCH(L$12,'REG FL BS - 4 Results'!$2:$2,0),FALSE)/1000</f>
        <v>60626.674549999902</v>
      </c>
      <c r="M81" s="110">
        <f>VLOOKUP($D81,'REG FL BS - 4 Results'!$A:$BB,MATCH(M$12,'REG FL BS - 4 Results'!$2:$2,0),FALSE)/1000</f>
        <v>60536.534105555496</v>
      </c>
      <c r="N81" s="110">
        <f>VLOOKUP($D81,'REG FL BS - 4 Results'!$A:$BB,MATCH(N$12,'REG FL BS - 4 Results'!$2:$2,0),FALSE)/1000</f>
        <v>60446.393661111098</v>
      </c>
      <c r="O81" s="110">
        <f>VLOOKUP($D81,'REG FL BS - 4 Results'!$A:$BB,MATCH(O$12,'REG FL BS - 4 Results'!$2:$2,0),FALSE)/1000</f>
        <v>60356.253216666599</v>
      </c>
      <c r="P81" s="110">
        <f>VLOOKUP($D81,'REG FL BS - 4 Results'!$A:$BB,MATCH(P$12,'REG FL BS - 4 Results'!$2:$2,0),FALSE)/1000</f>
        <v>60266.112772222201</v>
      </c>
      <c r="Q81" s="110">
        <f>VLOOKUP($D81,'REG FL BS - 4 Results'!$A:$BB,MATCH(Q$12,'REG FL BS - 4 Results'!$2:$2,0),FALSE)/1000</f>
        <v>60175.972327777701</v>
      </c>
      <c r="R81" s="110">
        <f>VLOOKUP($D81,'REG FL BS - 4 Results'!$A:$BB,MATCH(R$12,'REG FL BS - 4 Results'!$2:$2,0),FALSE)/1000</f>
        <v>60085.831883333303</v>
      </c>
      <c r="S81" s="44">
        <f t="shared" ref="S81:S88" si="16">AVERAGE(F81:R81)</f>
        <v>60474.324122649516</v>
      </c>
    </row>
    <row r="82" spans="1:19" s="15" customFormat="1" x14ac:dyDescent="0.3">
      <c r="A82" s="20">
        <f t="shared" si="15"/>
        <v>3</v>
      </c>
      <c r="B82" s="56">
        <v>182</v>
      </c>
      <c r="C82" s="21" t="s">
        <v>146</v>
      </c>
      <c r="D82" s="250" t="s">
        <v>270</v>
      </c>
      <c r="E82" s="21"/>
      <c r="F82" s="110">
        <f>VLOOKUP($D82,'REG FL BS - 4 Results'!$A:$BB,MATCH(F$12,'REG FL BS - 4 Results'!$2:$2,0),FALSE)/1000</f>
        <v>1294906.77584436</v>
      </c>
      <c r="G82" s="110">
        <f>VLOOKUP($D82,'REG FL BS - 4 Results'!$A:$BB,MATCH(G$12,'REG FL BS - 4 Results'!$2:$2,0),FALSE)/1000</f>
        <v>1238194.31213676</v>
      </c>
      <c r="H82" s="110">
        <f>VLOOKUP($D82,'REG FL BS - 4 Results'!$A:$BB,MATCH(H$12,'REG FL BS - 4 Results'!$2:$2,0),FALSE)/1000</f>
        <v>1264518.18216168</v>
      </c>
      <c r="I82" s="110">
        <f>VLOOKUP($D82,'REG FL BS - 4 Results'!$A:$BB,MATCH(I$12,'REG FL BS - 4 Results'!$2:$2,0),FALSE)/1000</f>
        <v>1280012.4903438201</v>
      </c>
      <c r="J82" s="110">
        <f>VLOOKUP($D82,'REG FL BS - 4 Results'!$A:$BB,MATCH(J$12,'REG FL BS - 4 Results'!$2:$2,0),FALSE)/1000</f>
        <v>1278619.3348622301</v>
      </c>
      <c r="K82" s="110">
        <f>VLOOKUP($D82,'REG FL BS - 4 Results'!$A:$BB,MATCH(K$12,'REG FL BS - 4 Results'!$2:$2,0),FALSE)/1000</f>
        <v>1271242.19391247</v>
      </c>
      <c r="L82" s="110">
        <f>VLOOKUP($D82,'REG FL BS - 4 Results'!$A:$BB,MATCH(L$12,'REG FL BS - 4 Results'!$2:$2,0),FALSE)/1000</f>
        <v>1264053.11035582</v>
      </c>
      <c r="M82" s="110">
        <f>VLOOKUP($D82,'REG FL BS - 4 Results'!$A:$BB,MATCH(M$12,'REG FL BS - 4 Results'!$2:$2,0),FALSE)/1000</f>
        <v>1258859.71477857</v>
      </c>
      <c r="N82" s="110">
        <f>VLOOKUP($D82,'REG FL BS - 4 Results'!$A:$BB,MATCH(N$12,'REG FL BS - 4 Results'!$2:$2,0),FALSE)/1000</f>
        <v>1205243.57590294</v>
      </c>
      <c r="O82" s="110">
        <f>VLOOKUP($D82,'REG FL BS - 4 Results'!$A:$BB,MATCH(O$12,'REG FL BS - 4 Results'!$2:$2,0),FALSE)/1000</f>
        <v>1198507.7723283099</v>
      </c>
      <c r="P82" s="110">
        <f>VLOOKUP($D82,'REG FL BS - 4 Results'!$A:$BB,MATCH(P$12,'REG FL BS - 4 Results'!$2:$2,0),FALSE)/1000</f>
        <v>1200530.38469562</v>
      </c>
      <c r="Q82" s="110">
        <f>VLOOKUP($D82,'REG FL BS - 4 Results'!$A:$BB,MATCH(Q$12,'REG FL BS - 4 Results'!$2:$2,0),FALSE)/1000</f>
        <v>1220663.5131842899</v>
      </c>
      <c r="R82" s="110">
        <f>VLOOKUP($D82,'REG FL BS - 4 Results'!$A:$BB,MATCH(R$12,'REG FL BS - 4 Results'!$2:$2,0),FALSE)/1000</f>
        <v>1246248.8253800001</v>
      </c>
      <c r="S82" s="44">
        <f t="shared" si="16"/>
        <v>1247815.3989143746</v>
      </c>
    </row>
    <row r="83" spans="1:19" s="15" customFormat="1" x14ac:dyDescent="0.3">
      <c r="A83" s="20">
        <f t="shared" si="15"/>
        <v>4</v>
      </c>
      <c r="B83" s="56">
        <v>183</v>
      </c>
      <c r="C83" s="21" t="s">
        <v>147</v>
      </c>
      <c r="D83" s="250" t="s">
        <v>271</v>
      </c>
      <c r="E83" s="21"/>
      <c r="F83" s="110">
        <f>VLOOKUP($D83,'REG FL BS - 4 Results'!$A:$BB,MATCH(F$12,'REG FL BS - 4 Results'!$2:$2,0),FALSE)/1000</f>
        <v>5261.4129699999994</v>
      </c>
      <c r="G83" s="110">
        <f>VLOOKUP($D83,'REG FL BS - 4 Results'!$A:$BB,MATCH(G$12,'REG FL BS - 4 Results'!$2:$2,0),FALSE)/1000</f>
        <v>5261.4129699999994</v>
      </c>
      <c r="H83" s="110">
        <f>VLOOKUP($D83,'REG FL BS - 4 Results'!$A:$BB,MATCH(H$12,'REG FL BS - 4 Results'!$2:$2,0),FALSE)/1000</f>
        <v>5261.4129699999994</v>
      </c>
      <c r="I83" s="110">
        <f>VLOOKUP($D83,'REG FL BS - 4 Results'!$A:$BB,MATCH(I$12,'REG FL BS - 4 Results'!$2:$2,0),FALSE)/1000</f>
        <v>5261.4129699999994</v>
      </c>
      <c r="J83" s="110">
        <f>VLOOKUP($D83,'REG FL BS - 4 Results'!$A:$BB,MATCH(J$12,'REG FL BS - 4 Results'!$2:$2,0),FALSE)/1000</f>
        <v>5261.4129699999994</v>
      </c>
      <c r="K83" s="110">
        <f>VLOOKUP($D83,'REG FL BS - 4 Results'!$A:$BB,MATCH(K$12,'REG FL BS - 4 Results'!$2:$2,0),FALSE)/1000</f>
        <v>5261.4129699999994</v>
      </c>
      <c r="L83" s="110">
        <f>VLOOKUP($D83,'REG FL BS - 4 Results'!$A:$BB,MATCH(L$12,'REG FL BS - 4 Results'!$2:$2,0),FALSE)/1000</f>
        <v>5261.4129699999994</v>
      </c>
      <c r="M83" s="110">
        <f>VLOOKUP($D83,'REG FL BS - 4 Results'!$A:$BB,MATCH(M$12,'REG FL BS - 4 Results'!$2:$2,0),FALSE)/1000</f>
        <v>5261.4129699999994</v>
      </c>
      <c r="N83" s="110">
        <f>VLOOKUP($D83,'REG FL BS - 4 Results'!$A:$BB,MATCH(N$12,'REG FL BS - 4 Results'!$2:$2,0),FALSE)/1000</f>
        <v>5261.4129699999994</v>
      </c>
      <c r="O83" s="110">
        <f>VLOOKUP($D83,'REG FL BS - 4 Results'!$A:$BB,MATCH(O$12,'REG FL BS - 4 Results'!$2:$2,0),FALSE)/1000</f>
        <v>5261.4129699999994</v>
      </c>
      <c r="P83" s="110">
        <f>VLOOKUP($D83,'REG FL BS - 4 Results'!$A:$BB,MATCH(P$12,'REG FL BS - 4 Results'!$2:$2,0),FALSE)/1000</f>
        <v>5261.4129699999994</v>
      </c>
      <c r="Q83" s="110">
        <f>VLOOKUP($D83,'REG FL BS - 4 Results'!$A:$BB,MATCH(Q$12,'REG FL BS - 4 Results'!$2:$2,0),FALSE)/1000</f>
        <v>5261.4129699999994</v>
      </c>
      <c r="R83" s="110">
        <f>VLOOKUP($D83,'REG FL BS - 4 Results'!$A:$BB,MATCH(R$12,'REG FL BS - 4 Results'!$2:$2,0),FALSE)/1000</f>
        <v>5261.4129699999994</v>
      </c>
      <c r="S83" s="44">
        <f t="shared" si="16"/>
        <v>5261.4129699999985</v>
      </c>
    </row>
    <row r="84" spans="1:19" s="15" customFormat="1" x14ac:dyDescent="0.3">
      <c r="A84" s="20">
        <f t="shared" si="15"/>
        <v>5</v>
      </c>
      <c r="B84" s="56">
        <v>184</v>
      </c>
      <c r="C84" s="21" t="s">
        <v>148</v>
      </c>
      <c r="D84" s="250" t="s">
        <v>272</v>
      </c>
      <c r="E84" s="21"/>
      <c r="F84" s="110">
        <f>VLOOKUP($D84,'REG FL BS - 4 Results'!$A:$BB,MATCH(F$12,'REG FL BS - 4 Results'!$2:$2,0),FALSE)/1000</f>
        <v>8.4749200000000009</v>
      </c>
      <c r="G84" s="110">
        <f>VLOOKUP($D84,'REG FL BS - 4 Results'!$A:$BB,MATCH(G$12,'REG FL BS - 4 Results'!$2:$2,0),FALSE)/1000</f>
        <v>8.4749200000000009</v>
      </c>
      <c r="H84" s="110">
        <f>VLOOKUP($D84,'REG FL BS - 4 Results'!$A:$BB,MATCH(H$12,'REG FL BS - 4 Results'!$2:$2,0),FALSE)/1000</f>
        <v>8.4749200000000009</v>
      </c>
      <c r="I84" s="110">
        <f>VLOOKUP($D84,'REG FL BS - 4 Results'!$A:$BB,MATCH(I$12,'REG FL BS - 4 Results'!$2:$2,0),FALSE)/1000</f>
        <v>8.4749200000000009</v>
      </c>
      <c r="J84" s="110">
        <f>VLOOKUP($D84,'REG FL BS - 4 Results'!$A:$BB,MATCH(J$12,'REG FL BS - 4 Results'!$2:$2,0),FALSE)/1000</f>
        <v>8.4749200000000009</v>
      </c>
      <c r="K84" s="110">
        <f>VLOOKUP($D84,'REG FL BS - 4 Results'!$A:$BB,MATCH(K$12,'REG FL BS - 4 Results'!$2:$2,0),FALSE)/1000</f>
        <v>8.4749200000000009</v>
      </c>
      <c r="L84" s="110">
        <f>VLOOKUP($D84,'REG FL BS - 4 Results'!$A:$BB,MATCH(L$12,'REG FL BS - 4 Results'!$2:$2,0),FALSE)/1000</f>
        <v>8.4749200000000009</v>
      </c>
      <c r="M84" s="110">
        <f>VLOOKUP($D84,'REG FL BS - 4 Results'!$A:$BB,MATCH(M$12,'REG FL BS - 4 Results'!$2:$2,0),FALSE)/1000</f>
        <v>8.4749200000000009</v>
      </c>
      <c r="N84" s="110">
        <f>VLOOKUP($D84,'REG FL BS - 4 Results'!$A:$BB,MATCH(N$12,'REG FL BS - 4 Results'!$2:$2,0),FALSE)/1000</f>
        <v>8.4749200000000009</v>
      </c>
      <c r="O84" s="110">
        <f>VLOOKUP($D84,'REG FL BS - 4 Results'!$A:$BB,MATCH(O$12,'REG FL BS - 4 Results'!$2:$2,0),FALSE)/1000</f>
        <v>8.4749200000000009</v>
      </c>
      <c r="P84" s="110">
        <f>VLOOKUP($D84,'REG FL BS - 4 Results'!$A:$BB,MATCH(P$12,'REG FL BS - 4 Results'!$2:$2,0),FALSE)/1000</f>
        <v>8.4749200000000009</v>
      </c>
      <c r="Q84" s="110">
        <f>VLOOKUP($D84,'REG FL BS - 4 Results'!$A:$BB,MATCH(Q$12,'REG FL BS - 4 Results'!$2:$2,0),FALSE)/1000</f>
        <v>8.4749200000000009</v>
      </c>
      <c r="R84" s="110">
        <f>VLOOKUP($D84,'REG FL BS - 4 Results'!$A:$BB,MATCH(R$12,'REG FL BS - 4 Results'!$2:$2,0),FALSE)/1000</f>
        <v>8.4749200000000009</v>
      </c>
      <c r="S84" s="44">
        <f t="shared" si="16"/>
        <v>8.4749199999999991</v>
      </c>
    </row>
    <row r="85" spans="1:19" s="15" customFormat="1" x14ac:dyDescent="0.3">
      <c r="A85" s="20">
        <f t="shared" si="15"/>
        <v>6</v>
      </c>
      <c r="B85" s="56">
        <v>185</v>
      </c>
      <c r="C85" s="21" t="s">
        <v>149</v>
      </c>
      <c r="D85" s="250" t="s">
        <v>273</v>
      </c>
      <c r="E85" s="21"/>
      <c r="F85" s="110">
        <f>VLOOKUP($D85,'REG FL BS - 4 Results'!$A:$BB,MATCH(F$12,'REG FL BS - 4 Results'!$2:$2,0),FALSE)/1000</f>
        <v>0</v>
      </c>
      <c r="G85" s="110">
        <f>VLOOKUP($D85,'REG FL BS - 4 Results'!$A:$BB,MATCH(G$12,'REG FL BS - 4 Results'!$2:$2,0),FALSE)/1000</f>
        <v>0</v>
      </c>
      <c r="H85" s="110">
        <f>VLOOKUP($D85,'REG FL BS - 4 Results'!$A:$BB,MATCH(H$12,'REG FL BS - 4 Results'!$2:$2,0),FALSE)/1000</f>
        <v>0</v>
      </c>
      <c r="I85" s="110">
        <f>VLOOKUP($D85,'REG FL BS - 4 Results'!$A:$BB,MATCH(I$12,'REG FL BS - 4 Results'!$2:$2,0),FALSE)/1000</f>
        <v>0</v>
      </c>
      <c r="J85" s="110">
        <f>VLOOKUP($D85,'REG FL BS - 4 Results'!$A:$BB,MATCH(J$12,'REG FL BS - 4 Results'!$2:$2,0),FALSE)/1000</f>
        <v>0</v>
      </c>
      <c r="K85" s="110">
        <f>VLOOKUP($D85,'REG FL BS - 4 Results'!$A:$BB,MATCH(K$12,'REG FL BS - 4 Results'!$2:$2,0),FALSE)/1000</f>
        <v>0</v>
      </c>
      <c r="L85" s="110">
        <f>VLOOKUP($D85,'REG FL BS - 4 Results'!$A:$BB,MATCH(L$12,'REG FL BS - 4 Results'!$2:$2,0),FALSE)/1000</f>
        <v>0</v>
      </c>
      <c r="M85" s="110">
        <f>VLOOKUP($D85,'REG FL BS - 4 Results'!$A:$BB,MATCH(M$12,'REG FL BS - 4 Results'!$2:$2,0),FALSE)/1000</f>
        <v>0</v>
      </c>
      <c r="N85" s="110">
        <f>VLOOKUP($D85,'REG FL BS - 4 Results'!$A:$BB,MATCH(N$12,'REG FL BS - 4 Results'!$2:$2,0),FALSE)/1000</f>
        <v>0</v>
      </c>
      <c r="O85" s="110">
        <f>VLOOKUP($D85,'REG FL BS - 4 Results'!$A:$BB,MATCH(O$12,'REG FL BS - 4 Results'!$2:$2,0),FALSE)/1000</f>
        <v>0</v>
      </c>
      <c r="P85" s="110">
        <f>VLOOKUP($D85,'REG FL BS - 4 Results'!$A:$BB,MATCH(P$12,'REG FL BS - 4 Results'!$2:$2,0),FALSE)/1000</f>
        <v>0</v>
      </c>
      <c r="Q85" s="110">
        <f>VLOOKUP($D85,'REG FL BS - 4 Results'!$A:$BB,MATCH(Q$12,'REG FL BS - 4 Results'!$2:$2,0),FALSE)/1000</f>
        <v>0</v>
      </c>
      <c r="R85" s="110">
        <f>VLOOKUP($D85,'REG FL BS - 4 Results'!$A:$BB,MATCH(R$12,'REG FL BS - 4 Results'!$2:$2,0),FALSE)/1000</f>
        <v>0</v>
      </c>
      <c r="S85" s="44">
        <f t="shared" si="16"/>
        <v>0</v>
      </c>
    </row>
    <row r="86" spans="1:19" s="15" customFormat="1" x14ac:dyDescent="0.3">
      <c r="A86" s="20">
        <f t="shared" si="15"/>
        <v>7</v>
      </c>
      <c r="B86" s="56">
        <v>186</v>
      </c>
      <c r="C86" s="21" t="s">
        <v>150</v>
      </c>
      <c r="D86" s="250" t="s">
        <v>274</v>
      </c>
      <c r="E86" s="21"/>
      <c r="F86" s="110">
        <f>VLOOKUP($D86,'REG FL BS - 4 Results'!$A:$BB,MATCH(F$12,'REG FL BS - 4 Results'!$2:$2,0),FALSE)/1000</f>
        <v>179696.207786643</v>
      </c>
      <c r="G86" s="110">
        <f>VLOOKUP($D86,'REG FL BS - 4 Results'!$A:$BB,MATCH(G$12,'REG FL BS - 4 Results'!$2:$2,0),FALSE)/1000</f>
        <v>178554.96867003199</v>
      </c>
      <c r="H86" s="110">
        <f>VLOOKUP($D86,'REG FL BS - 4 Results'!$A:$BB,MATCH(H$12,'REG FL BS - 4 Results'!$2:$2,0),FALSE)/1000</f>
        <v>177413.72955342502</v>
      </c>
      <c r="I86" s="110">
        <f>VLOOKUP($D86,'REG FL BS - 4 Results'!$A:$BB,MATCH(I$12,'REG FL BS - 4 Results'!$2:$2,0),FALSE)/1000</f>
        <v>176272.490436817</v>
      </c>
      <c r="J86" s="110">
        <f>VLOOKUP($D86,'REG FL BS - 4 Results'!$A:$BB,MATCH(J$12,'REG FL BS - 4 Results'!$2:$2,0),FALSE)/1000</f>
        <v>175131.25132021098</v>
      </c>
      <c r="K86" s="110">
        <f>VLOOKUP($D86,'REG FL BS - 4 Results'!$A:$BB,MATCH(K$12,'REG FL BS - 4 Results'!$2:$2,0),FALSE)/1000</f>
        <v>173990.01220360197</v>
      </c>
      <c r="L86" s="110">
        <f>VLOOKUP($D86,'REG FL BS - 4 Results'!$A:$BB,MATCH(L$12,'REG FL BS - 4 Results'!$2:$2,0),FALSE)/1000</f>
        <v>172848.77308699201</v>
      </c>
      <c r="M86" s="110">
        <f>VLOOKUP($D86,'REG FL BS - 4 Results'!$A:$BB,MATCH(M$12,'REG FL BS - 4 Results'!$2:$2,0),FALSE)/1000</f>
        <v>171707.53397038099</v>
      </c>
      <c r="N86" s="110">
        <f>VLOOKUP($D86,'REG FL BS - 4 Results'!$A:$BB,MATCH(N$12,'REG FL BS - 4 Results'!$2:$2,0),FALSE)/1000</f>
        <v>170566.29485377099</v>
      </c>
      <c r="O86" s="110">
        <f>VLOOKUP($D86,'REG FL BS - 4 Results'!$A:$BB,MATCH(O$12,'REG FL BS - 4 Results'!$2:$2,0),FALSE)/1000</f>
        <v>169494.03808441298</v>
      </c>
      <c r="P86" s="110">
        <f>VLOOKUP($D86,'REG FL BS - 4 Results'!$A:$BB,MATCH(P$12,'REG FL BS - 4 Results'!$2:$2,0),FALSE)/1000</f>
        <v>168566.086315058</v>
      </c>
      <c r="Q86" s="110">
        <f>VLOOKUP($D86,'REG FL BS - 4 Results'!$A:$BB,MATCH(Q$12,'REG FL BS - 4 Results'!$2:$2,0),FALSE)/1000</f>
        <v>167638.13454569702</v>
      </c>
      <c r="R86" s="110">
        <f>VLOOKUP($D86,'REG FL BS - 4 Results'!$A:$BB,MATCH(R$12,'REG FL BS - 4 Results'!$2:$2,0),FALSE)/1000</f>
        <v>166710.18277633499</v>
      </c>
      <c r="S86" s="44">
        <f t="shared" si="16"/>
        <v>172968.43873872131</v>
      </c>
    </row>
    <row r="87" spans="1:19" s="15" customFormat="1" x14ac:dyDescent="0.3">
      <c r="A87" s="20">
        <f t="shared" si="15"/>
        <v>8</v>
      </c>
      <c r="B87" s="56">
        <v>189</v>
      </c>
      <c r="C87" s="21" t="s">
        <v>151</v>
      </c>
      <c r="D87" s="250" t="s">
        <v>275</v>
      </c>
      <c r="E87" s="21"/>
      <c r="F87" s="110">
        <f>VLOOKUP($D87,'REG FL BS - 4 Results'!$A:$BB,MATCH(F$12,'REG FL BS - 4 Results'!$2:$2,0),FALSE)/1000</f>
        <v>3203.2227000000003</v>
      </c>
      <c r="G87" s="110">
        <f>VLOOKUP($D87,'REG FL BS - 4 Results'!$A:$BB,MATCH(G$12,'REG FL BS - 4 Results'!$2:$2,0),FALSE)/1000</f>
        <v>3124.36542333334</v>
      </c>
      <c r="H87" s="110">
        <f>VLOOKUP($D87,'REG FL BS - 4 Results'!$A:$BB,MATCH(H$12,'REG FL BS - 4 Results'!$2:$2,0),FALSE)/1000</f>
        <v>3045.5081466666702</v>
      </c>
      <c r="I87" s="110">
        <f>VLOOKUP($D87,'REG FL BS - 4 Results'!$A:$BB,MATCH(I$12,'REG FL BS - 4 Results'!$2:$2,0),FALSE)/1000</f>
        <v>2966.6508699999999</v>
      </c>
      <c r="J87" s="110">
        <f>VLOOKUP($D87,'REG FL BS - 4 Results'!$A:$BB,MATCH(J$12,'REG FL BS - 4 Results'!$2:$2,0),FALSE)/1000</f>
        <v>2887.7935933333397</v>
      </c>
      <c r="K87" s="110">
        <f>VLOOKUP($D87,'REG FL BS - 4 Results'!$A:$BB,MATCH(K$12,'REG FL BS - 4 Results'!$2:$2,0),FALSE)/1000</f>
        <v>2808.9363166666703</v>
      </c>
      <c r="L87" s="110">
        <f>VLOOKUP($D87,'REG FL BS - 4 Results'!$A:$BB,MATCH(L$12,'REG FL BS - 4 Results'!$2:$2,0),FALSE)/1000</f>
        <v>2730.0790400000096</v>
      </c>
      <c r="M87" s="110">
        <f>VLOOKUP($D87,'REG FL BS - 4 Results'!$A:$BB,MATCH(M$12,'REG FL BS - 4 Results'!$2:$2,0),FALSE)/1000</f>
        <v>2651.2217633333403</v>
      </c>
      <c r="N87" s="110">
        <f>VLOOKUP($D87,'REG FL BS - 4 Results'!$A:$BB,MATCH(N$12,'REG FL BS - 4 Results'!$2:$2,0),FALSE)/1000</f>
        <v>2572.36448666667</v>
      </c>
      <c r="O87" s="110">
        <f>VLOOKUP($D87,'REG FL BS - 4 Results'!$A:$BB,MATCH(O$12,'REG FL BS - 4 Results'!$2:$2,0),FALSE)/1000</f>
        <v>2493.5072100000102</v>
      </c>
      <c r="P87" s="110">
        <f>VLOOKUP($D87,'REG FL BS - 4 Results'!$A:$BB,MATCH(P$12,'REG FL BS - 4 Results'!$2:$2,0),FALSE)/1000</f>
        <v>2414.64993333334</v>
      </c>
      <c r="Q87" s="110">
        <f>VLOOKUP($D87,'REG FL BS - 4 Results'!$A:$BB,MATCH(Q$12,'REG FL BS - 4 Results'!$2:$2,0),FALSE)/1000</f>
        <v>2335.7926566666702</v>
      </c>
      <c r="R87" s="110">
        <f>VLOOKUP($D87,'REG FL BS - 4 Results'!$A:$BB,MATCH(R$12,'REG FL BS - 4 Results'!$2:$2,0),FALSE)/1000</f>
        <v>2256.9353800000104</v>
      </c>
      <c r="S87" s="44">
        <f t="shared" si="16"/>
        <v>2730.0790400000051</v>
      </c>
    </row>
    <row r="88" spans="1:19" s="15" customFormat="1" x14ac:dyDescent="0.3">
      <c r="A88" s="20">
        <f t="shared" si="15"/>
        <v>9</v>
      </c>
      <c r="B88" s="56">
        <v>190</v>
      </c>
      <c r="C88" s="21" t="s">
        <v>152</v>
      </c>
      <c r="D88" s="250" t="s">
        <v>276</v>
      </c>
      <c r="E88" s="21"/>
      <c r="F88" s="110">
        <f>VLOOKUP($D88,'REG FL BS - 4 Results'!$A:$BB,MATCH(F$12,'REG FL BS - 4 Results'!$2:$2,0),FALSE)/1000</f>
        <v>976946.81663000002</v>
      </c>
      <c r="G88" s="110">
        <f>VLOOKUP($D88,'REG FL BS - 4 Results'!$A:$BB,MATCH(G$12,'REG FL BS - 4 Results'!$2:$2,0),FALSE)/1000</f>
        <v>976946.81663000002</v>
      </c>
      <c r="H88" s="110">
        <f>VLOOKUP($D88,'REG FL BS - 4 Results'!$A:$BB,MATCH(H$12,'REG FL BS - 4 Results'!$2:$2,0),FALSE)/1000</f>
        <v>976946.81663000002</v>
      </c>
      <c r="I88" s="110">
        <f>VLOOKUP($D88,'REG FL BS - 4 Results'!$A:$BB,MATCH(I$12,'REG FL BS - 4 Results'!$2:$2,0),FALSE)/1000</f>
        <v>976946.81663000002</v>
      </c>
      <c r="J88" s="110">
        <f>VLOOKUP($D88,'REG FL BS - 4 Results'!$A:$BB,MATCH(J$12,'REG FL BS - 4 Results'!$2:$2,0),FALSE)/1000</f>
        <v>976946.81663000002</v>
      </c>
      <c r="K88" s="110">
        <f>VLOOKUP($D88,'REG FL BS - 4 Results'!$A:$BB,MATCH(K$12,'REG FL BS - 4 Results'!$2:$2,0),FALSE)/1000</f>
        <v>976946.81663000002</v>
      </c>
      <c r="L88" s="110">
        <f>VLOOKUP($D88,'REG FL BS - 4 Results'!$A:$BB,MATCH(L$12,'REG FL BS - 4 Results'!$2:$2,0),FALSE)/1000</f>
        <v>976946.81663000002</v>
      </c>
      <c r="M88" s="110">
        <f>VLOOKUP($D88,'REG FL BS - 4 Results'!$A:$BB,MATCH(M$12,'REG FL BS - 4 Results'!$2:$2,0),FALSE)/1000</f>
        <v>976946.81663000002</v>
      </c>
      <c r="N88" s="110">
        <f>VLOOKUP($D88,'REG FL BS - 4 Results'!$A:$BB,MATCH(N$12,'REG FL BS - 4 Results'!$2:$2,0),FALSE)/1000</f>
        <v>976946.81663000002</v>
      </c>
      <c r="O88" s="110">
        <f>VLOOKUP($D88,'REG FL BS - 4 Results'!$A:$BB,MATCH(O$12,'REG FL BS - 4 Results'!$2:$2,0),FALSE)/1000</f>
        <v>976946.81663000002</v>
      </c>
      <c r="P88" s="110">
        <f>VLOOKUP($D88,'REG FL BS - 4 Results'!$A:$BB,MATCH(P$12,'REG FL BS - 4 Results'!$2:$2,0),FALSE)/1000</f>
        <v>976946.81663000002</v>
      </c>
      <c r="Q88" s="110">
        <f>VLOOKUP($D88,'REG FL BS - 4 Results'!$A:$BB,MATCH(Q$12,'REG FL BS - 4 Results'!$2:$2,0),FALSE)/1000</f>
        <v>976946.81663000002</v>
      </c>
      <c r="R88" s="110">
        <f>VLOOKUP($D88,'REG FL BS - 4 Results'!$A:$BB,MATCH(R$12,'REG FL BS - 4 Results'!$2:$2,0),FALSE)/1000</f>
        <v>976946.81663000002</v>
      </c>
      <c r="S88" s="44">
        <f t="shared" si="16"/>
        <v>976946.81663000013</v>
      </c>
    </row>
    <row r="89" spans="1:19" s="15" customFormat="1" x14ac:dyDescent="0.3">
      <c r="A89" s="20">
        <f t="shared" si="15"/>
        <v>10</v>
      </c>
      <c r="B89" s="56"/>
      <c r="C89" s="41" t="s">
        <v>153</v>
      </c>
      <c r="D89" s="41"/>
      <c r="E89" s="41"/>
      <c r="F89" s="46">
        <f>SUM(F81:F88)</f>
        <v>2520519.5947343362</v>
      </c>
      <c r="G89" s="46">
        <f t="shared" ref="G89:P89" si="17">SUM(G81:G88)</f>
        <v>2462507.5423371624</v>
      </c>
      <c r="H89" s="46">
        <f t="shared" si="17"/>
        <v>2487531.8236725125</v>
      </c>
      <c r="I89" s="46">
        <f t="shared" si="17"/>
        <v>2502365.4320539702</v>
      </c>
      <c r="J89" s="46">
        <f t="shared" si="17"/>
        <v>2499662.0397346634</v>
      </c>
      <c r="K89" s="46">
        <f t="shared" si="17"/>
        <v>2490974.6619471828</v>
      </c>
      <c r="L89" s="46">
        <f t="shared" si="17"/>
        <v>2482475.3415528117</v>
      </c>
      <c r="M89" s="46">
        <f t="shared" si="17"/>
        <v>2475971.7091378393</v>
      </c>
      <c r="N89" s="46">
        <f t="shared" si="17"/>
        <v>2421045.3334244885</v>
      </c>
      <c r="O89" s="46">
        <f t="shared" si="17"/>
        <v>2413068.2753593894</v>
      </c>
      <c r="P89" s="46">
        <f t="shared" si="17"/>
        <v>2413993.9382362333</v>
      </c>
      <c r="Q89" s="46">
        <f>SUM(Q81:Q88)</f>
        <v>2433030.1172344312</v>
      </c>
      <c r="R89" s="46">
        <f>SUM(R81:R88)</f>
        <v>2457518.4799396684</v>
      </c>
      <c r="S89" s="46">
        <f>SUM(S81:S88)</f>
        <v>2466204.9453357453</v>
      </c>
    </row>
    <row r="90" spans="1:19" s="15" customFormat="1" ht="14.4" thickBot="1" x14ac:dyDescent="0.35">
      <c r="A90" s="20">
        <f t="shared" si="15"/>
        <v>11</v>
      </c>
      <c r="B90" s="56"/>
      <c r="C90" s="21" t="s">
        <v>154</v>
      </c>
      <c r="D90" s="21"/>
      <c r="E90" s="21"/>
      <c r="F90" s="49">
        <f t="shared" ref="F90:S90" si="18">F30+F40+F59+F89</f>
        <v>27729555.999857243</v>
      </c>
      <c r="G90" s="49">
        <f t="shared" si="18"/>
        <v>27902746.164494894</v>
      </c>
      <c r="H90" s="49">
        <f t="shared" si="18"/>
        <v>27973074.065616734</v>
      </c>
      <c r="I90" s="49">
        <f t="shared" si="18"/>
        <v>28124965.628742889</v>
      </c>
      <c r="J90" s="49">
        <f t="shared" si="18"/>
        <v>28278359.547530122</v>
      </c>
      <c r="K90" s="49">
        <f t="shared" si="18"/>
        <v>28494470.510000065</v>
      </c>
      <c r="L90" s="49">
        <f t="shared" si="18"/>
        <v>28914396.005472947</v>
      </c>
      <c r="M90" s="49">
        <f t="shared" si="18"/>
        <v>29058785.221141458</v>
      </c>
      <c r="N90" s="49">
        <f t="shared" si="18"/>
        <v>29302019.04294426</v>
      </c>
      <c r="O90" s="49">
        <f t="shared" si="18"/>
        <v>29408392.864150051</v>
      </c>
      <c r="P90" s="49">
        <f t="shared" si="18"/>
        <v>29504087.214182261</v>
      </c>
      <c r="Q90" s="49">
        <f t="shared" si="18"/>
        <v>29340409.529308688</v>
      </c>
      <c r="R90" s="49">
        <f t="shared" si="18"/>
        <v>29447930.956274703</v>
      </c>
      <c r="S90" s="49">
        <f t="shared" si="18"/>
        <v>28729168.673055109</v>
      </c>
    </row>
    <row r="91" spans="1:19" s="15" customFormat="1" ht="14.4" thickTop="1" x14ac:dyDescent="0.3">
      <c r="A91" s="20">
        <f t="shared" si="15"/>
        <v>12</v>
      </c>
      <c r="B91" s="56"/>
      <c r="C91" s="25"/>
      <c r="D91" s="25"/>
      <c r="E91" s="25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4"/>
    </row>
    <row r="92" spans="1:19" s="15" customFormat="1" x14ac:dyDescent="0.3">
      <c r="A92" s="20">
        <f t="shared" si="15"/>
        <v>13</v>
      </c>
      <c r="B92" s="56"/>
      <c r="C92" s="21" t="s">
        <v>155</v>
      </c>
      <c r="D92" s="21"/>
      <c r="E92" s="21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1:19" x14ac:dyDescent="0.3">
      <c r="A93" s="20">
        <f t="shared" si="15"/>
        <v>14</v>
      </c>
      <c r="B93" s="56">
        <v>201</v>
      </c>
      <c r="C93" s="21" t="s">
        <v>156</v>
      </c>
      <c r="D93" s="250" t="s">
        <v>277</v>
      </c>
      <c r="E93" s="21"/>
      <c r="F93" s="110">
        <f>-VLOOKUP($D93,'REG FL BS - 4 Results'!$A:$BB,MATCH(F$12,'REG FL BS - 4 Results'!$2:$2,0),FALSE)/1000</f>
        <v>0</v>
      </c>
      <c r="G93" s="110">
        <f>-VLOOKUP($D93,'REG FL BS - 4 Results'!$A:$BB,MATCH(G$12,'REG FL BS - 4 Results'!$2:$2,0),FALSE)/1000</f>
        <v>0</v>
      </c>
      <c r="H93" s="110">
        <f>-VLOOKUP($D93,'REG FL BS - 4 Results'!$A:$BB,MATCH(H$12,'REG FL BS - 4 Results'!$2:$2,0),FALSE)/1000</f>
        <v>0</v>
      </c>
      <c r="I93" s="110">
        <f>-VLOOKUP($D93,'REG FL BS - 4 Results'!$A:$BB,MATCH(I$12,'REG FL BS - 4 Results'!$2:$2,0),FALSE)/1000</f>
        <v>0</v>
      </c>
      <c r="J93" s="110">
        <f>-VLOOKUP($D93,'REG FL BS - 4 Results'!$A:$BB,MATCH(J$12,'REG FL BS - 4 Results'!$2:$2,0),FALSE)/1000</f>
        <v>0</v>
      </c>
      <c r="K93" s="110">
        <f>-VLOOKUP($D93,'REG FL BS - 4 Results'!$A:$BB,MATCH(K$12,'REG FL BS - 4 Results'!$2:$2,0),FALSE)/1000</f>
        <v>0</v>
      </c>
      <c r="L93" s="110">
        <f>-VLOOKUP($D93,'REG FL BS - 4 Results'!$A:$BB,MATCH(L$12,'REG FL BS - 4 Results'!$2:$2,0),FALSE)/1000</f>
        <v>0</v>
      </c>
      <c r="M93" s="110">
        <f>-VLOOKUP($D93,'REG FL BS - 4 Results'!$A:$BB,MATCH(M$12,'REG FL BS - 4 Results'!$2:$2,0),FALSE)/1000</f>
        <v>0</v>
      </c>
      <c r="N93" s="110">
        <f>-VLOOKUP($D93,'REG FL BS - 4 Results'!$A:$BB,MATCH(N$12,'REG FL BS - 4 Results'!$2:$2,0),FALSE)/1000</f>
        <v>0</v>
      </c>
      <c r="O93" s="110">
        <f>-VLOOKUP($D93,'REG FL BS - 4 Results'!$A:$BB,MATCH(O$12,'REG FL BS - 4 Results'!$2:$2,0),FALSE)/1000</f>
        <v>0</v>
      </c>
      <c r="P93" s="110">
        <f>-VLOOKUP($D93,'REG FL BS - 4 Results'!$A:$BB,MATCH(P$12,'REG FL BS - 4 Results'!$2:$2,0),FALSE)/1000</f>
        <v>0</v>
      </c>
      <c r="Q93" s="110">
        <f>-VLOOKUP($D93,'REG FL BS - 4 Results'!$A:$BB,MATCH(Q$12,'REG FL BS - 4 Results'!$2:$2,0),FALSE)/1000</f>
        <v>0</v>
      </c>
      <c r="R93" s="110">
        <f>-VLOOKUP($D93,'REG FL BS - 4 Results'!$A:$BB,MATCH(R$12,'REG FL BS - 4 Results'!$2:$2,0),FALSE)/1000</f>
        <v>0</v>
      </c>
      <c r="S93" s="47">
        <f t="shared" ref="S93:S96" si="19">AVERAGE(F93:R93)</f>
        <v>0</v>
      </c>
    </row>
    <row r="94" spans="1:19" x14ac:dyDescent="0.3">
      <c r="A94" s="20">
        <f t="shared" si="15"/>
        <v>15</v>
      </c>
      <c r="B94" s="56">
        <v>207</v>
      </c>
      <c r="C94" s="21" t="s">
        <v>157</v>
      </c>
      <c r="D94" s="250" t="s">
        <v>278</v>
      </c>
      <c r="E94" s="21"/>
      <c r="F94" s="110">
        <f>-VLOOKUP($D94,'REG FL BS - 4 Results'!$A:$BB,MATCH(F$12,'REG FL BS - 4 Results'!$2:$2,0),FALSE)/1000</f>
        <v>0</v>
      </c>
      <c r="G94" s="110">
        <f>-VLOOKUP($D94,'REG FL BS - 4 Results'!$A:$BB,MATCH(G$12,'REG FL BS - 4 Results'!$2:$2,0),FALSE)/1000</f>
        <v>0</v>
      </c>
      <c r="H94" s="110">
        <f>-VLOOKUP($D94,'REG FL BS - 4 Results'!$A:$BB,MATCH(H$12,'REG FL BS - 4 Results'!$2:$2,0),FALSE)/1000</f>
        <v>0</v>
      </c>
      <c r="I94" s="110">
        <f>-VLOOKUP($D94,'REG FL BS - 4 Results'!$A:$BB,MATCH(I$12,'REG FL BS - 4 Results'!$2:$2,0),FALSE)/1000</f>
        <v>0</v>
      </c>
      <c r="J94" s="110">
        <f>-VLOOKUP($D94,'REG FL BS - 4 Results'!$A:$BB,MATCH(J$12,'REG FL BS - 4 Results'!$2:$2,0),FALSE)/1000</f>
        <v>0</v>
      </c>
      <c r="K94" s="110">
        <f>-VLOOKUP($D94,'REG FL BS - 4 Results'!$A:$BB,MATCH(K$12,'REG FL BS - 4 Results'!$2:$2,0),FALSE)/1000</f>
        <v>0</v>
      </c>
      <c r="L94" s="110">
        <f>-VLOOKUP($D94,'REG FL BS - 4 Results'!$A:$BB,MATCH(L$12,'REG FL BS - 4 Results'!$2:$2,0),FALSE)/1000</f>
        <v>0</v>
      </c>
      <c r="M94" s="110">
        <f>-VLOOKUP($D94,'REG FL BS - 4 Results'!$A:$BB,MATCH(M$12,'REG FL BS - 4 Results'!$2:$2,0),FALSE)/1000</f>
        <v>0</v>
      </c>
      <c r="N94" s="110">
        <f>-VLOOKUP($D94,'REG FL BS - 4 Results'!$A:$BB,MATCH(N$12,'REG FL BS - 4 Results'!$2:$2,0),FALSE)/1000</f>
        <v>0</v>
      </c>
      <c r="O94" s="110">
        <f>-VLOOKUP($D94,'REG FL BS - 4 Results'!$A:$BB,MATCH(O$12,'REG FL BS - 4 Results'!$2:$2,0),FALSE)/1000</f>
        <v>0</v>
      </c>
      <c r="P94" s="110">
        <f>-VLOOKUP($D94,'REG FL BS - 4 Results'!$A:$BB,MATCH(P$12,'REG FL BS - 4 Results'!$2:$2,0),FALSE)/1000</f>
        <v>0</v>
      </c>
      <c r="Q94" s="110">
        <f>-VLOOKUP($D94,'REG FL BS - 4 Results'!$A:$BB,MATCH(Q$12,'REG FL BS - 4 Results'!$2:$2,0),FALSE)/1000</f>
        <v>0</v>
      </c>
      <c r="R94" s="110">
        <f>-VLOOKUP($D94,'REG FL BS - 4 Results'!$A:$BB,MATCH(R$12,'REG FL BS - 4 Results'!$2:$2,0),FALSE)/1000</f>
        <v>0</v>
      </c>
      <c r="S94" s="47">
        <f t="shared" si="19"/>
        <v>0</v>
      </c>
    </row>
    <row r="95" spans="1:19" x14ac:dyDescent="0.3">
      <c r="A95" s="20">
        <f t="shared" si="15"/>
        <v>16</v>
      </c>
      <c r="B95" s="56">
        <v>214</v>
      </c>
      <c r="C95" s="3" t="s">
        <v>158</v>
      </c>
      <c r="D95" s="250" t="s">
        <v>249</v>
      </c>
      <c r="F95" s="110">
        <f>-VLOOKUP($D95,'REG FL BS - 4 Results'!$A:$BB,MATCH(F$12,'REG FL BS - 4 Results'!$2:$2,0),FALSE)/1000</f>
        <v>0</v>
      </c>
      <c r="G95" s="110">
        <f>-VLOOKUP($D95,'REG FL BS - 4 Results'!$A:$BB,MATCH(G$12,'REG FL BS - 4 Results'!$2:$2,0),FALSE)/1000</f>
        <v>0</v>
      </c>
      <c r="H95" s="110">
        <f>-VLOOKUP($D95,'REG FL BS - 4 Results'!$A:$BB,MATCH(H$12,'REG FL BS - 4 Results'!$2:$2,0),FALSE)/1000</f>
        <v>0</v>
      </c>
      <c r="I95" s="110">
        <f>-VLOOKUP($D95,'REG FL BS - 4 Results'!$A:$BB,MATCH(I$12,'REG FL BS - 4 Results'!$2:$2,0),FALSE)/1000</f>
        <v>0</v>
      </c>
      <c r="J95" s="110">
        <f>-VLOOKUP($D95,'REG FL BS - 4 Results'!$A:$BB,MATCH(J$12,'REG FL BS - 4 Results'!$2:$2,0),FALSE)/1000</f>
        <v>0</v>
      </c>
      <c r="K95" s="110">
        <f>-VLOOKUP($D95,'REG FL BS - 4 Results'!$A:$BB,MATCH(K$12,'REG FL BS - 4 Results'!$2:$2,0),FALSE)/1000</f>
        <v>0</v>
      </c>
      <c r="L95" s="110">
        <f>-VLOOKUP($D95,'REG FL BS - 4 Results'!$A:$BB,MATCH(L$12,'REG FL BS - 4 Results'!$2:$2,0),FALSE)/1000</f>
        <v>0</v>
      </c>
      <c r="M95" s="110">
        <f>-VLOOKUP($D95,'REG FL BS - 4 Results'!$A:$BB,MATCH(M$12,'REG FL BS - 4 Results'!$2:$2,0),FALSE)/1000</f>
        <v>0</v>
      </c>
      <c r="N95" s="110">
        <f>-VLOOKUP($D95,'REG FL BS - 4 Results'!$A:$BB,MATCH(N$12,'REG FL BS - 4 Results'!$2:$2,0),FALSE)/1000</f>
        <v>0</v>
      </c>
      <c r="O95" s="110">
        <f>-VLOOKUP($D95,'REG FL BS - 4 Results'!$A:$BB,MATCH(O$12,'REG FL BS - 4 Results'!$2:$2,0),FALSE)/1000</f>
        <v>0</v>
      </c>
      <c r="P95" s="110">
        <f>-VLOOKUP($D95,'REG FL BS - 4 Results'!$A:$BB,MATCH(P$12,'REG FL BS - 4 Results'!$2:$2,0),FALSE)/1000</f>
        <v>0</v>
      </c>
      <c r="Q95" s="110">
        <f>-VLOOKUP($D95,'REG FL BS - 4 Results'!$A:$BB,MATCH(Q$12,'REG FL BS - 4 Results'!$2:$2,0),FALSE)/1000</f>
        <v>0</v>
      </c>
      <c r="R95" s="110">
        <f>-VLOOKUP($D95,'REG FL BS - 4 Results'!$A:$BB,MATCH(R$12,'REG FL BS - 4 Results'!$2:$2,0),FALSE)/1000</f>
        <v>0</v>
      </c>
      <c r="S95" s="47">
        <f t="shared" si="19"/>
        <v>0</v>
      </c>
    </row>
    <row r="96" spans="1:19" x14ac:dyDescent="0.3">
      <c r="A96" s="20">
        <f t="shared" si="15"/>
        <v>17</v>
      </c>
      <c r="B96" s="56">
        <v>211</v>
      </c>
      <c r="C96" s="21" t="s">
        <v>159</v>
      </c>
      <c r="D96" s="250" t="s">
        <v>279</v>
      </c>
      <c r="E96" s="21"/>
      <c r="F96" s="110">
        <f>-VLOOKUP($D96,'REG FL BS - 4 Results'!$A:$BB,MATCH(F$12,'REG FL BS - 4 Results'!$2:$2,0),FALSE)/1000</f>
        <v>1591035.36075</v>
      </c>
      <c r="G96" s="110">
        <f>-VLOOKUP($D96,'REG FL BS - 4 Results'!$A:$BB,MATCH(G$12,'REG FL BS - 4 Results'!$2:$2,0),FALSE)/1000</f>
        <v>1591035.36075</v>
      </c>
      <c r="H96" s="110">
        <f>-VLOOKUP($D96,'REG FL BS - 4 Results'!$A:$BB,MATCH(H$12,'REG FL BS - 4 Results'!$2:$2,0),FALSE)/1000</f>
        <v>1591035.36075</v>
      </c>
      <c r="I96" s="110">
        <f>-VLOOKUP($D96,'REG FL BS - 4 Results'!$A:$BB,MATCH(I$12,'REG FL BS - 4 Results'!$2:$2,0),FALSE)/1000</f>
        <v>1591035.36075</v>
      </c>
      <c r="J96" s="110">
        <f>-VLOOKUP($D96,'REG FL BS - 4 Results'!$A:$BB,MATCH(J$12,'REG FL BS - 4 Results'!$2:$2,0),FALSE)/1000</f>
        <v>1591035.36075</v>
      </c>
      <c r="K96" s="110">
        <f>-VLOOKUP($D96,'REG FL BS - 4 Results'!$A:$BB,MATCH(K$12,'REG FL BS - 4 Results'!$2:$2,0),FALSE)/1000</f>
        <v>1591035.36075</v>
      </c>
      <c r="L96" s="110">
        <f>-VLOOKUP($D96,'REG FL BS - 4 Results'!$A:$BB,MATCH(L$12,'REG FL BS - 4 Results'!$2:$2,0),FALSE)/1000</f>
        <v>1591035.36075</v>
      </c>
      <c r="M96" s="110">
        <f>-VLOOKUP($D96,'REG FL BS - 4 Results'!$A:$BB,MATCH(M$12,'REG FL BS - 4 Results'!$2:$2,0),FALSE)/1000</f>
        <v>1591035.36075</v>
      </c>
      <c r="N96" s="110">
        <f>-VLOOKUP($D96,'REG FL BS - 4 Results'!$A:$BB,MATCH(N$12,'REG FL BS - 4 Results'!$2:$2,0),FALSE)/1000</f>
        <v>1591035.36075</v>
      </c>
      <c r="O96" s="110">
        <f>-VLOOKUP($D96,'REG FL BS - 4 Results'!$A:$BB,MATCH(O$12,'REG FL BS - 4 Results'!$2:$2,0),FALSE)/1000</f>
        <v>1591035.36075</v>
      </c>
      <c r="P96" s="110">
        <f>-VLOOKUP($D96,'REG FL BS - 4 Results'!$A:$BB,MATCH(P$12,'REG FL BS - 4 Results'!$2:$2,0),FALSE)/1000</f>
        <v>1591035.36075</v>
      </c>
      <c r="Q96" s="110">
        <f>-VLOOKUP($D96,'REG FL BS - 4 Results'!$A:$BB,MATCH(Q$12,'REG FL BS - 4 Results'!$2:$2,0),FALSE)/1000</f>
        <v>1591035.36075</v>
      </c>
      <c r="R96" s="110">
        <f>-VLOOKUP($D96,'REG FL BS - 4 Results'!$A:$BB,MATCH(R$12,'REG FL BS - 4 Results'!$2:$2,0),FALSE)/1000</f>
        <v>1591035.36075</v>
      </c>
      <c r="S96" s="47">
        <f t="shared" si="19"/>
        <v>1591035.3607500005</v>
      </c>
    </row>
    <row r="97" spans="1:19" x14ac:dyDescent="0.3">
      <c r="A97" s="20">
        <f t="shared" si="15"/>
        <v>18</v>
      </c>
      <c r="B97" s="56">
        <v>216</v>
      </c>
      <c r="C97" s="21" t="s">
        <v>160</v>
      </c>
      <c r="D97" s="250" t="s">
        <v>280</v>
      </c>
      <c r="E97" s="21"/>
      <c r="F97" s="110">
        <f>-VLOOKUP($D97,'REG FL BS - 4 Results'!$A:$BB,MATCH(F$12,'REG FL BS - 4 Results'!$2:$2,0),FALSE)/1000</f>
        <v>9357783.6025561001</v>
      </c>
      <c r="G97" s="110">
        <f>-VLOOKUP($D97,'REG FL BS - 4 Results'!$A:$BB,MATCH(G$12,'REG FL BS - 4 Results'!$2:$2,0),FALSE)/1000</f>
        <v>9473976.1182360984</v>
      </c>
      <c r="H97" s="110">
        <f>-VLOOKUP($D97,'REG FL BS - 4 Results'!$A:$BB,MATCH(H$12,'REG FL BS - 4 Results'!$2:$2,0),FALSE)/1000</f>
        <v>9514532.1914916001</v>
      </c>
      <c r="I97" s="110">
        <f>-VLOOKUP($D97,'REG FL BS - 4 Results'!$A:$BB,MATCH(I$12,'REG FL BS - 4 Results'!$2:$2,0),FALSE)/1000</f>
        <v>9544677.2070835494</v>
      </c>
      <c r="J97" s="110">
        <f>-VLOOKUP($D97,'REG FL BS - 4 Results'!$A:$BB,MATCH(J$12,'REG FL BS - 4 Results'!$2:$2,0),FALSE)/1000</f>
        <v>9587954.1203555707</v>
      </c>
      <c r="K97" s="110">
        <f>-VLOOKUP($D97,'REG FL BS - 4 Results'!$A:$BB,MATCH(K$12,'REG FL BS - 4 Results'!$2:$2,0),FALSE)/1000</f>
        <v>9659416.2856157497</v>
      </c>
      <c r="L97" s="110">
        <f>-VLOOKUP($D97,'REG FL BS - 4 Results'!$A:$BB,MATCH(L$12,'REG FL BS - 4 Results'!$2:$2,0),FALSE)/1000</f>
        <v>9747314.0735463593</v>
      </c>
      <c r="M97" s="110">
        <f>-VLOOKUP($D97,'REG FL BS - 4 Results'!$A:$BB,MATCH(M$12,'REG FL BS - 4 Results'!$2:$2,0),FALSE)/1000</f>
        <v>9845006.0718281399</v>
      </c>
      <c r="N97" s="110">
        <f>-VLOOKUP($D97,'REG FL BS - 4 Results'!$A:$BB,MATCH(N$12,'REG FL BS - 4 Results'!$2:$2,0),FALSE)/1000</f>
        <v>9991128.6464891788</v>
      </c>
      <c r="O97" s="110">
        <f>-VLOOKUP($D97,'REG FL BS - 4 Results'!$A:$BB,MATCH(O$12,'REG FL BS - 4 Results'!$2:$2,0),FALSE)/1000</f>
        <v>10070293.383992501</v>
      </c>
      <c r="P97" s="110">
        <f>-VLOOKUP($D97,'REG FL BS - 4 Results'!$A:$BB,MATCH(P$12,'REG FL BS - 4 Results'!$2:$2,0),FALSE)/1000</f>
        <v>10131090.7714938</v>
      </c>
      <c r="Q97" s="110">
        <f>-VLOOKUP($D97,'REG FL BS - 4 Results'!$A:$BB,MATCH(Q$12,'REG FL BS - 4 Results'!$2:$2,0),FALSE)/1000</f>
        <v>10157833.2739421</v>
      </c>
      <c r="R97" s="110">
        <f>-VLOOKUP($D97,'REG FL BS - 4 Results'!$A:$BB,MATCH(R$12,'REG FL BS - 4 Results'!$2:$2,0),FALSE)/1000</f>
        <v>10210789.280219899</v>
      </c>
      <c r="S97" s="47">
        <f>AVERAGE(F97:R97)</f>
        <v>9791676.5405269694</v>
      </c>
    </row>
    <row r="98" spans="1:19" x14ac:dyDescent="0.3">
      <c r="A98" s="20">
        <f t="shared" si="15"/>
        <v>19</v>
      </c>
      <c r="B98" s="56">
        <v>219</v>
      </c>
      <c r="C98" s="21" t="s">
        <v>161</v>
      </c>
      <c r="D98" s="250" t="s">
        <v>281</v>
      </c>
      <c r="E98" s="21"/>
      <c r="F98" s="110">
        <f>-VLOOKUP($D98,'REG FL BS - 4 Results'!$A:$BB,MATCH(F$12,'REG FL BS - 4 Results'!$2:$2,0),FALSE)/1000</f>
        <v>-2106.97388</v>
      </c>
      <c r="G98" s="110">
        <f>-VLOOKUP($D98,'REG FL BS - 4 Results'!$A:$BB,MATCH(G$12,'REG FL BS - 4 Results'!$2:$2,0),FALSE)/1000</f>
        <v>-2106.97388</v>
      </c>
      <c r="H98" s="110">
        <f>-VLOOKUP($D98,'REG FL BS - 4 Results'!$A:$BB,MATCH(H$12,'REG FL BS - 4 Results'!$2:$2,0),FALSE)/1000</f>
        <v>-2106.97388</v>
      </c>
      <c r="I98" s="110">
        <f>-VLOOKUP($D98,'REG FL BS - 4 Results'!$A:$BB,MATCH(I$12,'REG FL BS - 4 Results'!$2:$2,0),FALSE)/1000</f>
        <v>-2106.97388</v>
      </c>
      <c r="J98" s="110">
        <f>-VLOOKUP($D98,'REG FL BS - 4 Results'!$A:$BB,MATCH(J$12,'REG FL BS - 4 Results'!$2:$2,0),FALSE)/1000</f>
        <v>-2106.97388</v>
      </c>
      <c r="K98" s="110">
        <f>-VLOOKUP($D98,'REG FL BS - 4 Results'!$A:$BB,MATCH(K$12,'REG FL BS - 4 Results'!$2:$2,0),FALSE)/1000</f>
        <v>-2106.97388</v>
      </c>
      <c r="L98" s="110">
        <f>-VLOOKUP($D98,'REG FL BS - 4 Results'!$A:$BB,MATCH(L$12,'REG FL BS - 4 Results'!$2:$2,0),FALSE)/1000</f>
        <v>-2106.97388</v>
      </c>
      <c r="M98" s="110">
        <f>-VLOOKUP($D98,'REG FL BS - 4 Results'!$A:$BB,MATCH(M$12,'REG FL BS - 4 Results'!$2:$2,0),FALSE)/1000</f>
        <v>-2106.97388</v>
      </c>
      <c r="N98" s="110">
        <f>-VLOOKUP($D98,'REG FL BS - 4 Results'!$A:$BB,MATCH(N$12,'REG FL BS - 4 Results'!$2:$2,0),FALSE)/1000</f>
        <v>-2106.97388</v>
      </c>
      <c r="O98" s="110">
        <f>-VLOOKUP($D98,'REG FL BS - 4 Results'!$A:$BB,MATCH(O$12,'REG FL BS - 4 Results'!$2:$2,0),FALSE)/1000</f>
        <v>-2106.97388</v>
      </c>
      <c r="P98" s="110">
        <f>-VLOOKUP($D98,'REG FL BS - 4 Results'!$A:$BB,MATCH(P$12,'REG FL BS - 4 Results'!$2:$2,0),FALSE)/1000</f>
        <v>-2106.97388</v>
      </c>
      <c r="Q98" s="110">
        <f>-VLOOKUP($D98,'REG FL BS - 4 Results'!$A:$BB,MATCH(Q$12,'REG FL BS - 4 Results'!$2:$2,0),FALSE)/1000</f>
        <v>-2106.97388</v>
      </c>
      <c r="R98" s="110">
        <f>-VLOOKUP($D98,'REG FL BS - 4 Results'!$A:$BB,MATCH(R$12,'REG FL BS - 4 Results'!$2:$2,0),FALSE)/1000</f>
        <v>-2106.97388</v>
      </c>
      <c r="S98" s="47">
        <f>AVERAGE(F98:R98)</f>
        <v>-2106.9738800000005</v>
      </c>
    </row>
    <row r="99" spans="1:19" x14ac:dyDescent="0.3">
      <c r="A99" s="20">
        <f t="shared" si="15"/>
        <v>20</v>
      </c>
      <c r="B99" s="56"/>
      <c r="C99" s="41" t="s">
        <v>162</v>
      </c>
      <c r="D99" s="41"/>
      <c r="E99" s="41"/>
      <c r="F99" s="70">
        <f t="shared" ref="F99:S99" si="20">SUM(F93:F98)</f>
        <v>10946711.989426099</v>
      </c>
      <c r="G99" s="70">
        <f t="shared" si="20"/>
        <v>11062904.505106099</v>
      </c>
      <c r="H99" s="70">
        <f t="shared" si="20"/>
        <v>11103460.578361601</v>
      </c>
      <c r="I99" s="70">
        <f t="shared" si="20"/>
        <v>11133605.59395355</v>
      </c>
      <c r="J99" s="70">
        <f t="shared" si="20"/>
        <v>11176882.507225569</v>
      </c>
      <c r="K99" s="70">
        <f t="shared" si="20"/>
        <v>11248344.67248575</v>
      </c>
      <c r="L99" s="70">
        <f t="shared" si="20"/>
        <v>11336242.460416358</v>
      </c>
      <c r="M99" s="70">
        <f t="shared" si="20"/>
        <v>11433934.458698139</v>
      </c>
      <c r="N99" s="70">
        <f t="shared" si="20"/>
        <v>11580057.033359177</v>
      </c>
      <c r="O99" s="70">
        <f t="shared" si="20"/>
        <v>11659221.770862501</v>
      </c>
      <c r="P99" s="70">
        <f t="shared" si="20"/>
        <v>11720019.1583638</v>
      </c>
      <c r="Q99" s="70">
        <f t="shared" si="20"/>
        <v>11746761.660812099</v>
      </c>
      <c r="R99" s="70">
        <f t="shared" si="20"/>
        <v>11799717.667089898</v>
      </c>
      <c r="S99" s="70">
        <f t="shared" si="20"/>
        <v>11380604.92739697</v>
      </c>
    </row>
    <row r="100" spans="1:19" x14ac:dyDescent="0.3">
      <c r="A100" s="20">
        <f t="shared" si="15"/>
        <v>21</v>
      </c>
      <c r="B100" s="56">
        <v>204</v>
      </c>
      <c r="C100" s="21" t="s">
        <v>163</v>
      </c>
      <c r="D100" s="250" t="s">
        <v>249</v>
      </c>
      <c r="E100" s="21"/>
      <c r="F100" s="110">
        <f>-VLOOKUP($D100,'REG FL BS - 4 Results'!$A:$BB,MATCH(F$12,'REG FL BS - 4 Results'!$2:$2,0),FALSE)/1000</f>
        <v>0</v>
      </c>
      <c r="G100" s="110">
        <f>-VLOOKUP($D100,'REG FL BS - 4 Results'!$A:$BB,MATCH(G$12,'REG FL BS - 4 Results'!$2:$2,0),FALSE)/1000</f>
        <v>0</v>
      </c>
      <c r="H100" s="110">
        <f>-VLOOKUP($D100,'REG FL BS - 4 Results'!$A:$BB,MATCH(H$12,'REG FL BS - 4 Results'!$2:$2,0),FALSE)/1000</f>
        <v>0</v>
      </c>
      <c r="I100" s="110">
        <f>-VLOOKUP($D100,'REG FL BS - 4 Results'!$A:$BB,MATCH(I$12,'REG FL BS - 4 Results'!$2:$2,0),FALSE)/1000</f>
        <v>0</v>
      </c>
      <c r="J100" s="110">
        <f>-VLOOKUP($D100,'REG FL BS - 4 Results'!$A:$BB,MATCH(J$12,'REG FL BS - 4 Results'!$2:$2,0),FALSE)/1000</f>
        <v>0</v>
      </c>
      <c r="K100" s="110">
        <f>-VLOOKUP($D100,'REG FL BS - 4 Results'!$A:$BB,MATCH(K$12,'REG FL BS - 4 Results'!$2:$2,0),FALSE)/1000</f>
        <v>0</v>
      </c>
      <c r="L100" s="110">
        <f>-VLOOKUP($D100,'REG FL BS - 4 Results'!$A:$BB,MATCH(L$12,'REG FL BS - 4 Results'!$2:$2,0),FALSE)/1000</f>
        <v>0</v>
      </c>
      <c r="M100" s="110">
        <f>-VLOOKUP($D100,'REG FL BS - 4 Results'!$A:$BB,MATCH(M$12,'REG FL BS - 4 Results'!$2:$2,0),FALSE)/1000</f>
        <v>0</v>
      </c>
      <c r="N100" s="110">
        <f>-VLOOKUP($D100,'REG FL BS - 4 Results'!$A:$BB,MATCH(N$12,'REG FL BS - 4 Results'!$2:$2,0),FALSE)/1000</f>
        <v>0</v>
      </c>
      <c r="O100" s="110">
        <f>-VLOOKUP($D100,'REG FL BS - 4 Results'!$A:$BB,MATCH(O$12,'REG FL BS - 4 Results'!$2:$2,0),FALSE)/1000</f>
        <v>0</v>
      </c>
      <c r="P100" s="110">
        <f>-VLOOKUP($D100,'REG FL BS - 4 Results'!$A:$BB,MATCH(P$12,'REG FL BS - 4 Results'!$2:$2,0),FALSE)/1000</f>
        <v>0</v>
      </c>
      <c r="Q100" s="110">
        <f>-VLOOKUP($D100,'REG FL BS - 4 Results'!$A:$BB,MATCH(Q$12,'REG FL BS - 4 Results'!$2:$2,0),FALSE)/1000</f>
        <v>0</v>
      </c>
      <c r="R100" s="110">
        <f>-VLOOKUP($D100,'REG FL BS - 4 Results'!$A:$BB,MATCH(R$12,'REG FL BS - 4 Results'!$2:$2,0),FALSE)/1000</f>
        <v>0</v>
      </c>
      <c r="S100" s="47">
        <f>AVERAGE(F100:R100)</f>
        <v>0</v>
      </c>
    </row>
    <row r="101" spans="1:19" x14ac:dyDescent="0.3">
      <c r="A101" s="20">
        <f t="shared" si="15"/>
        <v>22</v>
      </c>
      <c r="B101" s="55"/>
      <c r="C101" s="41" t="s">
        <v>164</v>
      </c>
      <c r="D101" s="41"/>
      <c r="E101" s="41"/>
      <c r="F101" s="46">
        <f>SUM(F99:F100)</f>
        <v>10946711.989426099</v>
      </c>
      <c r="G101" s="46">
        <f t="shared" ref="G101:P101" si="21">SUM(G99:G100)</f>
        <v>11062904.505106099</v>
      </c>
      <c r="H101" s="46">
        <f t="shared" si="21"/>
        <v>11103460.578361601</v>
      </c>
      <c r="I101" s="46">
        <f t="shared" si="21"/>
        <v>11133605.59395355</v>
      </c>
      <c r="J101" s="46">
        <f t="shared" si="21"/>
        <v>11176882.507225569</v>
      </c>
      <c r="K101" s="46">
        <f t="shared" si="21"/>
        <v>11248344.67248575</v>
      </c>
      <c r="L101" s="46">
        <f t="shared" si="21"/>
        <v>11336242.460416358</v>
      </c>
      <c r="M101" s="46">
        <f t="shared" si="21"/>
        <v>11433934.458698139</v>
      </c>
      <c r="N101" s="46">
        <f t="shared" si="21"/>
        <v>11580057.033359177</v>
      </c>
      <c r="O101" s="46">
        <f t="shared" si="21"/>
        <v>11659221.770862501</v>
      </c>
      <c r="P101" s="46">
        <f t="shared" si="21"/>
        <v>11720019.1583638</v>
      </c>
      <c r="Q101" s="46">
        <f>SUM(Q99:Q100)</f>
        <v>11746761.660812099</v>
      </c>
      <c r="R101" s="46">
        <f>SUM(R99:R100)</f>
        <v>11799717.667089898</v>
      </c>
      <c r="S101" s="46">
        <f>SUM(S99:S100)</f>
        <v>11380604.92739697</v>
      </c>
    </row>
    <row r="102" spans="1:19" x14ac:dyDescent="0.3">
      <c r="A102" s="20">
        <f t="shared" si="15"/>
        <v>23</v>
      </c>
      <c r="B102" s="55"/>
      <c r="C102" s="25"/>
      <c r="D102" s="25"/>
      <c r="E102" s="25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7"/>
    </row>
    <row r="103" spans="1:19" x14ac:dyDescent="0.3">
      <c r="A103" s="20">
        <f t="shared" si="15"/>
        <v>24</v>
      </c>
      <c r="B103" s="56"/>
      <c r="C103" s="3" t="s">
        <v>165</v>
      </c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7"/>
    </row>
    <row r="104" spans="1:19" x14ac:dyDescent="0.3">
      <c r="A104" s="20">
        <f t="shared" si="15"/>
        <v>25</v>
      </c>
      <c r="B104" s="56">
        <v>221</v>
      </c>
      <c r="C104" s="3" t="s">
        <v>166</v>
      </c>
      <c r="D104" s="250" t="s">
        <v>282</v>
      </c>
      <c r="F104" s="110">
        <f>-VLOOKUP($D104,'REG FL BS - 4 Results'!$A:$BB,MATCH(F$12,'REG FL BS - 4 Results'!$2:$2,0),FALSE)/1000</f>
        <v>8425000</v>
      </c>
      <c r="G104" s="110">
        <f>-VLOOKUP($D104,'REG FL BS - 4 Results'!$A:$BB,MATCH(G$12,'REG FL BS - 4 Results'!$2:$2,0),FALSE)/1000</f>
        <v>8425000</v>
      </c>
      <c r="H104" s="110">
        <f>-VLOOKUP($D104,'REG FL BS - 4 Results'!$A:$BB,MATCH(H$12,'REG FL BS - 4 Results'!$2:$2,0),FALSE)/1000</f>
        <v>8425000</v>
      </c>
      <c r="I104" s="110">
        <f>-VLOOKUP($D104,'REG FL BS - 4 Results'!$A:$BB,MATCH(I$12,'REG FL BS - 4 Results'!$2:$2,0),FALSE)/1000</f>
        <v>8425000</v>
      </c>
      <c r="J104" s="110">
        <f>-VLOOKUP($D104,'REG FL BS - 4 Results'!$A:$BB,MATCH(J$12,'REG FL BS - 4 Results'!$2:$2,0),FALSE)/1000</f>
        <v>8425000</v>
      </c>
      <c r="K104" s="110">
        <f>-VLOOKUP($D104,'REG FL BS - 4 Results'!$A:$BB,MATCH(K$12,'REG FL BS - 4 Results'!$2:$2,0),FALSE)/1000</f>
        <v>8425000</v>
      </c>
      <c r="L104" s="110">
        <f>-VLOOKUP($D104,'REG FL BS - 4 Results'!$A:$BB,MATCH(L$12,'REG FL BS - 4 Results'!$2:$2,0),FALSE)/1000</f>
        <v>9125000</v>
      </c>
      <c r="M104" s="110">
        <f>-VLOOKUP($D104,'REG FL BS - 4 Results'!$A:$BB,MATCH(M$12,'REG FL BS - 4 Results'!$2:$2,0),FALSE)/1000</f>
        <v>9125000</v>
      </c>
      <c r="N104" s="110">
        <f>-VLOOKUP($D104,'REG FL BS - 4 Results'!$A:$BB,MATCH(N$12,'REG FL BS - 4 Results'!$2:$2,0),FALSE)/1000</f>
        <v>9125000</v>
      </c>
      <c r="O104" s="110">
        <f>-VLOOKUP($D104,'REG FL BS - 4 Results'!$A:$BB,MATCH(O$12,'REG FL BS - 4 Results'!$2:$2,0),FALSE)/1000</f>
        <v>9125000</v>
      </c>
      <c r="P104" s="110">
        <f>-VLOOKUP($D104,'REG FL BS - 4 Results'!$A:$BB,MATCH(P$12,'REG FL BS - 4 Results'!$2:$2,0),FALSE)/1000</f>
        <v>9125000</v>
      </c>
      <c r="Q104" s="110">
        <f>-VLOOKUP($D104,'REG FL BS - 4 Results'!$A:$BB,MATCH(Q$12,'REG FL BS - 4 Results'!$2:$2,0),FALSE)/1000</f>
        <v>9125000</v>
      </c>
      <c r="R104" s="110">
        <f>-VLOOKUP($D104,'REG FL BS - 4 Results'!$A:$BB,MATCH(R$12,'REG FL BS - 4 Results'!$2:$2,0),FALSE)/1000</f>
        <v>9125000</v>
      </c>
      <c r="S104" s="47">
        <f>AVERAGE(F104:R104)</f>
        <v>8801923.0769230761</v>
      </c>
    </row>
    <row r="105" spans="1:19" x14ac:dyDescent="0.3">
      <c r="A105" s="20">
        <f t="shared" si="15"/>
        <v>26</v>
      </c>
      <c r="B105" s="56">
        <v>224</v>
      </c>
      <c r="C105" s="3" t="s">
        <v>167</v>
      </c>
      <c r="D105" s="250" t="s">
        <v>283</v>
      </c>
      <c r="F105" s="110">
        <f>-VLOOKUP($D105,'REG FL BS - 4 Results'!$A:$BB,MATCH(F$12,'REG FL BS - 4 Results'!$2:$2,0),FALSE)/1000</f>
        <v>1200000</v>
      </c>
      <c r="G105" s="110">
        <f>-VLOOKUP($D105,'REG FL BS - 4 Results'!$A:$BB,MATCH(G$12,'REG FL BS - 4 Results'!$2:$2,0),FALSE)/1000</f>
        <v>1200000</v>
      </c>
      <c r="H105" s="110">
        <f>-VLOOKUP($D105,'REG FL BS - 4 Results'!$A:$BB,MATCH(H$12,'REG FL BS - 4 Results'!$2:$2,0),FALSE)/1000</f>
        <v>1200000</v>
      </c>
      <c r="I105" s="110">
        <f>-VLOOKUP($D105,'REG FL BS - 4 Results'!$A:$BB,MATCH(I$12,'REG FL BS - 4 Results'!$2:$2,0),FALSE)/1000</f>
        <v>1200000</v>
      </c>
      <c r="J105" s="110">
        <f>-VLOOKUP($D105,'REG FL BS - 4 Results'!$A:$BB,MATCH(J$12,'REG FL BS - 4 Results'!$2:$2,0),FALSE)/1000</f>
        <v>1200000</v>
      </c>
      <c r="K105" s="110">
        <f>-VLOOKUP($D105,'REG FL BS - 4 Results'!$A:$BB,MATCH(K$12,'REG FL BS - 4 Results'!$2:$2,0),FALSE)/1000</f>
        <v>1200000</v>
      </c>
      <c r="L105" s="110">
        <f>-VLOOKUP($D105,'REG FL BS - 4 Results'!$A:$BB,MATCH(L$12,'REG FL BS - 4 Results'!$2:$2,0),FALSE)/1000</f>
        <v>1200000</v>
      </c>
      <c r="M105" s="110">
        <f>-VLOOKUP($D105,'REG FL BS - 4 Results'!$A:$BB,MATCH(M$12,'REG FL BS - 4 Results'!$2:$2,0),FALSE)/1000</f>
        <v>1200000</v>
      </c>
      <c r="N105" s="110">
        <f>-VLOOKUP($D105,'REG FL BS - 4 Results'!$A:$BB,MATCH(N$12,'REG FL BS - 4 Results'!$2:$2,0),FALSE)/1000</f>
        <v>1200000</v>
      </c>
      <c r="O105" s="110">
        <f>-VLOOKUP($D105,'REG FL BS - 4 Results'!$A:$BB,MATCH(O$12,'REG FL BS - 4 Results'!$2:$2,0),FALSE)/1000</f>
        <v>1200000</v>
      </c>
      <c r="P105" s="110">
        <f>-VLOOKUP($D105,'REG FL BS - 4 Results'!$A:$BB,MATCH(P$12,'REG FL BS - 4 Results'!$2:$2,0),FALSE)/1000</f>
        <v>1200000</v>
      </c>
      <c r="Q105" s="110">
        <f>-VLOOKUP($D105,'REG FL BS - 4 Results'!$A:$BB,MATCH(Q$12,'REG FL BS - 4 Results'!$2:$2,0),FALSE)/1000</f>
        <v>1200000</v>
      </c>
      <c r="R105" s="110">
        <f>-VLOOKUP($D105,'REG FL BS - 4 Results'!$A:$BB,MATCH(R$12,'REG FL BS - 4 Results'!$2:$2,0),FALSE)/1000</f>
        <v>1200000</v>
      </c>
      <c r="S105" s="47">
        <f>AVERAGE(F105:R105)</f>
        <v>1200000</v>
      </c>
    </row>
    <row r="106" spans="1:19" x14ac:dyDescent="0.3">
      <c r="A106" s="20">
        <f>A105+1</f>
        <v>27</v>
      </c>
      <c r="B106" s="56" t="s">
        <v>168</v>
      </c>
      <c r="C106" s="3" t="s">
        <v>169</v>
      </c>
      <c r="D106" s="250" t="s">
        <v>249</v>
      </c>
      <c r="E106" s="252" t="s">
        <v>284</v>
      </c>
      <c r="F106" s="110">
        <f>-VLOOKUP($D106,'REG FL BS - 4 Results'!$A:$BB,MATCH(F$12,'REG FL BS - 4 Results'!$2:$2,0),FALSE)/1000-VLOOKUP($E106,'REG FL BS - 4 Results'!$A:$BB,MATCH(F$12,'REG FL BS - 4 Results'!$2:$2,0),FALSE)/1000</f>
        <v>-4338.5001571390494</v>
      </c>
      <c r="G106" s="110">
        <f>-VLOOKUP($D106,'REG FL BS - 4 Results'!$A:$BB,MATCH(G$12,'REG FL BS - 4 Results'!$2:$2,0),FALSE)/1000-VLOOKUP($E106,'REG FL BS - 4 Results'!$A:$BB,MATCH(G$12,'REG FL BS - 4 Results'!$2:$2,0),FALSE)/1000</f>
        <v>-3856.2158274365102</v>
      </c>
      <c r="H106" s="110">
        <f>-VLOOKUP($D106,'REG FL BS - 4 Results'!$A:$BB,MATCH(H$12,'REG FL BS - 4 Results'!$2:$2,0),FALSE)/1000-VLOOKUP($E106,'REG FL BS - 4 Results'!$A:$BB,MATCH(H$12,'REG FL BS - 4 Results'!$2:$2,0),FALSE)/1000</f>
        <v>-3373.93149773398</v>
      </c>
      <c r="I106" s="110">
        <f>-VLOOKUP($D106,'REG FL BS - 4 Results'!$A:$BB,MATCH(I$12,'REG FL BS - 4 Results'!$2:$2,0),FALSE)/1000-VLOOKUP($E106,'REG FL BS - 4 Results'!$A:$BB,MATCH(I$12,'REG FL BS - 4 Results'!$2:$2,0),FALSE)/1000</f>
        <v>-2891.6471680314403</v>
      </c>
      <c r="J106" s="110">
        <f>-VLOOKUP($D106,'REG FL BS - 4 Results'!$A:$BB,MATCH(J$12,'REG FL BS - 4 Results'!$2:$2,0),FALSE)/1000-VLOOKUP($E106,'REG FL BS - 4 Results'!$A:$BB,MATCH(J$12,'REG FL BS - 4 Results'!$2:$2,0),FALSE)/1000</f>
        <v>-2409.3628383288997</v>
      </c>
      <c r="K106" s="110">
        <f>-VLOOKUP($D106,'REG FL BS - 4 Results'!$A:$BB,MATCH(K$12,'REG FL BS - 4 Results'!$2:$2,0),FALSE)/1000-VLOOKUP($E106,'REG FL BS - 4 Results'!$A:$BB,MATCH(K$12,'REG FL BS - 4 Results'!$2:$2,0),FALSE)/1000</f>
        <v>-1927.07850862636</v>
      </c>
      <c r="L106" s="110">
        <f>-VLOOKUP($D106,'REG FL BS - 4 Results'!$A:$BB,MATCH(L$12,'REG FL BS - 4 Results'!$2:$2,0),FALSE)/1000-VLOOKUP($E106,'REG FL BS - 4 Results'!$A:$BB,MATCH(L$12,'REG FL BS - 4 Results'!$2:$2,0),FALSE)/1000</f>
        <v>-1444.7941789238198</v>
      </c>
      <c r="M106" s="110">
        <f>-VLOOKUP($D106,'REG FL BS - 4 Results'!$A:$BB,MATCH(M$12,'REG FL BS - 4 Results'!$2:$2,0),FALSE)/1000-VLOOKUP($E106,'REG FL BS - 4 Results'!$A:$BB,MATCH(M$12,'REG FL BS - 4 Results'!$2:$2,0),FALSE)/1000</f>
        <v>-962.50984922128293</v>
      </c>
      <c r="N106" s="110">
        <f>-VLOOKUP($D106,'REG FL BS - 4 Results'!$A:$BB,MATCH(N$12,'REG FL BS - 4 Results'!$2:$2,0),FALSE)/1000-VLOOKUP($E106,'REG FL BS - 4 Results'!$A:$BB,MATCH(N$12,'REG FL BS - 4 Results'!$2:$2,0),FALSE)/1000</f>
        <v>-480.22551951874402</v>
      </c>
      <c r="O106" s="110">
        <f>-VLOOKUP($D106,'REG FL BS - 4 Results'!$A:$BB,MATCH(O$12,'REG FL BS - 4 Results'!$2:$2,0),FALSE)/1000-VLOOKUP($E106,'REG FL BS - 4 Results'!$A:$BB,MATCH(O$12,'REG FL BS - 4 Results'!$2:$2,0),FALSE)/1000</f>
        <v>2.0588101837947703</v>
      </c>
      <c r="P106" s="110">
        <f>-VLOOKUP($D106,'REG FL BS - 4 Results'!$A:$BB,MATCH(P$12,'REG FL BS - 4 Results'!$2:$2,0),FALSE)/1000-VLOOKUP($E106,'REG FL BS - 4 Results'!$A:$BB,MATCH(P$12,'REG FL BS - 4 Results'!$2:$2,0),FALSE)/1000</f>
        <v>484.34313988633403</v>
      </c>
      <c r="Q106" s="110">
        <f>-VLOOKUP($D106,'REG FL BS - 4 Results'!$A:$BB,MATCH(Q$12,'REG FL BS - 4 Results'!$2:$2,0),FALSE)/1000-VLOOKUP($E106,'REG FL BS - 4 Results'!$A:$BB,MATCH(Q$12,'REG FL BS - 4 Results'!$2:$2,0),FALSE)/1000</f>
        <v>966.62746958887294</v>
      </c>
      <c r="R106" s="110">
        <f>-VLOOKUP($D106,'REG FL BS - 4 Results'!$A:$BB,MATCH(R$12,'REG FL BS - 4 Results'!$2:$2,0),FALSE)/1000-VLOOKUP($E106,'REG FL BS - 4 Results'!$A:$BB,MATCH(R$12,'REG FL BS - 4 Results'!$2:$2,0),FALSE)/1000</f>
        <v>1448.91179929141</v>
      </c>
      <c r="S106" s="47">
        <f>AVERAGE(F106:R106)</f>
        <v>-1444.7941789238214</v>
      </c>
    </row>
    <row r="107" spans="1:19" x14ac:dyDescent="0.3">
      <c r="A107" s="20">
        <f t="shared" si="15"/>
        <v>28</v>
      </c>
      <c r="B107" s="56"/>
      <c r="C107" s="40" t="s">
        <v>170</v>
      </c>
      <c r="D107" s="40"/>
      <c r="E107" s="40"/>
      <c r="F107" s="46">
        <f>SUM(F104:F106)</f>
        <v>9620661.4998428617</v>
      </c>
      <c r="G107" s="46">
        <f t="shared" ref="G107:P107" si="22">SUM(G104:G106)</f>
        <v>9621143.7841725629</v>
      </c>
      <c r="H107" s="46">
        <f t="shared" si="22"/>
        <v>9621626.068502266</v>
      </c>
      <c r="I107" s="46">
        <f t="shared" si="22"/>
        <v>9622108.352831969</v>
      </c>
      <c r="J107" s="46">
        <f t="shared" si="22"/>
        <v>9622590.6371616703</v>
      </c>
      <c r="K107" s="46">
        <f t="shared" si="22"/>
        <v>9623072.9214913733</v>
      </c>
      <c r="L107" s="46">
        <f t="shared" si="22"/>
        <v>10323555.205821076</v>
      </c>
      <c r="M107" s="46">
        <f t="shared" si="22"/>
        <v>10324037.490150779</v>
      </c>
      <c r="N107" s="46">
        <f t="shared" si="22"/>
        <v>10324519.774480481</v>
      </c>
      <c r="O107" s="46">
        <f t="shared" si="22"/>
        <v>10325002.058810184</v>
      </c>
      <c r="P107" s="46">
        <f t="shared" si="22"/>
        <v>10325484.343139887</v>
      </c>
      <c r="Q107" s="46">
        <f>SUM(Q104:Q106)</f>
        <v>10325966.627469588</v>
      </c>
      <c r="R107" s="46">
        <f>SUM(R104:R106)</f>
        <v>10326448.911799291</v>
      </c>
      <c r="S107" s="46">
        <f>SUM(S104:S106)</f>
        <v>10000478.282744152</v>
      </c>
    </row>
    <row r="108" spans="1:19" x14ac:dyDescent="0.3">
      <c r="A108" s="20">
        <f t="shared" si="15"/>
        <v>29</v>
      </c>
      <c r="B108" s="56"/>
      <c r="C108" s="40" t="s">
        <v>171</v>
      </c>
      <c r="D108" s="40"/>
      <c r="E108" s="40"/>
      <c r="F108" s="46">
        <f t="shared" ref="F108:R108" si="23">F101+F107</f>
        <v>20567373.489268959</v>
      </c>
      <c r="G108" s="46">
        <f t="shared" si="23"/>
        <v>20684048.289278664</v>
      </c>
      <c r="H108" s="46">
        <f t="shared" si="23"/>
        <v>20725086.646863867</v>
      </c>
      <c r="I108" s="46">
        <f t="shared" si="23"/>
        <v>20755713.946785517</v>
      </c>
      <c r="J108" s="46">
        <f t="shared" si="23"/>
        <v>20799473.144387238</v>
      </c>
      <c r="K108" s="46">
        <f t="shared" si="23"/>
        <v>20871417.593977123</v>
      </c>
      <c r="L108" s="46">
        <f t="shared" si="23"/>
        <v>21659797.666237436</v>
      </c>
      <c r="M108" s="46">
        <f t="shared" si="23"/>
        <v>21757971.948848918</v>
      </c>
      <c r="N108" s="46">
        <f t="shared" si="23"/>
        <v>21904576.807839658</v>
      </c>
      <c r="O108" s="46">
        <f t="shared" si="23"/>
        <v>21984223.829672687</v>
      </c>
      <c r="P108" s="46">
        <f t="shared" si="23"/>
        <v>22045503.501503687</v>
      </c>
      <c r="Q108" s="46">
        <f t="shared" si="23"/>
        <v>22072728.288281687</v>
      </c>
      <c r="R108" s="46">
        <f t="shared" si="23"/>
        <v>22126166.578889191</v>
      </c>
      <c r="S108" s="46">
        <f>AVERAGE(F108:R108)</f>
        <v>21381083.210141126</v>
      </c>
    </row>
    <row r="109" spans="1:19" x14ac:dyDescent="0.3">
      <c r="A109" s="20">
        <f t="shared" si="15"/>
        <v>30</v>
      </c>
      <c r="B109" s="55"/>
      <c r="C109" s="25"/>
      <c r="D109" s="25"/>
      <c r="E109" s="25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7"/>
    </row>
    <row r="110" spans="1:19" x14ac:dyDescent="0.3">
      <c r="A110" s="20">
        <f t="shared" si="15"/>
        <v>31</v>
      </c>
      <c r="B110" s="56"/>
      <c r="C110" s="3" t="s">
        <v>172</v>
      </c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7"/>
    </row>
    <row r="111" spans="1:19" x14ac:dyDescent="0.3">
      <c r="A111" s="20">
        <f t="shared" si="15"/>
        <v>32</v>
      </c>
      <c r="B111" s="56">
        <v>227</v>
      </c>
      <c r="C111" s="3" t="s">
        <v>173</v>
      </c>
      <c r="D111" s="250" t="s">
        <v>285</v>
      </c>
      <c r="F111" s="110">
        <f>-VLOOKUP($D111,'REG FL BS - 4 Results'!$A:$BB,MATCH(F$12,'REG FL BS - 4 Results'!$2:$2,0),FALSE)/1000</f>
        <v>217017.58747732401</v>
      </c>
      <c r="G111" s="110">
        <f>-VLOOKUP($D111,'REG FL BS - 4 Results'!$A:$BB,MATCH(G$12,'REG FL BS - 4 Results'!$2:$2,0),FALSE)/1000</f>
        <v>216630.659644183</v>
      </c>
      <c r="H111" s="110">
        <f>-VLOOKUP($D111,'REG FL BS - 4 Results'!$A:$BB,MATCH(H$12,'REG FL BS - 4 Results'!$2:$2,0),FALSE)/1000</f>
        <v>216241.374780874</v>
      </c>
      <c r="I111" s="110">
        <f>-VLOOKUP($D111,'REG FL BS - 4 Results'!$A:$BB,MATCH(I$12,'REG FL BS - 4 Results'!$2:$2,0),FALSE)/1000</f>
        <v>215849.718529192</v>
      </c>
      <c r="J111" s="110">
        <f>-VLOOKUP($D111,'REG FL BS - 4 Results'!$A:$BB,MATCH(J$12,'REG FL BS - 4 Results'!$2:$2,0),FALSE)/1000</f>
        <v>215455.67644346898</v>
      </c>
      <c r="K111" s="110">
        <f>-VLOOKUP($D111,'REG FL BS - 4 Results'!$A:$BB,MATCH(K$12,'REG FL BS - 4 Results'!$2:$2,0),FALSE)/1000</f>
        <v>215059.233990037</v>
      </c>
      <c r="L111" s="110">
        <f>-VLOOKUP($D111,'REG FL BS - 4 Results'!$A:$BB,MATCH(L$12,'REG FL BS - 4 Results'!$2:$2,0),FALSE)/1000</f>
        <v>214660.37654669498</v>
      </c>
      <c r="M111" s="110">
        <f>-VLOOKUP($D111,'REG FL BS - 4 Results'!$A:$BB,MATCH(M$12,'REG FL BS - 4 Results'!$2:$2,0),FALSE)/1000</f>
        <v>214259.089402168</v>
      </c>
      <c r="N111" s="110">
        <f>-VLOOKUP($D111,'REG FL BS - 4 Results'!$A:$BB,MATCH(N$12,'REG FL BS - 4 Results'!$2:$2,0),FALSE)/1000</f>
        <v>213855.357755565</v>
      </c>
      <c r="O111" s="110">
        <f>-VLOOKUP($D111,'REG FL BS - 4 Results'!$A:$BB,MATCH(O$12,'REG FL BS - 4 Results'!$2:$2,0),FALSE)/1000</f>
        <v>213449.16671583502</v>
      </c>
      <c r="P111" s="110">
        <f>-VLOOKUP($D111,'REG FL BS - 4 Results'!$A:$BB,MATCH(P$12,'REG FL BS - 4 Results'!$2:$2,0),FALSE)/1000</f>
        <v>213040.50130121401</v>
      </c>
      <c r="Q111" s="110">
        <f>-VLOOKUP($D111,'REG FL BS - 4 Results'!$A:$BB,MATCH(Q$12,'REG FL BS - 4 Results'!$2:$2,0),FALSE)/1000</f>
        <v>212629.34643867498</v>
      </c>
      <c r="R111" s="110">
        <f>-VLOOKUP($D111,'REG FL BS - 4 Results'!$A:$BB,MATCH(R$12,'REG FL BS - 4 Results'!$2:$2,0),FALSE)/1000</f>
        <v>212215.68696337199</v>
      </c>
      <c r="S111" s="47">
        <f>AVERAGE(F111:R111)</f>
        <v>214643.36738373872</v>
      </c>
    </row>
    <row r="112" spans="1:19" x14ac:dyDescent="0.3">
      <c r="A112" s="20">
        <f t="shared" si="15"/>
        <v>33</v>
      </c>
      <c r="B112" s="56">
        <v>228</v>
      </c>
      <c r="C112" s="3" t="s">
        <v>174</v>
      </c>
      <c r="D112" s="250" t="s">
        <v>286</v>
      </c>
      <c r="F112" s="110">
        <f>-VLOOKUP($D112,'REG FL BS - 4 Results'!$A:$BB,MATCH(F$12,'REG FL BS - 4 Results'!$2:$2,0),FALSE)/1000</f>
        <v>263818.930777737</v>
      </c>
      <c r="G112" s="110">
        <f>-VLOOKUP($D112,'REG FL BS - 4 Results'!$A:$BB,MATCH(G$12,'REG FL BS - 4 Results'!$2:$2,0),FALSE)/1000</f>
        <v>263818.930777737</v>
      </c>
      <c r="H112" s="110">
        <f>-VLOOKUP($D112,'REG FL BS - 4 Results'!$A:$BB,MATCH(H$12,'REG FL BS - 4 Results'!$2:$2,0),FALSE)/1000</f>
        <v>263818.930777737</v>
      </c>
      <c r="I112" s="110">
        <f>-VLOOKUP($D112,'REG FL BS - 4 Results'!$A:$BB,MATCH(I$12,'REG FL BS - 4 Results'!$2:$2,0),FALSE)/1000</f>
        <v>263818.930777737</v>
      </c>
      <c r="J112" s="110">
        <f>-VLOOKUP($D112,'REG FL BS - 4 Results'!$A:$BB,MATCH(J$12,'REG FL BS - 4 Results'!$2:$2,0),FALSE)/1000</f>
        <v>263818.930777737</v>
      </c>
      <c r="K112" s="110">
        <f>-VLOOKUP($D112,'REG FL BS - 4 Results'!$A:$BB,MATCH(K$12,'REG FL BS - 4 Results'!$2:$2,0),FALSE)/1000</f>
        <v>263818.930777737</v>
      </c>
      <c r="L112" s="110">
        <f>-VLOOKUP($D112,'REG FL BS - 4 Results'!$A:$BB,MATCH(L$12,'REG FL BS - 4 Results'!$2:$2,0),FALSE)/1000</f>
        <v>263818.930777737</v>
      </c>
      <c r="M112" s="110">
        <f>-VLOOKUP($D112,'REG FL BS - 4 Results'!$A:$BB,MATCH(M$12,'REG FL BS - 4 Results'!$2:$2,0),FALSE)/1000</f>
        <v>263818.930777737</v>
      </c>
      <c r="N112" s="110">
        <f>-VLOOKUP($D112,'REG FL BS - 4 Results'!$A:$BB,MATCH(N$12,'REG FL BS - 4 Results'!$2:$2,0),FALSE)/1000</f>
        <v>263818.930777737</v>
      </c>
      <c r="O112" s="110">
        <f>-VLOOKUP($D112,'REG FL BS - 4 Results'!$A:$BB,MATCH(O$12,'REG FL BS - 4 Results'!$2:$2,0),FALSE)/1000</f>
        <v>263818.930777737</v>
      </c>
      <c r="P112" s="110">
        <f>-VLOOKUP($D112,'REG FL BS - 4 Results'!$A:$BB,MATCH(P$12,'REG FL BS - 4 Results'!$2:$2,0),FALSE)/1000</f>
        <v>263818.930777737</v>
      </c>
      <c r="Q112" s="110">
        <f>-VLOOKUP($D112,'REG FL BS - 4 Results'!$A:$BB,MATCH(Q$12,'REG FL BS - 4 Results'!$2:$2,0),FALSE)/1000</f>
        <v>263818.930777737</v>
      </c>
      <c r="R112" s="110">
        <f>-VLOOKUP($D112,'REG FL BS - 4 Results'!$A:$BB,MATCH(R$12,'REG FL BS - 4 Results'!$2:$2,0),FALSE)/1000</f>
        <v>263818.930777737</v>
      </c>
      <c r="S112" s="47">
        <f>AVERAGE(F112:R112)</f>
        <v>263818.930777737</v>
      </c>
    </row>
    <row r="113" spans="1:19" x14ac:dyDescent="0.3">
      <c r="A113" s="20">
        <f t="shared" si="15"/>
        <v>34</v>
      </c>
      <c r="B113" s="56">
        <v>229</v>
      </c>
      <c r="C113" s="3" t="s">
        <v>175</v>
      </c>
      <c r="D113" s="250" t="s">
        <v>287</v>
      </c>
      <c r="F113" s="110">
        <f>-VLOOKUP($D113,'REG FL BS - 4 Results'!$A:$BB,MATCH(F$12,'REG FL BS - 4 Results'!$2:$2,0),FALSE)/1000</f>
        <v>0</v>
      </c>
      <c r="G113" s="110">
        <f>-VLOOKUP($D113,'REG FL BS - 4 Results'!$A:$BB,MATCH(G$12,'REG FL BS - 4 Results'!$2:$2,0),FALSE)/1000</f>
        <v>0</v>
      </c>
      <c r="H113" s="110">
        <f>-VLOOKUP($D113,'REG FL BS - 4 Results'!$A:$BB,MATCH(H$12,'REG FL BS - 4 Results'!$2:$2,0),FALSE)/1000</f>
        <v>0</v>
      </c>
      <c r="I113" s="110">
        <f>-VLOOKUP($D113,'REG FL BS - 4 Results'!$A:$BB,MATCH(I$12,'REG FL BS - 4 Results'!$2:$2,0),FALSE)/1000</f>
        <v>0</v>
      </c>
      <c r="J113" s="110">
        <f>-VLOOKUP($D113,'REG FL BS - 4 Results'!$A:$BB,MATCH(J$12,'REG FL BS - 4 Results'!$2:$2,0),FALSE)/1000</f>
        <v>0</v>
      </c>
      <c r="K113" s="110">
        <f>-VLOOKUP($D113,'REG FL BS - 4 Results'!$A:$BB,MATCH(K$12,'REG FL BS - 4 Results'!$2:$2,0),FALSE)/1000</f>
        <v>0</v>
      </c>
      <c r="L113" s="110">
        <f>-VLOOKUP($D113,'REG FL BS - 4 Results'!$A:$BB,MATCH(L$12,'REG FL BS - 4 Results'!$2:$2,0),FALSE)/1000</f>
        <v>0</v>
      </c>
      <c r="M113" s="110">
        <f>-VLOOKUP($D113,'REG FL BS - 4 Results'!$A:$BB,MATCH(M$12,'REG FL BS - 4 Results'!$2:$2,0),FALSE)/1000</f>
        <v>0</v>
      </c>
      <c r="N113" s="110">
        <f>-VLOOKUP($D113,'REG FL BS - 4 Results'!$A:$BB,MATCH(N$12,'REG FL BS - 4 Results'!$2:$2,0),FALSE)/1000</f>
        <v>0</v>
      </c>
      <c r="O113" s="110">
        <f>-VLOOKUP($D113,'REG FL BS - 4 Results'!$A:$BB,MATCH(O$12,'REG FL BS - 4 Results'!$2:$2,0),FALSE)/1000</f>
        <v>0</v>
      </c>
      <c r="P113" s="110">
        <f>-VLOOKUP($D113,'REG FL BS - 4 Results'!$A:$BB,MATCH(P$12,'REG FL BS - 4 Results'!$2:$2,0),FALSE)/1000</f>
        <v>0</v>
      </c>
      <c r="Q113" s="110">
        <f>-VLOOKUP($D113,'REG FL BS - 4 Results'!$A:$BB,MATCH(Q$12,'REG FL BS - 4 Results'!$2:$2,0),FALSE)/1000</f>
        <v>0</v>
      </c>
      <c r="R113" s="110">
        <f>-VLOOKUP($D113,'REG FL BS - 4 Results'!$A:$BB,MATCH(R$12,'REG FL BS - 4 Results'!$2:$2,0),FALSE)/1000</f>
        <v>0</v>
      </c>
      <c r="S113" s="47">
        <f>AVERAGE(F113:R113)</f>
        <v>0</v>
      </c>
    </row>
    <row r="114" spans="1:19" x14ac:dyDescent="0.3">
      <c r="A114" s="20">
        <f t="shared" si="15"/>
        <v>35</v>
      </c>
      <c r="B114" s="56">
        <v>230</v>
      </c>
      <c r="C114" s="3" t="s">
        <v>176</v>
      </c>
      <c r="D114" s="250" t="s">
        <v>288</v>
      </c>
      <c r="F114" s="110">
        <f>-VLOOKUP($D114,'REG FL BS - 4 Results'!$A:$BB,MATCH(F$12,'REG FL BS - 4 Results'!$2:$2,0),FALSE)/1000</f>
        <v>185234.17634000001</v>
      </c>
      <c r="G114" s="110">
        <f>-VLOOKUP($D114,'REG FL BS - 4 Results'!$A:$BB,MATCH(G$12,'REG FL BS - 4 Results'!$2:$2,0),FALSE)/1000</f>
        <v>180980.509673333</v>
      </c>
      <c r="H114" s="110">
        <f>-VLOOKUP($D114,'REG FL BS - 4 Results'!$A:$BB,MATCH(H$12,'REG FL BS - 4 Results'!$2:$2,0),FALSE)/1000</f>
        <v>176726.84300666599</v>
      </c>
      <c r="I114" s="110">
        <f>-VLOOKUP($D114,'REG FL BS - 4 Results'!$A:$BB,MATCH(I$12,'REG FL BS - 4 Results'!$2:$2,0),FALSE)/1000</f>
        <v>172473.17634000001</v>
      </c>
      <c r="J114" s="110">
        <f>-VLOOKUP($D114,'REG FL BS - 4 Results'!$A:$BB,MATCH(J$12,'REG FL BS - 4 Results'!$2:$2,0),FALSE)/1000</f>
        <v>168219.509673333</v>
      </c>
      <c r="K114" s="110">
        <f>-VLOOKUP($D114,'REG FL BS - 4 Results'!$A:$BB,MATCH(K$12,'REG FL BS - 4 Results'!$2:$2,0),FALSE)/1000</f>
        <v>163965.84300666599</v>
      </c>
      <c r="L114" s="110">
        <f>-VLOOKUP($D114,'REG FL BS - 4 Results'!$A:$BB,MATCH(L$12,'REG FL BS - 4 Results'!$2:$2,0),FALSE)/1000</f>
        <v>159712.17634000001</v>
      </c>
      <c r="M114" s="110">
        <f>-VLOOKUP($D114,'REG FL BS - 4 Results'!$A:$BB,MATCH(M$12,'REG FL BS - 4 Results'!$2:$2,0),FALSE)/1000</f>
        <v>155458.509673333</v>
      </c>
      <c r="N114" s="110">
        <f>-VLOOKUP($D114,'REG FL BS - 4 Results'!$A:$BB,MATCH(N$12,'REG FL BS - 4 Results'!$2:$2,0),FALSE)/1000</f>
        <v>151204.84300666599</v>
      </c>
      <c r="O114" s="110">
        <f>-VLOOKUP($D114,'REG FL BS - 4 Results'!$A:$BB,MATCH(O$12,'REG FL BS - 4 Results'!$2:$2,0),FALSE)/1000</f>
        <v>146951.17634000001</v>
      </c>
      <c r="P114" s="110">
        <f>-VLOOKUP($D114,'REG FL BS - 4 Results'!$A:$BB,MATCH(P$12,'REG FL BS - 4 Results'!$2:$2,0),FALSE)/1000</f>
        <v>142697.509673333</v>
      </c>
      <c r="Q114" s="110">
        <f>-VLOOKUP($D114,'REG FL BS - 4 Results'!$A:$BB,MATCH(Q$12,'REG FL BS - 4 Results'!$2:$2,0),FALSE)/1000</f>
        <v>138443.84300666599</v>
      </c>
      <c r="R114" s="110">
        <f>-VLOOKUP($D114,'REG FL BS - 4 Results'!$A:$BB,MATCH(R$12,'REG FL BS - 4 Results'!$2:$2,0),FALSE)/1000</f>
        <v>134190.17634000001</v>
      </c>
      <c r="S114" s="47">
        <f>AVERAGE(F114:R114)</f>
        <v>159712.17633999971</v>
      </c>
    </row>
    <row r="115" spans="1:19" x14ac:dyDescent="0.3">
      <c r="A115" s="20">
        <f t="shared" si="15"/>
        <v>36</v>
      </c>
      <c r="B115" s="56"/>
      <c r="C115" s="40" t="s">
        <v>177</v>
      </c>
      <c r="D115" s="40"/>
      <c r="E115" s="40"/>
      <c r="F115" s="48">
        <f>SUM(F111:F114)</f>
        <v>666070.69459506101</v>
      </c>
      <c r="G115" s="48">
        <f t="shared" ref="G115:P115" si="24">SUM(G111:G114)</f>
        <v>661430.10009525297</v>
      </c>
      <c r="H115" s="48">
        <f t="shared" si="24"/>
        <v>656787.14856527699</v>
      </c>
      <c r="I115" s="48">
        <f t="shared" si="24"/>
        <v>652141.82564692898</v>
      </c>
      <c r="J115" s="48">
        <f t="shared" si="24"/>
        <v>647494.11689453898</v>
      </c>
      <c r="K115" s="48">
        <f t="shared" si="24"/>
        <v>642844.00777443999</v>
      </c>
      <c r="L115" s="48">
        <f t="shared" si="24"/>
        <v>638191.48366443196</v>
      </c>
      <c r="M115" s="48">
        <f t="shared" si="24"/>
        <v>633536.52985323803</v>
      </c>
      <c r="N115" s="48">
        <f t="shared" si="24"/>
        <v>628879.13153996808</v>
      </c>
      <c r="O115" s="48">
        <f t="shared" si="24"/>
        <v>624219.27383357205</v>
      </c>
      <c r="P115" s="48">
        <f t="shared" si="24"/>
        <v>619556.94175228407</v>
      </c>
      <c r="Q115" s="48">
        <f>SUM(Q111:Q114)</f>
        <v>614892.12022307795</v>
      </c>
      <c r="R115" s="48">
        <f>SUM(R111:R114)</f>
        <v>610224.79408110899</v>
      </c>
      <c r="S115" s="48">
        <f>SUM(S111:S114)</f>
        <v>638174.47450147546</v>
      </c>
    </row>
    <row r="116" spans="1:19" x14ac:dyDescent="0.3">
      <c r="A116" s="20">
        <f t="shared" si="15"/>
        <v>37</v>
      </c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</row>
    <row r="117" spans="1:19" x14ac:dyDescent="0.3">
      <c r="A117" s="20">
        <f t="shared" si="15"/>
        <v>38</v>
      </c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47"/>
      <c r="Q117" s="47"/>
      <c r="R117" s="47"/>
      <c r="S117" s="47"/>
    </row>
    <row r="118" spans="1:19" x14ac:dyDescent="0.3">
      <c r="A118" s="20">
        <f t="shared" si="15"/>
        <v>39</v>
      </c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47"/>
      <c r="Q118" s="47"/>
      <c r="R118" s="47"/>
      <c r="S118" s="47"/>
    </row>
    <row r="119" spans="1:19" x14ac:dyDescent="0.3">
      <c r="A119" s="20">
        <f t="shared" si="15"/>
        <v>40</v>
      </c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47"/>
      <c r="Q119" s="47"/>
      <c r="R119" s="47"/>
      <c r="S119" s="47"/>
    </row>
    <row r="120" spans="1:19" x14ac:dyDescent="0.3">
      <c r="A120" s="20">
        <f t="shared" si="15"/>
        <v>41</v>
      </c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47"/>
      <c r="Q120" s="47"/>
      <c r="R120" s="47"/>
      <c r="S120" s="47"/>
    </row>
    <row r="121" spans="1:19" x14ac:dyDescent="0.3">
      <c r="A121" s="20">
        <f t="shared" si="15"/>
        <v>42</v>
      </c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47"/>
      <c r="Q121" s="47"/>
      <c r="R121" s="47"/>
      <c r="S121" s="47"/>
    </row>
    <row r="122" spans="1:19" x14ac:dyDescent="0.3">
      <c r="A122" s="20">
        <f t="shared" si="15"/>
        <v>43</v>
      </c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47"/>
      <c r="Q122" s="47"/>
      <c r="R122" s="47"/>
      <c r="S122" s="47"/>
    </row>
    <row r="123" spans="1:19" x14ac:dyDescent="0.3">
      <c r="A123" s="20">
        <f t="shared" si="15"/>
        <v>44</v>
      </c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47"/>
      <c r="Q123" s="47"/>
      <c r="R123" s="47"/>
      <c r="S123" s="47"/>
    </row>
    <row r="124" spans="1:19" x14ac:dyDescent="0.3">
      <c r="A124" s="20">
        <f t="shared" si="15"/>
        <v>45</v>
      </c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47"/>
      <c r="Q124" s="47"/>
      <c r="R124" s="47"/>
      <c r="S124" s="47"/>
    </row>
    <row r="125" spans="1:19" x14ac:dyDescent="0.3">
      <c r="A125" s="20">
        <f t="shared" si="15"/>
        <v>46</v>
      </c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47"/>
      <c r="Q125" s="47"/>
      <c r="R125" s="47"/>
      <c r="S125" s="47"/>
    </row>
    <row r="126" spans="1:19" x14ac:dyDescent="0.3">
      <c r="A126" s="255" t="s">
        <v>267</v>
      </c>
      <c r="B126" s="259"/>
      <c r="C126" s="260"/>
      <c r="D126" s="260"/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 t="s">
        <v>268</v>
      </c>
      <c r="S126" s="260"/>
    </row>
    <row r="127" spans="1:19" x14ac:dyDescent="0.3">
      <c r="A127" s="1" t="s">
        <v>89</v>
      </c>
      <c r="B127" s="244"/>
      <c r="C127" s="245"/>
      <c r="D127" s="245"/>
      <c r="E127" s="245"/>
      <c r="F127" s="1"/>
      <c r="G127" s="283" t="s">
        <v>203</v>
      </c>
      <c r="H127" s="283"/>
      <c r="I127" s="283"/>
      <c r="J127" s="283"/>
      <c r="K127" s="283"/>
      <c r="L127" s="283"/>
      <c r="M127" s="283"/>
      <c r="N127" s="283"/>
      <c r="O127" s="283"/>
      <c r="R127" s="284" t="s">
        <v>3602</v>
      </c>
      <c r="S127" s="284"/>
    </row>
    <row r="128" spans="1:19" x14ac:dyDescent="0.3">
      <c r="A128" s="4"/>
      <c r="B128" s="240"/>
      <c r="C128" s="4"/>
      <c r="D128" s="4"/>
      <c r="E128" s="4"/>
      <c r="F128" s="4"/>
      <c r="G128" s="4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8"/>
      <c r="S128" s="29"/>
    </row>
    <row r="129" spans="1:20" x14ac:dyDescent="0.3">
      <c r="A129" s="3" t="s">
        <v>90</v>
      </c>
      <c r="B129" s="242"/>
      <c r="C129" s="7"/>
      <c r="D129" s="7"/>
      <c r="E129" s="7"/>
      <c r="F129" s="7" t="s">
        <v>204</v>
      </c>
      <c r="G129" s="285" t="s">
        <v>205</v>
      </c>
      <c r="H129" s="285"/>
      <c r="I129" s="285"/>
      <c r="J129" s="285"/>
      <c r="K129" s="285"/>
      <c r="L129" s="285"/>
      <c r="M129" s="285"/>
      <c r="N129" s="9"/>
      <c r="O129" s="9"/>
      <c r="P129" s="8"/>
      <c r="Q129" s="8" t="s">
        <v>206</v>
      </c>
      <c r="R129" s="9"/>
      <c r="S129" s="9"/>
    </row>
    <row r="130" spans="1:20" x14ac:dyDescent="0.3">
      <c r="B130" s="242"/>
      <c r="C130" s="9"/>
      <c r="D130" s="9"/>
      <c r="E130" s="9"/>
      <c r="F130" s="30"/>
      <c r="G130" s="286"/>
      <c r="H130" s="286"/>
      <c r="I130" s="286"/>
      <c r="J130" s="286"/>
      <c r="K130" s="286"/>
      <c r="L130" s="286"/>
      <c r="M130" s="286"/>
      <c r="N130" s="12"/>
      <c r="O130" s="12"/>
      <c r="P130" s="10" t="str">
        <f t="shared" ref="P130:P134" si="25">+P69</f>
        <v>_</v>
      </c>
      <c r="Q130" s="11" t="str">
        <f t="shared" ref="Q130:Q136" si="26">+Q4</f>
        <v>Projected Test Year 3 Ended</v>
      </c>
      <c r="R130" s="37"/>
      <c r="S130" s="12">
        <f t="shared" ref="S130:S134" si="27">+S4</f>
        <v>46752</v>
      </c>
    </row>
    <row r="131" spans="1:20" x14ac:dyDescent="0.3">
      <c r="A131" s="3" t="s">
        <v>91</v>
      </c>
      <c r="B131" s="242"/>
      <c r="C131" s="9"/>
      <c r="D131" s="9"/>
      <c r="E131" s="9"/>
      <c r="F131" s="30"/>
      <c r="G131" s="286"/>
      <c r="H131" s="286"/>
      <c r="I131" s="286"/>
      <c r="J131" s="286"/>
      <c r="K131" s="286"/>
      <c r="L131" s="286"/>
      <c r="M131" s="286"/>
      <c r="N131" s="12"/>
      <c r="O131" s="12"/>
      <c r="P131" s="10" t="str">
        <f t="shared" si="25"/>
        <v>_</v>
      </c>
      <c r="Q131" s="11" t="str">
        <f t="shared" si="26"/>
        <v>Projected Test Year 2 Ended</v>
      </c>
      <c r="R131" s="37"/>
      <c r="S131" s="12">
        <f t="shared" si="27"/>
        <v>46387</v>
      </c>
    </row>
    <row r="132" spans="1:20" x14ac:dyDescent="0.3">
      <c r="B132" s="246"/>
      <c r="C132" s="247"/>
      <c r="D132" s="247"/>
      <c r="E132" s="247"/>
      <c r="F132" s="30"/>
      <c r="G132" s="30"/>
      <c r="H132" s="30"/>
      <c r="I132" s="30"/>
      <c r="J132" s="30"/>
      <c r="K132" s="30"/>
      <c r="L132" s="30"/>
      <c r="M132" s="30"/>
      <c r="N132" s="12"/>
      <c r="O132" s="12"/>
      <c r="P132" s="10" t="str">
        <f t="shared" si="25"/>
        <v>X</v>
      </c>
      <c r="Q132" s="11" t="str">
        <f t="shared" si="26"/>
        <v>Projected Test Year 1 Ended</v>
      </c>
      <c r="S132" s="12">
        <f t="shared" si="27"/>
        <v>46022</v>
      </c>
    </row>
    <row r="133" spans="1:20" x14ac:dyDescent="0.3">
      <c r="A133" s="12" t="str">
        <f>+A7</f>
        <v>DOCKET NO.: 20240025-EI</v>
      </c>
      <c r="F133" s="30"/>
      <c r="G133" s="30"/>
      <c r="H133" s="30"/>
      <c r="I133" s="30"/>
      <c r="J133" s="30"/>
      <c r="K133" s="30"/>
      <c r="L133" s="30"/>
      <c r="M133" s="30"/>
      <c r="N133" s="12"/>
      <c r="O133" s="12"/>
      <c r="P133" s="10" t="str">
        <f t="shared" si="25"/>
        <v>_</v>
      </c>
      <c r="Q133" s="11" t="str">
        <f t="shared" si="26"/>
        <v>Prior Year Ended</v>
      </c>
      <c r="S133" s="12">
        <f t="shared" si="27"/>
        <v>45657</v>
      </c>
    </row>
    <row r="134" spans="1:20" x14ac:dyDescent="0.3">
      <c r="G134" s="30"/>
      <c r="H134" s="30"/>
      <c r="I134" s="30"/>
      <c r="J134" s="30"/>
      <c r="K134" s="30"/>
      <c r="L134" s="10"/>
      <c r="M134" s="11"/>
      <c r="N134" s="12"/>
      <c r="O134" s="12"/>
      <c r="P134" s="10" t="str">
        <f t="shared" si="25"/>
        <v>_</v>
      </c>
      <c r="Q134" s="11" t="str">
        <f t="shared" si="26"/>
        <v>Historical Year Ended</v>
      </c>
      <c r="S134" s="12">
        <f t="shared" si="27"/>
        <v>45291</v>
      </c>
    </row>
    <row r="135" spans="1:20" x14ac:dyDescent="0.3">
      <c r="G135" s="27"/>
      <c r="H135" s="27"/>
      <c r="J135" s="32" t="s">
        <v>209</v>
      </c>
      <c r="K135" s="27"/>
      <c r="L135" s="10"/>
      <c r="M135" s="11"/>
      <c r="N135" s="12"/>
      <c r="O135" s="12"/>
      <c r="P135" s="12"/>
      <c r="Q135" s="12"/>
      <c r="R135" s="12"/>
      <c r="S135" s="12"/>
      <c r="T135" s="12"/>
    </row>
    <row r="136" spans="1:20" s="15" customFormat="1" x14ac:dyDescent="0.3">
      <c r="A136" s="14"/>
      <c r="B136" s="66"/>
      <c r="C136" s="14"/>
      <c r="D136" s="14"/>
      <c r="E136" s="14"/>
      <c r="F136" s="14"/>
      <c r="G136" s="26"/>
      <c r="H136" s="26"/>
      <c r="I136" s="26"/>
      <c r="J136" s="26"/>
      <c r="K136" s="26"/>
      <c r="L136" s="33"/>
      <c r="M136" s="28"/>
      <c r="N136" s="29"/>
      <c r="O136" s="29"/>
      <c r="P136" s="33"/>
      <c r="Q136" s="103" t="str">
        <f t="shared" si="26"/>
        <v>Witness:  O'Hara, Aquilina</v>
      </c>
      <c r="R136" s="29"/>
      <c r="S136" s="29"/>
    </row>
    <row r="137" spans="1:20" s="15" customFormat="1" x14ac:dyDescent="0.25">
      <c r="A137" s="16"/>
      <c r="B137" s="231">
        <v>-1</v>
      </c>
      <c r="C137" s="231">
        <f>+B137-1</f>
        <v>-2</v>
      </c>
      <c r="D137" s="31"/>
      <c r="E137" s="31"/>
      <c r="F137" s="231">
        <f>+C137-1</f>
        <v>-3</v>
      </c>
      <c r="G137" s="231">
        <f>+F137-1</f>
        <v>-4</v>
      </c>
      <c r="H137" s="231">
        <f t="shared" ref="H137:S137" si="28">+G137-1</f>
        <v>-5</v>
      </c>
      <c r="I137" s="231">
        <f t="shared" si="28"/>
        <v>-6</v>
      </c>
      <c r="J137" s="231">
        <f t="shared" si="28"/>
        <v>-7</v>
      </c>
      <c r="K137" s="231">
        <f t="shared" si="28"/>
        <v>-8</v>
      </c>
      <c r="L137" s="231">
        <f t="shared" si="28"/>
        <v>-9</v>
      </c>
      <c r="M137" s="231">
        <f t="shared" si="28"/>
        <v>-10</v>
      </c>
      <c r="N137" s="231">
        <f t="shared" si="28"/>
        <v>-11</v>
      </c>
      <c r="O137" s="231">
        <f t="shared" si="28"/>
        <v>-12</v>
      </c>
      <c r="P137" s="231">
        <f t="shared" si="28"/>
        <v>-13</v>
      </c>
      <c r="Q137" s="231">
        <f t="shared" si="28"/>
        <v>-14</v>
      </c>
      <c r="R137" s="231">
        <f t="shared" si="28"/>
        <v>-15</v>
      </c>
      <c r="S137" s="231">
        <f t="shared" si="28"/>
        <v>-16</v>
      </c>
    </row>
    <row r="138" spans="1:20" s="15" customFormat="1" x14ac:dyDescent="0.25">
      <c r="A138" s="16"/>
      <c r="B138" s="68"/>
      <c r="C138" s="31"/>
      <c r="D138" s="31"/>
      <c r="E138" s="31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7"/>
    </row>
    <row r="139" spans="1:20" s="15" customFormat="1" x14ac:dyDescent="0.25">
      <c r="A139" s="16" t="s">
        <v>98</v>
      </c>
      <c r="B139" s="68" t="s">
        <v>99</v>
      </c>
      <c r="C139" s="31" t="s">
        <v>99</v>
      </c>
      <c r="D139" s="31"/>
      <c r="E139" s="31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7"/>
      <c r="S139" s="35" t="s">
        <v>100</v>
      </c>
    </row>
    <row r="140" spans="1:20" s="15" customFormat="1" x14ac:dyDescent="0.25">
      <c r="A140" s="18" t="s">
        <v>101</v>
      </c>
      <c r="B140" s="69" t="s">
        <v>101</v>
      </c>
      <c r="C140" s="19" t="s">
        <v>102</v>
      </c>
      <c r="D140" s="19"/>
      <c r="E140" s="19"/>
      <c r="F140" s="19" t="str">
        <f>F$17</f>
        <v>12/2024</v>
      </c>
      <c r="G140" s="19" t="str">
        <f t="shared" ref="G140:R140" si="29">G$17</f>
        <v>1/2025</v>
      </c>
      <c r="H140" s="19" t="str">
        <f t="shared" si="29"/>
        <v>2/2025</v>
      </c>
      <c r="I140" s="19" t="str">
        <f t="shared" si="29"/>
        <v>3/2025</v>
      </c>
      <c r="J140" s="19" t="str">
        <f t="shared" si="29"/>
        <v>4/2025</v>
      </c>
      <c r="K140" s="19" t="str">
        <f t="shared" si="29"/>
        <v>5/2025</v>
      </c>
      <c r="L140" s="19" t="str">
        <f t="shared" si="29"/>
        <v>6/2025</v>
      </c>
      <c r="M140" s="19" t="str">
        <f t="shared" si="29"/>
        <v>7/2025</v>
      </c>
      <c r="N140" s="19" t="str">
        <f t="shared" si="29"/>
        <v>8/2025</v>
      </c>
      <c r="O140" s="19" t="str">
        <f t="shared" si="29"/>
        <v>9/2025</v>
      </c>
      <c r="P140" s="19" t="str">
        <f t="shared" si="29"/>
        <v>10/2025</v>
      </c>
      <c r="Q140" s="19" t="str">
        <f t="shared" si="29"/>
        <v>11/2025</v>
      </c>
      <c r="R140" s="19" t="str">
        <f t="shared" si="29"/>
        <v>12/2025</v>
      </c>
      <c r="S140" s="36" t="s">
        <v>103</v>
      </c>
    </row>
    <row r="141" spans="1:20" s="15" customFormat="1" x14ac:dyDescent="0.3">
      <c r="A141" s="20">
        <v>1</v>
      </c>
      <c r="B141" s="56"/>
      <c r="C141" s="3" t="s">
        <v>179</v>
      </c>
      <c r="D141" s="3"/>
      <c r="E141" s="3"/>
      <c r="F141" s="42"/>
      <c r="G141" s="42"/>
      <c r="H141" s="42"/>
      <c r="I141" s="42"/>
      <c r="J141" s="42"/>
      <c r="K141" s="42"/>
      <c r="L141" s="42"/>
      <c r="M141" s="43"/>
      <c r="N141" s="43"/>
      <c r="O141" s="43"/>
      <c r="P141" s="43"/>
      <c r="Q141" s="51"/>
      <c r="R141" s="51"/>
      <c r="S141" s="44"/>
    </row>
    <row r="142" spans="1:20" s="15" customFormat="1" x14ac:dyDescent="0.3">
      <c r="A142" s="20">
        <f t="shared" ref="A142:A185" si="30">A141+1</f>
        <v>2</v>
      </c>
      <c r="B142" s="56">
        <v>232</v>
      </c>
      <c r="C142" s="3" t="s">
        <v>180</v>
      </c>
      <c r="D142" s="250" t="s">
        <v>289</v>
      </c>
      <c r="E142" s="3"/>
      <c r="F142" s="110">
        <f>-VLOOKUP($D142,'REG FL BS - 4 Results'!$A:$BB,MATCH(F$12,'REG FL BS - 4 Results'!$2:$2,0),FALSE)/1000</f>
        <v>881430.56974999909</v>
      </c>
      <c r="G142" s="110">
        <f>-VLOOKUP($D142,'REG FL BS - 4 Results'!$A:$BB,MATCH(G$12,'REG FL BS - 4 Results'!$2:$2,0),FALSE)/1000</f>
        <v>881430.56974999909</v>
      </c>
      <c r="H142" s="110">
        <f>-VLOOKUP($D142,'REG FL BS - 4 Results'!$A:$BB,MATCH(H$12,'REG FL BS - 4 Results'!$2:$2,0),FALSE)/1000</f>
        <v>881430.56974999909</v>
      </c>
      <c r="I142" s="110">
        <f>-VLOOKUP($D142,'REG FL BS - 4 Results'!$A:$BB,MATCH(I$12,'REG FL BS - 4 Results'!$2:$2,0),FALSE)/1000</f>
        <v>881430.56974999909</v>
      </c>
      <c r="J142" s="110">
        <f>-VLOOKUP($D142,'REG FL BS - 4 Results'!$A:$BB,MATCH(J$12,'REG FL BS - 4 Results'!$2:$2,0),FALSE)/1000</f>
        <v>881430.56974999909</v>
      </c>
      <c r="K142" s="110">
        <f>-VLOOKUP($D142,'REG FL BS - 4 Results'!$A:$BB,MATCH(K$12,'REG FL BS - 4 Results'!$2:$2,0),FALSE)/1000</f>
        <v>881430.56974999909</v>
      </c>
      <c r="L142" s="110">
        <f>-VLOOKUP($D142,'REG FL BS - 4 Results'!$A:$BB,MATCH(L$12,'REG FL BS - 4 Results'!$2:$2,0),FALSE)/1000</f>
        <v>881430.56974999909</v>
      </c>
      <c r="M142" s="110">
        <f>-VLOOKUP($D142,'REG FL BS - 4 Results'!$A:$BB,MATCH(M$12,'REG FL BS - 4 Results'!$2:$2,0),FALSE)/1000</f>
        <v>881430.56974999909</v>
      </c>
      <c r="N142" s="110">
        <f>-VLOOKUP($D142,'REG FL BS - 4 Results'!$A:$BB,MATCH(N$12,'REG FL BS - 4 Results'!$2:$2,0),FALSE)/1000</f>
        <v>881430.56974999909</v>
      </c>
      <c r="O142" s="110">
        <f>-VLOOKUP($D142,'REG FL BS - 4 Results'!$A:$BB,MATCH(O$12,'REG FL BS - 4 Results'!$2:$2,0),FALSE)/1000</f>
        <v>881430.56974999909</v>
      </c>
      <c r="P142" s="110">
        <f>-VLOOKUP($D142,'REG FL BS - 4 Results'!$A:$BB,MATCH(P$12,'REG FL BS - 4 Results'!$2:$2,0),FALSE)/1000</f>
        <v>881430.56974999909</v>
      </c>
      <c r="Q142" s="110">
        <f>-VLOOKUP($D142,'REG FL BS - 4 Results'!$A:$BB,MATCH(Q$12,'REG FL BS - 4 Results'!$2:$2,0),FALSE)/1000</f>
        <v>881430.56974999909</v>
      </c>
      <c r="R142" s="110">
        <f>-VLOOKUP($D142,'REG FL BS - 4 Results'!$A:$BB,MATCH(R$12,'REG FL BS - 4 Results'!$2:$2,0),FALSE)/1000</f>
        <v>881430.56974999909</v>
      </c>
      <c r="S142" s="44">
        <f t="shared" ref="S142:S153" si="31">AVERAGE(F142:R142)</f>
        <v>881430.56974999921</v>
      </c>
    </row>
    <row r="143" spans="1:20" s="15" customFormat="1" x14ac:dyDescent="0.3">
      <c r="A143" s="20">
        <f t="shared" si="30"/>
        <v>3</v>
      </c>
      <c r="B143" s="56">
        <v>233</v>
      </c>
      <c r="C143" s="3" t="s">
        <v>181</v>
      </c>
      <c r="D143" s="250" t="s">
        <v>290</v>
      </c>
      <c r="E143" s="3"/>
      <c r="F143" s="110">
        <f>-VLOOKUP($D143,'REG FL BS - 4 Results'!$A:$BB,MATCH(F$12,'REG FL BS - 4 Results'!$2:$2,0),FALSE)/1000</f>
        <v>5938.7727716698791</v>
      </c>
      <c r="G143" s="110">
        <f>-VLOOKUP($D143,'REG FL BS - 4 Results'!$A:$BB,MATCH(G$12,'REG FL BS - 4 Results'!$2:$2,0),FALSE)/1000</f>
        <v>37208.835732080399</v>
      </c>
      <c r="H143" s="110">
        <f>-VLOOKUP($D143,'REG FL BS - 4 Results'!$A:$BB,MATCH(H$12,'REG FL BS - 4 Results'!$2:$2,0),FALSE)/1000</f>
        <v>27491.554847943298</v>
      </c>
      <c r="I143" s="110">
        <f>-VLOOKUP($D143,'REG FL BS - 4 Results'!$A:$BB,MATCH(I$12,'REG FL BS - 4 Results'!$2:$2,0),FALSE)/1000</f>
        <v>189077.99335148901</v>
      </c>
      <c r="J143" s="110">
        <f>-VLOOKUP($D143,'REG FL BS - 4 Results'!$A:$BB,MATCH(J$12,'REG FL BS - 4 Results'!$2:$2,0),FALSE)/1000</f>
        <v>271867.62610165396</v>
      </c>
      <c r="K143" s="110">
        <f>-VLOOKUP($D143,'REG FL BS - 4 Results'!$A:$BB,MATCH(K$12,'REG FL BS - 4 Results'!$2:$2,0),FALSE)/1000</f>
        <v>374588.95581854199</v>
      </c>
      <c r="L143" s="110">
        <f>-VLOOKUP($D143,'REG FL BS - 4 Results'!$A:$BB,MATCH(L$12,'REG FL BS - 4 Results'!$2:$2,0),FALSE)/1000</f>
        <v>0</v>
      </c>
      <c r="M143" s="110">
        <f>-VLOOKUP($D143,'REG FL BS - 4 Results'!$A:$BB,MATCH(M$12,'REG FL BS - 4 Results'!$2:$2,0),FALSE)/1000</f>
        <v>0</v>
      </c>
      <c r="N143" s="110">
        <f>-VLOOKUP($D143,'REG FL BS - 4 Results'!$A:$BB,MATCH(N$12,'REG FL BS - 4 Results'!$2:$2,0),FALSE)/1000</f>
        <v>0</v>
      </c>
      <c r="O143" s="110">
        <f>-VLOOKUP($D143,'REG FL BS - 4 Results'!$A:$BB,MATCH(O$12,'REG FL BS - 4 Results'!$2:$2,0),FALSE)/1000</f>
        <v>0</v>
      </c>
      <c r="P143" s="110">
        <f>-VLOOKUP($D143,'REG FL BS - 4 Results'!$A:$BB,MATCH(P$12,'REG FL BS - 4 Results'!$2:$2,0),FALSE)/1000</f>
        <v>0</v>
      </c>
      <c r="Q143" s="110">
        <f>-VLOOKUP($D143,'REG FL BS - 4 Results'!$A:$BB,MATCH(Q$12,'REG FL BS - 4 Results'!$2:$2,0),FALSE)/1000</f>
        <v>0</v>
      </c>
      <c r="R143" s="110">
        <f>-VLOOKUP($D143,'REG FL BS - 4 Results'!$A:$BB,MATCH(R$12,'REG FL BS - 4 Results'!$2:$2,0),FALSE)/1000</f>
        <v>131852.214951662</v>
      </c>
      <c r="S143" s="44">
        <f t="shared" si="31"/>
        <v>79848.150275003121</v>
      </c>
    </row>
    <row r="144" spans="1:20" s="15" customFormat="1" x14ac:dyDescent="0.3">
      <c r="A144" s="20">
        <f t="shared" si="30"/>
        <v>4</v>
      </c>
      <c r="B144" s="56">
        <v>234</v>
      </c>
      <c r="C144" s="3" t="s">
        <v>182</v>
      </c>
      <c r="D144" s="250" t="s">
        <v>291</v>
      </c>
      <c r="E144" s="3"/>
      <c r="F144" s="110">
        <f>-VLOOKUP($D144,'REG FL BS - 4 Results'!$A:$BB,MATCH(F$12,'REG FL BS - 4 Results'!$2:$2,0),FALSE)/1000</f>
        <v>168253.10853999999</v>
      </c>
      <c r="G144" s="110">
        <f>-VLOOKUP($D144,'REG FL BS - 4 Results'!$A:$BB,MATCH(G$12,'REG FL BS - 4 Results'!$2:$2,0),FALSE)/1000</f>
        <v>168253.10853999999</v>
      </c>
      <c r="H144" s="110">
        <f>-VLOOKUP($D144,'REG FL BS - 4 Results'!$A:$BB,MATCH(H$12,'REG FL BS - 4 Results'!$2:$2,0),FALSE)/1000</f>
        <v>168253.10853999999</v>
      </c>
      <c r="I144" s="110">
        <f>-VLOOKUP($D144,'REG FL BS - 4 Results'!$A:$BB,MATCH(I$12,'REG FL BS - 4 Results'!$2:$2,0),FALSE)/1000</f>
        <v>168253.10853999999</v>
      </c>
      <c r="J144" s="110">
        <f>-VLOOKUP($D144,'REG FL BS - 4 Results'!$A:$BB,MATCH(J$12,'REG FL BS - 4 Results'!$2:$2,0),FALSE)/1000</f>
        <v>168253.10853999999</v>
      </c>
      <c r="K144" s="110">
        <f>-VLOOKUP($D144,'REG FL BS - 4 Results'!$A:$BB,MATCH(K$12,'REG FL BS - 4 Results'!$2:$2,0),FALSE)/1000</f>
        <v>168253.10853999999</v>
      </c>
      <c r="L144" s="110">
        <f>-VLOOKUP($D144,'REG FL BS - 4 Results'!$A:$BB,MATCH(L$12,'REG FL BS - 4 Results'!$2:$2,0),FALSE)/1000</f>
        <v>168253.10853999999</v>
      </c>
      <c r="M144" s="110">
        <f>-VLOOKUP($D144,'REG FL BS - 4 Results'!$A:$BB,MATCH(M$12,'REG FL BS - 4 Results'!$2:$2,0),FALSE)/1000</f>
        <v>168253.10853999999</v>
      </c>
      <c r="N144" s="110">
        <f>-VLOOKUP($D144,'REG FL BS - 4 Results'!$A:$BB,MATCH(N$12,'REG FL BS - 4 Results'!$2:$2,0),FALSE)/1000</f>
        <v>168253.10853999999</v>
      </c>
      <c r="O144" s="110">
        <f>-VLOOKUP($D144,'REG FL BS - 4 Results'!$A:$BB,MATCH(O$12,'REG FL BS - 4 Results'!$2:$2,0),FALSE)/1000</f>
        <v>168253.10853999999</v>
      </c>
      <c r="P144" s="110">
        <f>-VLOOKUP($D144,'REG FL BS - 4 Results'!$A:$BB,MATCH(P$12,'REG FL BS - 4 Results'!$2:$2,0),FALSE)/1000</f>
        <v>168253.10853999999</v>
      </c>
      <c r="Q144" s="110">
        <f>-VLOOKUP($D144,'REG FL BS - 4 Results'!$A:$BB,MATCH(Q$12,'REG FL BS - 4 Results'!$2:$2,0),FALSE)/1000</f>
        <v>168253.10853999999</v>
      </c>
      <c r="R144" s="110">
        <f>-VLOOKUP($D144,'REG FL BS - 4 Results'!$A:$BB,MATCH(R$12,'REG FL BS - 4 Results'!$2:$2,0),FALSE)/1000</f>
        <v>168253.10853999999</v>
      </c>
      <c r="S144" s="44">
        <f t="shared" si="31"/>
        <v>168253.10853999996</v>
      </c>
    </row>
    <row r="145" spans="1:19" s="15" customFormat="1" x14ac:dyDescent="0.3">
      <c r="A145" s="20">
        <f t="shared" si="30"/>
        <v>5</v>
      </c>
      <c r="B145" s="56">
        <v>235</v>
      </c>
      <c r="C145" s="3" t="s">
        <v>76</v>
      </c>
      <c r="D145" s="250" t="s">
        <v>292</v>
      </c>
      <c r="E145" s="3"/>
      <c r="F145" s="110">
        <f>-VLOOKUP($D145,'REG FL BS - 4 Results'!$A:$BB,MATCH(F$12,'REG FL BS - 4 Results'!$2:$2,0),FALSE)/1000</f>
        <v>182787.48682999899</v>
      </c>
      <c r="G145" s="110">
        <f>-VLOOKUP($D145,'REG FL BS - 4 Results'!$A:$BB,MATCH(G$12,'REG FL BS - 4 Results'!$2:$2,0),FALSE)/1000</f>
        <v>182787.48682999899</v>
      </c>
      <c r="H145" s="110">
        <f>-VLOOKUP($D145,'REG FL BS - 4 Results'!$A:$BB,MATCH(H$12,'REG FL BS - 4 Results'!$2:$2,0),FALSE)/1000</f>
        <v>182787.48682999899</v>
      </c>
      <c r="I145" s="110">
        <f>-VLOOKUP($D145,'REG FL BS - 4 Results'!$A:$BB,MATCH(I$12,'REG FL BS - 4 Results'!$2:$2,0),FALSE)/1000</f>
        <v>182787.48682999899</v>
      </c>
      <c r="J145" s="110">
        <f>-VLOOKUP($D145,'REG FL BS - 4 Results'!$A:$BB,MATCH(J$12,'REG FL BS - 4 Results'!$2:$2,0),FALSE)/1000</f>
        <v>182787.48682999899</v>
      </c>
      <c r="K145" s="110">
        <f>-VLOOKUP($D145,'REG FL BS - 4 Results'!$A:$BB,MATCH(K$12,'REG FL BS - 4 Results'!$2:$2,0),FALSE)/1000</f>
        <v>182787.48682999899</v>
      </c>
      <c r="L145" s="110">
        <f>-VLOOKUP($D145,'REG FL BS - 4 Results'!$A:$BB,MATCH(L$12,'REG FL BS - 4 Results'!$2:$2,0),FALSE)/1000</f>
        <v>182787.48682999899</v>
      </c>
      <c r="M145" s="110">
        <f>-VLOOKUP($D145,'REG FL BS - 4 Results'!$A:$BB,MATCH(M$12,'REG FL BS - 4 Results'!$2:$2,0),FALSE)/1000</f>
        <v>182787.48682999899</v>
      </c>
      <c r="N145" s="110">
        <f>-VLOOKUP($D145,'REG FL BS - 4 Results'!$A:$BB,MATCH(N$12,'REG FL BS - 4 Results'!$2:$2,0),FALSE)/1000</f>
        <v>182787.48682999899</v>
      </c>
      <c r="O145" s="110">
        <f>-VLOOKUP($D145,'REG FL BS - 4 Results'!$A:$BB,MATCH(O$12,'REG FL BS - 4 Results'!$2:$2,0),FALSE)/1000</f>
        <v>182787.48682999899</v>
      </c>
      <c r="P145" s="110">
        <f>-VLOOKUP($D145,'REG FL BS - 4 Results'!$A:$BB,MATCH(P$12,'REG FL BS - 4 Results'!$2:$2,0),FALSE)/1000</f>
        <v>182787.48682999899</v>
      </c>
      <c r="Q145" s="110">
        <f>-VLOOKUP($D145,'REG FL BS - 4 Results'!$A:$BB,MATCH(Q$12,'REG FL BS - 4 Results'!$2:$2,0),FALSE)/1000</f>
        <v>182787.48682999899</v>
      </c>
      <c r="R145" s="110">
        <f>-VLOOKUP($D145,'REG FL BS - 4 Results'!$A:$BB,MATCH(R$12,'REG FL BS - 4 Results'!$2:$2,0),FALSE)/1000</f>
        <v>182787.48682999899</v>
      </c>
      <c r="S145" s="44">
        <f t="shared" si="31"/>
        <v>182787.48682999893</v>
      </c>
    </row>
    <row r="146" spans="1:19" s="15" customFormat="1" x14ac:dyDescent="0.3">
      <c r="A146" s="20">
        <f t="shared" si="30"/>
        <v>6</v>
      </c>
      <c r="B146" s="56">
        <v>236</v>
      </c>
      <c r="C146" s="3" t="s">
        <v>183</v>
      </c>
      <c r="D146" s="250" t="s">
        <v>293</v>
      </c>
      <c r="E146" s="3"/>
      <c r="F146" s="110">
        <f>-VLOOKUP($D146,'REG FL BS - 4 Results'!$A:$BB,MATCH(F$12,'REG FL BS - 4 Results'!$2:$2,0),FALSE)/1000</f>
        <v>51796.646433687296</v>
      </c>
      <c r="G146" s="110">
        <f>-VLOOKUP($D146,'REG FL BS - 4 Results'!$A:$BB,MATCH(G$12,'REG FL BS - 4 Results'!$2:$2,0),FALSE)/1000</f>
        <v>98191.370777999502</v>
      </c>
      <c r="H146" s="110">
        <f>-VLOOKUP($D146,'REG FL BS - 4 Results'!$A:$BB,MATCH(H$12,'REG FL BS - 4 Results'!$2:$2,0),FALSE)/1000</f>
        <v>102836.699296893</v>
      </c>
      <c r="I146" s="110">
        <f>-VLOOKUP($D146,'REG FL BS - 4 Results'!$A:$BB,MATCH(I$12,'REG FL BS - 4 Results'!$2:$2,0),FALSE)/1000</f>
        <v>74965.752772315289</v>
      </c>
      <c r="J146" s="110">
        <f>-VLOOKUP($D146,'REG FL BS - 4 Results'!$A:$BB,MATCH(J$12,'REG FL BS - 4 Results'!$2:$2,0),FALSE)/1000</f>
        <v>82704.275611959602</v>
      </c>
      <c r="K146" s="110">
        <f>-VLOOKUP($D146,'REG FL BS - 4 Results'!$A:$BB,MATCH(K$12,'REG FL BS - 4 Results'!$2:$2,0),FALSE)/1000</f>
        <v>108070.689583627</v>
      </c>
      <c r="L146" s="110">
        <f>-VLOOKUP($D146,'REG FL BS - 4 Results'!$A:$BB,MATCH(L$12,'REG FL BS - 4 Results'!$2:$2,0),FALSE)/1000</f>
        <v>131795.29126404799</v>
      </c>
      <c r="M146" s="110">
        <f>-VLOOKUP($D146,'REG FL BS - 4 Results'!$A:$BB,MATCH(M$12,'REG FL BS - 4 Results'!$2:$2,0),FALSE)/1000</f>
        <v>166867.52499444602</v>
      </c>
      <c r="N146" s="110">
        <f>-VLOOKUP($D146,'REG FL BS - 4 Results'!$A:$BB,MATCH(N$12,'REG FL BS - 4 Results'!$2:$2,0),FALSE)/1000</f>
        <v>231811.039799978</v>
      </c>
      <c r="O146" s="110">
        <f>-VLOOKUP($D146,'REG FL BS - 4 Results'!$A:$BB,MATCH(O$12,'REG FL BS - 4 Results'!$2:$2,0),FALSE)/1000</f>
        <v>239690.22219261699</v>
      </c>
      <c r="P146" s="110">
        <f>-VLOOKUP($D146,'REG FL BS - 4 Results'!$A:$BB,MATCH(P$12,'REG FL BS - 4 Results'!$2:$2,0),FALSE)/1000</f>
        <v>258563.84478248999</v>
      </c>
      <c r="Q146" s="110">
        <f>-VLOOKUP($D146,'REG FL BS - 4 Results'!$A:$BB,MATCH(Q$12,'REG FL BS - 4 Results'!$2:$2,0),FALSE)/1000</f>
        <v>55705.131732848196</v>
      </c>
      <c r="R146" s="110">
        <f>-VLOOKUP($D146,'REG FL BS - 4 Results'!$A:$BB,MATCH(R$12,'REG FL BS - 4 Results'!$2:$2,0),FALSE)/1000</f>
        <v>19196.617400614599</v>
      </c>
      <c r="S146" s="44">
        <f t="shared" si="31"/>
        <v>124784.23897257874</v>
      </c>
    </row>
    <row r="147" spans="1:19" s="15" customFormat="1" x14ac:dyDescent="0.3">
      <c r="A147" s="20">
        <f t="shared" si="30"/>
        <v>7</v>
      </c>
      <c r="B147" s="56">
        <v>237</v>
      </c>
      <c r="C147" s="3" t="s">
        <v>184</v>
      </c>
      <c r="D147" s="250" t="s">
        <v>294</v>
      </c>
      <c r="E147" s="3"/>
      <c r="F147" s="110">
        <f>-VLOOKUP($D147,'REG FL BS - 4 Results'!$A:$BB,MATCH(F$12,'REG FL BS - 4 Results'!$2:$2,0),FALSE)/1000</f>
        <v>77671.038850000099</v>
      </c>
      <c r="G147" s="110">
        <f>-VLOOKUP($D147,'REG FL BS - 4 Results'!$A:$BB,MATCH(G$12,'REG FL BS - 4 Results'!$2:$2,0),FALSE)/1000</f>
        <v>74203.330516666698</v>
      </c>
      <c r="H147" s="110">
        <f>-VLOOKUP($D147,'REG FL BS - 4 Results'!$A:$BB,MATCH(H$12,'REG FL BS - 4 Results'!$2:$2,0),FALSE)/1000</f>
        <v>95951.247183333398</v>
      </c>
      <c r="I147" s="110">
        <f>-VLOOKUP($D147,'REG FL BS - 4 Results'!$A:$BB,MATCH(I$12,'REG FL BS - 4 Results'!$2:$2,0),FALSE)/1000</f>
        <v>100249.16385</v>
      </c>
      <c r="J147" s="110">
        <f>-VLOOKUP($D147,'REG FL BS - 4 Results'!$A:$BB,MATCH(J$12,'REG FL BS - 4 Results'!$2:$2,0),FALSE)/1000</f>
        <v>106972.080516666</v>
      </c>
      <c r="K147" s="110">
        <f>-VLOOKUP($D147,'REG FL BS - 4 Results'!$A:$BB,MATCH(K$12,'REG FL BS - 4 Results'!$2:$2,0),FALSE)/1000</f>
        <v>111207.49718333299</v>
      </c>
      <c r="L147" s="110">
        <f>-VLOOKUP($D147,'REG FL BS - 4 Results'!$A:$BB,MATCH(L$12,'REG FL BS - 4 Results'!$2:$2,0),FALSE)/1000</f>
        <v>77592.913850000099</v>
      </c>
      <c r="M147" s="110">
        <f>-VLOOKUP($D147,'REG FL BS - 4 Results'!$A:$BB,MATCH(M$12,'REG FL BS - 4 Results'!$2:$2,0),FALSE)/1000</f>
        <v>74203.3305166668</v>
      </c>
      <c r="N147" s="110">
        <f>-VLOOKUP($D147,'REG FL BS - 4 Results'!$A:$BB,MATCH(N$12,'REG FL BS - 4 Results'!$2:$2,0),FALSE)/1000</f>
        <v>95951.247183333398</v>
      </c>
      <c r="O147" s="110">
        <f>-VLOOKUP($D147,'REG FL BS - 4 Results'!$A:$BB,MATCH(O$12,'REG FL BS - 4 Results'!$2:$2,0),FALSE)/1000</f>
        <v>100249.16385</v>
      </c>
      <c r="P147" s="110">
        <f>-VLOOKUP($D147,'REG FL BS - 4 Results'!$A:$BB,MATCH(P$12,'REG FL BS - 4 Results'!$2:$2,0),FALSE)/1000</f>
        <v>106972.080516666</v>
      </c>
      <c r="Q147" s="110">
        <f>-VLOOKUP($D147,'REG FL BS - 4 Results'!$A:$BB,MATCH(Q$12,'REG FL BS - 4 Results'!$2:$2,0),FALSE)/1000</f>
        <v>111207.49718333299</v>
      </c>
      <c r="R147" s="110">
        <f>-VLOOKUP($D147,'REG FL BS - 4 Results'!$A:$BB,MATCH(R$12,'REG FL BS - 4 Results'!$2:$2,0),FALSE)/1000</f>
        <v>77592.913850000099</v>
      </c>
      <c r="S147" s="44">
        <f t="shared" si="31"/>
        <v>93078.731157692207</v>
      </c>
    </row>
    <row r="148" spans="1:19" s="15" customFormat="1" x14ac:dyDescent="0.3">
      <c r="A148" s="20">
        <f t="shared" si="30"/>
        <v>8</v>
      </c>
      <c r="B148" s="56">
        <v>238</v>
      </c>
      <c r="C148" s="3" t="s">
        <v>185</v>
      </c>
      <c r="D148" s="250" t="s">
        <v>249</v>
      </c>
      <c r="E148" s="3"/>
      <c r="F148" s="110">
        <f>-VLOOKUP($D148,'REG FL BS - 4 Results'!$A:$BB,MATCH(F$12,'REG FL BS - 4 Results'!$2:$2,0),FALSE)/1000</f>
        <v>0</v>
      </c>
      <c r="G148" s="110">
        <f>-VLOOKUP($D148,'REG FL BS - 4 Results'!$A:$BB,MATCH(G$12,'REG FL BS - 4 Results'!$2:$2,0),FALSE)/1000</f>
        <v>0</v>
      </c>
      <c r="H148" s="110">
        <f>-VLOOKUP($D148,'REG FL BS - 4 Results'!$A:$BB,MATCH(H$12,'REG FL BS - 4 Results'!$2:$2,0),FALSE)/1000</f>
        <v>0</v>
      </c>
      <c r="I148" s="110">
        <f>-VLOOKUP($D148,'REG FL BS - 4 Results'!$A:$BB,MATCH(I$12,'REG FL BS - 4 Results'!$2:$2,0),FALSE)/1000</f>
        <v>0</v>
      </c>
      <c r="J148" s="110">
        <f>-VLOOKUP($D148,'REG FL BS - 4 Results'!$A:$BB,MATCH(J$12,'REG FL BS - 4 Results'!$2:$2,0),FALSE)/1000</f>
        <v>0</v>
      </c>
      <c r="K148" s="110">
        <f>-VLOOKUP($D148,'REG FL BS - 4 Results'!$A:$BB,MATCH(K$12,'REG FL BS - 4 Results'!$2:$2,0),FALSE)/1000</f>
        <v>0</v>
      </c>
      <c r="L148" s="110">
        <f>-VLOOKUP($D148,'REG FL BS - 4 Results'!$A:$BB,MATCH(L$12,'REG FL BS - 4 Results'!$2:$2,0),FALSE)/1000</f>
        <v>0</v>
      </c>
      <c r="M148" s="110">
        <f>-VLOOKUP($D148,'REG FL BS - 4 Results'!$A:$BB,MATCH(M$12,'REG FL BS - 4 Results'!$2:$2,0),FALSE)/1000</f>
        <v>0</v>
      </c>
      <c r="N148" s="110">
        <f>-VLOOKUP($D148,'REG FL BS - 4 Results'!$A:$BB,MATCH(N$12,'REG FL BS - 4 Results'!$2:$2,0),FALSE)/1000</f>
        <v>0</v>
      </c>
      <c r="O148" s="110">
        <f>-VLOOKUP($D148,'REG FL BS - 4 Results'!$A:$BB,MATCH(O$12,'REG FL BS - 4 Results'!$2:$2,0),FALSE)/1000</f>
        <v>0</v>
      </c>
      <c r="P148" s="110">
        <f>-VLOOKUP($D148,'REG FL BS - 4 Results'!$A:$BB,MATCH(P$12,'REG FL BS - 4 Results'!$2:$2,0),FALSE)/1000</f>
        <v>0</v>
      </c>
      <c r="Q148" s="110">
        <f>-VLOOKUP($D148,'REG FL BS - 4 Results'!$A:$BB,MATCH(Q$12,'REG FL BS - 4 Results'!$2:$2,0),FALSE)/1000</f>
        <v>0</v>
      </c>
      <c r="R148" s="110">
        <f>-VLOOKUP($D148,'REG FL BS - 4 Results'!$A:$BB,MATCH(R$12,'REG FL BS - 4 Results'!$2:$2,0),FALSE)/1000</f>
        <v>0</v>
      </c>
      <c r="S148" s="44">
        <f t="shared" si="31"/>
        <v>0</v>
      </c>
    </row>
    <row r="149" spans="1:19" s="15" customFormat="1" x14ac:dyDescent="0.3">
      <c r="A149" s="20">
        <f t="shared" si="30"/>
        <v>9</v>
      </c>
      <c r="B149" s="56">
        <v>241</v>
      </c>
      <c r="C149" s="3" t="s">
        <v>186</v>
      </c>
      <c r="D149" s="250" t="s">
        <v>295</v>
      </c>
      <c r="E149" s="3"/>
      <c r="F149" s="110">
        <f>-VLOOKUP($D149,'REG FL BS - 4 Results'!$A:$BB,MATCH(F$12,'REG FL BS - 4 Results'!$2:$2,0),FALSE)/1000</f>
        <v>25302.392199999998</v>
      </c>
      <c r="G149" s="110">
        <f>-VLOOKUP($D149,'REG FL BS - 4 Results'!$A:$BB,MATCH(G$12,'REG FL BS - 4 Results'!$2:$2,0),FALSE)/1000</f>
        <v>25302.392199999998</v>
      </c>
      <c r="H149" s="110">
        <f>-VLOOKUP($D149,'REG FL BS - 4 Results'!$A:$BB,MATCH(H$12,'REG FL BS - 4 Results'!$2:$2,0),FALSE)/1000</f>
        <v>25302.392199999998</v>
      </c>
      <c r="I149" s="110">
        <f>-VLOOKUP($D149,'REG FL BS - 4 Results'!$A:$BB,MATCH(I$12,'REG FL BS - 4 Results'!$2:$2,0),FALSE)/1000</f>
        <v>25302.392199999998</v>
      </c>
      <c r="J149" s="110">
        <f>-VLOOKUP($D149,'REG FL BS - 4 Results'!$A:$BB,MATCH(J$12,'REG FL BS - 4 Results'!$2:$2,0),FALSE)/1000</f>
        <v>25302.392199999998</v>
      </c>
      <c r="K149" s="110">
        <f>-VLOOKUP($D149,'REG FL BS - 4 Results'!$A:$BB,MATCH(K$12,'REG FL BS - 4 Results'!$2:$2,0),FALSE)/1000</f>
        <v>25302.392199999998</v>
      </c>
      <c r="L149" s="110">
        <f>-VLOOKUP($D149,'REG FL BS - 4 Results'!$A:$BB,MATCH(L$12,'REG FL BS - 4 Results'!$2:$2,0),FALSE)/1000</f>
        <v>25302.392199999998</v>
      </c>
      <c r="M149" s="110">
        <f>-VLOOKUP($D149,'REG FL BS - 4 Results'!$A:$BB,MATCH(M$12,'REG FL BS - 4 Results'!$2:$2,0),FALSE)/1000</f>
        <v>25302.392199999998</v>
      </c>
      <c r="N149" s="110">
        <f>-VLOOKUP($D149,'REG FL BS - 4 Results'!$A:$BB,MATCH(N$12,'REG FL BS - 4 Results'!$2:$2,0),FALSE)/1000</f>
        <v>25302.392199999998</v>
      </c>
      <c r="O149" s="110">
        <f>-VLOOKUP($D149,'REG FL BS - 4 Results'!$A:$BB,MATCH(O$12,'REG FL BS - 4 Results'!$2:$2,0),FALSE)/1000</f>
        <v>25302.392199999998</v>
      </c>
      <c r="P149" s="110">
        <f>-VLOOKUP($D149,'REG FL BS - 4 Results'!$A:$BB,MATCH(P$12,'REG FL BS - 4 Results'!$2:$2,0),FALSE)/1000</f>
        <v>25302.392199999998</v>
      </c>
      <c r="Q149" s="110">
        <f>-VLOOKUP($D149,'REG FL BS - 4 Results'!$A:$BB,MATCH(Q$12,'REG FL BS - 4 Results'!$2:$2,0),FALSE)/1000</f>
        <v>25302.392199999998</v>
      </c>
      <c r="R149" s="110">
        <f>-VLOOKUP($D149,'REG FL BS - 4 Results'!$A:$BB,MATCH(R$12,'REG FL BS - 4 Results'!$2:$2,0),FALSE)/1000</f>
        <v>25302.392199999998</v>
      </c>
      <c r="S149" s="44">
        <f t="shared" si="31"/>
        <v>25302.392199999998</v>
      </c>
    </row>
    <row r="150" spans="1:19" s="15" customFormat="1" x14ac:dyDescent="0.3">
      <c r="A150" s="20">
        <f t="shared" si="30"/>
        <v>10</v>
      </c>
      <c r="B150" s="56">
        <v>242</v>
      </c>
      <c r="C150" s="3" t="s">
        <v>187</v>
      </c>
      <c r="D150" s="250" t="s">
        <v>296</v>
      </c>
      <c r="E150" s="3"/>
      <c r="F150" s="110">
        <f>-VLOOKUP($D150,'REG FL BS - 4 Results'!$A:$BB,MATCH(F$12,'REG FL BS - 4 Results'!$2:$2,0),FALSE)/1000</f>
        <v>94282.067962799993</v>
      </c>
      <c r="G150" s="110">
        <f>-VLOOKUP($D150,'REG FL BS - 4 Results'!$A:$BB,MATCH(G$12,'REG FL BS - 4 Results'!$2:$2,0),FALSE)/1000</f>
        <v>96675.597802799995</v>
      </c>
      <c r="H150" s="110">
        <f>-VLOOKUP($D150,'REG FL BS - 4 Results'!$A:$BB,MATCH(H$12,'REG FL BS - 4 Results'!$2:$2,0),FALSE)/1000</f>
        <v>99069.127642799998</v>
      </c>
      <c r="I150" s="110">
        <f>-VLOOKUP($D150,'REG FL BS - 4 Results'!$A:$BB,MATCH(I$12,'REG FL BS - 4 Results'!$2:$2,0),FALSE)/1000</f>
        <v>72740.299402799996</v>
      </c>
      <c r="J150" s="110">
        <f>-VLOOKUP($D150,'REG FL BS - 4 Results'!$A:$BB,MATCH(J$12,'REG FL BS - 4 Results'!$2:$2,0),FALSE)/1000</f>
        <v>75133.829242799999</v>
      </c>
      <c r="K150" s="110">
        <f>-VLOOKUP($D150,'REG FL BS - 4 Results'!$A:$BB,MATCH(K$12,'REG FL BS - 4 Results'!$2:$2,0),FALSE)/1000</f>
        <v>77527.359082800001</v>
      </c>
      <c r="L150" s="110">
        <f>-VLOOKUP($D150,'REG FL BS - 4 Results'!$A:$BB,MATCH(L$12,'REG FL BS - 4 Results'!$2:$2,0),FALSE)/1000</f>
        <v>79920.888922800004</v>
      </c>
      <c r="M150" s="110">
        <f>-VLOOKUP($D150,'REG FL BS - 4 Results'!$A:$BB,MATCH(M$12,'REG FL BS - 4 Results'!$2:$2,0),FALSE)/1000</f>
        <v>82314.418762799993</v>
      </c>
      <c r="N150" s="110">
        <f>-VLOOKUP($D150,'REG FL BS - 4 Results'!$A:$BB,MATCH(N$12,'REG FL BS - 4 Results'!$2:$2,0),FALSE)/1000</f>
        <v>84707.948602799996</v>
      </c>
      <c r="O150" s="110">
        <f>-VLOOKUP($D150,'REG FL BS - 4 Results'!$A:$BB,MATCH(O$12,'REG FL BS - 4 Results'!$2:$2,0),FALSE)/1000</f>
        <v>87101.478442799998</v>
      </c>
      <c r="P150" s="110">
        <f>-VLOOKUP($D150,'REG FL BS - 4 Results'!$A:$BB,MATCH(P$12,'REG FL BS - 4 Results'!$2:$2,0),FALSE)/1000</f>
        <v>89495.008282800001</v>
      </c>
      <c r="Q150" s="110">
        <f>-VLOOKUP($D150,'REG FL BS - 4 Results'!$A:$BB,MATCH(Q$12,'REG FL BS - 4 Results'!$2:$2,0),FALSE)/1000</f>
        <v>91888.53812279999</v>
      </c>
      <c r="R150" s="110">
        <f>-VLOOKUP($D150,'REG FL BS - 4 Results'!$A:$BB,MATCH(R$12,'REG FL BS - 4 Results'!$2:$2,0),FALSE)/1000</f>
        <v>94282.067962799993</v>
      </c>
      <c r="S150" s="44">
        <f t="shared" si="31"/>
        <v>86549.125402799982</v>
      </c>
    </row>
    <row r="151" spans="1:19" s="15" customFormat="1" x14ac:dyDescent="0.3">
      <c r="A151" s="20">
        <f t="shared" si="30"/>
        <v>11</v>
      </c>
      <c r="B151" s="56">
        <v>243</v>
      </c>
      <c r="C151" s="3" t="s">
        <v>188</v>
      </c>
      <c r="D151" s="250" t="s">
        <v>297</v>
      </c>
      <c r="E151" s="3"/>
      <c r="F151" s="110">
        <f>-VLOOKUP($D151,'REG FL BS - 4 Results'!$A:$BB,MATCH(F$12,'REG FL BS - 4 Results'!$2:$2,0),FALSE)/1000</f>
        <v>49992.045922225901</v>
      </c>
      <c r="G151" s="110">
        <f>-VLOOKUP($D151,'REG FL BS - 4 Results'!$A:$BB,MATCH(G$12,'REG FL BS - 4 Results'!$2:$2,0),FALSE)/1000</f>
        <v>50019.241468268498</v>
      </c>
      <c r="H151" s="110">
        <f>-VLOOKUP($D151,'REG FL BS - 4 Results'!$A:$BB,MATCH(H$12,'REG FL BS - 4 Results'!$2:$2,0),FALSE)/1000</f>
        <v>50046.602680078904</v>
      </c>
      <c r="I151" s="110">
        <f>-VLOOKUP($D151,'REG FL BS - 4 Results'!$A:$BB,MATCH(I$12,'REG FL BS - 4 Results'!$2:$2,0),FALSE)/1000</f>
        <v>50074.1305668348</v>
      </c>
      <c r="J151" s="110">
        <f>-VLOOKUP($D151,'REG FL BS - 4 Results'!$A:$BB,MATCH(J$12,'REG FL BS - 4 Results'!$2:$2,0),FALSE)/1000</f>
        <v>50101.826143861006</v>
      </c>
      <c r="K151" s="110">
        <f>-VLOOKUP($D151,'REG FL BS - 4 Results'!$A:$BB,MATCH(K$12,'REG FL BS - 4 Results'!$2:$2,0),FALSE)/1000</f>
        <v>50129.690432667798</v>
      </c>
      <c r="L151" s="110">
        <f>-VLOOKUP($D151,'REG FL BS - 4 Results'!$A:$BB,MATCH(L$12,'REG FL BS - 4 Results'!$2:$2,0),FALSE)/1000</f>
        <v>50157.724460987796</v>
      </c>
      <c r="M151" s="110">
        <f>-VLOOKUP($D151,'REG FL BS - 4 Results'!$A:$BB,MATCH(M$12,'REG FL BS - 4 Results'!$2:$2,0),FALSE)/1000</f>
        <v>50185.929262814199</v>
      </c>
      <c r="N151" s="110">
        <f>-VLOOKUP($D151,'REG FL BS - 4 Results'!$A:$BB,MATCH(N$12,'REG FL BS - 4 Results'!$2:$2,0),FALSE)/1000</f>
        <v>50214.305878439096</v>
      </c>
      <c r="O151" s="110">
        <f>-VLOOKUP($D151,'REG FL BS - 4 Results'!$A:$BB,MATCH(O$12,'REG FL BS - 4 Results'!$2:$2,0),FALSE)/1000</f>
        <v>50242.855354491701</v>
      </c>
      <c r="P151" s="110">
        <f>-VLOOKUP($D151,'REG FL BS - 4 Results'!$A:$BB,MATCH(P$12,'REG FL BS - 4 Results'!$2:$2,0),FALSE)/1000</f>
        <v>50271.578743976599</v>
      </c>
      <c r="Q151" s="110">
        <f>-VLOOKUP($D151,'REG FL BS - 4 Results'!$A:$BB,MATCH(Q$12,'REG FL BS - 4 Results'!$2:$2,0),FALSE)/1000</f>
        <v>50300.477106313301</v>
      </c>
      <c r="R151" s="110">
        <f>-VLOOKUP($D151,'REG FL BS - 4 Results'!$A:$BB,MATCH(R$12,'REG FL BS - 4 Results'!$2:$2,0),FALSE)/1000</f>
        <v>50329.551507374694</v>
      </c>
      <c r="S151" s="44">
        <f t="shared" si="31"/>
        <v>50158.919963718028</v>
      </c>
    </row>
    <row r="152" spans="1:19" s="15" customFormat="1" x14ac:dyDescent="0.3">
      <c r="A152" s="20">
        <f t="shared" si="30"/>
        <v>12</v>
      </c>
      <c r="B152" s="56">
        <v>244</v>
      </c>
      <c r="C152" s="3" t="s">
        <v>189</v>
      </c>
      <c r="D152" s="250" t="s">
        <v>298</v>
      </c>
      <c r="E152" s="3"/>
      <c r="F152" s="110">
        <f>-VLOOKUP($D152,'REG FL BS - 4 Results'!$A:$BB,MATCH(F$12,'REG FL BS - 4 Results'!$2:$2,0),FALSE)/1000</f>
        <v>0</v>
      </c>
      <c r="G152" s="110">
        <f>-VLOOKUP($D152,'REG FL BS - 4 Results'!$A:$BB,MATCH(G$12,'REG FL BS - 4 Results'!$2:$2,0),FALSE)/1000</f>
        <v>0</v>
      </c>
      <c r="H152" s="110">
        <f>-VLOOKUP($D152,'REG FL BS - 4 Results'!$A:$BB,MATCH(H$12,'REG FL BS - 4 Results'!$2:$2,0),FALSE)/1000</f>
        <v>0</v>
      </c>
      <c r="I152" s="110">
        <f>-VLOOKUP($D152,'REG FL BS - 4 Results'!$A:$BB,MATCH(I$12,'REG FL BS - 4 Results'!$2:$2,0),FALSE)/1000</f>
        <v>0</v>
      </c>
      <c r="J152" s="110">
        <f>-VLOOKUP($D152,'REG FL BS - 4 Results'!$A:$BB,MATCH(J$12,'REG FL BS - 4 Results'!$2:$2,0),FALSE)/1000</f>
        <v>0</v>
      </c>
      <c r="K152" s="110">
        <f>-VLOOKUP($D152,'REG FL BS - 4 Results'!$A:$BB,MATCH(K$12,'REG FL BS - 4 Results'!$2:$2,0),FALSE)/1000</f>
        <v>0</v>
      </c>
      <c r="L152" s="110">
        <f>-VLOOKUP($D152,'REG FL BS - 4 Results'!$A:$BB,MATCH(L$12,'REG FL BS - 4 Results'!$2:$2,0),FALSE)/1000</f>
        <v>0</v>
      </c>
      <c r="M152" s="110">
        <f>-VLOOKUP($D152,'REG FL BS - 4 Results'!$A:$BB,MATCH(M$12,'REG FL BS - 4 Results'!$2:$2,0),FALSE)/1000</f>
        <v>0</v>
      </c>
      <c r="N152" s="110">
        <f>-VLOOKUP($D152,'REG FL BS - 4 Results'!$A:$BB,MATCH(N$12,'REG FL BS - 4 Results'!$2:$2,0),FALSE)/1000</f>
        <v>0</v>
      </c>
      <c r="O152" s="110">
        <f>-VLOOKUP($D152,'REG FL BS - 4 Results'!$A:$BB,MATCH(O$12,'REG FL BS - 4 Results'!$2:$2,0),FALSE)/1000</f>
        <v>0</v>
      </c>
      <c r="P152" s="110">
        <f>-VLOOKUP($D152,'REG FL BS - 4 Results'!$A:$BB,MATCH(P$12,'REG FL BS - 4 Results'!$2:$2,0),FALSE)/1000</f>
        <v>0</v>
      </c>
      <c r="Q152" s="110">
        <f>-VLOOKUP($D152,'REG FL BS - 4 Results'!$A:$BB,MATCH(Q$12,'REG FL BS - 4 Results'!$2:$2,0),FALSE)/1000</f>
        <v>0</v>
      </c>
      <c r="R152" s="110">
        <f>-VLOOKUP($D152,'REG FL BS - 4 Results'!$A:$BB,MATCH(R$12,'REG FL BS - 4 Results'!$2:$2,0),FALSE)/1000</f>
        <v>0</v>
      </c>
      <c r="S152" s="44">
        <f t="shared" si="31"/>
        <v>0</v>
      </c>
    </row>
    <row r="153" spans="1:19" s="15" customFormat="1" x14ac:dyDescent="0.3">
      <c r="A153" s="20">
        <f t="shared" si="30"/>
        <v>13</v>
      </c>
      <c r="B153" s="56">
        <v>245</v>
      </c>
      <c r="C153" s="3" t="s">
        <v>190</v>
      </c>
      <c r="D153" s="250" t="s">
        <v>299</v>
      </c>
      <c r="E153" s="3"/>
      <c r="F153" s="110">
        <f>-VLOOKUP($D153,'REG FL BS - 4 Results'!$A:$BB,MATCH(F$12,'REG FL BS - 4 Results'!$2:$2,0),FALSE)/1000</f>
        <v>18570.146829999998</v>
      </c>
      <c r="G153" s="110">
        <f>-VLOOKUP($D153,'REG FL BS - 4 Results'!$A:$BB,MATCH(G$12,'REG FL BS - 4 Results'!$2:$2,0),FALSE)/1000</f>
        <v>18570.146829999998</v>
      </c>
      <c r="H153" s="110">
        <f>-VLOOKUP($D153,'REG FL BS - 4 Results'!$A:$BB,MATCH(H$12,'REG FL BS - 4 Results'!$2:$2,0),FALSE)/1000</f>
        <v>18570.146829999998</v>
      </c>
      <c r="I153" s="110">
        <f>-VLOOKUP($D153,'REG FL BS - 4 Results'!$A:$BB,MATCH(I$12,'REG FL BS - 4 Results'!$2:$2,0),FALSE)/1000</f>
        <v>18570.146829999998</v>
      </c>
      <c r="J153" s="110">
        <f>-VLOOKUP($D153,'REG FL BS - 4 Results'!$A:$BB,MATCH(J$12,'REG FL BS - 4 Results'!$2:$2,0),FALSE)/1000</f>
        <v>18570.146829999998</v>
      </c>
      <c r="K153" s="110">
        <f>-VLOOKUP($D153,'REG FL BS - 4 Results'!$A:$BB,MATCH(K$12,'REG FL BS - 4 Results'!$2:$2,0),FALSE)/1000</f>
        <v>18570.146829999998</v>
      </c>
      <c r="L153" s="110">
        <f>-VLOOKUP($D153,'REG FL BS - 4 Results'!$A:$BB,MATCH(L$12,'REG FL BS - 4 Results'!$2:$2,0),FALSE)/1000</f>
        <v>18570.146829999998</v>
      </c>
      <c r="M153" s="110">
        <f>-VLOOKUP($D153,'REG FL BS - 4 Results'!$A:$BB,MATCH(M$12,'REG FL BS - 4 Results'!$2:$2,0),FALSE)/1000</f>
        <v>18570.146829999998</v>
      </c>
      <c r="N153" s="110">
        <f>-VLOOKUP($D153,'REG FL BS - 4 Results'!$A:$BB,MATCH(N$12,'REG FL BS - 4 Results'!$2:$2,0),FALSE)/1000</f>
        <v>18570.146829999998</v>
      </c>
      <c r="O153" s="110">
        <f>-VLOOKUP($D153,'REG FL BS - 4 Results'!$A:$BB,MATCH(O$12,'REG FL BS - 4 Results'!$2:$2,0),FALSE)/1000</f>
        <v>18570.146829999998</v>
      </c>
      <c r="P153" s="110">
        <f>-VLOOKUP($D153,'REG FL BS - 4 Results'!$A:$BB,MATCH(P$12,'REG FL BS - 4 Results'!$2:$2,0),FALSE)/1000</f>
        <v>18570.146829999998</v>
      </c>
      <c r="Q153" s="110">
        <f>-VLOOKUP($D153,'REG FL BS - 4 Results'!$A:$BB,MATCH(Q$12,'REG FL BS - 4 Results'!$2:$2,0),FALSE)/1000</f>
        <v>18570.146829999998</v>
      </c>
      <c r="R153" s="110">
        <f>-VLOOKUP($D153,'REG FL BS - 4 Results'!$A:$BB,MATCH(R$12,'REG FL BS - 4 Results'!$2:$2,0),FALSE)/1000</f>
        <v>18570.146829999998</v>
      </c>
      <c r="S153" s="44">
        <f t="shared" si="31"/>
        <v>18570.146829999991</v>
      </c>
    </row>
    <row r="154" spans="1:19" x14ac:dyDescent="0.3">
      <c r="A154" s="20">
        <f t="shared" si="30"/>
        <v>14</v>
      </c>
      <c r="B154" s="56"/>
      <c r="C154" s="40" t="s">
        <v>191</v>
      </c>
      <c r="D154" s="40"/>
      <c r="E154" s="40"/>
      <c r="F154" s="45">
        <f>SUM(F142:F153)</f>
        <v>1556024.276090381</v>
      </c>
      <c r="G154" s="45">
        <f t="shared" ref="G154:S154" si="32">SUM(G142:G153)</f>
        <v>1632642.0804478128</v>
      </c>
      <c r="H154" s="45">
        <f t="shared" si="32"/>
        <v>1651738.9358010467</v>
      </c>
      <c r="I154" s="45">
        <f t="shared" si="32"/>
        <v>1763451.0440934368</v>
      </c>
      <c r="J154" s="45">
        <f t="shared" si="32"/>
        <v>1863123.3417669383</v>
      </c>
      <c r="K154" s="45">
        <f t="shared" si="32"/>
        <v>1997867.8962509676</v>
      </c>
      <c r="L154" s="45">
        <f t="shared" si="32"/>
        <v>1615810.5226478339</v>
      </c>
      <c r="M154" s="45">
        <f t="shared" si="32"/>
        <v>1649914.9076867248</v>
      </c>
      <c r="N154" s="45">
        <f t="shared" si="32"/>
        <v>1739028.2456145482</v>
      </c>
      <c r="O154" s="45">
        <f t="shared" si="32"/>
        <v>1753627.4239899062</v>
      </c>
      <c r="P154" s="45">
        <f t="shared" si="32"/>
        <v>1781646.2164759303</v>
      </c>
      <c r="Q154" s="45">
        <f t="shared" si="32"/>
        <v>1585445.3482952921</v>
      </c>
      <c r="R154" s="45">
        <f t="shared" si="32"/>
        <v>1649597.0698224492</v>
      </c>
      <c r="S154" s="45">
        <f t="shared" si="32"/>
        <v>1710762.86992179</v>
      </c>
    </row>
    <row r="155" spans="1:19" x14ac:dyDescent="0.3">
      <c r="A155" s="20">
        <f t="shared" si="30"/>
        <v>15</v>
      </c>
      <c r="B155" s="56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7"/>
    </row>
    <row r="156" spans="1:19" x14ac:dyDescent="0.3">
      <c r="A156" s="20">
        <f t="shared" si="30"/>
        <v>16</v>
      </c>
      <c r="B156" s="56"/>
      <c r="C156" s="3" t="s">
        <v>192</v>
      </c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7"/>
    </row>
    <row r="157" spans="1:19" x14ac:dyDescent="0.3">
      <c r="A157" s="20">
        <f t="shared" si="30"/>
        <v>17</v>
      </c>
      <c r="B157" s="56">
        <v>252</v>
      </c>
      <c r="C157" s="3" t="s">
        <v>193</v>
      </c>
      <c r="D157" s="250" t="s">
        <v>300</v>
      </c>
      <c r="F157" s="110">
        <f>-VLOOKUP($D157,'REG FL BS - 4 Results'!$A:$BB,MATCH(F$12,'REG FL BS - 4 Results'!$2:$2,0),FALSE)/1000</f>
        <v>43721.773837589899</v>
      </c>
      <c r="G157" s="110">
        <f>-VLOOKUP($D157,'REG FL BS - 4 Results'!$A:$BB,MATCH(G$12,'REG FL BS - 4 Results'!$2:$2,0),FALSE)/1000</f>
        <v>43721.773837589899</v>
      </c>
      <c r="H157" s="110">
        <f>-VLOOKUP($D157,'REG FL BS - 4 Results'!$A:$BB,MATCH(H$12,'REG FL BS - 4 Results'!$2:$2,0),FALSE)/1000</f>
        <v>43721.773837589899</v>
      </c>
      <c r="I157" s="110">
        <f>-VLOOKUP($D157,'REG FL BS - 4 Results'!$A:$BB,MATCH(I$12,'REG FL BS - 4 Results'!$2:$2,0),FALSE)/1000</f>
        <v>43721.773837589899</v>
      </c>
      <c r="J157" s="110">
        <f>-VLOOKUP($D157,'REG FL BS - 4 Results'!$A:$BB,MATCH(J$12,'REG FL BS - 4 Results'!$2:$2,0),FALSE)/1000</f>
        <v>43721.773837589899</v>
      </c>
      <c r="K157" s="110">
        <f>-VLOOKUP($D157,'REG FL BS - 4 Results'!$A:$BB,MATCH(K$12,'REG FL BS - 4 Results'!$2:$2,0),FALSE)/1000</f>
        <v>43721.773837589899</v>
      </c>
      <c r="L157" s="110">
        <f>-VLOOKUP($D157,'REG FL BS - 4 Results'!$A:$BB,MATCH(L$12,'REG FL BS - 4 Results'!$2:$2,0),FALSE)/1000</f>
        <v>43721.773837589899</v>
      </c>
      <c r="M157" s="110">
        <f>-VLOOKUP($D157,'REG FL BS - 4 Results'!$A:$BB,MATCH(M$12,'REG FL BS - 4 Results'!$2:$2,0),FALSE)/1000</f>
        <v>43721.773837589899</v>
      </c>
      <c r="N157" s="110">
        <f>-VLOOKUP($D157,'REG FL BS - 4 Results'!$A:$BB,MATCH(N$12,'REG FL BS - 4 Results'!$2:$2,0),FALSE)/1000</f>
        <v>43721.773837589899</v>
      </c>
      <c r="O157" s="110">
        <f>-VLOOKUP($D157,'REG FL BS - 4 Results'!$A:$BB,MATCH(O$12,'REG FL BS - 4 Results'!$2:$2,0),FALSE)/1000</f>
        <v>43721.773837589899</v>
      </c>
      <c r="P157" s="110">
        <f>-VLOOKUP($D157,'REG FL BS - 4 Results'!$A:$BB,MATCH(P$12,'REG FL BS - 4 Results'!$2:$2,0),FALSE)/1000</f>
        <v>43721.773837589899</v>
      </c>
      <c r="Q157" s="110">
        <f>-VLOOKUP($D157,'REG FL BS - 4 Results'!$A:$BB,MATCH(Q$12,'REG FL BS - 4 Results'!$2:$2,0),FALSE)/1000</f>
        <v>43721.773837589899</v>
      </c>
      <c r="R157" s="110">
        <f>-VLOOKUP($D157,'REG FL BS - 4 Results'!$A:$BB,MATCH(R$12,'REG FL BS - 4 Results'!$2:$2,0),FALSE)/1000</f>
        <v>43721.773837589899</v>
      </c>
      <c r="S157" s="47">
        <f>AVERAGE(F157:R157)</f>
        <v>43721.773837589899</v>
      </c>
    </row>
    <row r="158" spans="1:19" x14ac:dyDescent="0.3">
      <c r="A158" s="20">
        <f t="shared" si="30"/>
        <v>18</v>
      </c>
      <c r="B158" s="56">
        <v>253</v>
      </c>
      <c r="C158" s="3" t="s">
        <v>194</v>
      </c>
      <c r="D158" s="250" t="s">
        <v>301</v>
      </c>
      <c r="F158" s="110">
        <f>-VLOOKUP($D158,'REG FL BS - 4 Results'!$A:$BB,MATCH(F$12,'REG FL BS - 4 Results'!$2:$2,0),FALSE)/1000</f>
        <v>55061.124029999999</v>
      </c>
      <c r="G158" s="110">
        <f>-VLOOKUP($D158,'REG FL BS - 4 Results'!$A:$BB,MATCH(G$12,'REG FL BS - 4 Results'!$2:$2,0),FALSE)/1000</f>
        <v>55061.124029999999</v>
      </c>
      <c r="H158" s="110">
        <f>-VLOOKUP($D158,'REG FL BS - 4 Results'!$A:$BB,MATCH(H$12,'REG FL BS - 4 Results'!$2:$2,0),FALSE)/1000</f>
        <v>55061.124029999999</v>
      </c>
      <c r="I158" s="110">
        <f>-VLOOKUP($D158,'REG FL BS - 4 Results'!$A:$BB,MATCH(I$12,'REG FL BS - 4 Results'!$2:$2,0),FALSE)/1000</f>
        <v>55061.124029999999</v>
      </c>
      <c r="J158" s="110">
        <f>-VLOOKUP($D158,'REG FL BS - 4 Results'!$A:$BB,MATCH(J$12,'REG FL BS - 4 Results'!$2:$2,0),FALSE)/1000</f>
        <v>55061.124029999999</v>
      </c>
      <c r="K158" s="110">
        <f>-VLOOKUP($D158,'REG FL BS - 4 Results'!$A:$BB,MATCH(K$12,'REG FL BS - 4 Results'!$2:$2,0),FALSE)/1000</f>
        <v>55061.124029999999</v>
      </c>
      <c r="L158" s="110">
        <f>-VLOOKUP($D158,'REG FL BS - 4 Results'!$A:$BB,MATCH(L$12,'REG FL BS - 4 Results'!$2:$2,0),FALSE)/1000</f>
        <v>55061.124029999999</v>
      </c>
      <c r="M158" s="110">
        <f>-VLOOKUP($D158,'REG FL BS - 4 Results'!$A:$BB,MATCH(M$12,'REG FL BS - 4 Results'!$2:$2,0),FALSE)/1000</f>
        <v>55061.124029999999</v>
      </c>
      <c r="N158" s="110">
        <f>-VLOOKUP($D158,'REG FL BS - 4 Results'!$A:$BB,MATCH(N$12,'REG FL BS - 4 Results'!$2:$2,0),FALSE)/1000</f>
        <v>55061.124029999999</v>
      </c>
      <c r="O158" s="110">
        <f>-VLOOKUP($D158,'REG FL BS - 4 Results'!$A:$BB,MATCH(O$12,'REG FL BS - 4 Results'!$2:$2,0),FALSE)/1000</f>
        <v>55061.124029999999</v>
      </c>
      <c r="P158" s="110">
        <f>-VLOOKUP($D158,'REG FL BS - 4 Results'!$A:$BB,MATCH(P$12,'REG FL BS - 4 Results'!$2:$2,0),FALSE)/1000</f>
        <v>55061.124029999999</v>
      </c>
      <c r="Q158" s="110">
        <f>-VLOOKUP($D158,'REG FL BS - 4 Results'!$A:$BB,MATCH(Q$12,'REG FL BS - 4 Results'!$2:$2,0),FALSE)/1000</f>
        <v>55061.124029999999</v>
      </c>
      <c r="R158" s="110">
        <f>-VLOOKUP($D158,'REG FL BS - 4 Results'!$A:$BB,MATCH(R$12,'REG FL BS - 4 Results'!$2:$2,0),FALSE)/1000</f>
        <v>55061.124029999999</v>
      </c>
      <c r="S158" s="47">
        <f>AVERAGE(F158:R158)</f>
        <v>55061.124029999984</v>
      </c>
    </row>
    <row r="159" spans="1:19" x14ac:dyDescent="0.3">
      <c r="A159" s="20">
        <f t="shared" si="30"/>
        <v>19</v>
      </c>
      <c r="B159" s="56">
        <v>254</v>
      </c>
      <c r="C159" s="3" t="s">
        <v>195</v>
      </c>
      <c r="D159" s="250" t="s">
        <v>302</v>
      </c>
      <c r="F159" s="110">
        <f>-VLOOKUP($D159,'REG FL BS - 4 Results'!$A:$BB,MATCH(F$12,'REG FL BS - 4 Results'!$2:$2,0),FALSE)/1000</f>
        <v>1067099.5306750201</v>
      </c>
      <c r="G159" s="110">
        <f>-VLOOKUP($D159,'REG FL BS - 4 Results'!$A:$BB,MATCH(G$12,'REG FL BS - 4 Results'!$2:$2,0),FALSE)/1000</f>
        <v>1043822.16531388</v>
      </c>
      <c r="H159" s="110">
        <f>-VLOOKUP($D159,'REG FL BS - 4 Results'!$A:$BB,MATCH(H$12,'REG FL BS - 4 Results'!$2:$2,0),FALSE)/1000</f>
        <v>1034749.7922058001</v>
      </c>
      <c r="I159" s="110">
        <f>-VLOOKUP($D159,'REG FL BS - 4 Results'!$A:$BB,MATCH(I$12,'REG FL BS - 4 Results'!$2:$2,0),FALSE)/1000</f>
        <v>1027475.39734772</v>
      </c>
      <c r="J159" s="110">
        <f>-VLOOKUP($D159,'REG FL BS - 4 Results'!$A:$BB,MATCH(J$12,'REG FL BS - 4 Results'!$2:$2,0),FALSE)/1000</f>
        <v>1022301.76586671</v>
      </c>
      <c r="K159" s="110">
        <f>-VLOOKUP($D159,'REG FL BS - 4 Results'!$A:$BB,MATCH(K$12,'REG FL BS - 4 Results'!$2:$2,0),FALSE)/1000</f>
        <v>1022708.5691333801</v>
      </c>
      <c r="L159" s="110">
        <f>-VLOOKUP($D159,'REG FL BS - 4 Results'!$A:$BB,MATCH(L$12,'REG FL BS - 4 Results'!$2:$2,0),FALSE)/1000</f>
        <v>1025051.9844601001</v>
      </c>
      <c r="M159" s="110">
        <f>-VLOOKUP($D159,'REG FL BS - 4 Results'!$A:$BB,MATCH(M$12,'REG FL BS - 4 Results'!$2:$2,0),FALSE)/1000</f>
        <v>1028962.48892286</v>
      </c>
      <c r="N159" s="110">
        <f>-VLOOKUP($D159,'REG FL BS - 4 Results'!$A:$BB,MATCH(N$12,'REG FL BS - 4 Results'!$2:$2,0),FALSE)/1000</f>
        <v>1041714.74594151</v>
      </c>
      <c r="O159" s="110">
        <f>-VLOOKUP($D159,'REG FL BS - 4 Results'!$A:$BB,MATCH(O$12,'REG FL BS - 4 Results'!$2:$2,0),FALSE)/1000</f>
        <v>1042104.1880740301</v>
      </c>
      <c r="P159" s="110">
        <f>-VLOOKUP($D159,'REG FL BS - 4 Results'!$A:$BB,MATCH(P$12,'REG FL BS - 4 Results'!$2:$2,0),FALSE)/1000</f>
        <v>1036649.4589508501</v>
      </c>
      <c r="Q159" s="110">
        <f>-VLOOKUP($D159,'REG FL BS - 4 Results'!$A:$BB,MATCH(Q$12,'REG FL BS - 4 Results'!$2:$2,0),FALSE)/1000</f>
        <v>1024498.82384715</v>
      </c>
      <c r="R159" s="110">
        <f>-VLOOKUP($D159,'REG FL BS - 4 Results'!$A:$BB,MATCH(R$12,'REG FL BS - 4 Results'!$2:$2,0),FALSE)/1000</f>
        <v>1013560.01967502</v>
      </c>
      <c r="S159" s="47">
        <f>AVERAGE(F159:R159)</f>
        <v>1033130.6869549255</v>
      </c>
    </row>
    <row r="160" spans="1:19" x14ac:dyDescent="0.3">
      <c r="A160" s="20">
        <f t="shared" si="30"/>
        <v>20</v>
      </c>
      <c r="B160" s="56">
        <v>255</v>
      </c>
      <c r="C160" s="3" t="s">
        <v>196</v>
      </c>
      <c r="D160" s="250" t="s">
        <v>303</v>
      </c>
      <c r="F160" s="110">
        <f>-VLOOKUP($D160,'REG FL BS - 4 Results'!$A:$BB,MATCH(F$12,'REG FL BS - 4 Results'!$2:$2,0),FALSE)/1000</f>
        <v>247254.28264575999</v>
      </c>
      <c r="G160" s="110">
        <f>-VLOOKUP($D160,'REG FL BS - 4 Results'!$A:$BB,MATCH(G$12,'REG FL BS - 4 Results'!$2:$2,0),FALSE)/1000</f>
        <v>247169.960925892</v>
      </c>
      <c r="H160" s="110">
        <f>-VLOOKUP($D160,'REG FL BS - 4 Results'!$A:$BB,MATCH(H$12,'REG FL BS - 4 Results'!$2:$2,0),FALSE)/1000</f>
        <v>247085.63920602499</v>
      </c>
      <c r="I160" s="110">
        <f>-VLOOKUP($D160,'REG FL BS - 4 Results'!$A:$BB,MATCH(I$12,'REG FL BS - 4 Results'!$2:$2,0),FALSE)/1000</f>
        <v>247001.31748615802</v>
      </c>
      <c r="J160" s="110">
        <f>-VLOOKUP($D160,'REG FL BS - 4 Results'!$A:$BB,MATCH(J$12,'REG FL BS - 4 Results'!$2:$2,0),FALSE)/1000</f>
        <v>246916.99576629099</v>
      </c>
      <c r="K160" s="110">
        <f>-VLOOKUP($D160,'REG FL BS - 4 Results'!$A:$BB,MATCH(K$12,'REG FL BS - 4 Results'!$2:$2,0),FALSE)/1000</f>
        <v>246832.674046423</v>
      </c>
      <c r="L160" s="110">
        <f>-VLOOKUP($D160,'REG FL BS - 4 Results'!$A:$BB,MATCH(L$12,'REG FL BS - 4 Results'!$2:$2,0),FALSE)/1000</f>
        <v>246748.35232655599</v>
      </c>
      <c r="M160" s="110">
        <f>-VLOOKUP($D160,'REG FL BS - 4 Results'!$A:$BB,MATCH(M$12,'REG FL BS - 4 Results'!$2:$2,0),FALSE)/1000</f>
        <v>246664.03060668902</v>
      </c>
      <c r="N160" s="110">
        <f>-VLOOKUP($D160,'REG FL BS - 4 Results'!$A:$BB,MATCH(N$12,'REG FL BS - 4 Results'!$2:$2,0),FALSE)/1000</f>
        <v>246579.70888682199</v>
      </c>
      <c r="O160" s="110">
        <f>-VLOOKUP($D160,'REG FL BS - 4 Results'!$A:$BB,MATCH(O$12,'REG FL BS - 4 Results'!$2:$2,0),FALSE)/1000</f>
        <v>246495.38716695402</v>
      </c>
      <c r="P160" s="110">
        <f>-VLOOKUP($D160,'REG FL BS - 4 Results'!$A:$BB,MATCH(P$12,'REG FL BS - 4 Results'!$2:$2,0),FALSE)/1000</f>
        <v>246411.06544708699</v>
      </c>
      <c r="Q160" s="110">
        <f>-VLOOKUP($D160,'REG FL BS - 4 Results'!$A:$BB,MATCH(Q$12,'REG FL BS - 4 Results'!$2:$2,0),FALSE)/1000</f>
        <v>246326.74372721999</v>
      </c>
      <c r="R160" s="110">
        <f>-VLOOKUP($D160,'REG FL BS - 4 Results'!$A:$BB,MATCH(R$12,'REG FL BS - 4 Results'!$2:$2,0),FALSE)/1000</f>
        <v>247274.50296530701</v>
      </c>
      <c r="S160" s="47">
        <f>AVERAGE(F160:R160)</f>
        <v>246827.7431694757</v>
      </c>
    </row>
    <row r="161" spans="1:19" x14ac:dyDescent="0.3">
      <c r="A161" s="20">
        <f t="shared" si="30"/>
        <v>21</v>
      </c>
      <c r="B161" s="56"/>
      <c r="C161" s="40" t="s">
        <v>47</v>
      </c>
      <c r="D161" s="40"/>
      <c r="E161" s="40"/>
      <c r="F161" s="46">
        <f>SUM(F157:F160)</f>
        <v>1413136.7111883699</v>
      </c>
      <c r="G161" s="46">
        <f t="shared" ref="G161:S161" si="33">SUM(G157:G160)</f>
        <v>1389775.0241073619</v>
      </c>
      <c r="H161" s="46">
        <f t="shared" si="33"/>
        <v>1380618.3292794151</v>
      </c>
      <c r="I161" s="46">
        <f t="shared" si="33"/>
        <v>1373259.6127014679</v>
      </c>
      <c r="J161" s="46">
        <f t="shared" si="33"/>
        <v>1368001.6595005908</v>
      </c>
      <c r="K161" s="46">
        <f t="shared" si="33"/>
        <v>1368324.141047393</v>
      </c>
      <c r="L161" s="46">
        <f t="shared" si="33"/>
        <v>1370583.2346542459</v>
      </c>
      <c r="M161" s="46">
        <f t="shared" si="33"/>
        <v>1374409.4173971389</v>
      </c>
      <c r="N161" s="46">
        <f t="shared" si="33"/>
        <v>1387077.3526959219</v>
      </c>
      <c r="O161" s="46">
        <f t="shared" si="33"/>
        <v>1387382.473108574</v>
      </c>
      <c r="P161" s="46">
        <f t="shared" si="33"/>
        <v>1381843.4222655268</v>
      </c>
      <c r="Q161" s="46">
        <f t="shared" si="33"/>
        <v>1369608.4654419599</v>
      </c>
      <c r="R161" s="46">
        <f t="shared" si="33"/>
        <v>1359617.4205079169</v>
      </c>
      <c r="S161" s="46">
        <f t="shared" si="33"/>
        <v>1378741.3279919913</v>
      </c>
    </row>
    <row r="162" spans="1:19" x14ac:dyDescent="0.3">
      <c r="A162" s="20">
        <f t="shared" si="30"/>
        <v>22</v>
      </c>
      <c r="B162" s="56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7"/>
    </row>
    <row r="163" spans="1:19" x14ac:dyDescent="0.3">
      <c r="A163" s="20">
        <f t="shared" si="30"/>
        <v>23</v>
      </c>
      <c r="B163" s="56"/>
      <c r="C163" s="3" t="s">
        <v>197</v>
      </c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7"/>
    </row>
    <row r="164" spans="1:19" x14ac:dyDescent="0.3">
      <c r="A164" s="20">
        <f t="shared" si="30"/>
        <v>24</v>
      </c>
      <c r="B164" s="56">
        <v>281</v>
      </c>
      <c r="C164" s="3" t="s">
        <v>198</v>
      </c>
      <c r="D164" s="250" t="s">
        <v>304</v>
      </c>
      <c r="F164" s="110">
        <f>-VLOOKUP($D164,'REG FL BS - 4 Results'!$A:$BB,MATCH(F$12,'REG FL BS - 4 Results'!$2:$2,0),FALSE)/1000</f>
        <v>7.1999999999999994E-4</v>
      </c>
      <c r="G164" s="110">
        <f>-VLOOKUP($D164,'REG FL BS - 4 Results'!$A:$BB,MATCH(G$12,'REG FL BS - 4 Results'!$2:$2,0),FALSE)/1000</f>
        <v>7.1999999999999994E-4</v>
      </c>
      <c r="H164" s="110">
        <f>-VLOOKUP($D164,'REG FL BS - 4 Results'!$A:$BB,MATCH(H$12,'REG FL BS - 4 Results'!$2:$2,0),FALSE)/1000</f>
        <v>7.1999999999999994E-4</v>
      </c>
      <c r="I164" s="110">
        <f>-VLOOKUP($D164,'REG FL BS - 4 Results'!$A:$BB,MATCH(I$12,'REG FL BS - 4 Results'!$2:$2,0),FALSE)/1000</f>
        <v>7.1999999999999994E-4</v>
      </c>
      <c r="J164" s="110">
        <f>-VLOOKUP($D164,'REG FL BS - 4 Results'!$A:$BB,MATCH(J$12,'REG FL BS - 4 Results'!$2:$2,0),FALSE)/1000</f>
        <v>7.1999999999999994E-4</v>
      </c>
      <c r="K164" s="110">
        <f>-VLOOKUP($D164,'REG FL BS - 4 Results'!$A:$BB,MATCH(K$12,'REG FL BS - 4 Results'!$2:$2,0),FALSE)/1000</f>
        <v>7.1999999999999994E-4</v>
      </c>
      <c r="L164" s="110">
        <f>-VLOOKUP($D164,'REG FL BS - 4 Results'!$A:$BB,MATCH(L$12,'REG FL BS - 4 Results'!$2:$2,0),FALSE)/1000</f>
        <v>7.1999999999999994E-4</v>
      </c>
      <c r="M164" s="110">
        <f>-VLOOKUP($D164,'REG FL BS - 4 Results'!$A:$BB,MATCH(M$12,'REG FL BS - 4 Results'!$2:$2,0),FALSE)/1000</f>
        <v>7.1999999999999994E-4</v>
      </c>
      <c r="N164" s="110">
        <f>-VLOOKUP($D164,'REG FL BS - 4 Results'!$A:$BB,MATCH(N$12,'REG FL BS - 4 Results'!$2:$2,0),FALSE)/1000</f>
        <v>7.1999999999999994E-4</v>
      </c>
      <c r="O164" s="110">
        <f>-VLOOKUP($D164,'REG FL BS - 4 Results'!$A:$BB,MATCH(O$12,'REG FL BS - 4 Results'!$2:$2,0),FALSE)/1000</f>
        <v>7.1999999999999994E-4</v>
      </c>
      <c r="P164" s="110">
        <f>-VLOOKUP($D164,'REG FL BS - 4 Results'!$A:$BB,MATCH(P$12,'REG FL BS - 4 Results'!$2:$2,0),FALSE)/1000</f>
        <v>7.1999999999999994E-4</v>
      </c>
      <c r="Q164" s="110">
        <f>-VLOOKUP($D164,'REG FL BS - 4 Results'!$A:$BB,MATCH(Q$12,'REG FL BS - 4 Results'!$2:$2,0),FALSE)/1000</f>
        <v>7.1999999999999994E-4</v>
      </c>
      <c r="R164" s="110">
        <f>-VLOOKUP($D164,'REG FL BS - 4 Results'!$A:$BB,MATCH(R$12,'REG FL BS - 4 Results'!$2:$2,0),FALSE)/1000</f>
        <v>7.1999999999999994E-4</v>
      </c>
      <c r="S164" s="47">
        <f>AVERAGE(F164:R164)</f>
        <v>7.2000000000000005E-4</v>
      </c>
    </row>
    <row r="165" spans="1:19" x14ac:dyDescent="0.3">
      <c r="A165" s="20">
        <f t="shared" si="30"/>
        <v>25</v>
      </c>
      <c r="B165" s="56">
        <v>282</v>
      </c>
      <c r="C165" s="3" t="s">
        <v>199</v>
      </c>
      <c r="D165" s="250" t="s">
        <v>305</v>
      </c>
      <c r="F165" s="110">
        <f>-VLOOKUP($D165,'REG FL BS - 4 Results'!$A:$BB,MATCH(F$12,'REG FL BS - 4 Results'!$2:$2,0),FALSE)/1000</f>
        <v>2669168.9085200001</v>
      </c>
      <c r="G165" s="110">
        <f>-VLOOKUP($D165,'REG FL BS - 4 Results'!$A:$BB,MATCH(G$12,'REG FL BS - 4 Results'!$2:$2,0),FALSE)/1000</f>
        <v>2669168.9085200001</v>
      </c>
      <c r="H165" s="110">
        <f>-VLOOKUP($D165,'REG FL BS - 4 Results'!$A:$BB,MATCH(H$12,'REG FL BS - 4 Results'!$2:$2,0),FALSE)/1000</f>
        <v>2669168.9085200001</v>
      </c>
      <c r="I165" s="110">
        <f>-VLOOKUP($D165,'REG FL BS - 4 Results'!$A:$BB,MATCH(I$12,'REG FL BS - 4 Results'!$2:$2,0),FALSE)/1000</f>
        <v>2669168.9085200001</v>
      </c>
      <c r="J165" s="110">
        <f>-VLOOKUP($D165,'REG FL BS - 4 Results'!$A:$BB,MATCH(J$12,'REG FL BS - 4 Results'!$2:$2,0),FALSE)/1000</f>
        <v>2669168.9085200001</v>
      </c>
      <c r="K165" s="110">
        <f>-VLOOKUP($D165,'REG FL BS - 4 Results'!$A:$BB,MATCH(K$12,'REG FL BS - 4 Results'!$2:$2,0),FALSE)/1000</f>
        <v>2669168.9085200001</v>
      </c>
      <c r="L165" s="110">
        <f>-VLOOKUP($D165,'REG FL BS - 4 Results'!$A:$BB,MATCH(L$12,'REG FL BS - 4 Results'!$2:$2,0),FALSE)/1000</f>
        <v>2669168.9085200001</v>
      </c>
      <c r="M165" s="110">
        <f>-VLOOKUP($D165,'REG FL BS - 4 Results'!$A:$BB,MATCH(M$12,'REG FL BS - 4 Results'!$2:$2,0),FALSE)/1000</f>
        <v>2669168.9085200001</v>
      </c>
      <c r="N165" s="110">
        <f>-VLOOKUP($D165,'REG FL BS - 4 Results'!$A:$BB,MATCH(N$12,'REG FL BS - 4 Results'!$2:$2,0),FALSE)/1000</f>
        <v>2669168.9085200001</v>
      </c>
      <c r="O165" s="110">
        <f>-VLOOKUP($D165,'REG FL BS - 4 Results'!$A:$BB,MATCH(O$12,'REG FL BS - 4 Results'!$2:$2,0),FALSE)/1000</f>
        <v>2669168.9085200001</v>
      </c>
      <c r="P165" s="110">
        <f>-VLOOKUP($D165,'REG FL BS - 4 Results'!$A:$BB,MATCH(P$12,'REG FL BS - 4 Results'!$2:$2,0),FALSE)/1000</f>
        <v>2669168.9085200001</v>
      </c>
      <c r="Q165" s="110">
        <f>-VLOOKUP($D165,'REG FL BS - 4 Results'!$A:$BB,MATCH(Q$12,'REG FL BS - 4 Results'!$2:$2,0),FALSE)/1000</f>
        <v>2669168.9085200001</v>
      </c>
      <c r="R165" s="110">
        <f>-VLOOKUP($D165,'REG FL BS - 4 Results'!$A:$BB,MATCH(R$12,'REG FL BS - 4 Results'!$2:$2,0),FALSE)/1000</f>
        <v>2669168.9085200001</v>
      </c>
      <c r="S165" s="47">
        <f>AVERAGE(F165:R165)</f>
        <v>2669168.9085199991</v>
      </c>
    </row>
    <row r="166" spans="1:19" x14ac:dyDescent="0.3">
      <c r="A166" s="20">
        <f t="shared" si="30"/>
        <v>26</v>
      </c>
      <c r="B166" s="56">
        <v>283</v>
      </c>
      <c r="C166" s="3" t="s">
        <v>200</v>
      </c>
      <c r="D166" s="250" t="s">
        <v>306</v>
      </c>
      <c r="F166" s="110">
        <f>-VLOOKUP($D166,'REG FL BS - 4 Results'!$A:$BB,MATCH(F$12,'REG FL BS - 4 Results'!$2:$2,0),FALSE)/1000</f>
        <v>857781.92026454303</v>
      </c>
      <c r="G166" s="110">
        <f>-VLOOKUP($D166,'REG FL BS - 4 Results'!$A:$BB,MATCH(G$12,'REG FL BS - 4 Results'!$2:$2,0),FALSE)/1000</f>
        <v>865681.762115833</v>
      </c>
      <c r="H166" s="110">
        <f>-VLOOKUP($D166,'REG FL BS - 4 Results'!$A:$BB,MATCH(H$12,'REG FL BS - 4 Results'!$2:$2,0),FALSE)/1000</f>
        <v>889674.09665716602</v>
      </c>
      <c r="I166" s="110">
        <f>-VLOOKUP($D166,'REG FL BS - 4 Results'!$A:$BB,MATCH(I$12,'REG FL BS - 4 Results'!$2:$2,0),FALSE)/1000</f>
        <v>911230.29106556589</v>
      </c>
      <c r="J166" s="110">
        <f>-VLOOKUP($D166,'REG FL BS - 4 Results'!$A:$BB,MATCH(J$12,'REG FL BS - 4 Results'!$2:$2,0),FALSE)/1000</f>
        <v>931098.3765308779</v>
      </c>
      <c r="K166" s="110">
        <f>-VLOOKUP($D166,'REG FL BS - 4 Results'!$A:$BB,MATCH(K$12,'REG FL BS - 4 Results'!$2:$2,0),FALSE)/1000</f>
        <v>944847.96250016906</v>
      </c>
      <c r="L166" s="110">
        <f>-VLOOKUP($D166,'REG FL BS - 4 Results'!$A:$BB,MATCH(L$12,'REG FL BS - 4 Results'!$2:$2,0),FALSE)/1000</f>
        <v>960844.18981899996</v>
      </c>
      <c r="M166" s="110">
        <f>-VLOOKUP($D166,'REG FL BS - 4 Results'!$A:$BB,MATCH(M$12,'REG FL BS - 4 Results'!$2:$2,0),FALSE)/1000</f>
        <v>973783.50890552101</v>
      </c>
      <c r="N166" s="110">
        <f>-VLOOKUP($D166,'REG FL BS - 4 Results'!$A:$BB,MATCH(N$12,'REG FL BS - 4 Results'!$2:$2,0),FALSE)/1000</f>
        <v>973288.59680417797</v>
      </c>
      <c r="O166" s="110">
        <f>-VLOOKUP($D166,'REG FL BS - 4 Results'!$A:$BB,MATCH(O$12,'REG FL BS - 4 Results'!$2:$2,0),FALSE)/1000</f>
        <v>989770.95509532909</v>
      </c>
      <c r="P166" s="110">
        <f>-VLOOKUP($D166,'REG FL BS - 4 Results'!$A:$BB,MATCH(P$12,'REG FL BS - 4 Results'!$2:$2,0),FALSE)/1000</f>
        <v>1006368.22373478</v>
      </c>
      <c r="Q166" s="110">
        <f>-VLOOKUP($D166,'REG FL BS - 4 Results'!$A:$BB,MATCH(Q$12,'REG FL BS - 4 Results'!$2:$2,0),FALSE)/1000</f>
        <v>1028566.3986165901</v>
      </c>
      <c r="R166" s="110">
        <f>-VLOOKUP($D166,'REG FL BS - 4 Results'!$A:$BB,MATCH(R$12,'REG FL BS - 4 Results'!$2:$2,0),FALSE)/1000</f>
        <v>1033156.18452397</v>
      </c>
      <c r="S166" s="47">
        <f>AVERAGE(F166:R166)</f>
        <v>951237.88204873237</v>
      </c>
    </row>
    <row r="167" spans="1:19" x14ac:dyDescent="0.3">
      <c r="A167" s="20">
        <f t="shared" si="30"/>
        <v>27</v>
      </c>
      <c r="B167" s="56"/>
      <c r="C167" s="40" t="s">
        <v>201</v>
      </c>
      <c r="D167" s="40"/>
      <c r="E167" s="40"/>
      <c r="F167" s="46">
        <f>SUM(F164:F166)</f>
        <v>3526950.829504543</v>
      </c>
      <c r="G167" s="46">
        <f t="shared" ref="G167:S167" si="34">SUM(G164:G166)</f>
        <v>3534850.6713558328</v>
      </c>
      <c r="H167" s="46">
        <f t="shared" si="34"/>
        <v>3558843.0058971662</v>
      </c>
      <c r="I167" s="46">
        <f t="shared" si="34"/>
        <v>3580399.2003055657</v>
      </c>
      <c r="J167" s="46">
        <f t="shared" si="34"/>
        <v>3600267.2857708777</v>
      </c>
      <c r="K167" s="46">
        <f t="shared" si="34"/>
        <v>3614016.8717401689</v>
      </c>
      <c r="L167" s="46">
        <f t="shared" si="34"/>
        <v>3630013.0990589997</v>
      </c>
      <c r="M167" s="46">
        <f t="shared" si="34"/>
        <v>3642952.4181455211</v>
      </c>
      <c r="N167" s="46">
        <f t="shared" si="34"/>
        <v>3642457.5060441778</v>
      </c>
      <c r="O167" s="46">
        <f t="shared" si="34"/>
        <v>3658939.8643353293</v>
      </c>
      <c r="P167" s="46">
        <f t="shared" si="34"/>
        <v>3675537.1329747802</v>
      </c>
      <c r="Q167" s="46">
        <f t="shared" si="34"/>
        <v>3697735.30785659</v>
      </c>
      <c r="R167" s="46">
        <f t="shared" si="34"/>
        <v>3702325.0937639698</v>
      </c>
      <c r="S167" s="46">
        <f t="shared" si="34"/>
        <v>3620406.7912887316</v>
      </c>
    </row>
    <row r="168" spans="1:19" x14ac:dyDescent="0.3">
      <c r="A168" s="20">
        <f t="shared" si="30"/>
        <v>28</v>
      </c>
      <c r="B168" s="56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7"/>
    </row>
    <row r="169" spans="1:19" ht="14.4" thickBot="1" x14ac:dyDescent="0.35">
      <c r="A169" s="20">
        <f t="shared" si="30"/>
        <v>29</v>
      </c>
      <c r="B169" s="56"/>
      <c r="C169" s="3" t="s">
        <v>202</v>
      </c>
      <c r="F169" s="50">
        <f t="shared" ref="F169:S169" si="35">F108+F115+F154+F161+F167</f>
        <v>27729556.00064731</v>
      </c>
      <c r="G169" s="50">
        <f t="shared" si="35"/>
        <v>27902746.165284924</v>
      </c>
      <c r="H169" s="50">
        <f t="shared" si="35"/>
        <v>27973074.066406772</v>
      </c>
      <c r="I169" s="50">
        <f t="shared" si="35"/>
        <v>28124965.629532918</v>
      </c>
      <c r="J169" s="50">
        <f t="shared" si="35"/>
        <v>28278359.548320185</v>
      </c>
      <c r="K169" s="50">
        <f t="shared" si="35"/>
        <v>28494470.510790091</v>
      </c>
      <c r="L169" s="50">
        <f t="shared" si="35"/>
        <v>28914396.006262951</v>
      </c>
      <c r="M169" s="50">
        <f t="shared" si="35"/>
        <v>29058785.221931543</v>
      </c>
      <c r="N169" s="50">
        <f t="shared" si="35"/>
        <v>29302019.043734275</v>
      </c>
      <c r="O169" s="50">
        <f t="shared" si="35"/>
        <v>29408392.86494007</v>
      </c>
      <c r="P169" s="50">
        <f t="shared" si="35"/>
        <v>29504087.214972209</v>
      </c>
      <c r="Q169" s="50">
        <f t="shared" si="35"/>
        <v>29340409.53009861</v>
      </c>
      <c r="R169" s="50">
        <f t="shared" si="35"/>
        <v>29447930.957064636</v>
      </c>
      <c r="S169" s="50">
        <f t="shared" si="35"/>
        <v>28729168.673845112</v>
      </c>
    </row>
    <row r="170" spans="1:19" ht="14.4" thickTop="1" x14ac:dyDescent="0.3">
      <c r="A170" s="20">
        <f t="shared" si="30"/>
        <v>30</v>
      </c>
      <c r="B170" s="55"/>
      <c r="C170" s="25"/>
      <c r="D170" s="25"/>
      <c r="E170" s="25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7"/>
    </row>
    <row r="171" spans="1:19" x14ac:dyDescent="0.3">
      <c r="A171" s="20">
        <f t="shared" si="30"/>
        <v>31</v>
      </c>
      <c r="B171" s="55"/>
      <c r="C171" s="25"/>
      <c r="D171" s="25"/>
      <c r="E171" s="25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3">
      <c r="A172" s="20">
        <f t="shared" si="30"/>
        <v>32</v>
      </c>
    </row>
    <row r="173" spans="1:19" x14ac:dyDescent="0.3">
      <c r="A173" s="20">
        <f t="shared" si="30"/>
        <v>33</v>
      </c>
    </row>
    <row r="174" spans="1:19" x14ac:dyDescent="0.3">
      <c r="A174" s="20">
        <f t="shared" si="30"/>
        <v>34</v>
      </c>
    </row>
    <row r="175" spans="1:19" x14ac:dyDescent="0.3">
      <c r="A175" s="20">
        <f t="shared" si="30"/>
        <v>35</v>
      </c>
    </row>
    <row r="176" spans="1:19" x14ac:dyDescent="0.3">
      <c r="A176" s="20">
        <f t="shared" si="30"/>
        <v>36</v>
      </c>
    </row>
    <row r="177" spans="1:19" x14ac:dyDescent="0.3">
      <c r="A177" s="20">
        <f t="shared" si="30"/>
        <v>37</v>
      </c>
    </row>
    <row r="178" spans="1:19" x14ac:dyDescent="0.3">
      <c r="A178" s="20">
        <f t="shared" si="30"/>
        <v>38</v>
      </c>
    </row>
    <row r="179" spans="1:19" x14ac:dyDescent="0.3">
      <c r="A179" s="20">
        <f t="shared" si="30"/>
        <v>39</v>
      </c>
    </row>
    <row r="180" spans="1:19" x14ac:dyDescent="0.3">
      <c r="A180" s="20">
        <f t="shared" si="30"/>
        <v>40</v>
      </c>
    </row>
    <row r="181" spans="1:19" x14ac:dyDescent="0.3">
      <c r="A181" s="20">
        <f t="shared" si="30"/>
        <v>41</v>
      </c>
    </row>
    <row r="182" spans="1:19" x14ac:dyDescent="0.3">
      <c r="A182" s="20">
        <f t="shared" si="30"/>
        <v>42</v>
      </c>
    </row>
    <row r="183" spans="1:19" x14ac:dyDescent="0.3">
      <c r="A183" s="20">
        <f t="shared" si="30"/>
        <v>43</v>
      </c>
    </row>
    <row r="184" spans="1:19" x14ac:dyDescent="0.3">
      <c r="A184" s="20">
        <f t="shared" si="30"/>
        <v>44</v>
      </c>
    </row>
    <row r="185" spans="1:19" x14ac:dyDescent="0.3">
      <c r="A185" s="20">
        <f t="shared" si="30"/>
        <v>45</v>
      </c>
    </row>
    <row r="186" spans="1:19" x14ac:dyDescent="0.3">
      <c r="A186" s="255" t="s">
        <v>267</v>
      </c>
      <c r="B186" s="259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 t="s">
        <v>268</v>
      </c>
      <c r="S186" s="260"/>
    </row>
  </sheetData>
  <mergeCells count="12">
    <mergeCell ref="G68:M70"/>
    <mergeCell ref="G127:M127"/>
    <mergeCell ref="N127:O127"/>
    <mergeCell ref="R127:S127"/>
    <mergeCell ref="G129:M131"/>
    <mergeCell ref="G1:M1"/>
    <mergeCell ref="N1:O1"/>
    <mergeCell ref="R1:S1"/>
    <mergeCell ref="G3:M5"/>
    <mergeCell ref="G66:M66"/>
    <mergeCell ref="N66:O66"/>
    <mergeCell ref="R66:S66"/>
  </mergeCells>
  <phoneticPr fontId="27" type="noConversion"/>
  <pageMargins left="0.7" right="0.7" top="0.75" bottom="0.75" header="0.3" footer="0.3"/>
  <pageSetup fitToWidth="4" fitToHeight="4" orientation="portrait" r:id="rId1"/>
  <headerFooter>
    <oddHeader>&amp;RDEF’s Response to OPC POD 1 (1-26)
Q7
Page &amp;P of &amp;N</oddHeader>
    <oddFooter>&amp;R20240025-OPCPOD1-00004212</oddFooter>
  </headerFooter>
  <rowBreaks count="2" manualBreakCount="2">
    <brk id="65" max="16383" man="1"/>
    <brk id="126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BB8F0-8334-4B87-98FE-03042C7601A0}">
  <sheetPr codeName="Sheet8"/>
  <dimension ref="A1:T186"/>
  <sheetViews>
    <sheetView tabSelected="1" zoomScale="110" zoomScaleNormal="110" workbookViewId="0">
      <selection activeCell="H19" sqref="H19"/>
    </sheetView>
  </sheetViews>
  <sheetFormatPr defaultColWidth="9.109375" defaultRowHeight="13.8" outlineLevelRow="1" outlineLevelCol="1" x14ac:dyDescent="0.3"/>
  <cols>
    <col min="1" max="1" width="4.109375" style="3" customWidth="1"/>
    <col min="2" max="2" width="8" style="65" customWidth="1"/>
    <col min="3" max="3" width="38.6640625" style="3" bestFit="1" customWidth="1"/>
    <col min="4" max="5" width="15.109375" style="3" hidden="1" customWidth="1" outlineLevel="1"/>
    <col min="6" max="6" width="12.33203125" style="3" customWidth="1" collapsed="1"/>
    <col min="7" max="17" width="12.33203125" style="3" customWidth="1"/>
    <col min="18" max="18" width="14.77734375" style="3" customWidth="1"/>
    <col min="19" max="19" width="12.33203125" style="3" customWidth="1"/>
    <col min="20" max="20" width="11" style="3" bestFit="1" customWidth="1"/>
    <col min="21" max="16384" width="9.109375" style="3"/>
  </cols>
  <sheetData>
    <row r="1" spans="1:19" x14ac:dyDescent="0.3">
      <c r="A1" s="1" t="s">
        <v>89</v>
      </c>
      <c r="B1" s="244"/>
      <c r="C1" s="245"/>
      <c r="D1" s="245"/>
      <c r="E1" s="245"/>
      <c r="F1" s="1"/>
      <c r="G1" s="283" t="s">
        <v>203</v>
      </c>
      <c r="H1" s="283"/>
      <c r="I1" s="283"/>
      <c r="J1" s="283"/>
      <c r="K1" s="283"/>
      <c r="L1" s="283"/>
      <c r="M1" s="283"/>
      <c r="N1" s="283"/>
      <c r="O1" s="283"/>
      <c r="R1" s="284" t="s">
        <v>3603</v>
      </c>
      <c r="S1" s="284"/>
    </row>
    <row r="2" spans="1:19" x14ac:dyDescent="0.3">
      <c r="A2" s="4"/>
      <c r="B2" s="240"/>
      <c r="C2" s="4"/>
      <c r="D2" s="4"/>
      <c r="E2" s="4"/>
      <c r="F2" s="4"/>
      <c r="G2" s="4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8"/>
      <c r="S2" s="29"/>
    </row>
    <row r="3" spans="1:19" x14ac:dyDescent="0.3">
      <c r="A3" s="3" t="s">
        <v>90</v>
      </c>
      <c r="B3" s="242"/>
      <c r="C3" s="7"/>
      <c r="D3" s="7"/>
      <c r="E3" s="7"/>
      <c r="F3" s="7" t="s">
        <v>204</v>
      </c>
      <c r="G3" s="285" t="s">
        <v>205</v>
      </c>
      <c r="H3" s="285"/>
      <c r="I3" s="285"/>
      <c r="J3" s="285"/>
      <c r="K3" s="285"/>
      <c r="L3" s="285"/>
      <c r="M3" s="285"/>
      <c r="N3" s="9"/>
      <c r="O3" s="9"/>
      <c r="P3" s="8"/>
      <c r="Q3" s="8" t="s">
        <v>206</v>
      </c>
      <c r="R3" s="9"/>
      <c r="S3" s="9"/>
    </row>
    <row r="4" spans="1:19" x14ac:dyDescent="0.3">
      <c r="B4" s="242"/>
      <c r="C4" s="9"/>
      <c r="D4" s="9"/>
      <c r="E4" s="9"/>
      <c r="F4" s="30"/>
      <c r="G4" s="286"/>
      <c r="H4" s="286"/>
      <c r="I4" s="286"/>
      <c r="J4" s="286"/>
      <c r="K4" s="286"/>
      <c r="L4" s="286"/>
      <c r="M4" s="286"/>
      <c r="N4" s="12"/>
      <c r="O4" s="12"/>
      <c r="P4" s="10" t="s">
        <v>208</v>
      </c>
      <c r="Q4" s="11" t="str">
        <f>+'Procedures &amp; Inputs'!B9</f>
        <v>Projected Test Year 3 Ended</v>
      </c>
      <c r="R4" s="37"/>
      <c r="S4" s="12">
        <f>+'Procedures &amp; Inputs'!I9</f>
        <v>46752</v>
      </c>
    </row>
    <row r="5" spans="1:19" x14ac:dyDescent="0.3">
      <c r="A5" s="3" t="s">
        <v>91</v>
      </c>
      <c r="B5" s="242"/>
      <c r="C5" s="9"/>
      <c r="D5" s="9"/>
      <c r="E5" s="9"/>
      <c r="F5" s="30"/>
      <c r="G5" s="286"/>
      <c r="H5" s="286"/>
      <c r="I5" s="286"/>
      <c r="J5" s="286"/>
      <c r="K5" s="286"/>
      <c r="L5" s="286"/>
      <c r="M5" s="286"/>
      <c r="N5" s="12"/>
      <c r="O5" s="12"/>
      <c r="P5" s="10" t="s">
        <v>208</v>
      </c>
      <c r="Q5" s="11" t="str">
        <f>+'Procedures &amp; Inputs'!B10</f>
        <v>Projected Test Year 2 Ended</v>
      </c>
      <c r="R5" s="37"/>
      <c r="S5" s="12">
        <f>+'Procedures &amp; Inputs'!I10</f>
        <v>46387</v>
      </c>
    </row>
    <row r="6" spans="1:19" x14ac:dyDescent="0.3">
      <c r="B6" s="246"/>
      <c r="C6" s="247"/>
      <c r="D6" s="247"/>
      <c r="E6" s="247"/>
      <c r="F6" s="30"/>
      <c r="G6" s="30"/>
      <c r="H6" s="30"/>
      <c r="I6" s="30"/>
      <c r="J6" s="30"/>
      <c r="K6" s="30"/>
      <c r="L6" s="30"/>
      <c r="M6" s="30"/>
      <c r="N6" s="12"/>
      <c r="O6" s="12"/>
      <c r="P6" s="10" t="s">
        <v>208</v>
      </c>
      <c r="Q6" s="11" t="str">
        <f>+'Procedures &amp; Inputs'!B11</f>
        <v>Projected Test Year 1 Ended</v>
      </c>
      <c r="S6" s="12">
        <f>+'Procedures &amp; Inputs'!I11</f>
        <v>46022</v>
      </c>
    </row>
    <row r="7" spans="1:19" x14ac:dyDescent="0.3">
      <c r="A7" s="12" t="str">
        <f>+'Procedures &amp; Inputs'!B6</f>
        <v>DOCKET NO.: 20240025-EI</v>
      </c>
      <c r="F7" s="30"/>
      <c r="G7" s="30"/>
      <c r="H7" s="30"/>
      <c r="I7" s="30"/>
      <c r="J7" s="30"/>
      <c r="K7" s="30"/>
      <c r="L7" s="30"/>
      <c r="M7" s="30"/>
      <c r="N7" s="12"/>
      <c r="O7" s="12"/>
      <c r="P7" s="10" t="s">
        <v>207</v>
      </c>
      <c r="Q7" s="11" t="str">
        <f>+'Procedures &amp; Inputs'!B12</f>
        <v>Prior Year Ended</v>
      </c>
      <c r="S7" s="12">
        <f>+'Procedures &amp; Inputs'!I12</f>
        <v>45657</v>
      </c>
    </row>
    <row r="8" spans="1:19" x14ac:dyDescent="0.3">
      <c r="G8" s="30"/>
      <c r="H8" s="30"/>
      <c r="I8" s="30"/>
      <c r="J8" s="30"/>
      <c r="K8" s="30"/>
      <c r="L8" s="10"/>
      <c r="M8" s="11"/>
      <c r="N8" s="12"/>
      <c r="O8" s="12"/>
      <c r="P8" s="10" t="s">
        <v>208</v>
      </c>
      <c r="Q8" s="11" t="str">
        <f>+'Procedures &amp; Inputs'!B13</f>
        <v>Historical Year Ended</v>
      </c>
      <c r="S8" s="12">
        <f>+'Procedures &amp; Inputs'!I13</f>
        <v>45291</v>
      </c>
    </row>
    <row r="9" spans="1:19" x14ac:dyDescent="0.3">
      <c r="G9" s="27"/>
      <c r="H9" s="27"/>
      <c r="J9" s="32" t="s">
        <v>209</v>
      </c>
      <c r="L9" s="10"/>
      <c r="M9" s="11"/>
      <c r="N9" s="12"/>
      <c r="O9" s="12"/>
      <c r="P9" s="12"/>
      <c r="Q9" s="12"/>
      <c r="R9" s="12"/>
      <c r="S9" s="12"/>
    </row>
    <row r="10" spans="1:19" s="15" customFormat="1" x14ac:dyDescent="0.3">
      <c r="A10" s="14"/>
      <c r="B10" s="66"/>
      <c r="C10" s="14"/>
      <c r="D10" s="14"/>
      <c r="E10" s="14"/>
      <c r="F10" s="14"/>
      <c r="G10" s="26"/>
      <c r="H10" s="26"/>
      <c r="I10" s="26"/>
      <c r="J10" s="26"/>
      <c r="K10" s="26"/>
      <c r="L10" s="33"/>
      <c r="M10" s="28"/>
      <c r="N10" s="29"/>
      <c r="O10" s="29"/>
      <c r="P10" s="33"/>
      <c r="Q10" s="103" t="str">
        <f>+'Procedures &amp; Inputs'!B16</f>
        <v>Witness:  O'Hara, Aquilina</v>
      </c>
      <c r="R10" s="29"/>
      <c r="S10" s="29"/>
    </row>
    <row r="11" spans="1:19" s="15" customFormat="1" x14ac:dyDescent="0.25">
      <c r="A11" s="16"/>
      <c r="B11" s="231">
        <v>-1</v>
      </c>
      <c r="C11" s="231">
        <f>+B11-1</f>
        <v>-2</v>
      </c>
      <c r="D11" s="31"/>
      <c r="E11" s="31"/>
      <c r="F11" s="231">
        <f>+C11-1</f>
        <v>-3</v>
      </c>
      <c r="G11" s="231">
        <f>+F11-1</f>
        <v>-4</v>
      </c>
      <c r="H11" s="231">
        <f t="shared" ref="H11:S11" si="0">+G11-1</f>
        <v>-5</v>
      </c>
      <c r="I11" s="231">
        <f t="shared" si="0"/>
        <v>-6</v>
      </c>
      <c r="J11" s="231">
        <f t="shared" si="0"/>
        <v>-7</v>
      </c>
      <c r="K11" s="231">
        <f t="shared" si="0"/>
        <v>-8</v>
      </c>
      <c r="L11" s="231">
        <f t="shared" si="0"/>
        <v>-9</v>
      </c>
      <c r="M11" s="231">
        <f t="shared" si="0"/>
        <v>-10</v>
      </c>
      <c r="N11" s="231">
        <f t="shared" si="0"/>
        <v>-11</v>
      </c>
      <c r="O11" s="231">
        <f t="shared" si="0"/>
        <v>-12</v>
      </c>
      <c r="P11" s="231">
        <f t="shared" si="0"/>
        <v>-13</v>
      </c>
      <c r="Q11" s="231">
        <f t="shared" si="0"/>
        <v>-14</v>
      </c>
      <c r="R11" s="231">
        <f t="shared" si="0"/>
        <v>-15</v>
      </c>
      <c r="S11" s="231">
        <f t="shared" si="0"/>
        <v>-16</v>
      </c>
    </row>
    <row r="12" spans="1:19" s="15" customFormat="1" ht="21.6" hidden="1" outlineLevel="1" x14ac:dyDescent="0.3">
      <c r="A12" s="16"/>
      <c r="B12" s="67"/>
      <c r="C12" s="31"/>
      <c r="D12" s="135" t="s">
        <v>210</v>
      </c>
      <c r="E12" s="136"/>
      <c r="F12" s="104" t="s">
        <v>331</v>
      </c>
      <c r="G12" s="248" t="s">
        <v>332</v>
      </c>
      <c r="H12" s="248" t="s">
        <v>333</v>
      </c>
      <c r="I12" s="248" t="s">
        <v>334</v>
      </c>
      <c r="J12" s="248" t="s">
        <v>335</v>
      </c>
      <c r="K12" s="248" t="s">
        <v>336</v>
      </c>
      <c r="L12" s="248" t="s">
        <v>337</v>
      </c>
      <c r="M12" s="248" t="s">
        <v>338</v>
      </c>
      <c r="N12" s="248" t="s">
        <v>339</v>
      </c>
      <c r="O12" s="248" t="s">
        <v>340</v>
      </c>
      <c r="P12" s="248" t="s">
        <v>341</v>
      </c>
      <c r="Q12" s="248" t="s">
        <v>342</v>
      </c>
      <c r="R12" s="248" t="s">
        <v>319</v>
      </c>
      <c r="S12" s="249"/>
    </row>
    <row r="13" spans="1:19" s="15" customFormat="1" hidden="1" outlineLevel="1" x14ac:dyDescent="0.25">
      <c r="A13" s="16"/>
      <c r="B13" s="67"/>
      <c r="C13" s="31"/>
      <c r="D13" s="31"/>
      <c r="E13" s="31"/>
      <c r="F13" s="16" t="s">
        <v>97</v>
      </c>
      <c r="G13" s="16" t="s">
        <v>223</v>
      </c>
      <c r="H13" s="16" t="s">
        <v>224</v>
      </c>
      <c r="I13" s="16" t="s">
        <v>225</v>
      </c>
      <c r="J13" s="16" t="s">
        <v>226</v>
      </c>
      <c r="K13" s="16" t="s">
        <v>227</v>
      </c>
      <c r="L13" s="16" t="s">
        <v>228</v>
      </c>
      <c r="M13" s="16" t="s">
        <v>229</v>
      </c>
      <c r="N13" s="16" t="s">
        <v>230</v>
      </c>
      <c r="O13" s="16" t="s">
        <v>231</v>
      </c>
      <c r="P13" s="16" t="s">
        <v>232</v>
      </c>
      <c r="Q13" s="16" t="s">
        <v>233</v>
      </c>
      <c r="R13" s="17" t="s">
        <v>97</v>
      </c>
      <c r="S13" s="31"/>
    </row>
    <row r="14" spans="1:19" s="15" customFormat="1" hidden="1" outlineLevel="1" x14ac:dyDescent="0.3">
      <c r="A14" s="16"/>
      <c r="B14" s="67"/>
      <c r="C14" s="31"/>
      <c r="D14" s="31"/>
      <c r="E14" s="31"/>
      <c r="F14" s="3">
        <f>+'Procedures &amp; Inputs'!H13</f>
        <v>2023</v>
      </c>
      <c r="G14" s="3">
        <f>+F14+1</f>
        <v>2024</v>
      </c>
      <c r="H14" s="3">
        <f>+G14</f>
        <v>2024</v>
      </c>
      <c r="I14" s="3">
        <f t="shared" ref="I14:R14" si="1">+H14</f>
        <v>2024</v>
      </c>
      <c r="J14" s="3">
        <f t="shared" si="1"/>
        <v>2024</v>
      </c>
      <c r="K14" s="3">
        <f t="shared" si="1"/>
        <v>2024</v>
      </c>
      <c r="L14" s="3">
        <f t="shared" si="1"/>
        <v>2024</v>
      </c>
      <c r="M14" s="3">
        <f t="shared" si="1"/>
        <v>2024</v>
      </c>
      <c r="N14" s="3">
        <f t="shared" si="1"/>
        <v>2024</v>
      </c>
      <c r="O14" s="3">
        <f t="shared" si="1"/>
        <v>2024</v>
      </c>
      <c r="P14" s="3">
        <f t="shared" si="1"/>
        <v>2024</v>
      </c>
      <c r="Q14" s="3">
        <f t="shared" si="1"/>
        <v>2024</v>
      </c>
      <c r="R14" s="3">
        <f t="shared" si="1"/>
        <v>2024</v>
      </c>
      <c r="S14" s="31"/>
    </row>
    <row r="15" spans="1:19" s="15" customFormat="1" collapsed="1" x14ac:dyDescent="0.25">
      <c r="A15" s="16"/>
      <c r="B15" s="68"/>
      <c r="C15" s="31"/>
      <c r="D15" s="31"/>
      <c r="E15" s="31"/>
      <c r="R15" s="113"/>
    </row>
    <row r="16" spans="1:19" s="15" customFormat="1" x14ac:dyDescent="0.25">
      <c r="A16" s="16" t="s">
        <v>98</v>
      </c>
      <c r="B16" s="68" t="s">
        <v>99</v>
      </c>
      <c r="C16" s="31" t="s">
        <v>99</v>
      </c>
      <c r="D16" s="31"/>
      <c r="E16" s="31"/>
      <c r="F16" s="16" t="s">
        <v>343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14"/>
      <c r="S16" s="35" t="s">
        <v>100</v>
      </c>
    </row>
    <row r="17" spans="1:20" s="15" customFormat="1" x14ac:dyDescent="0.25">
      <c r="A17" s="18" t="s">
        <v>101</v>
      </c>
      <c r="B17" s="69" t="s">
        <v>101</v>
      </c>
      <c r="C17" s="19" t="s">
        <v>102</v>
      </c>
      <c r="D17" s="19"/>
      <c r="E17" s="19"/>
      <c r="F17" s="19" t="str">
        <f>_xlfn.CONCAT(F13,F14)</f>
        <v>12/2023</v>
      </c>
      <c r="G17" s="19" t="str">
        <f t="shared" ref="G17:R17" si="2">_xlfn.CONCAT(G13,G14)</f>
        <v>1/2024</v>
      </c>
      <c r="H17" s="19" t="str">
        <f t="shared" si="2"/>
        <v>2/2024</v>
      </c>
      <c r="I17" s="19" t="str">
        <f t="shared" si="2"/>
        <v>3/2024</v>
      </c>
      <c r="J17" s="19" t="str">
        <f t="shared" si="2"/>
        <v>4/2024</v>
      </c>
      <c r="K17" s="19" t="str">
        <f t="shared" si="2"/>
        <v>5/2024</v>
      </c>
      <c r="L17" s="19" t="str">
        <f t="shared" si="2"/>
        <v>6/2024</v>
      </c>
      <c r="M17" s="19" t="str">
        <f t="shared" si="2"/>
        <v>7/2024</v>
      </c>
      <c r="N17" s="19" t="str">
        <f t="shared" si="2"/>
        <v>8/2024</v>
      </c>
      <c r="O17" s="19" t="str">
        <f t="shared" si="2"/>
        <v>9/2024</v>
      </c>
      <c r="P17" s="19" t="str">
        <f t="shared" si="2"/>
        <v>10/2024</v>
      </c>
      <c r="Q17" s="19" t="str">
        <f>_xlfn.CONCAT(Q13,Q14)</f>
        <v>11/2024</v>
      </c>
      <c r="R17" s="116" t="str">
        <f t="shared" si="2"/>
        <v>12/2024</v>
      </c>
      <c r="S17" s="36" t="s">
        <v>103</v>
      </c>
    </row>
    <row r="18" spans="1:20" s="15" customFormat="1" x14ac:dyDescent="0.25">
      <c r="A18" s="20">
        <v>1</v>
      </c>
      <c r="B18" s="58"/>
      <c r="C18" s="21" t="s">
        <v>104</v>
      </c>
      <c r="D18" s="21"/>
      <c r="E18" s="21"/>
      <c r="F18" s="22"/>
      <c r="G18" s="22"/>
      <c r="H18" s="23"/>
      <c r="I18" s="23"/>
      <c r="J18" s="23"/>
      <c r="K18" s="23"/>
      <c r="L18" s="23"/>
      <c r="M18" s="23"/>
      <c r="N18" s="23"/>
      <c r="O18" s="23"/>
      <c r="P18" s="24"/>
      <c r="Q18" s="21"/>
      <c r="R18" s="21"/>
    </row>
    <row r="19" spans="1:20" s="15" customFormat="1" x14ac:dyDescent="0.3">
      <c r="A19" s="20">
        <f t="shared" ref="A19:A64" si="3">A18+1</f>
        <v>2</v>
      </c>
      <c r="B19" s="55">
        <v>101</v>
      </c>
      <c r="C19" s="21" t="s">
        <v>105</v>
      </c>
      <c r="D19" s="250" t="s">
        <v>234</v>
      </c>
      <c r="E19" s="21"/>
      <c r="F19" s="110">
        <f>VLOOKUP($D19,'REG FL BS - 4 Results'!$A:$BB,MATCH(F$12,'REG FL BS - 4 Results'!$2:$2,0),FALSE)/1000</f>
        <v>23319517.491303198</v>
      </c>
      <c r="G19" s="110">
        <f>VLOOKUP($D19,'REG FL BS - 4 Results'!$A:$BB,MATCH(G$12,'REG FL BS - 4 Results'!$2:$2,0),FALSE)/1000</f>
        <v>23574988.731339198</v>
      </c>
      <c r="H19" s="110">
        <f>VLOOKUP($D19,'REG FL BS - 4 Results'!$A:$BB,MATCH(H$12,'REG FL BS - 4 Results'!$2:$2,0),FALSE)/1000</f>
        <v>23783301.352809899</v>
      </c>
      <c r="I19" s="110">
        <f>VLOOKUP($D19,'REG FL BS - 4 Results'!$A:$BB,MATCH(I$12,'REG FL BS - 4 Results'!$2:$2,0),FALSE)/1000</f>
        <v>23937879.936553601</v>
      </c>
      <c r="J19" s="110">
        <f>VLOOKUP($D19,'REG FL BS - 4 Results'!$A:$BB,MATCH(J$12,'REG FL BS - 4 Results'!$2:$2,0),FALSE)/1000</f>
        <v>23983579.110383201</v>
      </c>
      <c r="K19" s="110">
        <f>VLOOKUP($D19,'REG FL BS - 4 Results'!$A:$BB,MATCH(K$12,'REG FL BS - 4 Results'!$2:$2,0),FALSE)/1000</f>
        <v>24045404.814530998</v>
      </c>
      <c r="L19" s="110">
        <f>VLOOKUP($D19,'REG FL BS - 4 Results'!$A:$BB,MATCH(L$12,'REG FL BS - 4 Results'!$2:$2,0),FALSE)/1000</f>
        <v>24391193.5462582</v>
      </c>
      <c r="M19" s="110">
        <f>VLOOKUP($D19,'REG FL BS - 4 Results'!$A:$BB,MATCH(M$12,'REG FL BS - 4 Results'!$2:$2,0),FALSE)/1000</f>
        <v>24440137.742404703</v>
      </c>
      <c r="N19" s="110">
        <f>VLOOKUP($D19,'REG FL BS - 4 Results'!$A:$BB,MATCH(N$12,'REG FL BS - 4 Results'!$2:$2,0),FALSE)/1000</f>
        <v>24489871.2885665</v>
      </c>
      <c r="O19" s="110">
        <f>VLOOKUP($D19,'REG FL BS - 4 Results'!$A:$BB,MATCH(O$12,'REG FL BS - 4 Results'!$2:$2,0),FALSE)/1000</f>
        <v>24616543.3746594</v>
      </c>
      <c r="P19" s="110">
        <f>VLOOKUP($D19,'REG FL BS - 4 Results'!$A:$BB,MATCH(P$12,'REG FL BS - 4 Results'!$2:$2,0),FALSE)/1000</f>
        <v>24789191.773590401</v>
      </c>
      <c r="Q19" s="110">
        <f>VLOOKUP($D19,'REG FL BS - 4 Results'!$A:$BB,MATCH(Q$12,'REG FL BS - 4 Results'!$2:$2,0),FALSE)/1000</f>
        <v>24898316.488097802</v>
      </c>
      <c r="R19" s="110">
        <f>VLOOKUP($D19,'REG FL BS - 4 Results'!$A:$BB,MATCH(R$12,'REG FL BS - 4 Results'!$2:$2,0),FALSE)/1000</f>
        <v>25777623.684884101</v>
      </c>
      <c r="S19" s="44">
        <f t="shared" ref="S19:S24" si="4">AVERAGE(F19:R19)</f>
        <v>24311349.948875472</v>
      </c>
      <c r="T19" s="113"/>
    </row>
    <row r="20" spans="1:20" s="15" customFormat="1" x14ac:dyDescent="0.3">
      <c r="A20" s="20">
        <f t="shared" si="3"/>
        <v>3</v>
      </c>
      <c r="B20" s="55">
        <v>105</v>
      </c>
      <c r="C20" s="38" t="s">
        <v>106</v>
      </c>
      <c r="D20" s="250" t="s">
        <v>235</v>
      </c>
      <c r="E20" s="38"/>
      <c r="F20" s="110">
        <f>VLOOKUP($D20,'REG FL BS - 4 Results'!$A:$BB,MATCH(F$12,'REG FL BS - 4 Results'!$2:$2,0),FALSE)/1000</f>
        <v>129702.86306999999</v>
      </c>
      <c r="G20" s="110">
        <f>VLOOKUP($D20,'REG FL BS - 4 Results'!$A:$BB,MATCH(G$12,'REG FL BS - 4 Results'!$2:$2,0),FALSE)/1000</f>
        <v>129702.86306999999</v>
      </c>
      <c r="H20" s="110">
        <f>VLOOKUP($D20,'REG FL BS - 4 Results'!$A:$BB,MATCH(H$12,'REG FL BS - 4 Results'!$2:$2,0),FALSE)/1000</f>
        <v>129702.86306999999</v>
      </c>
      <c r="I20" s="110">
        <f>VLOOKUP($D20,'REG FL BS - 4 Results'!$A:$BB,MATCH(I$12,'REG FL BS - 4 Results'!$2:$2,0),FALSE)/1000</f>
        <v>129702.86306999999</v>
      </c>
      <c r="J20" s="110">
        <f>VLOOKUP($D20,'REG FL BS - 4 Results'!$A:$BB,MATCH(J$12,'REG FL BS - 4 Results'!$2:$2,0),FALSE)/1000</f>
        <v>129702.86306999999</v>
      </c>
      <c r="K20" s="110">
        <f>VLOOKUP($D20,'REG FL BS - 4 Results'!$A:$BB,MATCH(K$12,'REG FL BS - 4 Results'!$2:$2,0),FALSE)/1000</f>
        <v>129702.86306999999</v>
      </c>
      <c r="L20" s="110">
        <f>VLOOKUP($D20,'REG FL BS - 4 Results'!$A:$BB,MATCH(L$12,'REG FL BS - 4 Results'!$2:$2,0),FALSE)/1000</f>
        <v>129702.86306999999</v>
      </c>
      <c r="M20" s="110">
        <f>VLOOKUP($D20,'REG FL BS - 4 Results'!$A:$BB,MATCH(M$12,'REG FL BS - 4 Results'!$2:$2,0),FALSE)/1000</f>
        <v>129702.86306999999</v>
      </c>
      <c r="N20" s="110">
        <f>VLOOKUP($D20,'REG FL BS - 4 Results'!$A:$BB,MATCH(N$12,'REG FL BS - 4 Results'!$2:$2,0),FALSE)/1000</f>
        <v>129702.86306999999</v>
      </c>
      <c r="O20" s="110">
        <f>VLOOKUP($D20,'REG FL BS - 4 Results'!$A:$BB,MATCH(O$12,'REG FL BS - 4 Results'!$2:$2,0),FALSE)/1000</f>
        <v>129702.86306999999</v>
      </c>
      <c r="P20" s="110">
        <f>VLOOKUP($D20,'REG FL BS - 4 Results'!$A:$BB,MATCH(P$12,'REG FL BS - 4 Results'!$2:$2,0),FALSE)/1000</f>
        <v>129702.86306999999</v>
      </c>
      <c r="Q20" s="110">
        <f>VLOOKUP($D20,'REG FL BS - 4 Results'!$A:$BB,MATCH(Q$12,'REG FL BS - 4 Results'!$2:$2,0),FALSE)/1000</f>
        <v>129702.86306999999</v>
      </c>
      <c r="R20" s="110">
        <f>VLOOKUP($D20,'REG FL BS - 4 Results'!$A:$BB,MATCH(R$12,'REG FL BS - 4 Results'!$2:$2,0),FALSE)/1000</f>
        <v>129702.86306999999</v>
      </c>
      <c r="S20" s="44">
        <f t="shared" si="4"/>
        <v>129702.86306999998</v>
      </c>
    </row>
    <row r="21" spans="1:20" s="15" customFormat="1" x14ac:dyDescent="0.3">
      <c r="A21" s="20">
        <f t="shared" si="3"/>
        <v>4</v>
      </c>
      <c r="B21" s="56">
        <v>106</v>
      </c>
      <c r="C21" s="38" t="s">
        <v>107</v>
      </c>
      <c r="D21" s="250" t="s">
        <v>236</v>
      </c>
      <c r="E21" s="38"/>
      <c r="F21" s="110">
        <f>VLOOKUP($D21,'REG FL BS - 4 Results'!$A:$BB,MATCH(F$12,'REG FL BS - 4 Results'!$2:$2,0),FALSE)/1000</f>
        <v>3580458.5720399898</v>
      </c>
      <c r="G21" s="110">
        <f>VLOOKUP($D21,'REG FL BS - 4 Results'!$A:$BB,MATCH(G$12,'REG FL BS - 4 Results'!$2:$2,0),FALSE)/1000</f>
        <v>3580458.5720399898</v>
      </c>
      <c r="H21" s="110">
        <f>VLOOKUP($D21,'REG FL BS - 4 Results'!$A:$BB,MATCH(H$12,'REG FL BS - 4 Results'!$2:$2,0),FALSE)/1000</f>
        <v>3580458.5720399898</v>
      </c>
      <c r="I21" s="110">
        <f>VLOOKUP($D21,'REG FL BS - 4 Results'!$A:$BB,MATCH(I$12,'REG FL BS - 4 Results'!$2:$2,0),FALSE)/1000</f>
        <v>3580458.5720399898</v>
      </c>
      <c r="J21" s="110">
        <f>VLOOKUP($D21,'REG FL BS - 4 Results'!$A:$BB,MATCH(J$12,'REG FL BS - 4 Results'!$2:$2,0),FALSE)/1000</f>
        <v>3580458.5720399898</v>
      </c>
      <c r="K21" s="110">
        <f>VLOOKUP($D21,'REG FL BS - 4 Results'!$A:$BB,MATCH(K$12,'REG FL BS - 4 Results'!$2:$2,0),FALSE)/1000</f>
        <v>3580458.5720399898</v>
      </c>
      <c r="L21" s="110">
        <f>VLOOKUP($D21,'REG FL BS - 4 Results'!$A:$BB,MATCH(L$12,'REG FL BS - 4 Results'!$2:$2,0),FALSE)/1000</f>
        <v>3580458.5720399898</v>
      </c>
      <c r="M21" s="110">
        <f>VLOOKUP($D21,'REG FL BS - 4 Results'!$A:$BB,MATCH(M$12,'REG FL BS - 4 Results'!$2:$2,0),FALSE)/1000</f>
        <v>3580458.5720399898</v>
      </c>
      <c r="N21" s="110">
        <f>VLOOKUP($D21,'REG FL BS - 4 Results'!$A:$BB,MATCH(N$12,'REG FL BS - 4 Results'!$2:$2,0),FALSE)/1000</f>
        <v>3580458.5720399898</v>
      </c>
      <c r="O21" s="110">
        <f>VLOOKUP($D21,'REG FL BS - 4 Results'!$A:$BB,MATCH(O$12,'REG FL BS - 4 Results'!$2:$2,0),FALSE)/1000</f>
        <v>3580458.5720399898</v>
      </c>
      <c r="P21" s="110">
        <f>VLOOKUP($D21,'REG FL BS - 4 Results'!$A:$BB,MATCH(P$12,'REG FL BS - 4 Results'!$2:$2,0),FALSE)/1000</f>
        <v>3580458.5720399898</v>
      </c>
      <c r="Q21" s="110">
        <f>VLOOKUP($D21,'REG FL BS - 4 Results'!$A:$BB,MATCH(Q$12,'REG FL BS - 4 Results'!$2:$2,0),FALSE)/1000</f>
        <v>3580458.5720399898</v>
      </c>
      <c r="R21" s="110">
        <f>VLOOKUP($D21,'REG FL BS - 4 Results'!$A:$BB,MATCH(R$12,'REG FL BS - 4 Results'!$2:$2,0),FALSE)/1000</f>
        <v>3580458.5720399898</v>
      </c>
      <c r="S21" s="44">
        <f t="shared" si="4"/>
        <v>3580458.5720399912</v>
      </c>
      <c r="T21" s="113"/>
    </row>
    <row r="22" spans="1:20" s="15" customFormat="1" x14ac:dyDescent="0.3">
      <c r="A22" s="20">
        <f t="shared" si="3"/>
        <v>5</v>
      </c>
      <c r="B22" s="56">
        <v>107</v>
      </c>
      <c r="C22" s="38" t="s">
        <v>108</v>
      </c>
      <c r="D22" s="250" t="s">
        <v>237</v>
      </c>
      <c r="E22" s="38"/>
      <c r="F22" s="110">
        <f>VLOOKUP($D22,'REG FL BS - 4 Results'!$A:$BB,MATCH(F$12,'REG FL BS - 4 Results'!$2:$2,0),FALSE)/1000</f>
        <v>1653332.0189686301</v>
      </c>
      <c r="G22" s="110">
        <f>VLOOKUP($D22,'REG FL BS - 4 Results'!$A:$BB,MATCH(G$12,'REG FL BS - 4 Results'!$2:$2,0),FALSE)/1000</f>
        <v>1581965.4279642799</v>
      </c>
      <c r="H22" s="110">
        <f>VLOOKUP($D22,'REG FL BS - 4 Results'!$A:$BB,MATCH(H$12,'REG FL BS - 4 Results'!$2:$2,0),FALSE)/1000</f>
        <v>1559109.47908956</v>
      </c>
      <c r="I22" s="110">
        <f>VLOOKUP($D22,'REG FL BS - 4 Results'!$A:$BB,MATCH(I$12,'REG FL BS - 4 Results'!$2:$2,0),FALSE)/1000</f>
        <v>1599098.0184694801</v>
      </c>
      <c r="J22" s="110">
        <f>VLOOKUP($D22,'REG FL BS - 4 Results'!$A:$BB,MATCH(J$12,'REG FL BS - 4 Results'!$2:$2,0),FALSE)/1000</f>
        <v>1772715.73211638</v>
      </c>
      <c r="K22" s="110">
        <f>VLOOKUP($D22,'REG FL BS - 4 Results'!$A:$BB,MATCH(K$12,'REG FL BS - 4 Results'!$2:$2,0),FALSE)/1000</f>
        <v>1909486.1162653698</v>
      </c>
      <c r="L22" s="110">
        <f>VLOOKUP($D22,'REG FL BS - 4 Results'!$A:$BB,MATCH(L$12,'REG FL BS - 4 Results'!$2:$2,0),FALSE)/1000</f>
        <v>1754343.7193660501</v>
      </c>
      <c r="M22" s="110">
        <f>VLOOKUP($D22,'REG FL BS - 4 Results'!$A:$BB,MATCH(M$12,'REG FL BS - 4 Results'!$2:$2,0),FALSE)/1000</f>
        <v>1909186.8739832202</v>
      </c>
      <c r="N22" s="110">
        <f>VLOOKUP($D22,'REG FL BS - 4 Results'!$A:$BB,MATCH(N$12,'REG FL BS - 4 Results'!$2:$2,0),FALSE)/1000</f>
        <v>2045480.1417576398</v>
      </c>
      <c r="O22" s="110">
        <f>VLOOKUP($D22,'REG FL BS - 4 Results'!$A:$BB,MATCH(O$12,'REG FL BS - 4 Results'!$2:$2,0),FALSE)/1000</f>
        <v>2115172.5248988201</v>
      </c>
      <c r="P22" s="110">
        <f>VLOOKUP($D22,'REG FL BS - 4 Results'!$A:$BB,MATCH(P$12,'REG FL BS - 4 Results'!$2:$2,0),FALSE)/1000</f>
        <v>2120439.9044836299</v>
      </c>
      <c r="Q22" s="110">
        <f>VLOOKUP($D22,'REG FL BS - 4 Results'!$A:$BB,MATCH(Q$12,'REG FL BS - 4 Results'!$2:$2,0),FALSE)/1000</f>
        <v>2187659.5497017498</v>
      </c>
      <c r="R22" s="110">
        <f>VLOOKUP($D22,'REG FL BS - 4 Results'!$A:$BB,MATCH(R$12,'REG FL BS - 4 Results'!$2:$2,0),FALSE)/1000</f>
        <v>1413396.85744604</v>
      </c>
      <c r="S22" s="44">
        <f t="shared" si="4"/>
        <v>1817029.7203469886</v>
      </c>
      <c r="T22" s="113"/>
    </row>
    <row r="23" spans="1:20" s="15" customFormat="1" x14ac:dyDescent="0.3">
      <c r="A23" s="20">
        <f t="shared" si="3"/>
        <v>6</v>
      </c>
      <c r="B23" s="56">
        <v>114</v>
      </c>
      <c r="C23" s="21" t="s">
        <v>109</v>
      </c>
      <c r="D23" s="250" t="s">
        <v>238</v>
      </c>
      <c r="E23" s="21"/>
      <c r="F23" s="110">
        <f>VLOOKUP($D23,'REG FL BS - 4 Results'!$A:$BB,MATCH(F$12,'REG FL BS - 4 Results'!$2:$2,0),FALSE)/1000</f>
        <v>20325.435300000001</v>
      </c>
      <c r="G23" s="110">
        <f>VLOOKUP($D23,'REG FL BS - 4 Results'!$A:$BB,MATCH(G$12,'REG FL BS - 4 Results'!$2:$2,0),FALSE)/1000</f>
        <v>20325.435300000001</v>
      </c>
      <c r="H23" s="110">
        <f>VLOOKUP($D23,'REG FL BS - 4 Results'!$A:$BB,MATCH(H$12,'REG FL BS - 4 Results'!$2:$2,0),FALSE)/1000</f>
        <v>20325.435300000001</v>
      </c>
      <c r="I23" s="110">
        <f>VLOOKUP($D23,'REG FL BS - 4 Results'!$A:$BB,MATCH(I$12,'REG FL BS - 4 Results'!$2:$2,0),FALSE)/1000</f>
        <v>20325.435300000001</v>
      </c>
      <c r="J23" s="110">
        <f>VLOOKUP($D23,'REG FL BS - 4 Results'!$A:$BB,MATCH(J$12,'REG FL BS - 4 Results'!$2:$2,0),FALSE)/1000</f>
        <v>20325.435300000001</v>
      </c>
      <c r="K23" s="110">
        <f>VLOOKUP($D23,'REG FL BS - 4 Results'!$A:$BB,MATCH(K$12,'REG FL BS - 4 Results'!$2:$2,0),FALSE)/1000</f>
        <v>20325.435300000001</v>
      </c>
      <c r="L23" s="110">
        <f>VLOOKUP($D23,'REG FL BS - 4 Results'!$A:$BB,MATCH(L$12,'REG FL BS - 4 Results'!$2:$2,0),FALSE)/1000</f>
        <v>20325.435300000001</v>
      </c>
      <c r="M23" s="110">
        <f>VLOOKUP($D23,'REG FL BS - 4 Results'!$A:$BB,MATCH(M$12,'REG FL BS - 4 Results'!$2:$2,0),FALSE)/1000</f>
        <v>20325.435300000001</v>
      </c>
      <c r="N23" s="110">
        <f>VLOOKUP($D23,'REG FL BS - 4 Results'!$A:$BB,MATCH(N$12,'REG FL BS - 4 Results'!$2:$2,0),FALSE)/1000</f>
        <v>20325.435300000001</v>
      </c>
      <c r="O23" s="110">
        <f>VLOOKUP($D23,'REG FL BS - 4 Results'!$A:$BB,MATCH(O$12,'REG FL BS - 4 Results'!$2:$2,0),FALSE)/1000</f>
        <v>20325.435300000001</v>
      </c>
      <c r="P23" s="110">
        <f>VLOOKUP($D23,'REG FL BS - 4 Results'!$A:$BB,MATCH(P$12,'REG FL BS - 4 Results'!$2:$2,0),FALSE)/1000</f>
        <v>20325.435300000001</v>
      </c>
      <c r="Q23" s="110">
        <f>VLOOKUP($D23,'REG FL BS - 4 Results'!$A:$BB,MATCH(Q$12,'REG FL BS - 4 Results'!$2:$2,0),FALSE)/1000</f>
        <v>20325.435300000001</v>
      </c>
      <c r="R23" s="110">
        <f>VLOOKUP($D23,'REG FL BS - 4 Results'!$A:$BB,MATCH(R$12,'REG FL BS - 4 Results'!$2:$2,0),FALSE)/1000</f>
        <v>20325.435300000001</v>
      </c>
      <c r="S23" s="44">
        <f t="shared" si="4"/>
        <v>20325.435300000005</v>
      </c>
    </row>
    <row r="24" spans="1:20" s="15" customFormat="1" x14ac:dyDescent="0.3">
      <c r="A24" s="20">
        <f t="shared" si="3"/>
        <v>7</v>
      </c>
      <c r="B24" s="56">
        <v>118</v>
      </c>
      <c r="C24" s="21" t="s">
        <v>110</v>
      </c>
      <c r="D24" s="250" t="s">
        <v>239</v>
      </c>
      <c r="E24" s="21"/>
      <c r="F24" s="137">
        <f>VLOOKUP($D24,'REG FL BS - 4 Results'!$A:$BB,MATCH(F$12,'REG FL BS - 4 Results'!$2:$2,0),FALSE)/1000</f>
        <v>2531.2399999999998</v>
      </c>
      <c r="G24" s="137">
        <f>VLOOKUP($D24,'REG FL BS - 4 Results'!$A:$BB,MATCH(G$12,'REG FL BS - 4 Results'!$2:$2,0),FALSE)/1000</f>
        <v>2531.2399999999998</v>
      </c>
      <c r="H24" s="137">
        <f>VLOOKUP($D24,'REG FL BS - 4 Results'!$A:$BB,MATCH(H$12,'REG FL BS - 4 Results'!$2:$2,0),FALSE)/1000</f>
        <v>2531.2399999999998</v>
      </c>
      <c r="I24" s="137">
        <f>VLOOKUP($D24,'REG FL BS - 4 Results'!$A:$BB,MATCH(I$12,'REG FL BS - 4 Results'!$2:$2,0),FALSE)/1000</f>
        <v>2531.2399999999998</v>
      </c>
      <c r="J24" s="137">
        <f>VLOOKUP($D24,'REG FL BS - 4 Results'!$A:$BB,MATCH(J$12,'REG FL BS - 4 Results'!$2:$2,0),FALSE)/1000</f>
        <v>2531.2399999999998</v>
      </c>
      <c r="K24" s="137">
        <f>VLOOKUP($D24,'REG FL BS - 4 Results'!$A:$BB,MATCH(K$12,'REG FL BS - 4 Results'!$2:$2,0),FALSE)/1000</f>
        <v>2531.2399999999998</v>
      </c>
      <c r="L24" s="137">
        <f>VLOOKUP($D24,'REG FL BS - 4 Results'!$A:$BB,MATCH(L$12,'REG FL BS - 4 Results'!$2:$2,0),FALSE)/1000</f>
        <v>2531.2399999999998</v>
      </c>
      <c r="M24" s="137">
        <f>VLOOKUP($D24,'REG FL BS - 4 Results'!$A:$BB,MATCH(M$12,'REG FL BS - 4 Results'!$2:$2,0),FALSE)/1000</f>
        <v>2531.2399999999998</v>
      </c>
      <c r="N24" s="137">
        <f>VLOOKUP($D24,'REG FL BS - 4 Results'!$A:$BB,MATCH(N$12,'REG FL BS - 4 Results'!$2:$2,0),FALSE)/1000</f>
        <v>2531.2399999999998</v>
      </c>
      <c r="O24" s="137">
        <f>VLOOKUP($D24,'REG FL BS - 4 Results'!$A:$BB,MATCH(O$12,'REG FL BS - 4 Results'!$2:$2,0),FALSE)/1000</f>
        <v>2531.2399999999998</v>
      </c>
      <c r="P24" s="137">
        <f>VLOOKUP($D24,'REG FL BS - 4 Results'!$A:$BB,MATCH(P$12,'REG FL BS - 4 Results'!$2:$2,0),FALSE)/1000</f>
        <v>2531.2399999999998</v>
      </c>
      <c r="Q24" s="137">
        <f>VLOOKUP($D24,'REG FL BS - 4 Results'!$A:$BB,MATCH(Q$12,'REG FL BS - 4 Results'!$2:$2,0),FALSE)/1000</f>
        <v>2531.2399999999998</v>
      </c>
      <c r="R24" s="137">
        <f>VLOOKUP($D24,'REG FL BS - 4 Results'!$A:$BB,MATCH(R$12,'REG FL BS - 4 Results'!$2:$2,0),FALSE)/1000</f>
        <v>2531.2399999999998</v>
      </c>
      <c r="S24" s="52">
        <f t="shared" si="4"/>
        <v>2531.2399999999989</v>
      </c>
    </row>
    <row r="25" spans="1:20" s="15" customFormat="1" x14ac:dyDescent="0.25">
      <c r="A25" s="20">
        <f t="shared" si="3"/>
        <v>8</v>
      </c>
      <c r="B25" s="57"/>
      <c r="C25" s="39" t="s">
        <v>111</v>
      </c>
      <c r="E25" s="39"/>
      <c r="F25" s="42">
        <f>SUM(F19:F24)</f>
        <v>28705867.620681815</v>
      </c>
      <c r="G25" s="42">
        <f t="shared" ref="G25:R25" si="5">SUM(G19:G24)</f>
        <v>28889972.269713469</v>
      </c>
      <c r="H25" s="42">
        <f t="shared" si="5"/>
        <v>29075428.942309443</v>
      </c>
      <c r="I25" s="42">
        <f t="shared" si="5"/>
        <v>29269996.06543307</v>
      </c>
      <c r="J25" s="42">
        <f t="shared" si="5"/>
        <v>29489312.95290957</v>
      </c>
      <c r="K25" s="42">
        <f t="shared" si="5"/>
        <v>29687909.041206356</v>
      </c>
      <c r="L25" s="42">
        <f t="shared" si="5"/>
        <v>29878555.376034241</v>
      </c>
      <c r="M25" s="42">
        <f t="shared" si="5"/>
        <v>30082342.726797912</v>
      </c>
      <c r="N25" s="42">
        <f t="shared" si="5"/>
        <v>30268369.540734127</v>
      </c>
      <c r="O25" s="42">
        <f t="shared" si="5"/>
        <v>30464734.00996821</v>
      </c>
      <c r="P25" s="42">
        <f t="shared" si="5"/>
        <v>30642649.788484018</v>
      </c>
      <c r="Q25" s="42">
        <f t="shared" si="5"/>
        <v>30818994.148209538</v>
      </c>
      <c r="R25" s="42">
        <f t="shared" si="5"/>
        <v>30924038.652740128</v>
      </c>
      <c r="S25" s="42">
        <f>SUM(S19:S24)</f>
        <v>29861397.779632449</v>
      </c>
    </row>
    <row r="26" spans="1:20" s="15" customFormat="1" x14ac:dyDescent="0.3">
      <c r="A26" s="20">
        <f t="shared" si="3"/>
        <v>9</v>
      </c>
      <c r="B26" s="56">
        <v>108</v>
      </c>
      <c r="C26" s="25" t="s">
        <v>112</v>
      </c>
      <c r="D26" s="250" t="s">
        <v>240</v>
      </c>
      <c r="E26" s="25"/>
      <c r="F26" s="110">
        <f>VLOOKUP($D26,'REG FL BS - 4 Results'!$A:$BB,MATCH(F$12,'REG FL BS - 4 Results'!$2:$2,0),FALSE)/1000</f>
        <v>-6955323.2351967199</v>
      </c>
      <c r="G26" s="110">
        <f>VLOOKUP($D26,'REG FL BS - 4 Results'!$A:$BB,MATCH(G$12,'REG FL BS - 4 Results'!$2:$2,0),FALSE)/1000</f>
        <v>-7018373.4210448395</v>
      </c>
      <c r="H26" s="110">
        <f>VLOOKUP($D26,'REG FL BS - 4 Results'!$A:$BB,MATCH(H$12,'REG FL BS - 4 Results'!$2:$2,0),FALSE)/1000</f>
        <v>-7060946.1832595905</v>
      </c>
      <c r="I26" s="110">
        <f>VLOOKUP($D26,'REG FL BS - 4 Results'!$A:$BB,MATCH(I$12,'REG FL BS - 4 Results'!$2:$2,0),FALSE)/1000</f>
        <v>-7111903.4587866096</v>
      </c>
      <c r="J26" s="110">
        <f>VLOOKUP($D26,'REG FL BS - 4 Results'!$A:$BB,MATCH(J$12,'REG FL BS - 4 Results'!$2:$2,0),FALSE)/1000</f>
        <v>-7172381.4203551998</v>
      </c>
      <c r="K26" s="110">
        <f>VLOOKUP($D26,'REG FL BS - 4 Results'!$A:$BB,MATCH(K$12,'REG FL BS - 4 Results'!$2:$2,0),FALSE)/1000</f>
        <v>-7232968.3279747693</v>
      </c>
      <c r="L26" s="110">
        <f>VLOOKUP($D26,'REG FL BS - 4 Results'!$A:$BB,MATCH(L$12,'REG FL BS - 4 Results'!$2:$2,0),FALSE)/1000</f>
        <v>-7277793.4394548703</v>
      </c>
      <c r="M26" s="110">
        <f>VLOOKUP($D26,'REG FL BS - 4 Results'!$A:$BB,MATCH(M$12,'REG FL BS - 4 Results'!$2:$2,0),FALSE)/1000</f>
        <v>-7339595.7291347506</v>
      </c>
      <c r="N26" s="110">
        <f>VLOOKUP($D26,'REG FL BS - 4 Results'!$A:$BB,MATCH(N$12,'REG FL BS - 4 Results'!$2:$2,0),FALSE)/1000</f>
        <v>-7370610.3599556107</v>
      </c>
      <c r="O26" s="110">
        <f>VLOOKUP($D26,'REG FL BS - 4 Results'!$A:$BB,MATCH(O$12,'REG FL BS - 4 Results'!$2:$2,0),FALSE)/1000</f>
        <v>-7424081.3831602298</v>
      </c>
      <c r="P26" s="110">
        <f>VLOOKUP($D26,'REG FL BS - 4 Results'!$A:$BB,MATCH(P$12,'REG FL BS - 4 Results'!$2:$2,0),FALSE)/1000</f>
        <v>-7474328.4804512998</v>
      </c>
      <c r="Q26" s="110">
        <f>VLOOKUP($D26,'REG FL BS - 4 Results'!$A:$BB,MATCH(Q$12,'REG FL BS - 4 Results'!$2:$2,0),FALSE)/1000</f>
        <v>-7522631.5711711105</v>
      </c>
      <c r="R26" s="110">
        <f>VLOOKUP($D26,'REG FL BS - 4 Results'!$A:$BB,MATCH(R$12,'REG FL BS - 4 Results'!$2:$2,0),FALSE)/1000</f>
        <v>-7491180.7110140603</v>
      </c>
      <c r="S26" s="44">
        <f>AVERAGE(F26:R26)</f>
        <v>-7265547.5169968959</v>
      </c>
    </row>
    <row r="27" spans="1:20" s="15" customFormat="1" x14ac:dyDescent="0.3">
      <c r="A27" s="20">
        <f t="shared" si="3"/>
        <v>10</v>
      </c>
      <c r="B27" s="56">
        <v>111</v>
      </c>
      <c r="C27" s="25" t="s">
        <v>113</v>
      </c>
      <c r="D27" s="250" t="s">
        <v>241</v>
      </c>
      <c r="E27" s="25"/>
      <c r="F27" s="110">
        <f>VLOOKUP($D27,'REG FL BS - 4 Results'!$A:$BB,MATCH(F$12,'REG FL BS - 4 Results'!$2:$2,0),FALSE)/1000</f>
        <v>-210915.23746999999</v>
      </c>
      <c r="G27" s="110">
        <f>VLOOKUP($D27,'REG FL BS - 4 Results'!$A:$BB,MATCH(G$12,'REG FL BS - 4 Results'!$2:$2,0),FALSE)/1000</f>
        <v>-210915.23746999999</v>
      </c>
      <c r="H27" s="110">
        <f>VLOOKUP($D27,'REG FL BS - 4 Results'!$A:$BB,MATCH(H$12,'REG FL BS - 4 Results'!$2:$2,0),FALSE)/1000</f>
        <v>-210915.23746999999</v>
      </c>
      <c r="I27" s="110">
        <f>VLOOKUP($D27,'REG FL BS - 4 Results'!$A:$BB,MATCH(I$12,'REG FL BS - 4 Results'!$2:$2,0),FALSE)/1000</f>
        <v>-210915.23746999999</v>
      </c>
      <c r="J27" s="110">
        <f>VLOOKUP($D27,'REG FL BS - 4 Results'!$A:$BB,MATCH(J$12,'REG FL BS - 4 Results'!$2:$2,0),FALSE)/1000</f>
        <v>-210915.23746999999</v>
      </c>
      <c r="K27" s="110">
        <f>VLOOKUP($D27,'REG FL BS - 4 Results'!$A:$BB,MATCH(K$12,'REG FL BS - 4 Results'!$2:$2,0),FALSE)/1000</f>
        <v>-210915.23746999999</v>
      </c>
      <c r="L27" s="110">
        <f>VLOOKUP($D27,'REG FL BS - 4 Results'!$A:$BB,MATCH(L$12,'REG FL BS - 4 Results'!$2:$2,0),FALSE)/1000</f>
        <v>-210915.23746999999</v>
      </c>
      <c r="M27" s="110">
        <f>VLOOKUP($D27,'REG FL BS - 4 Results'!$A:$BB,MATCH(M$12,'REG FL BS - 4 Results'!$2:$2,0),FALSE)/1000</f>
        <v>-210915.23746999999</v>
      </c>
      <c r="N27" s="110">
        <f>VLOOKUP($D27,'REG FL BS - 4 Results'!$A:$BB,MATCH(N$12,'REG FL BS - 4 Results'!$2:$2,0),FALSE)/1000</f>
        <v>-210915.23746999999</v>
      </c>
      <c r="O27" s="110">
        <f>VLOOKUP($D27,'REG FL BS - 4 Results'!$A:$BB,MATCH(O$12,'REG FL BS - 4 Results'!$2:$2,0),FALSE)/1000</f>
        <v>-210915.23746999999</v>
      </c>
      <c r="P27" s="110">
        <f>VLOOKUP($D27,'REG FL BS - 4 Results'!$A:$BB,MATCH(P$12,'REG FL BS - 4 Results'!$2:$2,0),FALSE)/1000</f>
        <v>-210915.23746999999</v>
      </c>
      <c r="Q27" s="110">
        <f>VLOOKUP($D27,'REG FL BS - 4 Results'!$A:$BB,MATCH(Q$12,'REG FL BS - 4 Results'!$2:$2,0),FALSE)/1000</f>
        <v>-210915.23746999999</v>
      </c>
      <c r="R27" s="110">
        <f>VLOOKUP($D27,'REG FL BS - 4 Results'!$A:$BB,MATCH(R$12,'REG FL BS - 4 Results'!$2:$2,0),FALSE)/1000</f>
        <v>-210915.23746999999</v>
      </c>
      <c r="S27" s="44">
        <f>AVERAGE(F27:R27)</f>
        <v>-210915.23747000002</v>
      </c>
    </row>
    <row r="28" spans="1:20" s="15" customFormat="1" x14ac:dyDescent="0.3">
      <c r="A28" s="20">
        <f t="shared" si="3"/>
        <v>11</v>
      </c>
      <c r="B28" s="56">
        <v>115</v>
      </c>
      <c r="C28" s="21" t="s">
        <v>114</v>
      </c>
      <c r="D28" s="250" t="s">
        <v>242</v>
      </c>
      <c r="E28" s="21"/>
      <c r="F28" s="110">
        <f>VLOOKUP($D28,'REG FL BS - 4 Results'!$A:$BB,MATCH(F$12,'REG FL BS - 4 Results'!$2:$2,0),FALSE)/1000</f>
        <v>-7251.61355</v>
      </c>
      <c r="G28" s="110">
        <f>VLOOKUP($D28,'REG FL BS - 4 Results'!$A:$BB,MATCH(G$12,'REG FL BS - 4 Results'!$2:$2,0),FALSE)/1000</f>
        <v>-7251.61355</v>
      </c>
      <c r="H28" s="110">
        <f>VLOOKUP($D28,'REG FL BS - 4 Results'!$A:$BB,MATCH(H$12,'REG FL BS - 4 Results'!$2:$2,0),FALSE)/1000</f>
        <v>-7251.61355</v>
      </c>
      <c r="I28" s="110">
        <f>VLOOKUP($D28,'REG FL BS - 4 Results'!$A:$BB,MATCH(I$12,'REG FL BS - 4 Results'!$2:$2,0),FALSE)/1000</f>
        <v>-7251.61355</v>
      </c>
      <c r="J28" s="110">
        <f>VLOOKUP($D28,'REG FL BS - 4 Results'!$A:$BB,MATCH(J$12,'REG FL BS - 4 Results'!$2:$2,0),FALSE)/1000</f>
        <v>-7251.61355</v>
      </c>
      <c r="K28" s="110">
        <f>VLOOKUP($D28,'REG FL BS - 4 Results'!$A:$BB,MATCH(K$12,'REG FL BS - 4 Results'!$2:$2,0),FALSE)/1000</f>
        <v>-7251.61355</v>
      </c>
      <c r="L28" s="110">
        <f>VLOOKUP($D28,'REG FL BS - 4 Results'!$A:$BB,MATCH(L$12,'REG FL BS - 4 Results'!$2:$2,0),FALSE)/1000</f>
        <v>-7251.61355</v>
      </c>
      <c r="M28" s="110">
        <f>VLOOKUP($D28,'REG FL BS - 4 Results'!$A:$BB,MATCH(M$12,'REG FL BS - 4 Results'!$2:$2,0),FALSE)/1000</f>
        <v>-7251.61355</v>
      </c>
      <c r="N28" s="110">
        <f>VLOOKUP($D28,'REG FL BS - 4 Results'!$A:$BB,MATCH(N$12,'REG FL BS - 4 Results'!$2:$2,0),FALSE)/1000</f>
        <v>-7251.61355</v>
      </c>
      <c r="O28" s="110">
        <f>VLOOKUP($D28,'REG FL BS - 4 Results'!$A:$BB,MATCH(O$12,'REG FL BS - 4 Results'!$2:$2,0),FALSE)/1000</f>
        <v>-7251.61355</v>
      </c>
      <c r="P28" s="110">
        <f>VLOOKUP($D28,'REG FL BS - 4 Results'!$A:$BB,MATCH(P$12,'REG FL BS - 4 Results'!$2:$2,0),FALSE)/1000</f>
        <v>-7251.61355</v>
      </c>
      <c r="Q28" s="110">
        <f>VLOOKUP($D28,'REG FL BS - 4 Results'!$A:$BB,MATCH(Q$12,'REG FL BS - 4 Results'!$2:$2,0),FALSE)/1000</f>
        <v>-7251.61355</v>
      </c>
      <c r="R28" s="110">
        <f>VLOOKUP($D28,'REG FL BS - 4 Results'!$A:$BB,MATCH(R$12,'REG FL BS - 4 Results'!$2:$2,0),FALSE)/1000</f>
        <v>-7251.61355</v>
      </c>
      <c r="S28" s="44">
        <f>AVERAGE(F28:R28)</f>
        <v>-7251.6135499999991</v>
      </c>
    </row>
    <row r="29" spans="1:20" s="15" customFormat="1" x14ac:dyDescent="0.3">
      <c r="A29" s="20">
        <f>A28+1</f>
        <v>12</v>
      </c>
      <c r="B29" s="56">
        <v>119</v>
      </c>
      <c r="C29" s="21" t="s">
        <v>115</v>
      </c>
      <c r="D29" s="250" t="s">
        <v>243</v>
      </c>
      <c r="E29" s="21"/>
      <c r="F29" s="110">
        <f>VLOOKUP($D29,'REG FL BS - 4 Results'!$A:$BB,MATCH(F$12,'REG FL BS - 4 Results'!$2:$2,0),FALSE)/1000</f>
        <v>-2510.5769</v>
      </c>
      <c r="G29" s="110">
        <f>VLOOKUP($D29,'REG FL BS - 4 Results'!$A:$BB,MATCH(G$12,'REG FL BS - 4 Results'!$2:$2,0),FALSE)/1000</f>
        <v>-2510.5769</v>
      </c>
      <c r="H29" s="110">
        <f>VLOOKUP($D29,'REG FL BS - 4 Results'!$A:$BB,MATCH(H$12,'REG FL BS - 4 Results'!$2:$2,0),FALSE)/1000</f>
        <v>-2510.5769</v>
      </c>
      <c r="I29" s="110">
        <f>VLOOKUP($D29,'REG FL BS - 4 Results'!$A:$BB,MATCH(I$12,'REG FL BS - 4 Results'!$2:$2,0),FALSE)/1000</f>
        <v>-2510.5769</v>
      </c>
      <c r="J29" s="110">
        <f>VLOOKUP($D29,'REG FL BS - 4 Results'!$A:$BB,MATCH(J$12,'REG FL BS - 4 Results'!$2:$2,0),FALSE)/1000</f>
        <v>-2510.5769</v>
      </c>
      <c r="K29" s="110">
        <f>VLOOKUP($D29,'REG FL BS - 4 Results'!$A:$BB,MATCH(K$12,'REG FL BS - 4 Results'!$2:$2,0),FALSE)/1000</f>
        <v>-2510.5769</v>
      </c>
      <c r="L29" s="110">
        <f>VLOOKUP($D29,'REG FL BS - 4 Results'!$A:$BB,MATCH(L$12,'REG FL BS - 4 Results'!$2:$2,0),FALSE)/1000</f>
        <v>-2510.5769</v>
      </c>
      <c r="M29" s="110">
        <f>VLOOKUP($D29,'REG FL BS - 4 Results'!$A:$BB,MATCH(M$12,'REG FL BS - 4 Results'!$2:$2,0),FALSE)/1000</f>
        <v>-2510.5769</v>
      </c>
      <c r="N29" s="110">
        <f>VLOOKUP($D29,'REG FL BS - 4 Results'!$A:$BB,MATCH(N$12,'REG FL BS - 4 Results'!$2:$2,0),FALSE)/1000</f>
        <v>-2510.5769</v>
      </c>
      <c r="O29" s="110">
        <f>VLOOKUP($D29,'REG FL BS - 4 Results'!$A:$BB,MATCH(O$12,'REG FL BS - 4 Results'!$2:$2,0),FALSE)/1000</f>
        <v>-2510.5769</v>
      </c>
      <c r="P29" s="110">
        <f>VLOOKUP($D29,'REG FL BS - 4 Results'!$A:$BB,MATCH(P$12,'REG FL BS - 4 Results'!$2:$2,0),FALSE)/1000</f>
        <v>-2510.5769</v>
      </c>
      <c r="Q29" s="110">
        <f>VLOOKUP($D29,'REG FL BS - 4 Results'!$A:$BB,MATCH(Q$12,'REG FL BS - 4 Results'!$2:$2,0),FALSE)/1000</f>
        <v>-2510.5769</v>
      </c>
      <c r="R29" s="110">
        <f>VLOOKUP($D29,'REG FL BS - 4 Results'!$A:$BB,MATCH(R$12,'REG FL BS - 4 Results'!$2:$2,0),FALSE)/1000</f>
        <v>-2510.5769</v>
      </c>
      <c r="S29" s="44">
        <f>AVERAGE(F29:R29)</f>
        <v>-2510.5769</v>
      </c>
    </row>
    <row r="30" spans="1:20" s="15" customFormat="1" x14ac:dyDescent="0.25">
      <c r="A30" s="20">
        <f t="shared" si="3"/>
        <v>13</v>
      </c>
      <c r="B30" s="57"/>
      <c r="C30" s="39" t="s">
        <v>116</v>
      </c>
      <c r="D30" s="39"/>
      <c r="E30" s="39"/>
      <c r="F30" s="45">
        <f>SUM(F25:F29)</f>
        <v>21529866.957565092</v>
      </c>
      <c r="G30" s="45">
        <f>SUM(G25:G29)</f>
        <v>21650921.420748625</v>
      </c>
      <c r="H30" s="45">
        <f>SUM(H25:H29)</f>
        <v>21793805.331129849</v>
      </c>
      <c r="I30" s="45">
        <f t="shared" ref="I30:R30" si="6">SUM(I25:I29)</f>
        <v>21937415.178726457</v>
      </c>
      <c r="J30" s="45">
        <f t="shared" si="6"/>
        <v>22096254.104634367</v>
      </c>
      <c r="K30" s="45">
        <f t="shared" si="6"/>
        <v>22234263.285311583</v>
      </c>
      <c r="L30" s="45">
        <f t="shared" si="6"/>
        <v>22380084.508659367</v>
      </c>
      <c r="M30" s="45">
        <f t="shared" si="6"/>
        <v>22522069.56974316</v>
      </c>
      <c r="N30" s="45">
        <f t="shared" si="6"/>
        <v>22677081.752858516</v>
      </c>
      <c r="O30" s="45">
        <f t="shared" si="6"/>
        <v>22819975.198887978</v>
      </c>
      <c r="P30" s="45">
        <f t="shared" si="6"/>
        <v>22947643.880112715</v>
      </c>
      <c r="Q30" s="45">
        <f t="shared" si="6"/>
        <v>23075685.149118427</v>
      </c>
      <c r="R30" s="45">
        <f t="shared" si="6"/>
        <v>23212180.513806064</v>
      </c>
      <c r="S30" s="45">
        <f>SUM(S25:S29)</f>
        <v>22375172.834715549</v>
      </c>
    </row>
    <row r="31" spans="1:20" x14ac:dyDescent="0.3">
      <c r="A31" s="20">
        <f t="shared" si="3"/>
        <v>14</v>
      </c>
      <c r="B31" s="56"/>
      <c r="C31" s="21"/>
      <c r="D31" s="21"/>
      <c r="E31" s="21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7"/>
    </row>
    <row r="32" spans="1:20" x14ac:dyDescent="0.3">
      <c r="A32" s="20">
        <f t="shared" si="3"/>
        <v>15</v>
      </c>
      <c r="B32" s="58"/>
      <c r="C32" s="21" t="s">
        <v>117</v>
      </c>
      <c r="D32" s="21"/>
      <c r="E32" s="21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7"/>
    </row>
    <row r="33" spans="1:19" x14ac:dyDescent="0.3">
      <c r="A33" s="20">
        <f t="shared" si="3"/>
        <v>16</v>
      </c>
      <c r="B33" s="59">
        <v>121</v>
      </c>
      <c r="C33" s="15" t="s">
        <v>118</v>
      </c>
      <c r="D33" s="250" t="s">
        <v>244</v>
      </c>
      <c r="E33" s="15"/>
      <c r="F33" s="110">
        <f>VLOOKUP($D33,'REG FL BS - 4 Results'!$A:$BB,MATCH(F$12,'REG FL BS - 4 Results'!$2:$2,0),FALSE)/1000</f>
        <v>22953.779369999902</v>
      </c>
      <c r="G33" s="110">
        <f>VLOOKUP($D33,'REG FL BS - 4 Results'!$A:$BB,MATCH(G$12,'REG FL BS - 4 Results'!$2:$2,0),FALSE)/1000</f>
        <v>22953.779369999902</v>
      </c>
      <c r="H33" s="110">
        <f>VLOOKUP($D33,'REG FL BS - 4 Results'!$A:$BB,MATCH(H$12,'REG FL BS - 4 Results'!$2:$2,0),FALSE)/1000</f>
        <v>22953.779369999902</v>
      </c>
      <c r="I33" s="110">
        <f>VLOOKUP($D33,'REG FL BS - 4 Results'!$A:$BB,MATCH(I$12,'REG FL BS - 4 Results'!$2:$2,0),FALSE)/1000</f>
        <v>22953.779369999902</v>
      </c>
      <c r="J33" s="110">
        <f>VLOOKUP($D33,'REG FL BS - 4 Results'!$A:$BB,MATCH(J$12,'REG FL BS - 4 Results'!$2:$2,0),FALSE)/1000</f>
        <v>22953.779369999902</v>
      </c>
      <c r="K33" s="110">
        <f>VLOOKUP($D33,'REG FL BS - 4 Results'!$A:$BB,MATCH(K$12,'REG FL BS - 4 Results'!$2:$2,0),FALSE)/1000</f>
        <v>22953.779369999902</v>
      </c>
      <c r="L33" s="110">
        <f>VLOOKUP($D33,'REG FL BS - 4 Results'!$A:$BB,MATCH(L$12,'REG FL BS - 4 Results'!$2:$2,0),FALSE)/1000</f>
        <v>22953.779369999902</v>
      </c>
      <c r="M33" s="110">
        <f>VLOOKUP($D33,'REG FL BS - 4 Results'!$A:$BB,MATCH(M$12,'REG FL BS - 4 Results'!$2:$2,0),FALSE)/1000</f>
        <v>22953.779369999902</v>
      </c>
      <c r="N33" s="110">
        <f>VLOOKUP($D33,'REG FL BS - 4 Results'!$A:$BB,MATCH(N$12,'REG FL BS - 4 Results'!$2:$2,0),FALSE)/1000</f>
        <v>22953.779369999902</v>
      </c>
      <c r="O33" s="110">
        <f>VLOOKUP($D33,'REG FL BS - 4 Results'!$A:$BB,MATCH(O$12,'REG FL BS - 4 Results'!$2:$2,0),FALSE)/1000</f>
        <v>22953.779369999902</v>
      </c>
      <c r="P33" s="110">
        <f>VLOOKUP($D33,'REG FL BS - 4 Results'!$A:$BB,MATCH(P$12,'REG FL BS - 4 Results'!$2:$2,0),FALSE)/1000</f>
        <v>22953.779369999902</v>
      </c>
      <c r="Q33" s="110">
        <f>VLOOKUP($D33,'REG FL BS - 4 Results'!$A:$BB,MATCH(Q$12,'REG FL BS - 4 Results'!$2:$2,0),FALSE)/1000</f>
        <v>22953.779369999902</v>
      </c>
      <c r="R33" s="110">
        <f>VLOOKUP($D33,'REG FL BS - 4 Results'!$A:$BB,MATCH(R$12,'REG FL BS - 4 Results'!$2:$2,0),FALSE)/1000</f>
        <v>22953.779369999902</v>
      </c>
      <c r="S33" s="47">
        <f>AVERAGE(F33:R33)</f>
        <v>22953.779369999895</v>
      </c>
    </row>
    <row r="34" spans="1:19" x14ac:dyDescent="0.3">
      <c r="A34" s="20">
        <f t="shared" si="3"/>
        <v>17</v>
      </c>
      <c r="B34" s="56">
        <v>122</v>
      </c>
      <c r="C34" s="21" t="s">
        <v>119</v>
      </c>
      <c r="D34" s="250" t="s">
        <v>245</v>
      </c>
      <c r="E34" s="21"/>
      <c r="F34" s="137">
        <f>VLOOKUP($D34,'REG FL BS - 4 Results'!$A:$BB,MATCH(F$12,'REG FL BS - 4 Results'!$2:$2,0),FALSE)/1000</f>
        <v>-11608.380058085</v>
      </c>
      <c r="G34" s="137">
        <f>VLOOKUP($D34,'REG FL BS - 4 Results'!$A:$BB,MATCH(G$12,'REG FL BS - 4 Results'!$2:$2,0),FALSE)/1000</f>
        <v>-11704.521990667401</v>
      </c>
      <c r="H34" s="137">
        <f>VLOOKUP($D34,'REG FL BS - 4 Results'!$A:$BB,MATCH(H$12,'REG FL BS - 4 Results'!$2:$2,0),FALSE)/1000</f>
        <v>-11800.6639232498</v>
      </c>
      <c r="I34" s="137">
        <f>VLOOKUP($D34,'REG FL BS - 4 Results'!$A:$BB,MATCH(I$12,'REG FL BS - 4 Results'!$2:$2,0),FALSE)/1000</f>
        <v>-11896.805855832099</v>
      </c>
      <c r="J34" s="137">
        <f>VLOOKUP($D34,'REG FL BS - 4 Results'!$A:$BB,MATCH(J$12,'REG FL BS - 4 Results'!$2:$2,0),FALSE)/1000</f>
        <v>-11992.9477884145</v>
      </c>
      <c r="K34" s="137">
        <f>VLOOKUP($D34,'REG FL BS - 4 Results'!$A:$BB,MATCH(K$12,'REG FL BS - 4 Results'!$2:$2,0),FALSE)/1000</f>
        <v>-12089.089720996899</v>
      </c>
      <c r="L34" s="137">
        <f>VLOOKUP($D34,'REG FL BS - 4 Results'!$A:$BB,MATCH(L$12,'REG FL BS - 4 Results'!$2:$2,0),FALSE)/1000</f>
        <v>-12185.2316535792</v>
      </c>
      <c r="M34" s="137">
        <f>VLOOKUP($D34,'REG FL BS - 4 Results'!$A:$BB,MATCH(M$12,'REG FL BS - 4 Results'!$2:$2,0),FALSE)/1000</f>
        <v>-12281.373586161601</v>
      </c>
      <c r="N34" s="137">
        <f>VLOOKUP($D34,'REG FL BS - 4 Results'!$A:$BB,MATCH(N$12,'REG FL BS - 4 Results'!$2:$2,0),FALSE)/1000</f>
        <v>-12377.515518744</v>
      </c>
      <c r="O34" s="137">
        <f>VLOOKUP($D34,'REG FL BS - 4 Results'!$A:$BB,MATCH(O$12,'REG FL BS - 4 Results'!$2:$2,0),FALSE)/1000</f>
        <v>-12473.6574513263</v>
      </c>
      <c r="P34" s="137">
        <f>VLOOKUP($D34,'REG FL BS - 4 Results'!$A:$BB,MATCH(P$12,'REG FL BS - 4 Results'!$2:$2,0),FALSE)/1000</f>
        <v>-12569.799383908699</v>
      </c>
      <c r="Q34" s="137">
        <f>VLOOKUP($D34,'REG FL BS - 4 Results'!$A:$BB,MATCH(Q$12,'REG FL BS - 4 Results'!$2:$2,0),FALSE)/1000</f>
        <v>-12665.941316491098</v>
      </c>
      <c r="R34" s="137">
        <f>VLOOKUP($D34,'REG FL BS - 4 Results'!$A:$BB,MATCH(R$12,'REG FL BS - 4 Results'!$2:$2,0),FALSE)/1000</f>
        <v>-12762.083249073399</v>
      </c>
      <c r="S34" s="53">
        <f>AVERAGE(F34:R34)</f>
        <v>-12185.231653579231</v>
      </c>
    </row>
    <row r="35" spans="1:19" x14ac:dyDescent="0.3">
      <c r="A35" s="20">
        <f t="shared" si="3"/>
        <v>18</v>
      </c>
      <c r="B35" s="56"/>
      <c r="C35" s="39" t="s">
        <v>120</v>
      </c>
      <c r="D35" s="100"/>
      <c r="E35" s="39"/>
      <c r="F35" s="42">
        <f>SUM(F33:F34)</f>
        <v>11345.399311914902</v>
      </c>
      <c r="G35" s="42">
        <f t="shared" ref="G35:P35" si="7">SUM(G33:G34)</f>
        <v>11249.257379332501</v>
      </c>
      <c r="H35" s="42">
        <f t="shared" si="7"/>
        <v>11153.115446750102</v>
      </c>
      <c r="I35" s="42">
        <f t="shared" si="7"/>
        <v>11056.973514167803</v>
      </c>
      <c r="J35" s="42">
        <f t="shared" si="7"/>
        <v>10960.831581585402</v>
      </c>
      <c r="K35" s="42">
        <f t="shared" si="7"/>
        <v>10864.689649003003</v>
      </c>
      <c r="L35" s="42">
        <f t="shared" si="7"/>
        <v>10768.547716420702</v>
      </c>
      <c r="M35" s="42">
        <f t="shared" si="7"/>
        <v>10672.405783838301</v>
      </c>
      <c r="N35" s="42">
        <f t="shared" si="7"/>
        <v>10576.263851255902</v>
      </c>
      <c r="O35" s="42">
        <f t="shared" si="7"/>
        <v>10480.121918673602</v>
      </c>
      <c r="P35" s="42">
        <f t="shared" si="7"/>
        <v>10383.979986091203</v>
      </c>
      <c r="Q35" s="42">
        <f>SUM(Q33:Q34)</f>
        <v>10287.838053508804</v>
      </c>
      <c r="R35" s="42">
        <f>SUM(R33:R34)</f>
        <v>10191.696120926503</v>
      </c>
      <c r="S35" s="42">
        <f>SUM(S33:S34)</f>
        <v>10768.547716420664</v>
      </c>
    </row>
    <row r="36" spans="1:19" x14ac:dyDescent="0.3">
      <c r="A36" s="20">
        <f t="shared" si="3"/>
        <v>19</v>
      </c>
      <c r="B36" s="56">
        <v>123</v>
      </c>
      <c r="C36" s="21" t="s">
        <v>121</v>
      </c>
      <c r="D36" s="250" t="s">
        <v>246</v>
      </c>
      <c r="E36" s="21"/>
      <c r="F36" s="110">
        <f>VLOOKUP($D36,'REG FL BS - 4 Results'!$A:$BB,MATCH(F$12,'REG FL BS - 4 Results'!$2:$2,0),FALSE)/1000</f>
        <v>6553.1172900000802</v>
      </c>
      <c r="G36" s="110">
        <f>VLOOKUP($D36,'REG FL BS - 4 Results'!$A:$BB,MATCH(G$12,'REG FL BS - 4 Results'!$2:$2,0),FALSE)/1000</f>
        <v>6553.1172900000802</v>
      </c>
      <c r="H36" s="110">
        <f>VLOOKUP($D36,'REG FL BS - 4 Results'!$A:$BB,MATCH(H$12,'REG FL BS - 4 Results'!$2:$2,0),FALSE)/1000</f>
        <v>6553.1172900000802</v>
      </c>
      <c r="I36" s="110">
        <f>VLOOKUP($D36,'REG FL BS - 4 Results'!$A:$BB,MATCH(I$12,'REG FL BS - 4 Results'!$2:$2,0),FALSE)/1000</f>
        <v>6553.1172900000802</v>
      </c>
      <c r="J36" s="110">
        <f>VLOOKUP($D36,'REG FL BS - 4 Results'!$A:$BB,MATCH(J$12,'REG FL BS - 4 Results'!$2:$2,0),FALSE)/1000</f>
        <v>6553.1172900000802</v>
      </c>
      <c r="K36" s="110">
        <f>VLOOKUP($D36,'REG FL BS - 4 Results'!$A:$BB,MATCH(K$12,'REG FL BS - 4 Results'!$2:$2,0),FALSE)/1000</f>
        <v>6553.1172900000802</v>
      </c>
      <c r="L36" s="110">
        <f>VLOOKUP($D36,'REG FL BS - 4 Results'!$A:$BB,MATCH(L$12,'REG FL BS - 4 Results'!$2:$2,0),FALSE)/1000</f>
        <v>6553.1172900000802</v>
      </c>
      <c r="M36" s="110">
        <f>VLOOKUP($D36,'REG FL BS - 4 Results'!$A:$BB,MATCH(M$12,'REG FL BS - 4 Results'!$2:$2,0),FALSE)/1000</f>
        <v>6553.1172900000802</v>
      </c>
      <c r="N36" s="110">
        <f>VLOOKUP($D36,'REG FL BS - 4 Results'!$A:$BB,MATCH(N$12,'REG FL BS - 4 Results'!$2:$2,0),FALSE)/1000</f>
        <v>6553.1172900000802</v>
      </c>
      <c r="O36" s="110">
        <f>VLOOKUP($D36,'REG FL BS - 4 Results'!$A:$BB,MATCH(O$12,'REG FL BS - 4 Results'!$2:$2,0),FALSE)/1000</f>
        <v>6553.1172900000802</v>
      </c>
      <c r="P36" s="110">
        <f>VLOOKUP($D36,'REG FL BS - 4 Results'!$A:$BB,MATCH(P$12,'REG FL BS - 4 Results'!$2:$2,0),FALSE)/1000</f>
        <v>6553.1172900000802</v>
      </c>
      <c r="Q36" s="110">
        <f>VLOOKUP($D36,'REG FL BS - 4 Results'!$A:$BB,MATCH(Q$12,'REG FL BS - 4 Results'!$2:$2,0),FALSE)/1000</f>
        <v>6553.1172900000802</v>
      </c>
      <c r="R36" s="110">
        <f>VLOOKUP($D36,'REG FL BS - 4 Results'!$A:$BB,MATCH(R$12,'REG FL BS - 4 Results'!$2:$2,0),FALSE)/1000</f>
        <v>6553.1172900000802</v>
      </c>
      <c r="S36" s="42">
        <f>AVERAGE(F36:R36)</f>
        <v>6553.1172900000811</v>
      </c>
    </row>
    <row r="37" spans="1:19" x14ac:dyDescent="0.3">
      <c r="A37" s="20">
        <f t="shared" si="3"/>
        <v>20</v>
      </c>
      <c r="B37" s="56">
        <v>124</v>
      </c>
      <c r="C37" s="21" t="s">
        <v>122</v>
      </c>
      <c r="D37" s="250" t="s">
        <v>247</v>
      </c>
      <c r="E37" s="21"/>
      <c r="F37" s="110">
        <f>VLOOKUP($D37,'REG FL BS - 4 Results'!$A:$BB,MATCH(F$12,'REG FL BS - 4 Results'!$2:$2,0),FALSE)/1000</f>
        <v>1362.87204</v>
      </c>
      <c r="G37" s="110">
        <f>VLOOKUP($D37,'REG FL BS - 4 Results'!$A:$BB,MATCH(G$12,'REG FL BS - 4 Results'!$2:$2,0),FALSE)/1000</f>
        <v>1362.87204</v>
      </c>
      <c r="H37" s="110">
        <f>VLOOKUP($D37,'REG FL BS - 4 Results'!$A:$BB,MATCH(H$12,'REG FL BS - 4 Results'!$2:$2,0),FALSE)/1000</f>
        <v>1362.87204</v>
      </c>
      <c r="I37" s="110">
        <f>VLOOKUP($D37,'REG FL BS - 4 Results'!$A:$BB,MATCH(I$12,'REG FL BS - 4 Results'!$2:$2,0),FALSE)/1000</f>
        <v>1362.87204</v>
      </c>
      <c r="J37" s="110">
        <f>VLOOKUP($D37,'REG FL BS - 4 Results'!$A:$BB,MATCH(J$12,'REG FL BS - 4 Results'!$2:$2,0),FALSE)/1000</f>
        <v>1362.87204</v>
      </c>
      <c r="K37" s="110">
        <f>VLOOKUP($D37,'REG FL BS - 4 Results'!$A:$BB,MATCH(K$12,'REG FL BS - 4 Results'!$2:$2,0),FALSE)/1000</f>
        <v>1362.87204</v>
      </c>
      <c r="L37" s="110">
        <f>VLOOKUP($D37,'REG FL BS - 4 Results'!$A:$BB,MATCH(L$12,'REG FL BS - 4 Results'!$2:$2,0),FALSE)/1000</f>
        <v>1362.87204</v>
      </c>
      <c r="M37" s="110">
        <f>VLOOKUP($D37,'REG FL BS - 4 Results'!$A:$BB,MATCH(M$12,'REG FL BS - 4 Results'!$2:$2,0),FALSE)/1000</f>
        <v>1362.87204</v>
      </c>
      <c r="N37" s="110">
        <f>VLOOKUP($D37,'REG FL BS - 4 Results'!$A:$BB,MATCH(N$12,'REG FL BS - 4 Results'!$2:$2,0),FALSE)/1000</f>
        <v>1362.87204</v>
      </c>
      <c r="O37" s="110">
        <f>VLOOKUP($D37,'REG FL BS - 4 Results'!$A:$BB,MATCH(O$12,'REG FL BS - 4 Results'!$2:$2,0),FALSE)/1000</f>
        <v>1362.87204</v>
      </c>
      <c r="P37" s="110">
        <f>VLOOKUP($D37,'REG FL BS - 4 Results'!$A:$BB,MATCH(P$12,'REG FL BS - 4 Results'!$2:$2,0),FALSE)/1000</f>
        <v>1362.87204</v>
      </c>
      <c r="Q37" s="110">
        <f>VLOOKUP($D37,'REG FL BS - 4 Results'!$A:$BB,MATCH(Q$12,'REG FL BS - 4 Results'!$2:$2,0),FALSE)/1000</f>
        <v>1362.87204</v>
      </c>
      <c r="R37" s="110">
        <f>VLOOKUP($D37,'REG FL BS - 4 Results'!$A:$BB,MATCH(R$12,'REG FL BS - 4 Results'!$2:$2,0),FALSE)/1000</f>
        <v>1362.87204</v>
      </c>
      <c r="S37" s="47">
        <f>AVERAGE(F37:R37)</f>
        <v>1362.87204</v>
      </c>
    </row>
    <row r="38" spans="1:19" x14ac:dyDescent="0.3">
      <c r="A38" s="20">
        <f t="shared" si="3"/>
        <v>21</v>
      </c>
      <c r="B38" s="56">
        <v>128</v>
      </c>
      <c r="C38" s="21" t="s">
        <v>123</v>
      </c>
      <c r="D38" s="250" t="s">
        <v>248</v>
      </c>
      <c r="E38" s="21"/>
      <c r="F38" s="110">
        <f>VLOOKUP($D38,'REG FL BS - 4 Results'!$A:$BB,MATCH(F$12,'REG FL BS - 4 Results'!$2:$2,0),FALSE)/1000</f>
        <v>603250.455439999</v>
      </c>
      <c r="G38" s="110">
        <f>VLOOKUP($D38,'REG FL BS - 4 Results'!$A:$BB,MATCH(G$12,'REG FL BS - 4 Results'!$2:$2,0),FALSE)/1000</f>
        <v>597686.28877333296</v>
      </c>
      <c r="H38" s="110">
        <f>VLOOKUP($D38,'REG FL BS - 4 Results'!$A:$BB,MATCH(H$12,'REG FL BS - 4 Results'!$2:$2,0),FALSE)/1000</f>
        <v>592122.12210666598</v>
      </c>
      <c r="I38" s="110">
        <f>VLOOKUP($D38,'REG FL BS - 4 Results'!$A:$BB,MATCH(I$12,'REG FL BS - 4 Results'!$2:$2,0),FALSE)/1000</f>
        <v>586557.955439999</v>
      </c>
      <c r="J38" s="110">
        <f>VLOOKUP($D38,'REG FL BS - 4 Results'!$A:$BB,MATCH(J$12,'REG FL BS - 4 Results'!$2:$2,0),FALSE)/1000</f>
        <v>580993.78877333296</v>
      </c>
      <c r="K38" s="110">
        <f>VLOOKUP($D38,'REG FL BS - 4 Results'!$A:$BB,MATCH(K$12,'REG FL BS - 4 Results'!$2:$2,0),FALSE)/1000</f>
        <v>575429.62210666598</v>
      </c>
      <c r="L38" s="110">
        <f>VLOOKUP($D38,'REG FL BS - 4 Results'!$A:$BB,MATCH(L$12,'REG FL BS - 4 Results'!$2:$2,0),FALSE)/1000</f>
        <v>569865.455439999</v>
      </c>
      <c r="M38" s="110">
        <f>VLOOKUP($D38,'REG FL BS - 4 Results'!$A:$BB,MATCH(M$12,'REG FL BS - 4 Results'!$2:$2,0),FALSE)/1000</f>
        <v>564301.28877333296</v>
      </c>
      <c r="N38" s="110">
        <f>VLOOKUP($D38,'REG FL BS - 4 Results'!$A:$BB,MATCH(N$12,'REG FL BS - 4 Results'!$2:$2,0),FALSE)/1000</f>
        <v>558737.12210666598</v>
      </c>
      <c r="O38" s="110">
        <f>VLOOKUP($D38,'REG FL BS - 4 Results'!$A:$BB,MATCH(O$12,'REG FL BS - 4 Results'!$2:$2,0),FALSE)/1000</f>
        <v>553172.955439999</v>
      </c>
      <c r="P38" s="110">
        <f>VLOOKUP($D38,'REG FL BS - 4 Results'!$A:$BB,MATCH(P$12,'REG FL BS - 4 Results'!$2:$2,0),FALSE)/1000</f>
        <v>547608.78877333296</v>
      </c>
      <c r="Q38" s="110">
        <f>VLOOKUP($D38,'REG FL BS - 4 Results'!$A:$BB,MATCH(Q$12,'REG FL BS - 4 Results'!$2:$2,0),FALSE)/1000</f>
        <v>542044.62210666598</v>
      </c>
      <c r="R38" s="110">
        <f>VLOOKUP($D38,'REG FL BS - 4 Results'!$A:$BB,MATCH(R$12,'REG FL BS - 4 Results'!$2:$2,0),FALSE)/1000</f>
        <v>536480.455439999</v>
      </c>
      <c r="S38" s="47">
        <f>AVERAGE(F38:R38)</f>
        <v>569865.45543999912</v>
      </c>
    </row>
    <row r="39" spans="1:19" x14ac:dyDescent="0.3">
      <c r="A39" s="20">
        <f t="shared" si="3"/>
        <v>22</v>
      </c>
      <c r="B39" s="56">
        <v>129</v>
      </c>
      <c r="C39" s="21" t="s">
        <v>124</v>
      </c>
      <c r="D39" s="250" t="s">
        <v>249</v>
      </c>
      <c r="E39" s="21"/>
      <c r="F39" s="110">
        <f>VLOOKUP($D39,'REG FL BS - 4 Results'!$A:$BB,MATCH(F$12,'REG FL BS - 4 Results'!$2:$2,0),FALSE)/1000</f>
        <v>0</v>
      </c>
      <c r="G39" s="110">
        <f>VLOOKUP($D39,'REG FL BS - 4 Results'!$A:$BB,MATCH(G$12,'REG FL BS - 4 Results'!$2:$2,0),FALSE)/1000</f>
        <v>0</v>
      </c>
      <c r="H39" s="110">
        <f>VLOOKUP($D39,'REG FL BS - 4 Results'!$A:$BB,MATCH(H$12,'REG FL BS - 4 Results'!$2:$2,0),FALSE)/1000</f>
        <v>0</v>
      </c>
      <c r="I39" s="110">
        <f>VLOOKUP($D39,'REG FL BS - 4 Results'!$A:$BB,MATCH(I$12,'REG FL BS - 4 Results'!$2:$2,0),FALSE)/1000</f>
        <v>0</v>
      </c>
      <c r="J39" s="110">
        <f>VLOOKUP($D39,'REG FL BS - 4 Results'!$A:$BB,MATCH(J$12,'REG FL BS - 4 Results'!$2:$2,0),FALSE)/1000</f>
        <v>0</v>
      </c>
      <c r="K39" s="110">
        <f>VLOOKUP($D39,'REG FL BS - 4 Results'!$A:$BB,MATCH(K$12,'REG FL BS - 4 Results'!$2:$2,0),FALSE)/1000</f>
        <v>0</v>
      </c>
      <c r="L39" s="110">
        <f>VLOOKUP($D39,'REG FL BS - 4 Results'!$A:$BB,MATCH(L$12,'REG FL BS - 4 Results'!$2:$2,0),FALSE)/1000</f>
        <v>0</v>
      </c>
      <c r="M39" s="110">
        <f>VLOOKUP($D39,'REG FL BS - 4 Results'!$A:$BB,MATCH(M$12,'REG FL BS - 4 Results'!$2:$2,0),FALSE)/1000</f>
        <v>0</v>
      </c>
      <c r="N39" s="110">
        <f>VLOOKUP($D39,'REG FL BS - 4 Results'!$A:$BB,MATCH(N$12,'REG FL BS - 4 Results'!$2:$2,0),FALSE)/1000</f>
        <v>0</v>
      </c>
      <c r="O39" s="110">
        <f>VLOOKUP($D39,'REG FL BS - 4 Results'!$A:$BB,MATCH(O$12,'REG FL BS - 4 Results'!$2:$2,0),FALSE)/1000</f>
        <v>0</v>
      </c>
      <c r="P39" s="110">
        <f>VLOOKUP($D39,'REG FL BS - 4 Results'!$A:$BB,MATCH(P$12,'REG FL BS - 4 Results'!$2:$2,0),FALSE)/1000</f>
        <v>0</v>
      </c>
      <c r="Q39" s="110">
        <f>VLOOKUP($D39,'REG FL BS - 4 Results'!$A:$BB,MATCH(Q$12,'REG FL BS - 4 Results'!$2:$2,0),FALSE)/1000</f>
        <v>0</v>
      </c>
      <c r="R39" s="110">
        <f>VLOOKUP($D39,'REG FL BS - 4 Results'!$A:$BB,MATCH(R$12,'REG FL BS - 4 Results'!$2:$2,0),FALSE)/1000</f>
        <v>0</v>
      </c>
      <c r="S39" s="47">
        <f>AVERAGE(F39:R39)</f>
        <v>0</v>
      </c>
    </row>
    <row r="40" spans="1:19" x14ac:dyDescent="0.3">
      <c r="A40" s="20">
        <f t="shared" si="3"/>
        <v>23</v>
      </c>
      <c r="B40" s="56"/>
      <c r="C40" s="39" t="s">
        <v>125</v>
      </c>
      <c r="D40" s="39"/>
      <c r="E40" s="39"/>
      <c r="F40" s="46">
        <f>SUM(F35:F39)</f>
        <v>622511.84408191394</v>
      </c>
      <c r="G40" s="46">
        <f t="shared" ref="G40:P40" si="8">SUM(G35:G39)</f>
        <v>616851.53548266552</v>
      </c>
      <c r="H40" s="46">
        <f t="shared" si="8"/>
        <v>611191.22688341618</v>
      </c>
      <c r="I40" s="46">
        <f t="shared" si="8"/>
        <v>605530.91828416684</v>
      </c>
      <c r="J40" s="46">
        <f t="shared" si="8"/>
        <v>599870.60968491843</v>
      </c>
      <c r="K40" s="46">
        <f t="shared" si="8"/>
        <v>594210.30108566908</v>
      </c>
      <c r="L40" s="46">
        <f t="shared" si="8"/>
        <v>588549.99248641974</v>
      </c>
      <c r="M40" s="46">
        <f t="shared" si="8"/>
        <v>582889.68388717133</v>
      </c>
      <c r="N40" s="46">
        <f t="shared" si="8"/>
        <v>577229.37528792198</v>
      </c>
      <c r="O40" s="46">
        <f t="shared" si="8"/>
        <v>571569.06668867264</v>
      </c>
      <c r="P40" s="46">
        <f t="shared" si="8"/>
        <v>565908.75808942423</v>
      </c>
      <c r="Q40" s="46">
        <f>SUM(Q35:Q39)</f>
        <v>560248.44949017488</v>
      </c>
      <c r="R40" s="46">
        <f>SUM(R35:R39)</f>
        <v>554588.14089092554</v>
      </c>
      <c r="S40" s="46">
        <f>SUM(S35:S39)</f>
        <v>588549.99248641985</v>
      </c>
    </row>
    <row r="41" spans="1:19" x14ac:dyDescent="0.3">
      <c r="A41" s="20">
        <f t="shared" si="3"/>
        <v>24</v>
      </c>
      <c r="B41" s="55"/>
      <c r="C41" s="25"/>
      <c r="D41" s="25"/>
      <c r="E41" s="25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7"/>
    </row>
    <row r="42" spans="1:19" x14ac:dyDescent="0.3">
      <c r="A42" s="20">
        <f t="shared" si="3"/>
        <v>25</v>
      </c>
      <c r="B42" s="56">
        <v>131</v>
      </c>
      <c r="C42" s="21" t="s">
        <v>126</v>
      </c>
      <c r="D42" s="250" t="s">
        <v>250</v>
      </c>
      <c r="E42" s="21"/>
      <c r="F42" s="110">
        <f>VLOOKUP($D42,'REG FL BS - 4 Results'!$A:$BB,MATCH(F$12,'REG FL BS - 4 Results'!$2:$2,0),FALSE)/1000</f>
        <v>6412.0219375997294</v>
      </c>
      <c r="G42" s="110">
        <f>VLOOKUP($D42,'REG FL BS - 4 Results'!$A:$BB,MATCH(G$12,'REG FL BS - 4 Results'!$2:$2,0),FALSE)/1000</f>
        <v>7652.3072371188</v>
      </c>
      <c r="H42" s="110">
        <f>VLOOKUP($D42,'REG FL BS - 4 Results'!$A:$BB,MATCH(H$12,'REG FL BS - 4 Results'!$2:$2,0),FALSE)/1000</f>
        <v>8746.065292742669</v>
      </c>
      <c r="I42" s="110">
        <f>VLOOKUP($D42,'REG FL BS - 4 Results'!$A:$BB,MATCH(I$12,'REG FL BS - 4 Results'!$2:$2,0),FALSE)/1000</f>
        <v>9395.1032071366189</v>
      </c>
      <c r="J42" s="110">
        <f>VLOOKUP($D42,'REG FL BS - 4 Results'!$A:$BB,MATCH(J$12,'REG FL BS - 4 Results'!$2:$2,0),FALSE)/1000</f>
        <v>10300.8845272211</v>
      </c>
      <c r="K42" s="110">
        <f>VLOOKUP($D42,'REG FL BS - 4 Results'!$A:$BB,MATCH(K$12,'REG FL BS - 4 Results'!$2:$2,0),FALSE)/1000</f>
        <v>11406.569812227599</v>
      </c>
      <c r="L42" s="110">
        <f>VLOOKUP($D42,'REG FL BS - 4 Results'!$A:$BB,MATCH(L$12,'REG FL BS - 4 Results'!$2:$2,0),FALSE)/1000</f>
        <v>11604.6111345759</v>
      </c>
      <c r="M42" s="110">
        <f>VLOOKUP($D42,'REG FL BS - 4 Results'!$A:$BB,MATCH(M$12,'REG FL BS - 4 Results'!$2:$2,0),FALSE)/1000</f>
        <v>12711.888339132502</v>
      </c>
      <c r="N42" s="110">
        <f>VLOOKUP($D42,'REG FL BS - 4 Results'!$A:$BB,MATCH(N$12,'REG FL BS - 4 Results'!$2:$2,0),FALSE)/1000</f>
        <v>13822.8999640318</v>
      </c>
      <c r="O42" s="110">
        <f>VLOOKUP($D42,'REG FL BS - 4 Results'!$A:$BB,MATCH(O$12,'REG FL BS - 4 Results'!$2:$2,0),FALSE)/1000</f>
        <v>14052.871032253399</v>
      </c>
      <c r="P42" s="110">
        <f>VLOOKUP($D42,'REG FL BS - 4 Results'!$A:$BB,MATCH(P$12,'REG FL BS - 4 Results'!$2:$2,0),FALSE)/1000</f>
        <v>15168.398209622699</v>
      </c>
      <c r="Q42" s="110">
        <f>VLOOKUP($D42,'REG FL BS - 4 Results'!$A:$BB,MATCH(Q$12,'REG FL BS - 4 Results'!$2:$2,0),FALSE)/1000</f>
        <v>16290.485379145499</v>
      </c>
      <c r="R42" s="110">
        <f>VLOOKUP($D42,'REG FL BS - 4 Results'!$A:$BB,MATCH(R$12,'REG FL BS - 4 Results'!$2:$2,0),FALSE)/1000</f>
        <v>16292.071173346101</v>
      </c>
      <c r="S42" s="47">
        <f t="shared" ref="S42:S58" si="9">AVERAGE(F42:R42)</f>
        <v>11835.090557396496</v>
      </c>
    </row>
    <row r="43" spans="1:19" x14ac:dyDescent="0.3">
      <c r="A43" s="20">
        <f t="shared" si="3"/>
        <v>26</v>
      </c>
      <c r="B43" s="56">
        <v>142</v>
      </c>
      <c r="C43" s="21" t="s">
        <v>127</v>
      </c>
      <c r="D43" s="250" t="s">
        <v>251</v>
      </c>
      <c r="E43" s="21"/>
      <c r="F43" s="110">
        <f>VLOOKUP($D43,'REG FL BS - 4 Results'!$A:$BB,MATCH(F$12,'REG FL BS - 4 Results'!$2:$2,0),FALSE)/1000</f>
        <v>616086.19459476799</v>
      </c>
      <c r="G43" s="110">
        <f>VLOOKUP($D43,'REG FL BS - 4 Results'!$A:$BB,MATCH(G$12,'REG FL BS - 4 Results'!$2:$2,0),FALSE)/1000</f>
        <v>776847.19555106107</v>
      </c>
      <c r="H43" s="110">
        <f>VLOOKUP($D43,'REG FL BS - 4 Results'!$A:$BB,MATCH(H$12,'REG FL BS - 4 Results'!$2:$2,0),FALSE)/1000</f>
        <v>637873.47245149803</v>
      </c>
      <c r="I43" s="110">
        <f>VLOOKUP($D43,'REG FL BS - 4 Results'!$A:$BB,MATCH(I$12,'REG FL BS - 4 Results'!$2:$2,0),FALSE)/1000</f>
        <v>617829.94336337806</v>
      </c>
      <c r="J43" s="110">
        <f>VLOOKUP($D43,'REG FL BS - 4 Results'!$A:$BB,MATCH(J$12,'REG FL BS - 4 Results'!$2:$2,0),FALSE)/1000</f>
        <v>600333.09046895499</v>
      </c>
      <c r="K43" s="110">
        <f>VLOOKUP($D43,'REG FL BS - 4 Results'!$A:$BB,MATCH(K$12,'REG FL BS - 4 Results'!$2:$2,0),FALSE)/1000</f>
        <v>682937.06543737906</v>
      </c>
      <c r="L43" s="110">
        <f>VLOOKUP($D43,'REG FL BS - 4 Results'!$A:$BB,MATCH(L$12,'REG FL BS - 4 Results'!$2:$2,0),FALSE)/1000</f>
        <v>730319.74411270104</v>
      </c>
      <c r="M43" s="110">
        <f>VLOOKUP($D43,'REG FL BS - 4 Results'!$A:$BB,MATCH(M$12,'REG FL BS - 4 Results'!$2:$2,0),FALSE)/1000</f>
        <v>735394.85550918896</v>
      </c>
      <c r="N43" s="110">
        <f>VLOOKUP($D43,'REG FL BS - 4 Results'!$A:$BB,MATCH(N$12,'REG FL BS - 4 Results'!$2:$2,0),FALSE)/1000</f>
        <v>828980.83449248096</v>
      </c>
      <c r="O43" s="110">
        <f>VLOOKUP($D43,'REG FL BS - 4 Results'!$A:$BB,MATCH(O$12,'REG FL BS - 4 Results'!$2:$2,0),FALSE)/1000</f>
        <v>720232.16701650096</v>
      </c>
      <c r="P43" s="110">
        <f>VLOOKUP($D43,'REG FL BS - 4 Results'!$A:$BB,MATCH(P$12,'REG FL BS - 4 Results'!$2:$2,0),FALSE)/1000</f>
        <v>603962.221724762</v>
      </c>
      <c r="Q43" s="110">
        <f>VLOOKUP($D43,'REG FL BS - 4 Results'!$A:$BB,MATCH(Q$12,'REG FL BS - 4 Results'!$2:$2,0),FALSE)/1000</f>
        <v>573433.80680398701</v>
      </c>
      <c r="R43" s="110">
        <f>VLOOKUP($D43,'REG FL BS - 4 Results'!$A:$BB,MATCH(R$12,'REG FL BS - 4 Results'!$2:$2,0),FALSE)/1000</f>
        <v>579665.48495240195</v>
      </c>
      <c r="S43" s="47">
        <f t="shared" si="9"/>
        <v>669530.46742146637</v>
      </c>
    </row>
    <row r="44" spans="1:19" x14ac:dyDescent="0.3">
      <c r="A44" s="20">
        <f t="shared" si="3"/>
        <v>27</v>
      </c>
      <c r="B44" s="56">
        <v>143</v>
      </c>
      <c r="C44" s="21" t="s">
        <v>128</v>
      </c>
      <c r="D44" s="250" t="s">
        <v>252</v>
      </c>
      <c r="E44" s="21"/>
      <c r="F44" s="110">
        <f>VLOOKUP($D44,'REG FL BS - 4 Results'!$A:$BB,MATCH(F$12,'REG FL BS - 4 Results'!$2:$2,0),FALSE)/1000</f>
        <v>49668.307489999999</v>
      </c>
      <c r="G44" s="110">
        <f>VLOOKUP($D44,'REG FL BS - 4 Results'!$A:$BB,MATCH(G$12,'REG FL BS - 4 Results'!$2:$2,0),FALSE)/1000</f>
        <v>49668.307489999999</v>
      </c>
      <c r="H44" s="110">
        <f>VLOOKUP($D44,'REG FL BS - 4 Results'!$A:$BB,MATCH(H$12,'REG FL BS - 4 Results'!$2:$2,0),FALSE)/1000</f>
        <v>49668.307489999999</v>
      </c>
      <c r="I44" s="110">
        <f>VLOOKUP($D44,'REG FL BS - 4 Results'!$A:$BB,MATCH(I$12,'REG FL BS - 4 Results'!$2:$2,0),FALSE)/1000</f>
        <v>49668.307489999999</v>
      </c>
      <c r="J44" s="110">
        <f>VLOOKUP($D44,'REG FL BS - 4 Results'!$A:$BB,MATCH(J$12,'REG FL BS - 4 Results'!$2:$2,0),FALSE)/1000</f>
        <v>49668.307489999999</v>
      </c>
      <c r="K44" s="110">
        <f>VLOOKUP($D44,'REG FL BS - 4 Results'!$A:$BB,MATCH(K$12,'REG FL BS - 4 Results'!$2:$2,0),FALSE)/1000</f>
        <v>49668.307489999999</v>
      </c>
      <c r="L44" s="110">
        <f>VLOOKUP($D44,'REG FL BS - 4 Results'!$A:$BB,MATCH(L$12,'REG FL BS - 4 Results'!$2:$2,0),FALSE)/1000</f>
        <v>49668.307489999999</v>
      </c>
      <c r="M44" s="110">
        <f>VLOOKUP($D44,'REG FL BS - 4 Results'!$A:$BB,MATCH(M$12,'REG FL BS - 4 Results'!$2:$2,0),FALSE)/1000</f>
        <v>49668.307489999999</v>
      </c>
      <c r="N44" s="110">
        <f>VLOOKUP($D44,'REG FL BS - 4 Results'!$A:$BB,MATCH(N$12,'REG FL BS - 4 Results'!$2:$2,0),FALSE)/1000</f>
        <v>49668.307489999999</v>
      </c>
      <c r="O44" s="110">
        <f>VLOOKUP($D44,'REG FL BS - 4 Results'!$A:$BB,MATCH(O$12,'REG FL BS - 4 Results'!$2:$2,0),FALSE)/1000</f>
        <v>49668.307489999999</v>
      </c>
      <c r="P44" s="110">
        <f>VLOOKUP($D44,'REG FL BS - 4 Results'!$A:$BB,MATCH(P$12,'REG FL BS - 4 Results'!$2:$2,0),FALSE)/1000</f>
        <v>49668.307489999999</v>
      </c>
      <c r="Q44" s="110">
        <f>VLOOKUP($D44,'REG FL BS - 4 Results'!$A:$BB,MATCH(Q$12,'REG FL BS - 4 Results'!$2:$2,0),FALSE)/1000</f>
        <v>49668.307489999999</v>
      </c>
      <c r="R44" s="110">
        <f>VLOOKUP($D44,'REG FL BS - 4 Results'!$A:$BB,MATCH(R$12,'REG FL BS - 4 Results'!$2:$2,0),FALSE)/1000</f>
        <v>49668.307489999999</v>
      </c>
      <c r="S44" s="47">
        <f t="shared" si="9"/>
        <v>49668.307489999999</v>
      </c>
    </row>
    <row r="45" spans="1:19" x14ac:dyDescent="0.3">
      <c r="A45" s="20">
        <f t="shared" si="3"/>
        <v>28</v>
      </c>
      <c r="B45" s="56">
        <v>144</v>
      </c>
      <c r="C45" s="21" t="s">
        <v>129</v>
      </c>
      <c r="D45" s="250" t="s">
        <v>253</v>
      </c>
      <c r="E45" s="21"/>
      <c r="F45" s="110">
        <f>VLOOKUP($D45,'REG FL BS - 4 Results'!$A:$BB,MATCH(F$12,'REG FL BS - 4 Results'!$2:$2,0),FALSE)/1000</f>
        <v>-36120.636979999996</v>
      </c>
      <c r="G45" s="110">
        <f>VLOOKUP($D45,'REG FL BS - 4 Results'!$A:$BB,MATCH(G$12,'REG FL BS - 4 Results'!$2:$2,0),FALSE)/1000</f>
        <v>-36120.636979999996</v>
      </c>
      <c r="H45" s="110">
        <f>VLOOKUP($D45,'REG FL BS - 4 Results'!$A:$BB,MATCH(H$12,'REG FL BS - 4 Results'!$2:$2,0),FALSE)/1000</f>
        <v>-36120.636979999996</v>
      </c>
      <c r="I45" s="110">
        <f>VLOOKUP($D45,'REG FL BS - 4 Results'!$A:$BB,MATCH(I$12,'REG FL BS - 4 Results'!$2:$2,0),FALSE)/1000</f>
        <v>-36120.636979999996</v>
      </c>
      <c r="J45" s="110">
        <f>VLOOKUP($D45,'REG FL BS - 4 Results'!$A:$BB,MATCH(J$12,'REG FL BS - 4 Results'!$2:$2,0),FALSE)/1000</f>
        <v>-36120.636979999996</v>
      </c>
      <c r="K45" s="110">
        <f>VLOOKUP($D45,'REG FL BS - 4 Results'!$A:$BB,MATCH(K$12,'REG FL BS - 4 Results'!$2:$2,0),FALSE)/1000</f>
        <v>-36120.636979999996</v>
      </c>
      <c r="L45" s="110">
        <f>VLOOKUP($D45,'REG FL BS - 4 Results'!$A:$BB,MATCH(L$12,'REG FL BS - 4 Results'!$2:$2,0),FALSE)/1000</f>
        <v>-36120.636979999996</v>
      </c>
      <c r="M45" s="110">
        <f>VLOOKUP($D45,'REG FL BS - 4 Results'!$A:$BB,MATCH(M$12,'REG FL BS - 4 Results'!$2:$2,0),FALSE)/1000</f>
        <v>-36120.636979999996</v>
      </c>
      <c r="N45" s="110">
        <f>VLOOKUP($D45,'REG FL BS - 4 Results'!$A:$BB,MATCH(N$12,'REG FL BS - 4 Results'!$2:$2,0),FALSE)/1000</f>
        <v>-36120.636979999996</v>
      </c>
      <c r="O45" s="110">
        <f>VLOOKUP($D45,'REG FL BS - 4 Results'!$A:$BB,MATCH(O$12,'REG FL BS - 4 Results'!$2:$2,0),FALSE)/1000</f>
        <v>-36120.636979999996</v>
      </c>
      <c r="P45" s="110">
        <f>VLOOKUP($D45,'REG FL BS - 4 Results'!$A:$BB,MATCH(P$12,'REG FL BS - 4 Results'!$2:$2,0),FALSE)/1000</f>
        <v>-36120.636979999996</v>
      </c>
      <c r="Q45" s="110">
        <f>VLOOKUP($D45,'REG FL BS - 4 Results'!$A:$BB,MATCH(Q$12,'REG FL BS - 4 Results'!$2:$2,0),FALSE)/1000</f>
        <v>-36120.636979999996</v>
      </c>
      <c r="R45" s="110">
        <f>VLOOKUP($D45,'REG FL BS - 4 Results'!$A:$BB,MATCH(R$12,'REG FL BS - 4 Results'!$2:$2,0),FALSE)/1000</f>
        <v>-36120.636979999996</v>
      </c>
      <c r="S45" s="47">
        <f t="shared" si="9"/>
        <v>-36120.636980000003</v>
      </c>
    </row>
    <row r="46" spans="1:19" x14ac:dyDescent="0.3">
      <c r="A46" s="20">
        <f t="shared" si="3"/>
        <v>29</v>
      </c>
      <c r="B46" s="56">
        <v>145</v>
      </c>
      <c r="C46" s="21" t="s">
        <v>130</v>
      </c>
      <c r="D46" s="250" t="s">
        <v>254</v>
      </c>
      <c r="E46" s="21"/>
      <c r="F46" s="110">
        <f>VLOOKUP($D46,'REG FL BS - 4 Results'!$A:$BB,MATCH(F$12,'REG FL BS - 4 Results'!$2:$2,0),FALSE)/1000</f>
        <v>0</v>
      </c>
      <c r="G46" s="110">
        <f>VLOOKUP($D46,'REG FL BS - 4 Results'!$A:$BB,MATCH(G$12,'REG FL BS - 4 Results'!$2:$2,0),FALSE)/1000</f>
        <v>0</v>
      </c>
      <c r="H46" s="110">
        <f>VLOOKUP($D46,'REG FL BS - 4 Results'!$A:$BB,MATCH(H$12,'REG FL BS - 4 Results'!$2:$2,0),FALSE)/1000</f>
        <v>0</v>
      </c>
      <c r="I46" s="110">
        <f>VLOOKUP($D46,'REG FL BS - 4 Results'!$A:$BB,MATCH(I$12,'REG FL BS - 4 Results'!$2:$2,0),FALSE)/1000</f>
        <v>0</v>
      </c>
      <c r="J46" s="110">
        <f>VLOOKUP($D46,'REG FL BS - 4 Results'!$A:$BB,MATCH(J$12,'REG FL BS - 4 Results'!$2:$2,0),FALSE)/1000</f>
        <v>0</v>
      </c>
      <c r="K46" s="110">
        <f>VLOOKUP($D46,'REG FL BS - 4 Results'!$A:$BB,MATCH(K$12,'REG FL BS - 4 Results'!$2:$2,0),FALSE)/1000</f>
        <v>0</v>
      </c>
      <c r="L46" s="110">
        <f>VLOOKUP($D46,'REG FL BS - 4 Results'!$A:$BB,MATCH(L$12,'REG FL BS - 4 Results'!$2:$2,0),FALSE)/1000</f>
        <v>0</v>
      </c>
      <c r="M46" s="110">
        <f>VLOOKUP($D46,'REG FL BS - 4 Results'!$A:$BB,MATCH(M$12,'REG FL BS - 4 Results'!$2:$2,0),FALSE)/1000</f>
        <v>0</v>
      </c>
      <c r="N46" s="110">
        <f>VLOOKUP($D46,'REG FL BS - 4 Results'!$A:$BB,MATCH(N$12,'REG FL BS - 4 Results'!$2:$2,0),FALSE)/1000</f>
        <v>137442.02871623199</v>
      </c>
      <c r="O46" s="110">
        <f>VLOOKUP($D46,'REG FL BS - 4 Results'!$A:$BB,MATCH(O$12,'REG FL BS - 4 Results'!$2:$2,0),FALSE)/1000</f>
        <v>239377.23791134599</v>
      </c>
      <c r="P46" s="110">
        <f>VLOOKUP($D46,'REG FL BS - 4 Results'!$A:$BB,MATCH(P$12,'REG FL BS - 4 Results'!$2:$2,0),FALSE)/1000</f>
        <v>393280.99226323498</v>
      </c>
      <c r="Q46" s="110">
        <f>VLOOKUP($D46,'REG FL BS - 4 Results'!$A:$BB,MATCH(Q$12,'REG FL BS - 4 Results'!$2:$2,0),FALSE)/1000</f>
        <v>193048.44187334098</v>
      </c>
      <c r="R46" s="110">
        <f>VLOOKUP($D46,'REG FL BS - 4 Results'!$A:$BB,MATCH(R$12,'REG FL BS - 4 Results'!$2:$2,0),FALSE)/1000</f>
        <v>0</v>
      </c>
      <c r="S46" s="47">
        <f t="shared" si="9"/>
        <v>74088.36159724262</v>
      </c>
    </row>
    <row r="47" spans="1:19" x14ac:dyDescent="0.3">
      <c r="A47" s="20">
        <f t="shared" si="3"/>
        <v>30</v>
      </c>
      <c r="B47" s="56">
        <v>146</v>
      </c>
      <c r="C47" s="21" t="s">
        <v>131</v>
      </c>
      <c r="D47" s="250" t="s">
        <v>255</v>
      </c>
      <c r="E47" s="21"/>
      <c r="F47" s="110">
        <f>VLOOKUP($D47,'REG FL BS - 4 Results'!$A:$BB,MATCH(F$12,'REG FL BS - 4 Results'!$2:$2,0),FALSE)/1000</f>
        <v>11717.148349999999</v>
      </c>
      <c r="G47" s="110">
        <f>VLOOKUP($D47,'REG FL BS - 4 Results'!$A:$BB,MATCH(G$12,'REG FL BS - 4 Results'!$2:$2,0),FALSE)/1000</f>
        <v>11717.148349999999</v>
      </c>
      <c r="H47" s="110">
        <f>VLOOKUP($D47,'REG FL BS - 4 Results'!$A:$BB,MATCH(H$12,'REG FL BS - 4 Results'!$2:$2,0),FALSE)/1000</f>
        <v>11717.148349999999</v>
      </c>
      <c r="I47" s="110">
        <f>VLOOKUP($D47,'REG FL BS - 4 Results'!$A:$BB,MATCH(I$12,'REG FL BS - 4 Results'!$2:$2,0),FALSE)/1000</f>
        <v>11717.148349999999</v>
      </c>
      <c r="J47" s="110">
        <f>VLOOKUP($D47,'REG FL BS - 4 Results'!$A:$BB,MATCH(J$12,'REG FL BS - 4 Results'!$2:$2,0),FALSE)/1000</f>
        <v>11717.148349999999</v>
      </c>
      <c r="K47" s="110">
        <f>VLOOKUP($D47,'REG FL BS - 4 Results'!$A:$BB,MATCH(K$12,'REG FL BS - 4 Results'!$2:$2,0),FALSE)/1000</f>
        <v>11717.148349999999</v>
      </c>
      <c r="L47" s="110">
        <f>VLOOKUP($D47,'REG FL BS - 4 Results'!$A:$BB,MATCH(L$12,'REG FL BS - 4 Results'!$2:$2,0),FALSE)/1000</f>
        <v>11717.148349999999</v>
      </c>
      <c r="M47" s="110">
        <f>VLOOKUP($D47,'REG FL BS - 4 Results'!$A:$BB,MATCH(M$12,'REG FL BS - 4 Results'!$2:$2,0),FALSE)/1000</f>
        <v>11717.148349999999</v>
      </c>
      <c r="N47" s="110">
        <f>VLOOKUP($D47,'REG FL BS - 4 Results'!$A:$BB,MATCH(N$12,'REG FL BS - 4 Results'!$2:$2,0),FALSE)/1000</f>
        <v>11717.148349999999</v>
      </c>
      <c r="O47" s="110">
        <f>VLOOKUP($D47,'REG FL BS - 4 Results'!$A:$BB,MATCH(O$12,'REG FL BS - 4 Results'!$2:$2,0),FALSE)/1000</f>
        <v>11717.148349999999</v>
      </c>
      <c r="P47" s="110">
        <f>VLOOKUP($D47,'REG FL BS - 4 Results'!$A:$BB,MATCH(P$12,'REG FL BS - 4 Results'!$2:$2,0),FALSE)/1000</f>
        <v>11717.148349999999</v>
      </c>
      <c r="Q47" s="110">
        <f>VLOOKUP($D47,'REG FL BS - 4 Results'!$A:$BB,MATCH(Q$12,'REG FL BS - 4 Results'!$2:$2,0),FALSE)/1000</f>
        <v>11717.148349999999</v>
      </c>
      <c r="R47" s="110">
        <f>VLOOKUP($D47,'REG FL BS - 4 Results'!$A:$BB,MATCH(R$12,'REG FL BS - 4 Results'!$2:$2,0),FALSE)/1000</f>
        <v>11717.148349999999</v>
      </c>
      <c r="S47" s="47">
        <f t="shared" si="9"/>
        <v>11717.148350000001</v>
      </c>
    </row>
    <row r="48" spans="1:19" x14ac:dyDescent="0.3">
      <c r="A48" s="20">
        <f t="shared" si="3"/>
        <v>31</v>
      </c>
      <c r="B48" s="56">
        <v>151</v>
      </c>
      <c r="C48" s="21" t="s">
        <v>132</v>
      </c>
      <c r="D48" s="250" t="s">
        <v>256</v>
      </c>
      <c r="E48" s="21"/>
      <c r="F48" s="110">
        <f>VLOOKUP($D48,'REG FL BS - 4 Results'!$A:$BB,MATCH(F$12,'REG FL BS - 4 Results'!$2:$2,0),FALSE)/1000</f>
        <v>214556.26246269801</v>
      </c>
      <c r="G48" s="110">
        <f>VLOOKUP($D48,'REG FL BS - 4 Results'!$A:$BB,MATCH(G$12,'REG FL BS - 4 Results'!$2:$2,0),FALSE)/1000</f>
        <v>214416.431929007</v>
      </c>
      <c r="H48" s="110">
        <f>VLOOKUP($D48,'REG FL BS - 4 Results'!$A:$BB,MATCH(H$12,'REG FL BS - 4 Results'!$2:$2,0),FALSE)/1000</f>
        <v>214442.47935313999</v>
      </c>
      <c r="I48" s="110">
        <f>VLOOKUP($D48,'REG FL BS - 4 Results'!$A:$BB,MATCH(I$12,'REG FL BS - 4 Results'!$2:$2,0),FALSE)/1000</f>
        <v>214406.911765269</v>
      </c>
      <c r="J48" s="110">
        <f>VLOOKUP($D48,'REG FL BS - 4 Results'!$A:$BB,MATCH(J$12,'REG FL BS - 4 Results'!$2:$2,0),FALSE)/1000</f>
        <v>214315.29873444102</v>
      </c>
      <c r="K48" s="110">
        <f>VLOOKUP($D48,'REG FL BS - 4 Results'!$A:$BB,MATCH(K$12,'REG FL BS - 4 Results'!$2:$2,0),FALSE)/1000</f>
        <v>213477.480534467</v>
      </c>
      <c r="L48" s="110">
        <f>VLOOKUP($D48,'REG FL BS - 4 Results'!$A:$BB,MATCH(L$12,'REG FL BS - 4 Results'!$2:$2,0),FALSE)/1000</f>
        <v>212665.54529186699</v>
      </c>
      <c r="M48" s="110">
        <f>VLOOKUP($D48,'REG FL BS - 4 Results'!$A:$BB,MATCH(M$12,'REG FL BS - 4 Results'!$2:$2,0),FALSE)/1000</f>
        <v>211930.65786710798</v>
      </c>
      <c r="N48" s="110">
        <f>VLOOKUP($D48,'REG FL BS - 4 Results'!$A:$BB,MATCH(N$12,'REG FL BS - 4 Results'!$2:$2,0),FALSE)/1000</f>
        <v>211194.984160903</v>
      </c>
      <c r="O48" s="110">
        <f>VLOOKUP($D48,'REG FL BS - 4 Results'!$A:$BB,MATCH(O$12,'REG FL BS - 4 Results'!$2:$2,0),FALSE)/1000</f>
        <v>210832.95203676901</v>
      </c>
      <c r="P48" s="110">
        <f>VLOOKUP($D48,'REG FL BS - 4 Results'!$A:$BB,MATCH(P$12,'REG FL BS - 4 Results'!$2:$2,0),FALSE)/1000</f>
        <v>210703.58807341798</v>
      </c>
      <c r="Q48" s="110">
        <f>VLOOKUP($D48,'REG FL BS - 4 Results'!$A:$BB,MATCH(Q$12,'REG FL BS - 4 Results'!$2:$2,0),FALSE)/1000</f>
        <v>210431.110708186</v>
      </c>
      <c r="R48" s="110">
        <f>VLOOKUP($D48,'REG FL BS - 4 Results'!$A:$BB,MATCH(R$12,'REG FL BS - 4 Results'!$2:$2,0),FALSE)/1000</f>
        <v>210408.55416016799</v>
      </c>
      <c r="S48" s="47">
        <f t="shared" si="9"/>
        <v>212598.63515980312</v>
      </c>
    </row>
    <row r="49" spans="1:19" x14ac:dyDescent="0.3">
      <c r="A49" s="20">
        <f t="shared" si="3"/>
        <v>32</v>
      </c>
      <c r="B49" s="56">
        <v>154</v>
      </c>
      <c r="C49" s="21" t="s">
        <v>133</v>
      </c>
      <c r="D49" s="250" t="s">
        <v>257</v>
      </c>
      <c r="E49" s="21"/>
      <c r="F49" s="110">
        <f>VLOOKUP($D49,'REG FL BS - 4 Results'!$A:$BB,MATCH(F$12,'REG FL BS - 4 Results'!$2:$2,0),FALSE)/1000</f>
        <v>381341.72845999995</v>
      </c>
      <c r="G49" s="110">
        <f>VLOOKUP($D49,'REG FL BS - 4 Results'!$A:$BB,MATCH(G$12,'REG FL BS - 4 Results'!$2:$2,0),FALSE)/1000</f>
        <v>381341.72845999995</v>
      </c>
      <c r="H49" s="110">
        <f>VLOOKUP($D49,'REG FL BS - 4 Results'!$A:$BB,MATCH(H$12,'REG FL BS - 4 Results'!$2:$2,0),FALSE)/1000</f>
        <v>381341.72845999995</v>
      </c>
      <c r="I49" s="110">
        <f>VLOOKUP($D49,'REG FL BS - 4 Results'!$A:$BB,MATCH(I$12,'REG FL BS - 4 Results'!$2:$2,0),FALSE)/1000</f>
        <v>381341.72845999995</v>
      </c>
      <c r="J49" s="110">
        <f>VLOOKUP($D49,'REG FL BS - 4 Results'!$A:$BB,MATCH(J$12,'REG FL BS - 4 Results'!$2:$2,0),FALSE)/1000</f>
        <v>381341.72845999995</v>
      </c>
      <c r="K49" s="110">
        <f>VLOOKUP($D49,'REG FL BS - 4 Results'!$A:$BB,MATCH(K$12,'REG FL BS - 4 Results'!$2:$2,0),FALSE)/1000</f>
        <v>381341.72845999995</v>
      </c>
      <c r="L49" s="110">
        <f>VLOOKUP($D49,'REG FL BS - 4 Results'!$A:$BB,MATCH(L$12,'REG FL BS - 4 Results'!$2:$2,0),FALSE)/1000</f>
        <v>381341.72845999995</v>
      </c>
      <c r="M49" s="110">
        <f>VLOOKUP($D49,'REG FL BS - 4 Results'!$A:$BB,MATCH(M$12,'REG FL BS - 4 Results'!$2:$2,0),FALSE)/1000</f>
        <v>381341.72845999995</v>
      </c>
      <c r="N49" s="110">
        <f>VLOOKUP($D49,'REG FL BS - 4 Results'!$A:$BB,MATCH(N$12,'REG FL BS - 4 Results'!$2:$2,0),FALSE)/1000</f>
        <v>381341.72845999995</v>
      </c>
      <c r="O49" s="110">
        <f>VLOOKUP($D49,'REG FL BS - 4 Results'!$A:$BB,MATCH(O$12,'REG FL BS - 4 Results'!$2:$2,0),FALSE)/1000</f>
        <v>381341.72845999995</v>
      </c>
      <c r="P49" s="110">
        <f>VLOOKUP($D49,'REG FL BS - 4 Results'!$A:$BB,MATCH(P$12,'REG FL BS - 4 Results'!$2:$2,0),FALSE)/1000</f>
        <v>381341.72845999995</v>
      </c>
      <c r="Q49" s="110">
        <f>VLOOKUP($D49,'REG FL BS - 4 Results'!$A:$BB,MATCH(Q$12,'REG FL BS - 4 Results'!$2:$2,0),FALSE)/1000</f>
        <v>381341.72845999995</v>
      </c>
      <c r="R49" s="110">
        <f>VLOOKUP($D49,'REG FL BS - 4 Results'!$A:$BB,MATCH(R$12,'REG FL BS - 4 Results'!$2:$2,0),FALSE)/1000</f>
        <v>381341.72845999995</v>
      </c>
      <c r="S49" s="47">
        <f t="shared" si="9"/>
        <v>381341.72845999995</v>
      </c>
    </row>
    <row r="50" spans="1:19" x14ac:dyDescent="0.3">
      <c r="A50" s="20">
        <f t="shared" si="3"/>
        <v>33</v>
      </c>
      <c r="B50" s="56">
        <v>156</v>
      </c>
      <c r="C50" s="21" t="s">
        <v>134</v>
      </c>
      <c r="D50" s="250" t="s">
        <v>258</v>
      </c>
      <c r="E50" s="21"/>
      <c r="F50" s="110">
        <f>VLOOKUP($D50,'REG FL BS - 4 Results'!$A:$BB,MATCH(F$12,'REG FL BS - 4 Results'!$2:$2,0),FALSE)/1000</f>
        <v>-71.643820000000005</v>
      </c>
      <c r="G50" s="110">
        <f>VLOOKUP($D50,'REG FL BS - 4 Results'!$A:$BB,MATCH(G$12,'REG FL BS - 4 Results'!$2:$2,0),FALSE)/1000</f>
        <v>-71.643820000000005</v>
      </c>
      <c r="H50" s="110">
        <f>VLOOKUP($D50,'REG FL BS - 4 Results'!$A:$BB,MATCH(H$12,'REG FL BS - 4 Results'!$2:$2,0),FALSE)/1000</f>
        <v>-71.643820000000005</v>
      </c>
      <c r="I50" s="110">
        <f>VLOOKUP($D50,'REG FL BS - 4 Results'!$A:$BB,MATCH(I$12,'REG FL BS - 4 Results'!$2:$2,0),FALSE)/1000</f>
        <v>-71.643820000000005</v>
      </c>
      <c r="J50" s="110">
        <f>VLOOKUP($D50,'REG FL BS - 4 Results'!$A:$BB,MATCH(J$12,'REG FL BS - 4 Results'!$2:$2,0),FALSE)/1000</f>
        <v>-71.643820000000005</v>
      </c>
      <c r="K50" s="110">
        <f>VLOOKUP($D50,'REG FL BS - 4 Results'!$A:$BB,MATCH(K$12,'REG FL BS - 4 Results'!$2:$2,0),FALSE)/1000</f>
        <v>-71.643820000000005</v>
      </c>
      <c r="L50" s="110">
        <f>VLOOKUP($D50,'REG FL BS - 4 Results'!$A:$BB,MATCH(L$12,'REG FL BS - 4 Results'!$2:$2,0),FALSE)/1000</f>
        <v>-71.643820000000005</v>
      </c>
      <c r="M50" s="110">
        <f>VLOOKUP($D50,'REG FL BS - 4 Results'!$A:$BB,MATCH(M$12,'REG FL BS - 4 Results'!$2:$2,0),FALSE)/1000</f>
        <v>-71.643820000000005</v>
      </c>
      <c r="N50" s="110">
        <f>VLOOKUP($D50,'REG FL BS - 4 Results'!$A:$BB,MATCH(N$12,'REG FL BS - 4 Results'!$2:$2,0),FALSE)/1000</f>
        <v>-71.643820000000005</v>
      </c>
      <c r="O50" s="110">
        <f>VLOOKUP($D50,'REG FL BS - 4 Results'!$A:$BB,MATCH(O$12,'REG FL BS - 4 Results'!$2:$2,0),FALSE)/1000</f>
        <v>-71.643820000000005</v>
      </c>
      <c r="P50" s="110">
        <f>VLOOKUP($D50,'REG FL BS - 4 Results'!$A:$BB,MATCH(P$12,'REG FL BS - 4 Results'!$2:$2,0),FALSE)/1000</f>
        <v>-71.643820000000005</v>
      </c>
      <c r="Q50" s="110">
        <f>VLOOKUP($D50,'REG FL BS - 4 Results'!$A:$BB,MATCH(Q$12,'REG FL BS - 4 Results'!$2:$2,0),FALSE)/1000</f>
        <v>-71.643820000000005</v>
      </c>
      <c r="R50" s="110">
        <f>VLOOKUP($D50,'REG FL BS - 4 Results'!$A:$BB,MATCH(R$12,'REG FL BS - 4 Results'!$2:$2,0),FALSE)/1000</f>
        <v>-71.643820000000005</v>
      </c>
      <c r="S50" s="47">
        <f t="shared" si="9"/>
        <v>-71.643820000000005</v>
      </c>
    </row>
    <row r="51" spans="1:19" x14ac:dyDescent="0.3">
      <c r="A51" s="20">
        <f t="shared" si="3"/>
        <v>34</v>
      </c>
      <c r="B51" s="56">
        <v>158</v>
      </c>
      <c r="C51" s="21" t="s">
        <v>135</v>
      </c>
      <c r="D51" s="250" t="s">
        <v>259</v>
      </c>
      <c r="E51" s="21"/>
      <c r="F51" s="110">
        <f>VLOOKUP($D51,'REG FL BS - 4 Results'!$A:$BB,MATCH(F$12,'REG FL BS - 4 Results'!$2:$2,0),FALSE)/1000</f>
        <v>3210.1534500000002</v>
      </c>
      <c r="G51" s="110">
        <f>VLOOKUP($D51,'REG FL BS - 4 Results'!$A:$BB,MATCH(G$12,'REG FL BS - 4 Results'!$2:$2,0),FALSE)/1000</f>
        <v>3210.1534500000002</v>
      </c>
      <c r="H51" s="110">
        <f>VLOOKUP($D51,'REG FL BS - 4 Results'!$A:$BB,MATCH(H$12,'REG FL BS - 4 Results'!$2:$2,0),FALSE)/1000</f>
        <v>3210.1534500000002</v>
      </c>
      <c r="I51" s="110">
        <f>VLOOKUP($D51,'REG FL BS - 4 Results'!$A:$BB,MATCH(I$12,'REG FL BS - 4 Results'!$2:$2,0),FALSE)/1000</f>
        <v>3210.1534500000002</v>
      </c>
      <c r="J51" s="110">
        <f>VLOOKUP($D51,'REG FL BS - 4 Results'!$A:$BB,MATCH(J$12,'REG FL BS - 4 Results'!$2:$2,0),FALSE)/1000</f>
        <v>3210.1534500000002</v>
      </c>
      <c r="K51" s="110">
        <f>VLOOKUP($D51,'REG FL BS - 4 Results'!$A:$BB,MATCH(K$12,'REG FL BS - 4 Results'!$2:$2,0),FALSE)/1000</f>
        <v>3210.1534500000002</v>
      </c>
      <c r="L51" s="110">
        <f>VLOOKUP($D51,'REG FL BS - 4 Results'!$A:$BB,MATCH(L$12,'REG FL BS - 4 Results'!$2:$2,0),FALSE)/1000</f>
        <v>3210.1534500000002</v>
      </c>
      <c r="M51" s="110">
        <f>VLOOKUP($D51,'REG FL BS - 4 Results'!$A:$BB,MATCH(M$12,'REG FL BS - 4 Results'!$2:$2,0),FALSE)/1000</f>
        <v>3210.1534500000002</v>
      </c>
      <c r="N51" s="110">
        <f>VLOOKUP($D51,'REG FL BS - 4 Results'!$A:$BB,MATCH(N$12,'REG FL BS - 4 Results'!$2:$2,0),FALSE)/1000</f>
        <v>3210.1534500000002</v>
      </c>
      <c r="O51" s="110">
        <f>VLOOKUP($D51,'REG FL BS - 4 Results'!$A:$BB,MATCH(O$12,'REG FL BS - 4 Results'!$2:$2,0),FALSE)/1000</f>
        <v>3210.1534500000002</v>
      </c>
      <c r="P51" s="110">
        <f>VLOOKUP($D51,'REG FL BS - 4 Results'!$A:$BB,MATCH(P$12,'REG FL BS - 4 Results'!$2:$2,0),FALSE)/1000</f>
        <v>3210.1534500000002</v>
      </c>
      <c r="Q51" s="110">
        <f>VLOOKUP($D51,'REG FL BS - 4 Results'!$A:$BB,MATCH(Q$12,'REG FL BS - 4 Results'!$2:$2,0),FALSE)/1000</f>
        <v>3210.1534500000002</v>
      </c>
      <c r="R51" s="110">
        <f>VLOOKUP($D51,'REG FL BS - 4 Results'!$A:$BB,MATCH(R$12,'REG FL BS - 4 Results'!$2:$2,0),FALSE)/1000</f>
        <v>3210.1534500000002</v>
      </c>
      <c r="S51" s="47">
        <f t="shared" si="9"/>
        <v>3210.1534500000002</v>
      </c>
    </row>
    <row r="52" spans="1:19" x14ac:dyDescent="0.3">
      <c r="A52" s="20">
        <f t="shared" si="3"/>
        <v>35</v>
      </c>
      <c r="B52" s="56">
        <v>163</v>
      </c>
      <c r="C52" s="21" t="s">
        <v>136</v>
      </c>
      <c r="D52" s="250" t="s">
        <v>260</v>
      </c>
      <c r="E52" s="21"/>
      <c r="F52" s="110">
        <f>VLOOKUP($D52,'REG FL BS - 4 Results'!$A:$BB,MATCH(F$12,'REG FL BS - 4 Results'!$2:$2,0),FALSE)/1000</f>
        <v>18919.586849999901</v>
      </c>
      <c r="G52" s="110">
        <f>VLOOKUP($D52,'REG FL BS - 4 Results'!$A:$BB,MATCH(G$12,'REG FL BS - 4 Results'!$2:$2,0),FALSE)/1000</f>
        <v>18919.586849999901</v>
      </c>
      <c r="H52" s="110">
        <f>VLOOKUP($D52,'REG FL BS - 4 Results'!$A:$BB,MATCH(H$12,'REG FL BS - 4 Results'!$2:$2,0),FALSE)/1000</f>
        <v>18919.586849999901</v>
      </c>
      <c r="I52" s="110">
        <f>VLOOKUP($D52,'REG FL BS - 4 Results'!$A:$BB,MATCH(I$12,'REG FL BS - 4 Results'!$2:$2,0),FALSE)/1000</f>
        <v>18919.586849999901</v>
      </c>
      <c r="J52" s="110">
        <f>VLOOKUP($D52,'REG FL BS - 4 Results'!$A:$BB,MATCH(J$12,'REG FL BS - 4 Results'!$2:$2,0),FALSE)/1000</f>
        <v>18919.586849999901</v>
      </c>
      <c r="K52" s="110">
        <f>VLOOKUP($D52,'REG FL BS - 4 Results'!$A:$BB,MATCH(K$12,'REG FL BS - 4 Results'!$2:$2,0),FALSE)/1000</f>
        <v>18919.586849999901</v>
      </c>
      <c r="L52" s="110">
        <f>VLOOKUP($D52,'REG FL BS - 4 Results'!$A:$BB,MATCH(L$12,'REG FL BS - 4 Results'!$2:$2,0),FALSE)/1000</f>
        <v>18919.586849999901</v>
      </c>
      <c r="M52" s="110">
        <f>VLOOKUP($D52,'REG FL BS - 4 Results'!$A:$BB,MATCH(M$12,'REG FL BS - 4 Results'!$2:$2,0),FALSE)/1000</f>
        <v>18919.586849999901</v>
      </c>
      <c r="N52" s="110">
        <f>VLOOKUP($D52,'REG FL BS - 4 Results'!$A:$BB,MATCH(N$12,'REG FL BS - 4 Results'!$2:$2,0),FALSE)/1000</f>
        <v>18919.586849999901</v>
      </c>
      <c r="O52" s="110">
        <f>VLOOKUP($D52,'REG FL BS - 4 Results'!$A:$BB,MATCH(O$12,'REG FL BS - 4 Results'!$2:$2,0),FALSE)/1000</f>
        <v>18919.586849999901</v>
      </c>
      <c r="P52" s="110">
        <f>VLOOKUP($D52,'REG FL BS - 4 Results'!$A:$BB,MATCH(P$12,'REG FL BS - 4 Results'!$2:$2,0),FALSE)/1000</f>
        <v>18919.586849999901</v>
      </c>
      <c r="Q52" s="110">
        <f>VLOOKUP($D52,'REG FL BS - 4 Results'!$A:$BB,MATCH(Q$12,'REG FL BS - 4 Results'!$2:$2,0),FALSE)/1000</f>
        <v>18919.586849999901</v>
      </c>
      <c r="R52" s="110">
        <f>VLOOKUP($D52,'REG FL BS - 4 Results'!$A:$BB,MATCH(R$12,'REG FL BS - 4 Results'!$2:$2,0),FALSE)/1000</f>
        <v>18919.586849999901</v>
      </c>
      <c r="S52" s="47">
        <f t="shared" si="9"/>
        <v>18919.586849999901</v>
      </c>
    </row>
    <row r="53" spans="1:19" x14ac:dyDescent="0.3">
      <c r="A53" s="20">
        <f t="shared" si="3"/>
        <v>36</v>
      </c>
      <c r="B53" s="56">
        <v>165</v>
      </c>
      <c r="C53" s="21" t="s">
        <v>137</v>
      </c>
      <c r="D53" s="250" t="s">
        <v>261</v>
      </c>
      <c r="E53" s="21"/>
      <c r="F53" s="110">
        <f>VLOOKUP($D53,'REG FL BS - 4 Results'!$A:$BB,MATCH(F$12,'REG FL BS - 4 Results'!$2:$2,0),FALSE)/1000</f>
        <v>67179.829939999996</v>
      </c>
      <c r="G53" s="110">
        <f>VLOOKUP($D53,'REG FL BS - 4 Results'!$A:$BB,MATCH(G$12,'REG FL BS - 4 Results'!$2:$2,0),FALSE)/1000</f>
        <v>64853.010407900998</v>
      </c>
      <c r="H53" s="110">
        <f>VLOOKUP($D53,'REG FL BS - 4 Results'!$A:$BB,MATCH(H$12,'REG FL BS - 4 Results'!$2:$2,0),FALSE)/1000</f>
        <v>90448.025260989991</v>
      </c>
      <c r="I53" s="110">
        <f>VLOOKUP($D53,'REG FL BS - 4 Results'!$A:$BB,MATCH(I$12,'REG FL BS - 4 Results'!$2:$2,0),FALSE)/1000</f>
        <v>88121.205728891</v>
      </c>
      <c r="J53" s="110">
        <f>VLOOKUP($D53,'REG FL BS - 4 Results'!$A:$BB,MATCH(J$12,'REG FL BS - 4 Results'!$2:$2,0),FALSE)/1000</f>
        <v>85794.386196792009</v>
      </c>
      <c r="K53" s="110">
        <f>VLOOKUP($D53,'REG FL BS - 4 Results'!$A:$BB,MATCH(K$12,'REG FL BS - 4 Results'!$2:$2,0),FALSE)/1000</f>
        <v>83467.566664693004</v>
      </c>
      <c r="L53" s="110">
        <f>VLOOKUP($D53,'REG FL BS - 4 Results'!$A:$BB,MATCH(L$12,'REG FL BS - 4 Results'!$2:$2,0),FALSE)/1000</f>
        <v>81140.747132593999</v>
      </c>
      <c r="M53" s="110">
        <f>VLOOKUP($D53,'REG FL BS - 4 Results'!$A:$BB,MATCH(M$12,'REG FL BS - 4 Results'!$2:$2,0),FALSE)/1000</f>
        <v>78813.927600494993</v>
      </c>
      <c r="N53" s="110">
        <f>VLOOKUP($D53,'REG FL BS - 4 Results'!$A:$BB,MATCH(N$12,'REG FL BS - 4 Results'!$2:$2,0),FALSE)/1000</f>
        <v>76487.108068396003</v>
      </c>
      <c r="O53" s="110">
        <f>VLOOKUP($D53,'REG FL BS - 4 Results'!$A:$BB,MATCH(O$12,'REG FL BS - 4 Results'!$2:$2,0),FALSE)/1000</f>
        <v>74160.288536296997</v>
      </c>
      <c r="P53" s="110">
        <f>VLOOKUP($D53,'REG FL BS - 4 Results'!$A:$BB,MATCH(P$12,'REG FL BS - 4 Results'!$2:$2,0),FALSE)/1000</f>
        <v>71833.469004198007</v>
      </c>
      <c r="Q53" s="110">
        <f>VLOOKUP($D53,'REG FL BS - 4 Results'!$A:$BB,MATCH(Q$12,'REG FL BS - 4 Results'!$2:$2,0),FALSE)/1000</f>
        <v>69506.649472099001</v>
      </c>
      <c r="R53" s="110">
        <f>VLOOKUP($D53,'REG FL BS - 4 Results'!$A:$BB,MATCH(R$12,'REG FL BS - 4 Results'!$2:$2,0),FALSE)/1000</f>
        <v>67179.829939999996</v>
      </c>
      <c r="S53" s="47">
        <f t="shared" si="9"/>
        <v>76845.08030410354</v>
      </c>
    </row>
    <row r="54" spans="1:19" x14ac:dyDescent="0.3">
      <c r="A54" s="20">
        <f t="shared" si="3"/>
        <v>37</v>
      </c>
      <c r="B54" s="56">
        <v>172</v>
      </c>
      <c r="C54" s="3" t="s">
        <v>138</v>
      </c>
      <c r="D54" s="250" t="s">
        <v>262</v>
      </c>
      <c r="F54" s="110">
        <f>VLOOKUP($D54,'REG FL BS - 4 Results'!$A:$BB,MATCH(F$12,'REG FL BS - 4 Results'!$2:$2,0),FALSE)/1000</f>
        <v>73.536760000000001</v>
      </c>
      <c r="G54" s="110">
        <f>VLOOKUP($D54,'REG FL BS - 4 Results'!$A:$BB,MATCH(G$12,'REG FL BS - 4 Results'!$2:$2,0),FALSE)/1000</f>
        <v>73.536760000000001</v>
      </c>
      <c r="H54" s="110">
        <f>VLOOKUP($D54,'REG FL BS - 4 Results'!$A:$BB,MATCH(H$12,'REG FL BS - 4 Results'!$2:$2,0),FALSE)/1000</f>
        <v>73.536760000000001</v>
      </c>
      <c r="I54" s="110">
        <f>VLOOKUP($D54,'REG FL BS - 4 Results'!$A:$BB,MATCH(I$12,'REG FL BS - 4 Results'!$2:$2,0),FALSE)/1000</f>
        <v>73.536760000000001</v>
      </c>
      <c r="J54" s="110">
        <f>VLOOKUP($D54,'REG FL BS - 4 Results'!$A:$BB,MATCH(J$12,'REG FL BS - 4 Results'!$2:$2,0),FALSE)/1000</f>
        <v>73.536760000000001</v>
      </c>
      <c r="K54" s="110">
        <f>VLOOKUP($D54,'REG FL BS - 4 Results'!$A:$BB,MATCH(K$12,'REG FL BS - 4 Results'!$2:$2,0),FALSE)/1000</f>
        <v>73.536760000000001</v>
      </c>
      <c r="L54" s="110">
        <f>VLOOKUP($D54,'REG FL BS - 4 Results'!$A:$BB,MATCH(L$12,'REG FL BS - 4 Results'!$2:$2,0),FALSE)/1000</f>
        <v>73.536760000000001</v>
      </c>
      <c r="M54" s="110">
        <f>VLOOKUP($D54,'REG FL BS - 4 Results'!$A:$BB,MATCH(M$12,'REG FL BS - 4 Results'!$2:$2,0),FALSE)/1000</f>
        <v>73.536760000000001</v>
      </c>
      <c r="N54" s="110">
        <f>VLOOKUP($D54,'REG FL BS - 4 Results'!$A:$BB,MATCH(N$12,'REG FL BS - 4 Results'!$2:$2,0),FALSE)/1000</f>
        <v>73.536760000000001</v>
      </c>
      <c r="O54" s="110">
        <f>VLOOKUP($D54,'REG FL BS - 4 Results'!$A:$BB,MATCH(O$12,'REG FL BS - 4 Results'!$2:$2,0),FALSE)/1000</f>
        <v>73.536760000000001</v>
      </c>
      <c r="P54" s="110">
        <f>VLOOKUP($D54,'REG FL BS - 4 Results'!$A:$BB,MATCH(P$12,'REG FL BS - 4 Results'!$2:$2,0),FALSE)/1000</f>
        <v>73.536760000000001</v>
      </c>
      <c r="Q54" s="110">
        <f>VLOOKUP($D54,'REG FL BS - 4 Results'!$A:$BB,MATCH(Q$12,'REG FL BS - 4 Results'!$2:$2,0),FALSE)/1000</f>
        <v>73.536760000000001</v>
      </c>
      <c r="R54" s="110">
        <f>VLOOKUP($D54,'REG FL BS - 4 Results'!$A:$BB,MATCH(R$12,'REG FL BS - 4 Results'!$2:$2,0),FALSE)/1000</f>
        <v>73.536760000000001</v>
      </c>
      <c r="S54" s="47">
        <f t="shared" si="9"/>
        <v>73.536759999999987</v>
      </c>
    </row>
    <row r="55" spans="1:19" x14ac:dyDescent="0.3">
      <c r="A55" s="20">
        <f t="shared" si="3"/>
        <v>38</v>
      </c>
      <c r="B55" s="56">
        <v>173</v>
      </c>
      <c r="C55" s="21" t="s">
        <v>139</v>
      </c>
      <c r="D55" s="250" t="s">
        <v>263</v>
      </c>
      <c r="E55" s="21"/>
      <c r="F55" s="110">
        <f>VLOOKUP($D55,'REG FL BS - 4 Results'!$A:$BB,MATCH(F$12,'REG FL BS - 4 Results'!$2:$2,0),FALSE)/1000</f>
        <v>122821.33926000001</v>
      </c>
      <c r="G55" s="110">
        <f>VLOOKUP($D55,'REG FL BS - 4 Results'!$A:$BB,MATCH(G$12,'REG FL BS - 4 Results'!$2:$2,0),FALSE)/1000</f>
        <v>122821.33926000001</v>
      </c>
      <c r="H55" s="110">
        <f>VLOOKUP($D55,'REG FL BS - 4 Results'!$A:$BB,MATCH(H$12,'REG FL BS - 4 Results'!$2:$2,0),FALSE)/1000</f>
        <v>122821.33926000001</v>
      </c>
      <c r="I55" s="110">
        <f>VLOOKUP($D55,'REG FL BS - 4 Results'!$A:$BB,MATCH(I$12,'REG FL BS - 4 Results'!$2:$2,0),FALSE)/1000</f>
        <v>122821.33926000001</v>
      </c>
      <c r="J55" s="110">
        <f>VLOOKUP($D55,'REG FL BS - 4 Results'!$A:$BB,MATCH(J$12,'REG FL BS - 4 Results'!$2:$2,0),FALSE)/1000</f>
        <v>122821.33926000001</v>
      </c>
      <c r="K55" s="110">
        <f>VLOOKUP($D55,'REG FL BS - 4 Results'!$A:$BB,MATCH(K$12,'REG FL BS - 4 Results'!$2:$2,0),FALSE)/1000</f>
        <v>122821.33926000001</v>
      </c>
      <c r="L55" s="110">
        <f>VLOOKUP($D55,'REG FL BS - 4 Results'!$A:$BB,MATCH(L$12,'REG FL BS - 4 Results'!$2:$2,0),FALSE)/1000</f>
        <v>122821.33926000001</v>
      </c>
      <c r="M55" s="110">
        <f>VLOOKUP($D55,'REG FL BS - 4 Results'!$A:$BB,MATCH(M$12,'REG FL BS - 4 Results'!$2:$2,0),FALSE)/1000</f>
        <v>122821.33926000001</v>
      </c>
      <c r="N55" s="110">
        <f>VLOOKUP($D55,'REG FL BS - 4 Results'!$A:$BB,MATCH(N$12,'REG FL BS - 4 Results'!$2:$2,0),FALSE)/1000</f>
        <v>122821.33926000001</v>
      </c>
      <c r="O55" s="110">
        <f>VLOOKUP($D55,'REG FL BS - 4 Results'!$A:$BB,MATCH(O$12,'REG FL BS - 4 Results'!$2:$2,0),FALSE)/1000</f>
        <v>122821.33926000001</v>
      </c>
      <c r="P55" s="110">
        <f>VLOOKUP($D55,'REG FL BS - 4 Results'!$A:$BB,MATCH(P$12,'REG FL BS - 4 Results'!$2:$2,0),FALSE)/1000</f>
        <v>122821.33926000001</v>
      </c>
      <c r="Q55" s="110">
        <f>VLOOKUP($D55,'REG FL BS - 4 Results'!$A:$BB,MATCH(Q$12,'REG FL BS - 4 Results'!$2:$2,0),FALSE)/1000</f>
        <v>122821.33926000001</v>
      </c>
      <c r="R55" s="110">
        <f>VLOOKUP($D55,'REG FL BS - 4 Results'!$A:$BB,MATCH(R$12,'REG FL BS - 4 Results'!$2:$2,0),FALSE)/1000</f>
        <v>122821.33926000001</v>
      </c>
      <c r="S55" s="47">
        <f t="shared" si="9"/>
        <v>122821.33926000002</v>
      </c>
    </row>
    <row r="56" spans="1:19" x14ac:dyDescent="0.3">
      <c r="A56" s="20">
        <f t="shared" si="3"/>
        <v>39</v>
      </c>
      <c r="B56" s="56">
        <v>174</v>
      </c>
      <c r="C56" s="21" t="s">
        <v>140</v>
      </c>
      <c r="D56" s="250" t="s">
        <v>264</v>
      </c>
      <c r="E56" s="21"/>
      <c r="F56" s="110">
        <f>VLOOKUP($D56,'REG FL BS - 4 Results'!$A:$BB,MATCH(F$12,'REG FL BS - 4 Results'!$2:$2,0),FALSE)/1000</f>
        <v>2.18278728425502E-11</v>
      </c>
      <c r="G56" s="110">
        <f>VLOOKUP($D56,'REG FL BS - 4 Results'!$A:$BB,MATCH(G$12,'REG FL BS - 4 Results'!$2:$2,0),FALSE)/1000</f>
        <v>7.2759576141834207E-11</v>
      </c>
      <c r="H56" s="110">
        <f>VLOOKUP($D56,'REG FL BS - 4 Results'!$A:$BB,MATCH(H$12,'REG FL BS - 4 Results'!$2:$2,0),FALSE)/1000</f>
        <v>1.0186340659856699E-10</v>
      </c>
      <c r="I56" s="110">
        <f>VLOOKUP($D56,'REG FL BS - 4 Results'!$A:$BB,MATCH(I$12,'REG FL BS - 4 Results'!$2:$2,0),FALSE)/1000</f>
        <v>1.5279510989785099E-10</v>
      </c>
      <c r="J56" s="110">
        <f>VLOOKUP($D56,'REG FL BS - 4 Results'!$A:$BB,MATCH(J$12,'REG FL BS - 4 Results'!$2:$2,0),FALSE)/1000</f>
        <v>1.0186340659856699E-10</v>
      </c>
      <c r="K56" s="110">
        <f>VLOOKUP($D56,'REG FL BS - 4 Results'!$A:$BB,MATCH(K$12,'REG FL BS - 4 Results'!$2:$2,0),FALSE)/1000</f>
        <v>1.3096723705530099E-10</v>
      </c>
      <c r="L56" s="110">
        <f>VLOOKUP($D56,'REG FL BS - 4 Results'!$A:$BB,MATCH(L$12,'REG FL BS - 4 Results'!$2:$2,0),FALSE)/1000</f>
        <v>1.89174897968769E-10</v>
      </c>
      <c r="M56" s="110">
        <f>VLOOKUP($D56,'REG FL BS - 4 Results'!$A:$BB,MATCH(M$12,'REG FL BS - 4 Results'!$2:$2,0),FALSE)/1000</f>
        <v>2.18278728425502E-10</v>
      </c>
      <c r="N56" s="110">
        <f>VLOOKUP($D56,'REG FL BS - 4 Results'!$A:$BB,MATCH(N$12,'REG FL BS - 4 Results'!$2:$2,0),FALSE)/1000</f>
        <v>2.25554686039686E-10</v>
      </c>
      <c r="O56" s="110">
        <f>VLOOKUP($D56,'REG FL BS - 4 Results'!$A:$BB,MATCH(O$12,'REG FL BS - 4 Results'!$2:$2,0),FALSE)/1000</f>
        <v>3.2741809263825401E-10</v>
      </c>
      <c r="P56" s="110">
        <f>VLOOKUP($D56,'REG FL BS - 4 Results'!$A:$BB,MATCH(P$12,'REG FL BS - 4 Results'!$2:$2,0),FALSE)/1000</f>
        <v>3.92901711165905E-10</v>
      </c>
      <c r="Q56" s="110">
        <f>VLOOKUP($D56,'REG FL BS - 4 Results'!$A:$BB,MATCH(Q$12,'REG FL BS - 4 Results'!$2:$2,0),FALSE)/1000</f>
        <v>4.65661287307739E-10</v>
      </c>
      <c r="R56" s="110">
        <f>VLOOKUP($D56,'REG FL BS - 4 Results'!$A:$BB,MATCH(R$12,'REG FL BS - 4 Results'!$2:$2,0),FALSE)/1000</f>
        <v>4.0017766878008801E-10</v>
      </c>
      <c r="S56" s="47">
        <f t="shared" si="9"/>
        <v>2.1548028318927793E-10</v>
      </c>
    </row>
    <row r="57" spans="1:19" x14ac:dyDescent="0.3">
      <c r="A57" s="20">
        <f t="shared" si="3"/>
        <v>40</v>
      </c>
      <c r="B57" s="56">
        <v>175</v>
      </c>
      <c r="C57" s="21" t="s">
        <v>141</v>
      </c>
      <c r="D57" s="250" t="s">
        <v>265</v>
      </c>
      <c r="E57" s="21"/>
      <c r="F57" s="110">
        <f>VLOOKUP($D57,'REG FL BS - 4 Results'!$A:$BB,MATCH(F$12,'REG FL BS - 4 Results'!$2:$2,0),FALSE)/1000</f>
        <v>17162.290379999999</v>
      </c>
      <c r="G57" s="110">
        <f>VLOOKUP($D57,'REG FL BS - 4 Results'!$A:$BB,MATCH(G$12,'REG FL BS - 4 Results'!$2:$2,0),FALSE)/1000</f>
        <v>17162.290379999999</v>
      </c>
      <c r="H57" s="110">
        <f>VLOOKUP($D57,'REG FL BS - 4 Results'!$A:$BB,MATCH(H$12,'REG FL BS - 4 Results'!$2:$2,0),FALSE)/1000</f>
        <v>17162.290379999999</v>
      </c>
      <c r="I57" s="110">
        <f>VLOOKUP($D57,'REG FL BS - 4 Results'!$A:$BB,MATCH(I$12,'REG FL BS - 4 Results'!$2:$2,0),FALSE)/1000</f>
        <v>17162.290379999999</v>
      </c>
      <c r="J57" s="110">
        <f>VLOOKUP($D57,'REG FL BS - 4 Results'!$A:$BB,MATCH(J$12,'REG FL BS - 4 Results'!$2:$2,0),FALSE)/1000</f>
        <v>17162.290379999999</v>
      </c>
      <c r="K57" s="110">
        <f>VLOOKUP($D57,'REG FL BS - 4 Results'!$A:$BB,MATCH(K$12,'REG FL BS - 4 Results'!$2:$2,0),FALSE)/1000</f>
        <v>17162.290379999999</v>
      </c>
      <c r="L57" s="110">
        <f>VLOOKUP($D57,'REG FL BS - 4 Results'!$A:$BB,MATCH(L$12,'REG FL BS - 4 Results'!$2:$2,0),FALSE)/1000</f>
        <v>17162.290379999999</v>
      </c>
      <c r="M57" s="110">
        <f>VLOOKUP($D57,'REG FL BS - 4 Results'!$A:$BB,MATCH(M$12,'REG FL BS - 4 Results'!$2:$2,0),FALSE)/1000</f>
        <v>17162.290379999999</v>
      </c>
      <c r="N57" s="110">
        <f>VLOOKUP($D57,'REG FL BS - 4 Results'!$A:$BB,MATCH(N$12,'REG FL BS - 4 Results'!$2:$2,0),FALSE)/1000</f>
        <v>17162.290379999999</v>
      </c>
      <c r="O57" s="110">
        <f>VLOOKUP($D57,'REG FL BS - 4 Results'!$A:$BB,MATCH(O$12,'REG FL BS - 4 Results'!$2:$2,0),FALSE)/1000</f>
        <v>17162.290379999999</v>
      </c>
      <c r="P57" s="110">
        <f>VLOOKUP($D57,'REG FL BS - 4 Results'!$A:$BB,MATCH(P$12,'REG FL BS - 4 Results'!$2:$2,0),FALSE)/1000</f>
        <v>17162.290379999999</v>
      </c>
      <c r="Q57" s="110">
        <f>VLOOKUP($D57,'REG FL BS - 4 Results'!$A:$BB,MATCH(Q$12,'REG FL BS - 4 Results'!$2:$2,0),FALSE)/1000</f>
        <v>17162.290379999999</v>
      </c>
      <c r="R57" s="110">
        <f>VLOOKUP($D57,'REG FL BS - 4 Results'!$A:$BB,MATCH(R$12,'REG FL BS - 4 Results'!$2:$2,0),FALSE)/1000</f>
        <v>17162.290379999999</v>
      </c>
      <c r="S57" s="47">
        <f t="shared" si="9"/>
        <v>17162.290379999995</v>
      </c>
    </row>
    <row r="58" spans="1:19" x14ac:dyDescent="0.3">
      <c r="A58" s="20">
        <f t="shared" si="3"/>
        <v>41</v>
      </c>
      <c r="B58" s="56">
        <v>176</v>
      </c>
      <c r="C58" s="21" t="s">
        <v>142</v>
      </c>
      <c r="D58" s="250" t="s">
        <v>266</v>
      </c>
      <c r="E58" s="21"/>
      <c r="F58" s="110">
        <f>VLOOKUP($D58,'REG FL BS - 4 Results'!$A:$BB,MATCH(F$12,'REG FL BS - 4 Results'!$2:$2,0),FALSE)/1000</f>
        <v>0</v>
      </c>
      <c r="G58" s="110">
        <f>VLOOKUP($D58,'REG FL BS - 4 Results'!$A:$BB,MATCH(G$12,'REG FL BS - 4 Results'!$2:$2,0),FALSE)/1000</f>
        <v>0</v>
      </c>
      <c r="H58" s="110">
        <f>VLOOKUP($D58,'REG FL BS - 4 Results'!$A:$BB,MATCH(H$12,'REG FL BS - 4 Results'!$2:$2,0),FALSE)/1000</f>
        <v>0</v>
      </c>
      <c r="I58" s="110">
        <f>VLOOKUP($D58,'REG FL BS - 4 Results'!$A:$BB,MATCH(I$12,'REG FL BS - 4 Results'!$2:$2,0),FALSE)/1000</f>
        <v>0</v>
      </c>
      <c r="J58" s="110">
        <f>VLOOKUP($D58,'REG FL BS - 4 Results'!$A:$BB,MATCH(J$12,'REG FL BS - 4 Results'!$2:$2,0),FALSE)/1000</f>
        <v>0</v>
      </c>
      <c r="K58" s="110">
        <f>VLOOKUP($D58,'REG FL BS - 4 Results'!$A:$BB,MATCH(K$12,'REG FL BS - 4 Results'!$2:$2,0),FALSE)/1000</f>
        <v>0</v>
      </c>
      <c r="L58" s="110">
        <f>VLOOKUP($D58,'REG FL BS - 4 Results'!$A:$BB,MATCH(L$12,'REG FL BS - 4 Results'!$2:$2,0),FALSE)/1000</f>
        <v>0</v>
      </c>
      <c r="M58" s="110">
        <f>VLOOKUP($D58,'REG FL BS - 4 Results'!$A:$BB,MATCH(M$12,'REG FL BS - 4 Results'!$2:$2,0),FALSE)/1000</f>
        <v>0</v>
      </c>
      <c r="N58" s="110">
        <f>VLOOKUP($D58,'REG FL BS - 4 Results'!$A:$BB,MATCH(N$12,'REG FL BS - 4 Results'!$2:$2,0),FALSE)/1000</f>
        <v>0</v>
      </c>
      <c r="O58" s="110">
        <f>VLOOKUP($D58,'REG FL BS - 4 Results'!$A:$BB,MATCH(O$12,'REG FL BS - 4 Results'!$2:$2,0),FALSE)/1000</f>
        <v>0</v>
      </c>
      <c r="P58" s="110">
        <f>VLOOKUP($D58,'REG FL BS - 4 Results'!$A:$BB,MATCH(P$12,'REG FL BS - 4 Results'!$2:$2,0),FALSE)/1000</f>
        <v>0</v>
      </c>
      <c r="Q58" s="110">
        <f>VLOOKUP($D58,'REG FL BS - 4 Results'!$A:$BB,MATCH(Q$12,'REG FL BS - 4 Results'!$2:$2,0),FALSE)/1000</f>
        <v>0</v>
      </c>
      <c r="R58" s="110">
        <f>VLOOKUP($D58,'REG FL BS - 4 Results'!$A:$BB,MATCH(R$12,'REG FL BS - 4 Results'!$2:$2,0),FALSE)/1000</f>
        <v>0</v>
      </c>
      <c r="S58" s="47">
        <f t="shared" si="9"/>
        <v>0</v>
      </c>
    </row>
    <row r="59" spans="1:19" x14ac:dyDescent="0.3">
      <c r="A59" s="20">
        <f t="shared" si="3"/>
        <v>42</v>
      </c>
      <c r="C59" s="40" t="s">
        <v>143</v>
      </c>
      <c r="D59" s="40"/>
      <c r="E59" s="40"/>
      <c r="F59" s="48">
        <f>SUM(F42:F58)</f>
        <v>1472956.1191350657</v>
      </c>
      <c r="G59" s="48">
        <f t="shared" ref="G59:P59" si="10">SUM(G42:G58)</f>
        <v>1632490.7553250876</v>
      </c>
      <c r="H59" s="48">
        <f t="shared" si="10"/>
        <v>1520231.8525583707</v>
      </c>
      <c r="I59" s="48">
        <f t="shared" si="10"/>
        <v>1498474.9742646748</v>
      </c>
      <c r="J59" s="48">
        <f t="shared" si="10"/>
        <v>1479465.4701274089</v>
      </c>
      <c r="K59" s="48">
        <f t="shared" si="10"/>
        <v>1560010.4926487668</v>
      </c>
      <c r="L59" s="48">
        <f t="shared" si="10"/>
        <v>1604452.4578717381</v>
      </c>
      <c r="M59" s="48">
        <f t="shared" si="10"/>
        <v>1607573.1395159247</v>
      </c>
      <c r="N59" s="48">
        <f t="shared" si="10"/>
        <v>1836649.665602044</v>
      </c>
      <c r="O59" s="48">
        <f t="shared" si="10"/>
        <v>1827377.3267331664</v>
      </c>
      <c r="P59" s="48">
        <f t="shared" si="10"/>
        <v>1863670.4794752358</v>
      </c>
      <c r="Q59" s="48">
        <f>SUM(Q42:Q58)</f>
        <v>1631432.3044367589</v>
      </c>
      <c r="R59" s="48">
        <f>SUM(R42:R58)</f>
        <v>1442267.7504259164</v>
      </c>
      <c r="S59" s="48">
        <f>SUM(S42:S58)</f>
        <v>1613619.4452400121</v>
      </c>
    </row>
    <row r="60" spans="1:19" x14ac:dyDescent="0.3">
      <c r="A60" s="20">
        <f t="shared" si="3"/>
        <v>43</v>
      </c>
      <c r="C60" s="40"/>
      <c r="D60" s="40"/>
      <c r="E60" s="40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</row>
    <row r="61" spans="1:19" x14ac:dyDescent="0.3">
      <c r="A61" s="20">
        <f t="shared" si="3"/>
        <v>44</v>
      </c>
      <c r="C61" s="40" t="s">
        <v>344</v>
      </c>
      <c r="D61" s="40"/>
      <c r="E61" s="40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</row>
    <row r="62" spans="1:19" x14ac:dyDescent="0.3">
      <c r="A62" s="20">
        <f t="shared" si="3"/>
        <v>45</v>
      </c>
      <c r="C62" s="40"/>
      <c r="D62" s="40"/>
      <c r="E62" s="40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</row>
    <row r="63" spans="1:19" x14ac:dyDescent="0.3">
      <c r="A63" s="20">
        <f t="shared" si="3"/>
        <v>46</v>
      </c>
      <c r="C63" s="40"/>
      <c r="D63" s="40"/>
      <c r="E63" s="40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</row>
    <row r="64" spans="1:19" x14ac:dyDescent="0.3">
      <c r="A64" s="20">
        <f t="shared" si="3"/>
        <v>47</v>
      </c>
      <c r="C64" s="40"/>
      <c r="D64" s="40"/>
      <c r="E64" s="40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</row>
    <row r="65" spans="1:19" x14ac:dyDescent="0.3">
      <c r="A65" s="255" t="s">
        <v>267</v>
      </c>
      <c r="B65" s="259"/>
      <c r="C65" s="260"/>
      <c r="D65" s="260"/>
      <c r="E65" s="260"/>
      <c r="F65" s="260"/>
      <c r="G65" s="260"/>
      <c r="H65" s="260"/>
      <c r="I65" s="260"/>
      <c r="J65" s="260"/>
      <c r="K65" s="260"/>
      <c r="L65" s="260"/>
      <c r="M65" s="260"/>
      <c r="N65" s="260"/>
      <c r="O65" s="260"/>
      <c r="P65" s="260"/>
      <c r="Q65" s="260"/>
      <c r="R65" s="260" t="s">
        <v>268</v>
      </c>
      <c r="S65" s="260"/>
    </row>
    <row r="66" spans="1:19" x14ac:dyDescent="0.3">
      <c r="A66" s="1" t="s">
        <v>89</v>
      </c>
      <c r="B66" s="244"/>
      <c r="C66" s="245"/>
      <c r="D66" s="245"/>
      <c r="E66" s="245"/>
      <c r="F66" s="1"/>
      <c r="G66" s="283" t="s">
        <v>203</v>
      </c>
      <c r="H66" s="283"/>
      <c r="I66" s="283"/>
      <c r="J66" s="283"/>
      <c r="K66" s="283"/>
      <c r="L66" s="283"/>
      <c r="M66" s="283"/>
      <c r="N66" s="283"/>
      <c r="O66" s="283"/>
      <c r="R66" s="284" t="s">
        <v>3604</v>
      </c>
      <c r="S66" s="284"/>
    </row>
    <row r="67" spans="1:19" x14ac:dyDescent="0.3">
      <c r="A67" s="4"/>
      <c r="B67" s="240"/>
      <c r="C67" s="4"/>
      <c r="D67" s="4"/>
      <c r="E67" s="4"/>
      <c r="F67" s="4"/>
      <c r="G67" s="4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8"/>
      <c r="S67" s="29"/>
    </row>
    <row r="68" spans="1:19" x14ac:dyDescent="0.3">
      <c r="A68" s="3" t="s">
        <v>90</v>
      </c>
      <c r="B68" s="242"/>
      <c r="C68" s="7"/>
      <c r="D68" s="7"/>
      <c r="E68" s="7"/>
      <c r="F68" s="7" t="s">
        <v>204</v>
      </c>
      <c r="G68" s="285" t="s">
        <v>205</v>
      </c>
      <c r="H68" s="285"/>
      <c r="I68" s="285"/>
      <c r="J68" s="285"/>
      <c r="K68" s="285"/>
      <c r="L68" s="285"/>
      <c r="M68" s="285"/>
      <c r="N68" s="9"/>
      <c r="O68" s="9"/>
      <c r="P68" s="8"/>
      <c r="Q68" s="8" t="s">
        <v>206</v>
      </c>
      <c r="R68" s="9"/>
      <c r="S68" s="9"/>
    </row>
    <row r="69" spans="1:19" x14ac:dyDescent="0.3">
      <c r="B69" s="242"/>
      <c r="C69" s="9"/>
      <c r="D69" s="9"/>
      <c r="E69" s="9"/>
      <c r="F69" s="30"/>
      <c r="G69" s="286"/>
      <c r="H69" s="286"/>
      <c r="I69" s="286"/>
      <c r="J69" s="286"/>
      <c r="K69" s="286"/>
      <c r="L69" s="286"/>
      <c r="M69" s="286"/>
      <c r="N69" s="12"/>
      <c r="O69" s="12"/>
      <c r="P69" s="10" t="str">
        <f t="shared" ref="P69:Q73" si="11">+P4</f>
        <v>_</v>
      </c>
      <c r="Q69" s="11" t="str">
        <f t="shared" si="11"/>
        <v>Projected Test Year 3 Ended</v>
      </c>
      <c r="R69" s="37"/>
      <c r="S69" s="12">
        <f t="shared" ref="S69:S73" si="12">+S4</f>
        <v>46752</v>
      </c>
    </row>
    <row r="70" spans="1:19" x14ac:dyDescent="0.3">
      <c r="A70" s="3" t="s">
        <v>91</v>
      </c>
      <c r="B70" s="242"/>
      <c r="C70" s="9"/>
      <c r="D70" s="9"/>
      <c r="E70" s="9"/>
      <c r="F70" s="30"/>
      <c r="G70" s="286"/>
      <c r="H70" s="286"/>
      <c r="I70" s="286"/>
      <c r="J70" s="286"/>
      <c r="K70" s="286"/>
      <c r="L70" s="286"/>
      <c r="M70" s="286"/>
      <c r="N70" s="12"/>
      <c r="O70" s="12"/>
      <c r="P70" s="10" t="str">
        <f t="shared" si="11"/>
        <v>_</v>
      </c>
      <c r="Q70" s="11" t="str">
        <f t="shared" si="11"/>
        <v>Projected Test Year 2 Ended</v>
      </c>
      <c r="R70" s="37"/>
      <c r="S70" s="12">
        <f t="shared" si="12"/>
        <v>46387</v>
      </c>
    </row>
    <row r="71" spans="1:19" x14ac:dyDescent="0.3">
      <c r="B71" s="246"/>
      <c r="C71" s="247"/>
      <c r="D71" s="247"/>
      <c r="E71" s="247"/>
      <c r="F71" s="30"/>
      <c r="G71" s="30"/>
      <c r="H71" s="30"/>
      <c r="I71" s="30"/>
      <c r="J71" s="30"/>
      <c r="K71" s="30"/>
      <c r="L71" s="30"/>
      <c r="M71" s="30"/>
      <c r="N71" s="12"/>
      <c r="O71" s="12"/>
      <c r="P71" s="10" t="str">
        <f t="shared" si="11"/>
        <v>_</v>
      </c>
      <c r="Q71" s="11" t="str">
        <f t="shared" si="11"/>
        <v>Projected Test Year 1 Ended</v>
      </c>
      <c r="S71" s="12">
        <f t="shared" si="12"/>
        <v>46022</v>
      </c>
    </row>
    <row r="72" spans="1:19" x14ac:dyDescent="0.3">
      <c r="A72" s="12" t="str">
        <f>+A7</f>
        <v>DOCKET NO.: 20240025-EI</v>
      </c>
      <c r="F72" s="30"/>
      <c r="G72" s="30"/>
      <c r="H72" s="30"/>
      <c r="I72" s="30"/>
      <c r="J72" s="30"/>
      <c r="K72" s="30"/>
      <c r="L72" s="30"/>
      <c r="M72" s="30"/>
      <c r="N72" s="12"/>
      <c r="O72" s="12"/>
      <c r="P72" s="10" t="str">
        <f t="shared" si="11"/>
        <v>X</v>
      </c>
      <c r="Q72" s="11" t="str">
        <f t="shared" si="11"/>
        <v>Prior Year Ended</v>
      </c>
      <c r="S72" s="12">
        <f t="shared" si="12"/>
        <v>45657</v>
      </c>
    </row>
    <row r="73" spans="1:19" x14ac:dyDescent="0.3">
      <c r="G73" s="30"/>
      <c r="H73" s="30"/>
      <c r="I73" s="30"/>
      <c r="J73" s="30"/>
      <c r="K73" s="30"/>
      <c r="L73" s="10"/>
      <c r="M73" s="11"/>
      <c r="N73" s="12"/>
      <c r="O73" s="12"/>
      <c r="P73" s="10" t="str">
        <f t="shared" si="11"/>
        <v>_</v>
      </c>
      <c r="Q73" s="11" t="str">
        <f t="shared" si="11"/>
        <v>Historical Year Ended</v>
      </c>
      <c r="S73" s="12">
        <f t="shared" si="12"/>
        <v>45291</v>
      </c>
    </row>
    <row r="74" spans="1:19" x14ac:dyDescent="0.3">
      <c r="G74" s="27"/>
      <c r="H74" s="27"/>
      <c r="J74" s="32" t="s">
        <v>209</v>
      </c>
      <c r="K74" s="27"/>
      <c r="L74" s="10"/>
      <c r="M74" s="11"/>
      <c r="N74" s="12"/>
      <c r="O74" s="12"/>
      <c r="P74" s="12"/>
      <c r="Q74" s="12"/>
      <c r="R74" s="12"/>
      <c r="S74" s="12"/>
    </row>
    <row r="75" spans="1:19" s="15" customFormat="1" x14ac:dyDescent="0.3">
      <c r="A75" s="14"/>
      <c r="B75" s="66"/>
      <c r="C75" s="14"/>
      <c r="D75" s="14"/>
      <c r="E75" s="14"/>
      <c r="F75" s="14"/>
      <c r="G75" s="26"/>
      <c r="H75" s="26"/>
      <c r="I75" s="26"/>
      <c r="J75" s="26"/>
      <c r="K75" s="26"/>
      <c r="L75" s="33"/>
      <c r="M75" s="28"/>
      <c r="N75" s="29"/>
      <c r="O75" s="29"/>
      <c r="P75" s="33"/>
      <c r="Q75" s="103" t="str">
        <f>+Q10</f>
        <v>Witness:  O'Hara, Aquilina</v>
      </c>
      <c r="R75" s="29"/>
      <c r="S75" s="29"/>
    </row>
    <row r="76" spans="1:19" s="15" customFormat="1" x14ac:dyDescent="0.25">
      <c r="A76" s="16"/>
      <c r="B76" s="231">
        <v>-1</v>
      </c>
      <c r="C76" s="231">
        <f>+B76-1</f>
        <v>-2</v>
      </c>
      <c r="D76" s="31"/>
      <c r="E76" s="31"/>
      <c r="F76" s="231">
        <f>+C76-1</f>
        <v>-3</v>
      </c>
      <c r="G76" s="231">
        <f>+F76-1</f>
        <v>-4</v>
      </c>
      <c r="H76" s="231">
        <f t="shared" ref="H76:S76" si="13">+G76-1</f>
        <v>-5</v>
      </c>
      <c r="I76" s="231">
        <f t="shared" si="13"/>
        <v>-6</v>
      </c>
      <c r="J76" s="231">
        <f t="shared" si="13"/>
        <v>-7</v>
      </c>
      <c r="K76" s="231">
        <f t="shared" si="13"/>
        <v>-8</v>
      </c>
      <c r="L76" s="231">
        <f t="shared" si="13"/>
        <v>-9</v>
      </c>
      <c r="M76" s="231">
        <f t="shared" si="13"/>
        <v>-10</v>
      </c>
      <c r="N76" s="231">
        <f t="shared" si="13"/>
        <v>-11</v>
      </c>
      <c r="O76" s="231">
        <f t="shared" si="13"/>
        <v>-12</v>
      </c>
      <c r="P76" s="231">
        <f t="shared" si="13"/>
        <v>-13</v>
      </c>
      <c r="Q76" s="231">
        <f t="shared" si="13"/>
        <v>-14</v>
      </c>
      <c r="R76" s="231">
        <f t="shared" si="13"/>
        <v>-15</v>
      </c>
      <c r="S76" s="231">
        <f t="shared" si="13"/>
        <v>-16</v>
      </c>
    </row>
    <row r="77" spans="1:19" s="15" customFormat="1" x14ac:dyDescent="0.25">
      <c r="A77" s="16"/>
      <c r="B77" s="68"/>
      <c r="C77" s="31"/>
      <c r="D77" s="31"/>
      <c r="E77" s="31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7"/>
    </row>
    <row r="78" spans="1:19" s="15" customFormat="1" x14ac:dyDescent="0.25">
      <c r="A78" s="16" t="s">
        <v>98</v>
      </c>
      <c r="B78" s="68" t="s">
        <v>99</v>
      </c>
      <c r="C78" s="31" t="s">
        <v>99</v>
      </c>
      <c r="D78" s="31"/>
      <c r="E78" s="31"/>
      <c r="F78" s="16" t="str">
        <f>+F16</f>
        <v>Note (a)</v>
      </c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7"/>
      <c r="S78" s="35" t="s">
        <v>100</v>
      </c>
    </row>
    <row r="79" spans="1:19" s="15" customFormat="1" x14ac:dyDescent="0.25">
      <c r="A79" s="18" t="s">
        <v>101</v>
      </c>
      <c r="B79" s="69" t="s">
        <v>101</v>
      </c>
      <c r="C79" s="19" t="s">
        <v>102</v>
      </c>
      <c r="D79" s="19"/>
      <c r="E79" s="19"/>
      <c r="F79" s="19" t="str">
        <f>F$17</f>
        <v>12/2023</v>
      </c>
      <c r="G79" s="19" t="str">
        <f t="shared" ref="G79:R79" si="14">G$17</f>
        <v>1/2024</v>
      </c>
      <c r="H79" s="19" t="str">
        <f t="shared" si="14"/>
        <v>2/2024</v>
      </c>
      <c r="I79" s="19" t="str">
        <f t="shared" si="14"/>
        <v>3/2024</v>
      </c>
      <c r="J79" s="19" t="str">
        <f t="shared" si="14"/>
        <v>4/2024</v>
      </c>
      <c r="K79" s="19" t="str">
        <f t="shared" si="14"/>
        <v>5/2024</v>
      </c>
      <c r="L79" s="19" t="str">
        <f t="shared" si="14"/>
        <v>6/2024</v>
      </c>
      <c r="M79" s="19" t="str">
        <f t="shared" si="14"/>
        <v>7/2024</v>
      </c>
      <c r="N79" s="19" t="str">
        <f t="shared" si="14"/>
        <v>8/2024</v>
      </c>
      <c r="O79" s="19" t="str">
        <f t="shared" si="14"/>
        <v>9/2024</v>
      </c>
      <c r="P79" s="19" t="str">
        <f t="shared" si="14"/>
        <v>10/2024</v>
      </c>
      <c r="Q79" s="19" t="str">
        <f t="shared" si="14"/>
        <v>11/2024</v>
      </c>
      <c r="R79" s="19" t="str">
        <f t="shared" si="14"/>
        <v>12/2024</v>
      </c>
      <c r="S79" s="36" t="s">
        <v>103</v>
      </c>
    </row>
    <row r="80" spans="1:19" s="15" customFormat="1" x14ac:dyDescent="0.3">
      <c r="A80" s="20">
        <v>1</v>
      </c>
      <c r="B80" s="65"/>
      <c r="C80" s="3" t="s">
        <v>145</v>
      </c>
      <c r="D80" s="3"/>
      <c r="E80" s="3"/>
      <c r="F80" s="22"/>
      <c r="G80" s="22"/>
      <c r="H80" s="23"/>
      <c r="I80" s="23"/>
      <c r="J80" s="23"/>
      <c r="K80" s="23"/>
      <c r="L80" s="23"/>
      <c r="M80" s="23"/>
      <c r="N80" s="23"/>
      <c r="O80" s="23"/>
      <c r="P80" s="24"/>
      <c r="Q80" s="21"/>
      <c r="R80" s="21"/>
    </row>
    <row r="81" spans="1:19" s="15" customFormat="1" x14ac:dyDescent="0.3">
      <c r="A81" s="20">
        <f t="shared" ref="A81:A125" si="15">A80+1</f>
        <v>2</v>
      </c>
      <c r="B81" s="56">
        <v>181</v>
      </c>
      <c r="C81" s="21" t="s">
        <v>73</v>
      </c>
      <c r="D81" s="250" t="s">
        <v>269</v>
      </c>
      <c r="E81" s="21"/>
      <c r="F81" s="110">
        <f>VLOOKUP($D81,'REG FL BS - 4 Results'!$A:$BB,MATCH(F$12,'REG FL BS - 4 Results'!$2:$2,0),FALSE)/1000</f>
        <v>60779.758105555498</v>
      </c>
      <c r="G81" s="110">
        <f>VLOOKUP($D81,'REG FL BS - 4 Results'!$A:$BB,MATCH(G$12,'REG FL BS - 4 Results'!$2:$2,0),FALSE)/1000</f>
        <v>60710.9139574074</v>
      </c>
      <c r="H81" s="110">
        <f>VLOOKUP($D81,'REG FL BS - 4 Results'!$A:$BB,MATCH(H$12,'REG FL BS - 4 Results'!$2:$2,0),FALSE)/1000</f>
        <v>60642.069809259199</v>
      </c>
      <c r="I81" s="110">
        <f>VLOOKUP($D81,'REG FL BS - 4 Results'!$A:$BB,MATCH(I$12,'REG FL BS - 4 Results'!$2:$2,0),FALSE)/1000</f>
        <v>61212.114549999897</v>
      </c>
      <c r="J81" s="110">
        <f>VLOOKUP($D81,'REG FL BS - 4 Results'!$A:$BB,MATCH(J$12,'REG FL BS - 4 Results'!$2:$2,0),FALSE)/1000</f>
        <v>61132.622253703696</v>
      </c>
      <c r="K81" s="110">
        <f>VLOOKUP($D81,'REG FL BS - 4 Results'!$A:$BB,MATCH(K$12,'REG FL BS - 4 Results'!$2:$2,0),FALSE)/1000</f>
        <v>61053.1299574074</v>
      </c>
      <c r="L81" s="110">
        <f>VLOOKUP($D81,'REG FL BS - 4 Results'!$A:$BB,MATCH(L$12,'REG FL BS - 4 Results'!$2:$2,0),FALSE)/1000</f>
        <v>60973.637661111105</v>
      </c>
      <c r="M81" s="110">
        <f>VLOOKUP($D81,'REG FL BS - 4 Results'!$A:$BB,MATCH(M$12,'REG FL BS - 4 Results'!$2:$2,0),FALSE)/1000</f>
        <v>60894.145364814802</v>
      </c>
      <c r="N81" s="110">
        <f>VLOOKUP($D81,'REG FL BS - 4 Results'!$A:$BB,MATCH(N$12,'REG FL BS - 4 Results'!$2:$2,0),FALSE)/1000</f>
        <v>60814.653068518499</v>
      </c>
      <c r="O81" s="110">
        <f>VLOOKUP($D81,'REG FL BS - 4 Results'!$A:$BB,MATCH(O$12,'REG FL BS - 4 Results'!$2:$2,0),FALSE)/1000</f>
        <v>60735.160772222196</v>
      </c>
      <c r="P81" s="110">
        <f>VLOOKUP($D81,'REG FL BS - 4 Results'!$A:$BB,MATCH(P$12,'REG FL BS - 4 Results'!$2:$2,0),FALSE)/1000</f>
        <v>60655.668475925901</v>
      </c>
      <c r="Q81" s="110">
        <f>VLOOKUP($D81,'REG FL BS - 4 Results'!$A:$BB,MATCH(Q$12,'REG FL BS - 4 Results'!$2:$2,0),FALSE)/1000</f>
        <v>60576.176179629605</v>
      </c>
      <c r="R81" s="110">
        <f>VLOOKUP($D81,'REG FL BS - 4 Results'!$A:$BB,MATCH(R$12,'REG FL BS - 4 Results'!$2:$2,0),FALSE)/1000</f>
        <v>60496.683883333302</v>
      </c>
      <c r="S81" s="44">
        <f t="shared" ref="S81:S88" si="16">AVERAGE(F81:R81)</f>
        <v>60821.28723376066</v>
      </c>
    </row>
    <row r="82" spans="1:19" s="15" customFormat="1" x14ac:dyDescent="0.3">
      <c r="A82" s="20">
        <f t="shared" si="15"/>
        <v>3</v>
      </c>
      <c r="B82" s="56">
        <v>182</v>
      </c>
      <c r="C82" s="21" t="s">
        <v>146</v>
      </c>
      <c r="D82" s="250" t="s">
        <v>270</v>
      </c>
      <c r="E82" s="21"/>
      <c r="F82" s="110">
        <f>VLOOKUP($D82,'REG FL BS - 4 Results'!$A:$BB,MATCH(F$12,'REG FL BS - 4 Results'!$2:$2,0),FALSE)/1000</f>
        <v>2009089.3099366801</v>
      </c>
      <c r="G82" s="110">
        <f>VLOOKUP($D82,'REG FL BS - 4 Results'!$A:$BB,MATCH(G$12,'REG FL BS - 4 Results'!$2:$2,0),FALSE)/1000</f>
        <v>1923401.3307039901</v>
      </c>
      <c r="H82" s="110">
        <f>VLOOKUP($D82,'REG FL BS - 4 Results'!$A:$BB,MATCH(H$12,'REG FL BS - 4 Results'!$2:$2,0),FALSE)/1000</f>
        <v>1924396.5216940702</v>
      </c>
      <c r="I82" s="110">
        <f>VLOOKUP($D82,'REG FL BS - 4 Results'!$A:$BB,MATCH(I$12,'REG FL BS - 4 Results'!$2:$2,0),FALSE)/1000</f>
        <v>1903338.6407669301</v>
      </c>
      <c r="J82" s="110">
        <f>VLOOKUP($D82,'REG FL BS - 4 Results'!$A:$BB,MATCH(J$12,'REG FL BS - 4 Results'!$2:$2,0),FALSE)/1000</f>
        <v>1855993.14660585</v>
      </c>
      <c r="K82" s="110">
        <f>VLOOKUP($D82,'REG FL BS - 4 Results'!$A:$BB,MATCH(K$12,'REG FL BS - 4 Results'!$2:$2,0),FALSE)/1000</f>
        <v>1790759.18589632</v>
      </c>
      <c r="L82" s="110">
        <f>VLOOKUP($D82,'REG FL BS - 4 Results'!$A:$BB,MATCH(L$12,'REG FL BS - 4 Results'!$2:$2,0),FALSE)/1000</f>
        <v>1716688.8176179701</v>
      </c>
      <c r="M82" s="110">
        <f>VLOOKUP($D82,'REG FL BS - 4 Results'!$A:$BB,MATCH(M$12,'REG FL BS - 4 Results'!$2:$2,0),FALSE)/1000</f>
        <v>1640215.9136091</v>
      </c>
      <c r="N82" s="110">
        <f>VLOOKUP($D82,'REG FL BS - 4 Results'!$A:$BB,MATCH(N$12,'REG FL BS - 4 Results'!$2:$2,0),FALSE)/1000</f>
        <v>1492030.54625543</v>
      </c>
      <c r="O82" s="110">
        <f>VLOOKUP($D82,'REG FL BS - 4 Results'!$A:$BB,MATCH(O$12,'REG FL BS - 4 Results'!$2:$2,0),FALSE)/1000</f>
        <v>1410295.7497304101</v>
      </c>
      <c r="P82" s="110">
        <f>VLOOKUP($D82,'REG FL BS - 4 Results'!$A:$BB,MATCH(P$12,'REG FL BS - 4 Results'!$2:$2,0),FALSE)/1000</f>
        <v>1351053.3119393599</v>
      </c>
      <c r="Q82" s="110">
        <f>VLOOKUP($D82,'REG FL BS - 4 Results'!$A:$BB,MATCH(Q$12,'REG FL BS - 4 Results'!$2:$2,0),FALSE)/1000</f>
        <v>1323735.8658722201</v>
      </c>
      <c r="R82" s="110">
        <f>VLOOKUP($D82,'REG FL BS - 4 Results'!$A:$BB,MATCH(R$12,'REG FL BS - 4 Results'!$2:$2,0),FALSE)/1000</f>
        <v>1294906.77584436</v>
      </c>
      <c r="S82" s="44">
        <f t="shared" si="16"/>
        <v>1664300.3935748222</v>
      </c>
    </row>
    <row r="83" spans="1:19" s="15" customFormat="1" x14ac:dyDescent="0.3">
      <c r="A83" s="20">
        <f t="shared" si="15"/>
        <v>4</v>
      </c>
      <c r="B83" s="56">
        <v>183</v>
      </c>
      <c r="C83" s="21" t="s">
        <v>147</v>
      </c>
      <c r="D83" s="250" t="s">
        <v>271</v>
      </c>
      <c r="E83" s="21"/>
      <c r="F83" s="110">
        <f>VLOOKUP($D83,'REG FL BS - 4 Results'!$A:$BB,MATCH(F$12,'REG FL BS - 4 Results'!$2:$2,0),FALSE)/1000</f>
        <v>5261.4129699999994</v>
      </c>
      <c r="G83" s="110">
        <f>VLOOKUP($D83,'REG FL BS - 4 Results'!$A:$BB,MATCH(G$12,'REG FL BS - 4 Results'!$2:$2,0),FALSE)/1000</f>
        <v>5261.4129699999994</v>
      </c>
      <c r="H83" s="110">
        <f>VLOOKUP($D83,'REG FL BS - 4 Results'!$A:$BB,MATCH(H$12,'REG FL BS - 4 Results'!$2:$2,0),FALSE)/1000</f>
        <v>5261.4129699999994</v>
      </c>
      <c r="I83" s="110">
        <f>VLOOKUP($D83,'REG FL BS - 4 Results'!$A:$BB,MATCH(I$12,'REG FL BS - 4 Results'!$2:$2,0),FALSE)/1000</f>
        <v>5261.4129699999994</v>
      </c>
      <c r="J83" s="110">
        <f>VLOOKUP($D83,'REG FL BS - 4 Results'!$A:$BB,MATCH(J$12,'REG FL BS - 4 Results'!$2:$2,0),FALSE)/1000</f>
        <v>5261.4129699999994</v>
      </c>
      <c r="K83" s="110">
        <f>VLOOKUP($D83,'REG FL BS - 4 Results'!$A:$BB,MATCH(K$12,'REG FL BS - 4 Results'!$2:$2,0),FALSE)/1000</f>
        <v>5261.4129699999994</v>
      </c>
      <c r="L83" s="110">
        <f>VLOOKUP($D83,'REG FL BS - 4 Results'!$A:$BB,MATCH(L$12,'REG FL BS - 4 Results'!$2:$2,0),FALSE)/1000</f>
        <v>5261.4129699999994</v>
      </c>
      <c r="M83" s="110">
        <f>VLOOKUP($D83,'REG FL BS - 4 Results'!$A:$BB,MATCH(M$12,'REG FL BS - 4 Results'!$2:$2,0),FALSE)/1000</f>
        <v>5261.4129699999994</v>
      </c>
      <c r="N83" s="110">
        <f>VLOOKUP($D83,'REG FL BS - 4 Results'!$A:$BB,MATCH(N$12,'REG FL BS - 4 Results'!$2:$2,0),FALSE)/1000</f>
        <v>5261.4129699999994</v>
      </c>
      <c r="O83" s="110">
        <f>VLOOKUP($D83,'REG FL BS - 4 Results'!$A:$BB,MATCH(O$12,'REG FL BS - 4 Results'!$2:$2,0),FALSE)/1000</f>
        <v>5261.4129699999994</v>
      </c>
      <c r="P83" s="110">
        <f>VLOOKUP($D83,'REG FL BS - 4 Results'!$A:$BB,MATCH(P$12,'REG FL BS - 4 Results'!$2:$2,0),FALSE)/1000</f>
        <v>5261.4129699999994</v>
      </c>
      <c r="Q83" s="110">
        <f>VLOOKUP($D83,'REG FL BS - 4 Results'!$A:$BB,MATCH(Q$12,'REG FL BS - 4 Results'!$2:$2,0),FALSE)/1000</f>
        <v>5261.4129699999994</v>
      </c>
      <c r="R83" s="110">
        <f>VLOOKUP($D83,'REG FL BS - 4 Results'!$A:$BB,MATCH(R$12,'REG FL BS - 4 Results'!$2:$2,0),FALSE)/1000</f>
        <v>5261.4129699999994</v>
      </c>
      <c r="S83" s="44">
        <f t="shared" si="16"/>
        <v>5261.4129699999985</v>
      </c>
    </row>
    <row r="84" spans="1:19" s="15" customFormat="1" x14ac:dyDescent="0.3">
      <c r="A84" s="20">
        <f t="shared" si="15"/>
        <v>5</v>
      </c>
      <c r="B84" s="56">
        <v>184</v>
      </c>
      <c r="C84" s="21" t="s">
        <v>148</v>
      </c>
      <c r="D84" s="250" t="s">
        <v>272</v>
      </c>
      <c r="E84" s="21"/>
      <c r="F84" s="110">
        <f>VLOOKUP($D84,'REG FL BS - 4 Results'!$A:$BB,MATCH(F$12,'REG FL BS - 4 Results'!$2:$2,0),FALSE)/1000</f>
        <v>8.4749200000000009</v>
      </c>
      <c r="G84" s="110">
        <f>VLOOKUP($D84,'REG FL BS - 4 Results'!$A:$BB,MATCH(G$12,'REG FL BS - 4 Results'!$2:$2,0),FALSE)/1000</f>
        <v>8.4749200000000009</v>
      </c>
      <c r="H84" s="110">
        <f>VLOOKUP($D84,'REG FL BS - 4 Results'!$A:$BB,MATCH(H$12,'REG FL BS - 4 Results'!$2:$2,0),FALSE)/1000</f>
        <v>8.4749200000000009</v>
      </c>
      <c r="I84" s="110">
        <f>VLOOKUP($D84,'REG FL BS - 4 Results'!$A:$BB,MATCH(I$12,'REG FL BS - 4 Results'!$2:$2,0),FALSE)/1000</f>
        <v>8.4749200000000009</v>
      </c>
      <c r="J84" s="110">
        <f>VLOOKUP($D84,'REG FL BS - 4 Results'!$A:$BB,MATCH(J$12,'REG FL BS - 4 Results'!$2:$2,0),FALSE)/1000</f>
        <v>8.4749200000000009</v>
      </c>
      <c r="K84" s="110">
        <f>VLOOKUP($D84,'REG FL BS - 4 Results'!$A:$BB,MATCH(K$12,'REG FL BS - 4 Results'!$2:$2,0),FALSE)/1000</f>
        <v>8.4749200000000009</v>
      </c>
      <c r="L84" s="110">
        <f>VLOOKUP($D84,'REG FL BS - 4 Results'!$A:$BB,MATCH(L$12,'REG FL BS - 4 Results'!$2:$2,0),FALSE)/1000</f>
        <v>8.4749200000000009</v>
      </c>
      <c r="M84" s="110">
        <f>VLOOKUP($D84,'REG FL BS - 4 Results'!$A:$BB,MATCH(M$12,'REG FL BS - 4 Results'!$2:$2,0),FALSE)/1000</f>
        <v>8.4749200000000009</v>
      </c>
      <c r="N84" s="110">
        <f>VLOOKUP($D84,'REG FL BS - 4 Results'!$A:$BB,MATCH(N$12,'REG FL BS - 4 Results'!$2:$2,0),FALSE)/1000</f>
        <v>8.4749200000000009</v>
      </c>
      <c r="O84" s="110">
        <f>VLOOKUP($D84,'REG FL BS - 4 Results'!$A:$BB,MATCH(O$12,'REG FL BS - 4 Results'!$2:$2,0),FALSE)/1000</f>
        <v>8.4749200000000009</v>
      </c>
      <c r="P84" s="110">
        <f>VLOOKUP($D84,'REG FL BS - 4 Results'!$A:$BB,MATCH(P$12,'REG FL BS - 4 Results'!$2:$2,0),FALSE)/1000</f>
        <v>8.4749200000000009</v>
      </c>
      <c r="Q84" s="110">
        <f>VLOOKUP($D84,'REG FL BS - 4 Results'!$A:$BB,MATCH(Q$12,'REG FL BS - 4 Results'!$2:$2,0),FALSE)/1000</f>
        <v>8.4749200000000009</v>
      </c>
      <c r="R84" s="110">
        <f>VLOOKUP($D84,'REG FL BS - 4 Results'!$A:$BB,MATCH(R$12,'REG FL BS - 4 Results'!$2:$2,0),FALSE)/1000</f>
        <v>8.4749200000000009</v>
      </c>
      <c r="S84" s="44">
        <f t="shared" si="16"/>
        <v>8.4749199999999991</v>
      </c>
    </row>
    <row r="85" spans="1:19" s="15" customFormat="1" x14ac:dyDescent="0.3">
      <c r="A85" s="20">
        <f t="shared" si="15"/>
        <v>6</v>
      </c>
      <c r="B85" s="56">
        <v>185</v>
      </c>
      <c r="C85" s="21" t="s">
        <v>149</v>
      </c>
      <c r="D85" s="250" t="s">
        <v>273</v>
      </c>
      <c r="E85" s="21"/>
      <c r="F85" s="110">
        <f>VLOOKUP($D85,'REG FL BS - 4 Results'!$A:$BB,MATCH(F$12,'REG FL BS - 4 Results'!$2:$2,0),FALSE)/1000</f>
        <v>0</v>
      </c>
      <c r="G85" s="110">
        <f>VLOOKUP($D85,'REG FL BS - 4 Results'!$A:$BB,MATCH(G$12,'REG FL BS - 4 Results'!$2:$2,0),FALSE)/1000</f>
        <v>0</v>
      </c>
      <c r="H85" s="110">
        <f>VLOOKUP($D85,'REG FL BS - 4 Results'!$A:$BB,MATCH(H$12,'REG FL BS - 4 Results'!$2:$2,0),FALSE)/1000</f>
        <v>0</v>
      </c>
      <c r="I85" s="110">
        <f>VLOOKUP($D85,'REG FL BS - 4 Results'!$A:$BB,MATCH(I$12,'REG FL BS - 4 Results'!$2:$2,0),FALSE)/1000</f>
        <v>0</v>
      </c>
      <c r="J85" s="110">
        <f>VLOOKUP($D85,'REG FL BS - 4 Results'!$A:$BB,MATCH(J$12,'REG FL BS - 4 Results'!$2:$2,0),FALSE)/1000</f>
        <v>0</v>
      </c>
      <c r="K85" s="110">
        <f>VLOOKUP($D85,'REG FL BS - 4 Results'!$A:$BB,MATCH(K$12,'REG FL BS - 4 Results'!$2:$2,0),FALSE)/1000</f>
        <v>0</v>
      </c>
      <c r="L85" s="110">
        <f>VLOOKUP($D85,'REG FL BS - 4 Results'!$A:$BB,MATCH(L$12,'REG FL BS - 4 Results'!$2:$2,0),FALSE)/1000</f>
        <v>0</v>
      </c>
      <c r="M85" s="110">
        <f>VLOOKUP($D85,'REG FL BS - 4 Results'!$A:$BB,MATCH(M$12,'REG FL BS - 4 Results'!$2:$2,0),FALSE)/1000</f>
        <v>0</v>
      </c>
      <c r="N85" s="110">
        <f>VLOOKUP($D85,'REG FL BS - 4 Results'!$A:$BB,MATCH(N$12,'REG FL BS - 4 Results'!$2:$2,0),FALSE)/1000</f>
        <v>0</v>
      </c>
      <c r="O85" s="110">
        <f>VLOOKUP($D85,'REG FL BS - 4 Results'!$A:$BB,MATCH(O$12,'REG FL BS - 4 Results'!$2:$2,0),FALSE)/1000</f>
        <v>0</v>
      </c>
      <c r="P85" s="110">
        <f>VLOOKUP($D85,'REG FL BS - 4 Results'!$A:$BB,MATCH(P$12,'REG FL BS - 4 Results'!$2:$2,0),FALSE)/1000</f>
        <v>0</v>
      </c>
      <c r="Q85" s="110">
        <f>VLOOKUP($D85,'REG FL BS - 4 Results'!$A:$BB,MATCH(Q$12,'REG FL BS - 4 Results'!$2:$2,0),FALSE)/1000</f>
        <v>0</v>
      </c>
      <c r="R85" s="110">
        <f>VLOOKUP($D85,'REG FL BS - 4 Results'!$A:$BB,MATCH(R$12,'REG FL BS - 4 Results'!$2:$2,0),FALSE)/1000</f>
        <v>0</v>
      </c>
      <c r="S85" s="44">
        <f t="shared" si="16"/>
        <v>0</v>
      </c>
    </row>
    <row r="86" spans="1:19" s="15" customFormat="1" x14ac:dyDescent="0.3">
      <c r="A86" s="20">
        <f t="shared" si="15"/>
        <v>7</v>
      </c>
      <c r="B86" s="56">
        <v>186</v>
      </c>
      <c r="C86" s="21" t="s">
        <v>150</v>
      </c>
      <c r="D86" s="250" t="s">
        <v>274</v>
      </c>
      <c r="E86" s="21"/>
      <c r="F86" s="110">
        <f>VLOOKUP($D86,'REG FL BS - 4 Results'!$A:$BB,MATCH(F$12,'REG FL BS - 4 Results'!$2:$2,0),FALSE)/1000</f>
        <v>186598.38105002098</v>
      </c>
      <c r="G86" s="110">
        <f>VLOOKUP($D86,'REG FL BS - 4 Results'!$A:$BB,MATCH(G$12,'REG FL BS - 4 Results'!$2:$2,0),FALSE)/1000</f>
        <v>186023.19994473699</v>
      </c>
      <c r="H86" s="110">
        <f>VLOOKUP($D86,'REG FL BS - 4 Results'!$A:$BB,MATCH(H$12,'REG FL BS - 4 Results'!$2:$2,0),FALSE)/1000</f>
        <v>185448.01883945899</v>
      </c>
      <c r="I86" s="110">
        <f>VLOOKUP($D86,'REG FL BS - 4 Results'!$A:$BB,MATCH(I$12,'REG FL BS - 4 Results'!$2:$2,0),FALSE)/1000</f>
        <v>184872.83773417602</v>
      </c>
      <c r="J86" s="110">
        <f>VLOOKUP($D86,'REG FL BS - 4 Results'!$A:$BB,MATCH(J$12,'REG FL BS - 4 Results'!$2:$2,0),FALSE)/1000</f>
        <v>184297.65662889701</v>
      </c>
      <c r="K86" s="110">
        <f>VLOOKUP($D86,'REG FL BS - 4 Results'!$A:$BB,MATCH(K$12,'REG FL BS - 4 Results'!$2:$2,0),FALSE)/1000</f>
        <v>183722.475523612</v>
      </c>
      <c r="L86" s="110">
        <f>VLOOKUP($D86,'REG FL BS - 4 Results'!$A:$BB,MATCH(L$12,'REG FL BS - 4 Results'!$2:$2,0),FALSE)/1000</f>
        <v>183147.29441832899</v>
      </c>
      <c r="M86" s="110">
        <f>VLOOKUP($D86,'REG FL BS - 4 Results'!$A:$BB,MATCH(M$12,'REG FL BS - 4 Results'!$2:$2,0),FALSE)/1000</f>
        <v>182572.11331304602</v>
      </c>
      <c r="N86" s="110">
        <f>VLOOKUP($D86,'REG FL BS - 4 Results'!$A:$BB,MATCH(N$12,'REG FL BS - 4 Results'!$2:$2,0),FALSE)/1000</f>
        <v>181996.93220776998</v>
      </c>
      <c r="O86" s="110">
        <f>VLOOKUP($D86,'REG FL BS - 4 Results'!$A:$BB,MATCH(O$12,'REG FL BS - 4 Results'!$2:$2,0),FALSE)/1000</f>
        <v>181421.751102482</v>
      </c>
      <c r="P86" s="110">
        <f>VLOOKUP($D86,'REG FL BS - 4 Results'!$A:$BB,MATCH(P$12,'REG FL BS - 4 Results'!$2:$2,0),FALSE)/1000</f>
        <v>180846.569997204</v>
      </c>
      <c r="Q86" s="110">
        <f>VLOOKUP($D86,'REG FL BS - 4 Results'!$A:$BB,MATCH(Q$12,'REG FL BS - 4 Results'!$2:$2,0),FALSE)/1000</f>
        <v>180271.388891924</v>
      </c>
      <c r="R86" s="110">
        <f>VLOOKUP($D86,'REG FL BS - 4 Results'!$A:$BB,MATCH(R$12,'REG FL BS - 4 Results'!$2:$2,0),FALSE)/1000</f>
        <v>179696.207786643</v>
      </c>
      <c r="S86" s="44">
        <f t="shared" si="16"/>
        <v>183147.29441833077</v>
      </c>
    </row>
    <row r="87" spans="1:19" s="15" customFormat="1" x14ac:dyDescent="0.3">
      <c r="A87" s="20">
        <f t="shared" si="15"/>
        <v>8</v>
      </c>
      <c r="B87" s="56">
        <v>189</v>
      </c>
      <c r="C87" s="21" t="s">
        <v>151</v>
      </c>
      <c r="D87" s="250" t="s">
        <v>275</v>
      </c>
      <c r="E87" s="21"/>
      <c r="F87" s="110">
        <f>VLOOKUP($D87,'REG FL BS - 4 Results'!$A:$BB,MATCH(F$12,'REG FL BS - 4 Results'!$2:$2,0),FALSE)/1000</f>
        <v>4149.5100199999997</v>
      </c>
      <c r="G87" s="110">
        <f>VLOOKUP($D87,'REG FL BS - 4 Results'!$A:$BB,MATCH(G$12,'REG FL BS - 4 Results'!$2:$2,0),FALSE)/1000</f>
        <v>4070.6527433333299</v>
      </c>
      <c r="H87" s="110">
        <f>VLOOKUP($D87,'REG FL BS - 4 Results'!$A:$BB,MATCH(H$12,'REG FL BS - 4 Results'!$2:$2,0),FALSE)/1000</f>
        <v>3991.7954666666596</v>
      </c>
      <c r="I87" s="110">
        <f>VLOOKUP($D87,'REG FL BS - 4 Results'!$A:$BB,MATCH(I$12,'REG FL BS - 4 Results'!$2:$2,0),FALSE)/1000</f>
        <v>3912.9381899999998</v>
      </c>
      <c r="J87" s="110">
        <f>VLOOKUP($D87,'REG FL BS - 4 Results'!$A:$BB,MATCH(J$12,'REG FL BS - 4 Results'!$2:$2,0),FALSE)/1000</f>
        <v>3834.08091333333</v>
      </c>
      <c r="K87" s="110">
        <f>VLOOKUP($D87,'REG FL BS - 4 Results'!$A:$BB,MATCH(K$12,'REG FL BS - 4 Results'!$2:$2,0),FALSE)/1000</f>
        <v>3755.2236366666698</v>
      </c>
      <c r="L87" s="110">
        <f>VLOOKUP($D87,'REG FL BS - 4 Results'!$A:$BB,MATCH(L$12,'REG FL BS - 4 Results'!$2:$2,0),FALSE)/1000</f>
        <v>3676.36636</v>
      </c>
      <c r="M87" s="110">
        <f>VLOOKUP($D87,'REG FL BS - 4 Results'!$A:$BB,MATCH(M$12,'REG FL BS - 4 Results'!$2:$2,0),FALSE)/1000</f>
        <v>3597.5090833333302</v>
      </c>
      <c r="N87" s="110">
        <f>VLOOKUP($D87,'REG FL BS - 4 Results'!$A:$BB,MATCH(N$12,'REG FL BS - 4 Results'!$2:$2,0),FALSE)/1000</f>
        <v>3518.6518066666699</v>
      </c>
      <c r="O87" s="110">
        <f>VLOOKUP($D87,'REG FL BS - 4 Results'!$A:$BB,MATCH(O$12,'REG FL BS - 4 Results'!$2:$2,0),FALSE)/1000</f>
        <v>3439.7945299999997</v>
      </c>
      <c r="P87" s="110">
        <f>VLOOKUP($D87,'REG FL BS - 4 Results'!$A:$BB,MATCH(P$12,'REG FL BS - 4 Results'!$2:$2,0),FALSE)/1000</f>
        <v>3360.9372533333303</v>
      </c>
      <c r="Q87" s="110">
        <f>VLOOKUP($D87,'REG FL BS - 4 Results'!$A:$BB,MATCH(Q$12,'REG FL BS - 4 Results'!$2:$2,0),FALSE)/1000</f>
        <v>3282.0799766666696</v>
      </c>
      <c r="R87" s="110">
        <f>VLOOKUP($D87,'REG FL BS - 4 Results'!$A:$BB,MATCH(R$12,'REG FL BS - 4 Results'!$2:$2,0),FALSE)/1000</f>
        <v>3203.2227000000003</v>
      </c>
      <c r="S87" s="44">
        <f t="shared" si="16"/>
        <v>3676.3663599999991</v>
      </c>
    </row>
    <row r="88" spans="1:19" s="15" customFormat="1" x14ac:dyDescent="0.3">
      <c r="A88" s="20">
        <f t="shared" si="15"/>
        <v>9</v>
      </c>
      <c r="B88" s="56">
        <v>190</v>
      </c>
      <c r="C88" s="21" t="s">
        <v>152</v>
      </c>
      <c r="D88" s="250" t="s">
        <v>276</v>
      </c>
      <c r="E88" s="21"/>
      <c r="F88" s="110">
        <f>VLOOKUP($D88,'REG FL BS - 4 Results'!$A:$BB,MATCH(F$12,'REG FL BS - 4 Results'!$2:$2,0),FALSE)/1000</f>
        <v>976946.81663000002</v>
      </c>
      <c r="G88" s="110">
        <f>VLOOKUP($D88,'REG FL BS - 4 Results'!$A:$BB,MATCH(G$12,'REG FL BS - 4 Results'!$2:$2,0),FALSE)/1000</f>
        <v>976946.81663000002</v>
      </c>
      <c r="H88" s="110">
        <f>VLOOKUP($D88,'REG FL BS - 4 Results'!$A:$BB,MATCH(H$12,'REG FL BS - 4 Results'!$2:$2,0),FALSE)/1000</f>
        <v>976946.81663000002</v>
      </c>
      <c r="I88" s="110">
        <f>VLOOKUP($D88,'REG FL BS - 4 Results'!$A:$BB,MATCH(I$12,'REG FL BS - 4 Results'!$2:$2,0),FALSE)/1000</f>
        <v>976946.81663000002</v>
      </c>
      <c r="J88" s="110">
        <f>VLOOKUP($D88,'REG FL BS - 4 Results'!$A:$BB,MATCH(J$12,'REG FL BS - 4 Results'!$2:$2,0),FALSE)/1000</f>
        <v>976946.81663000002</v>
      </c>
      <c r="K88" s="110">
        <f>VLOOKUP($D88,'REG FL BS - 4 Results'!$A:$BB,MATCH(K$12,'REG FL BS - 4 Results'!$2:$2,0),FALSE)/1000</f>
        <v>976946.81663000002</v>
      </c>
      <c r="L88" s="110">
        <f>VLOOKUP($D88,'REG FL BS - 4 Results'!$A:$BB,MATCH(L$12,'REG FL BS - 4 Results'!$2:$2,0),FALSE)/1000</f>
        <v>976946.81663000002</v>
      </c>
      <c r="M88" s="110">
        <f>VLOOKUP($D88,'REG FL BS - 4 Results'!$A:$BB,MATCH(M$12,'REG FL BS - 4 Results'!$2:$2,0),FALSE)/1000</f>
        <v>976946.81663000002</v>
      </c>
      <c r="N88" s="110">
        <f>VLOOKUP($D88,'REG FL BS - 4 Results'!$A:$BB,MATCH(N$12,'REG FL BS - 4 Results'!$2:$2,0),FALSE)/1000</f>
        <v>976946.81663000002</v>
      </c>
      <c r="O88" s="110">
        <f>VLOOKUP($D88,'REG FL BS - 4 Results'!$A:$BB,MATCH(O$12,'REG FL BS - 4 Results'!$2:$2,0),FALSE)/1000</f>
        <v>976946.81663000002</v>
      </c>
      <c r="P88" s="110">
        <f>VLOOKUP($D88,'REG FL BS - 4 Results'!$A:$BB,MATCH(P$12,'REG FL BS - 4 Results'!$2:$2,0),FALSE)/1000</f>
        <v>976946.81663000002</v>
      </c>
      <c r="Q88" s="110">
        <f>VLOOKUP($D88,'REG FL BS - 4 Results'!$A:$BB,MATCH(Q$12,'REG FL BS - 4 Results'!$2:$2,0),FALSE)/1000</f>
        <v>976946.81663000002</v>
      </c>
      <c r="R88" s="110">
        <f>VLOOKUP($D88,'REG FL BS - 4 Results'!$A:$BB,MATCH(R$12,'REG FL BS - 4 Results'!$2:$2,0),FALSE)/1000</f>
        <v>976946.81663000002</v>
      </c>
      <c r="S88" s="44">
        <f t="shared" si="16"/>
        <v>976946.81663000013</v>
      </c>
    </row>
    <row r="89" spans="1:19" s="15" customFormat="1" x14ac:dyDescent="0.3">
      <c r="A89" s="20">
        <f t="shared" si="15"/>
        <v>10</v>
      </c>
      <c r="B89" s="56"/>
      <c r="C89" s="41" t="s">
        <v>153</v>
      </c>
      <c r="D89" s="41"/>
      <c r="E89" s="41"/>
      <c r="F89" s="46">
        <f>SUM(F81:F88)</f>
        <v>3242833.6636322569</v>
      </c>
      <c r="G89" s="46">
        <f t="shared" ref="G89:P89" si="17">SUM(G81:G88)</f>
        <v>3156422.8018694678</v>
      </c>
      <c r="H89" s="46">
        <f t="shared" si="17"/>
        <v>3156695.1103294548</v>
      </c>
      <c r="I89" s="46">
        <f t="shared" si="17"/>
        <v>3135553.235761106</v>
      </c>
      <c r="J89" s="46">
        <f t="shared" si="17"/>
        <v>3087474.2109217839</v>
      </c>
      <c r="K89" s="46">
        <f t="shared" si="17"/>
        <v>3021506.719534006</v>
      </c>
      <c r="L89" s="46">
        <f t="shared" si="17"/>
        <v>2946702.82057741</v>
      </c>
      <c r="M89" s="46">
        <f t="shared" si="17"/>
        <v>2869496.3858902943</v>
      </c>
      <c r="N89" s="46">
        <f t="shared" si="17"/>
        <v>2720577.4878583848</v>
      </c>
      <c r="O89" s="46">
        <f t="shared" si="17"/>
        <v>2638109.1606551139</v>
      </c>
      <c r="P89" s="46">
        <f t="shared" si="17"/>
        <v>2578133.1921858229</v>
      </c>
      <c r="Q89" s="46">
        <f>SUM(Q81:Q88)</f>
        <v>2550082.21544044</v>
      </c>
      <c r="R89" s="46">
        <f>SUM(R81:R88)</f>
        <v>2520519.5947343362</v>
      </c>
      <c r="S89" s="46">
        <f>SUM(S81:S88)</f>
        <v>2894162.0461069136</v>
      </c>
    </row>
    <row r="90" spans="1:19" s="15" customFormat="1" ht="14.4" thickBot="1" x14ac:dyDescent="0.35">
      <c r="A90" s="20">
        <f t="shared" si="15"/>
        <v>11</v>
      </c>
      <c r="B90" s="56"/>
      <c r="C90" s="21" t="s">
        <v>154</v>
      </c>
      <c r="D90" s="21"/>
      <c r="E90" s="21"/>
      <c r="F90" s="49">
        <f t="shared" ref="F90:S90" si="18">F30+F40+F59+F89</f>
        <v>26868168.584414326</v>
      </c>
      <c r="G90" s="49">
        <f t="shared" si="18"/>
        <v>27056686.513425842</v>
      </c>
      <c r="H90" s="49">
        <f t="shared" si="18"/>
        <v>27081923.520901091</v>
      </c>
      <c r="I90" s="49">
        <f t="shared" si="18"/>
        <v>27176974.307036404</v>
      </c>
      <c r="J90" s="49">
        <f t="shared" si="18"/>
        <v>27263064.395368475</v>
      </c>
      <c r="K90" s="49">
        <f t="shared" si="18"/>
        <v>27409990.798580024</v>
      </c>
      <c r="L90" s="49">
        <f t="shared" si="18"/>
        <v>27519789.779594935</v>
      </c>
      <c r="M90" s="49">
        <f t="shared" si="18"/>
        <v>27582028.779036552</v>
      </c>
      <c r="N90" s="49">
        <f t="shared" si="18"/>
        <v>27811538.281606864</v>
      </c>
      <c r="O90" s="49">
        <f t="shared" si="18"/>
        <v>27857030.752964932</v>
      </c>
      <c r="P90" s="49">
        <f t="shared" si="18"/>
        <v>27955356.309863199</v>
      </c>
      <c r="Q90" s="49">
        <f t="shared" si="18"/>
        <v>27817448.118485801</v>
      </c>
      <c r="R90" s="49">
        <f t="shared" si="18"/>
        <v>27729555.999857243</v>
      </c>
      <c r="S90" s="49">
        <f t="shared" si="18"/>
        <v>27471504.318548895</v>
      </c>
    </row>
    <row r="91" spans="1:19" s="15" customFormat="1" ht="14.4" thickTop="1" x14ac:dyDescent="0.3">
      <c r="A91" s="20">
        <f t="shared" si="15"/>
        <v>12</v>
      </c>
      <c r="B91" s="56"/>
      <c r="C91" s="25"/>
      <c r="D91" s="25"/>
      <c r="E91" s="25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4"/>
    </row>
    <row r="92" spans="1:19" s="15" customFormat="1" x14ac:dyDescent="0.3">
      <c r="A92" s="20">
        <f t="shared" si="15"/>
        <v>13</v>
      </c>
      <c r="B92" s="56"/>
      <c r="C92" s="21" t="s">
        <v>155</v>
      </c>
      <c r="D92" s="21"/>
      <c r="E92" s="21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1:19" x14ac:dyDescent="0.3">
      <c r="A93" s="20">
        <f t="shared" si="15"/>
        <v>14</v>
      </c>
      <c r="B93" s="56">
        <v>201</v>
      </c>
      <c r="C93" s="21" t="s">
        <v>156</v>
      </c>
      <c r="D93" s="250" t="s">
        <v>277</v>
      </c>
      <c r="E93" s="21"/>
      <c r="F93" s="110">
        <f>-VLOOKUP($D93,'REG FL BS - 4 Results'!$A:$BB,MATCH(F$12,'REG FL BS - 4 Results'!$2:$2,0),FALSE)/1000</f>
        <v>0</v>
      </c>
      <c r="G93" s="110">
        <f>-VLOOKUP($D93,'REG FL BS - 4 Results'!$A:$BB,MATCH(G$12,'REG FL BS - 4 Results'!$2:$2,0),FALSE)/1000</f>
        <v>0</v>
      </c>
      <c r="H93" s="110">
        <f>-VLOOKUP($D93,'REG FL BS - 4 Results'!$A:$BB,MATCH(H$12,'REG FL BS - 4 Results'!$2:$2,0),FALSE)/1000</f>
        <v>0</v>
      </c>
      <c r="I93" s="110">
        <f>-VLOOKUP($D93,'REG FL BS - 4 Results'!$A:$BB,MATCH(I$12,'REG FL BS - 4 Results'!$2:$2,0),FALSE)/1000</f>
        <v>0</v>
      </c>
      <c r="J93" s="110">
        <f>-VLOOKUP($D93,'REG FL BS - 4 Results'!$A:$BB,MATCH(J$12,'REG FL BS - 4 Results'!$2:$2,0),FALSE)/1000</f>
        <v>0</v>
      </c>
      <c r="K93" s="110">
        <f>-VLOOKUP($D93,'REG FL BS - 4 Results'!$A:$BB,MATCH(K$12,'REG FL BS - 4 Results'!$2:$2,0),FALSE)/1000</f>
        <v>0</v>
      </c>
      <c r="L93" s="110">
        <f>-VLOOKUP($D93,'REG FL BS - 4 Results'!$A:$BB,MATCH(L$12,'REG FL BS - 4 Results'!$2:$2,0),FALSE)/1000</f>
        <v>0</v>
      </c>
      <c r="M93" s="110">
        <f>-VLOOKUP($D93,'REG FL BS - 4 Results'!$A:$BB,MATCH(M$12,'REG FL BS - 4 Results'!$2:$2,0),FALSE)/1000</f>
        <v>0</v>
      </c>
      <c r="N93" s="110">
        <f>-VLOOKUP($D93,'REG FL BS - 4 Results'!$A:$BB,MATCH(N$12,'REG FL BS - 4 Results'!$2:$2,0),FALSE)/1000</f>
        <v>0</v>
      </c>
      <c r="O93" s="110">
        <f>-VLOOKUP($D93,'REG FL BS - 4 Results'!$A:$BB,MATCH(O$12,'REG FL BS - 4 Results'!$2:$2,0),FALSE)/1000</f>
        <v>0</v>
      </c>
      <c r="P93" s="110">
        <f>-VLOOKUP($D93,'REG FL BS - 4 Results'!$A:$BB,MATCH(P$12,'REG FL BS - 4 Results'!$2:$2,0),FALSE)/1000</f>
        <v>0</v>
      </c>
      <c r="Q93" s="110">
        <f>-VLOOKUP($D93,'REG FL BS - 4 Results'!$A:$BB,MATCH(Q$12,'REG FL BS - 4 Results'!$2:$2,0),FALSE)/1000</f>
        <v>0</v>
      </c>
      <c r="R93" s="110">
        <f>-VLOOKUP($D93,'REG FL BS - 4 Results'!$A:$BB,MATCH(R$12,'REG FL BS - 4 Results'!$2:$2,0),FALSE)/1000</f>
        <v>0</v>
      </c>
      <c r="S93" s="47">
        <f t="shared" ref="S93:S96" si="19">AVERAGE(F93:R93)</f>
        <v>0</v>
      </c>
    </row>
    <row r="94" spans="1:19" x14ac:dyDescent="0.3">
      <c r="A94" s="20">
        <f t="shared" si="15"/>
        <v>15</v>
      </c>
      <c r="B94" s="56">
        <v>207</v>
      </c>
      <c r="C94" s="21" t="s">
        <v>157</v>
      </c>
      <c r="D94" s="250" t="s">
        <v>278</v>
      </c>
      <c r="E94" s="21"/>
      <c r="F94" s="110">
        <f>-VLOOKUP($D94,'REG FL BS - 4 Results'!$A:$BB,MATCH(F$12,'REG FL BS - 4 Results'!$2:$2,0),FALSE)/1000</f>
        <v>0</v>
      </c>
      <c r="G94" s="110">
        <f>-VLOOKUP($D94,'REG FL BS - 4 Results'!$A:$BB,MATCH(G$12,'REG FL BS - 4 Results'!$2:$2,0),FALSE)/1000</f>
        <v>0</v>
      </c>
      <c r="H94" s="110">
        <f>-VLOOKUP($D94,'REG FL BS - 4 Results'!$A:$BB,MATCH(H$12,'REG FL BS - 4 Results'!$2:$2,0),FALSE)/1000</f>
        <v>0</v>
      </c>
      <c r="I94" s="110">
        <f>-VLOOKUP($D94,'REG FL BS - 4 Results'!$A:$BB,MATCH(I$12,'REG FL BS - 4 Results'!$2:$2,0),FALSE)/1000</f>
        <v>0</v>
      </c>
      <c r="J94" s="110">
        <f>-VLOOKUP($D94,'REG FL BS - 4 Results'!$A:$BB,MATCH(J$12,'REG FL BS - 4 Results'!$2:$2,0),FALSE)/1000</f>
        <v>0</v>
      </c>
      <c r="K94" s="110">
        <f>-VLOOKUP($D94,'REG FL BS - 4 Results'!$A:$BB,MATCH(K$12,'REG FL BS - 4 Results'!$2:$2,0),FALSE)/1000</f>
        <v>0</v>
      </c>
      <c r="L94" s="110">
        <f>-VLOOKUP($D94,'REG FL BS - 4 Results'!$A:$BB,MATCH(L$12,'REG FL BS - 4 Results'!$2:$2,0),FALSE)/1000</f>
        <v>0</v>
      </c>
      <c r="M94" s="110">
        <f>-VLOOKUP($D94,'REG FL BS - 4 Results'!$A:$BB,MATCH(M$12,'REG FL BS - 4 Results'!$2:$2,0),FALSE)/1000</f>
        <v>0</v>
      </c>
      <c r="N94" s="110">
        <f>-VLOOKUP($D94,'REG FL BS - 4 Results'!$A:$BB,MATCH(N$12,'REG FL BS - 4 Results'!$2:$2,0),FALSE)/1000</f>
        <v>0</v>
      </c>
      <c r="O94" s="110">
        <f>-VLOOKUP($D94,'REG FL BS - 4 Results'!$A:$BB,MATCH(O$12,'REG FL BS - 4 Results'!$2:$2,0),FALSE)/1000</f>
        <v>0</v>
      </c>
      <c r="P94" s="110">
        <f>-VLOOKUP($D94,'REG FL BS - 4 Results'!$A:$BB,MATCH(P$12,'REG FL BS - 4 Results'!$2:$2,0),FALSE)/1000</f>
        <v>0</v>
      </c>
      <c r="Q94" s="110">
        <f>-VLOOKUP($D94,'REG FL BS - 4 Results'!$A:$BB,MATCH(Q$12,'REG FL BS - 4 Results'!$2:$2,0),FALSE)/1000</f>
        <v>0</v>
      </c>
      <c r="R94" s="110">
        <f>-VLOOKUP($D94,'REG FL BS - 4 Results'!$A:$BB,MATCH(R$12,'REG FL BS - 4 Results'!$2:$2,0),FALSE)/1000</f>
        <v>0</v>
      </c>
      <c r="S94" s="47">
        <f t="shared" si="19"/>
        <v>0</v>
      </c>
    </row>
    <row r="95" spans="1:19" x14ac:dyDescent="0.3">
      <c r="A95" s="20">
        <f t="shared" si="15"/>
        <v>16</v>
      </c>
      <c r="B95" s="56">
        <v>214</v>
      </c>
      <c r="C95" s="3" t="s">
        <v>158</v>
      </c>
      <c r="D95" s="250" t="s">
        <v>249</v>
      </c>
      <c r="F95" s="110">
        <v>0</v>
      </c>
      <c r="G95" s="110">
        <f>-VLOOKUP($D95,'REG FL BS - 4 Results'!$A:$BB,MATCH(G$12,'REG FL BS - 4 Results'!$2:$2,0),FALSE)/1000</f>
        <v>0</v>
      </c>
      <c r="H95" s="110">
        <f>-VLOOKUP($D95,'REG FL BS - 4 Results'!$A:$BB,MATCH(H$12,'REG FL BS - 4 Results'!$2:$2,0),FALSE)/1000</f>
        <v>0</v>
      </c>
      <c r="I95" s="110">
        <f>-VLOOKUP($D95,'REG FL BS - 4 Results'!$A:$BB,MATCH(I$12,'REG FL BS - 4 Results'!$2:$2,0),FALSE)/1000</f>
        <v>0</v>
      </c>
      <c r="J95" s="110">
        <f>-VLOOKUP($D95,'REG FL BS - 4 Results'!$A:$BB,MATCH(J$12,'REG FL BS - 4 Results'!$2:$2,0),FALSE)/1000</f>
        <v>0</v>
      </c>
      <c r="K95" s="110">
        <f>-VLOOKUP($D95,'REG FL BS - 4 Results'!$A:$BB,MATCH(K$12,'REG FL BS - 4 Results'!$2:$2,0),FALSE)/1000</f>
        <v>0</v>
      </c>
      <c r="L95" s="110">
        <f>-VLOOKUP($D95,'REG FL BS - 4 Results'!$A:$BB,MATCH(L$12,'REG FL BS - 4 Results'!$2:$2,0),FALSE)/1000</f>
        <v>0</v>
      </c>
      <c r="M95" s="110">
        <f>-VLOOKUP($D95,'REG FL BS - 4 Results'!$A:$BB,MATCH(M$12,'REG FL BS - 4 Results'!$2:$2,0),FALSE)/1000</f>
        <v>0</v>
      </c>
      <c r="N95" s="110">
        <f>-VLOOKUP($D95,'REG FL BS - 4 Results'!$A:$BB,MATCH(N$12,'REG FL BS - 4 Results'!$2:$2,0),FALSE)/1000</f>
        <v>0</v>
      </c>
      <c r="O95" s="110">
        <f>-VLOOKUP($D95,'REG FL BS - 4 Results'!$A:$BB,MATCH(O$12,'REG FL BS - 4 Results'!$2:$2,0),FALSE)/1000</f>
        <v>0</v>
      </c>
      <c r="P95" s="110">
        <f>-VLOOKUP($D95,'REG FL BS - 4 Results'!$A:$BB,MATCH(P$12,'REG FL BS - 4 Results'!$2:$2,0),FALSE)/1000</f>
        <v>0</v>
      </c>
      <c r="Q95" s="110">
        <f>-VLOOKUP($D95,'REG FL BS - 4 Results'!$A:$BB,MATCH(Q$12,'REG FL BS - 4 Results'!$2:$2,0),FALSE)/1000</f>
        <v>0</v>
      </c>
      <c r="R95" s="110">
        <f>-VLOOKUP($D95,'REG FL BS - 4 Results'!$A:$BB,MATCH(R$12,'REG FL BS - 4 Results'!$2:$2,0),FALSE)/1000</f>
        <v>0</v>
      </c>
      <c r="S95" s="47">
        <f t="shared" si="19"/>
        <v>0</v>
      </c>
    </row>
    <row r="96" spans="1:19" x14ac:dyDescent="0.3">
      <c r="A96" s="20">
        <f t="shared" si="15"/>
        <v>17</v>
      </c>
      <c r="B96" s="56">
        <v>211</v>
      </c>
      <c r="C96" s="21" t="s">
        <v>159</v>
      </c>
      <c r="D96" s="250" t="s">
        <v>279</v>
      </c>
      <c r="E96" s="21"/>
      <c r="F96" s="110">
        <f>-VLOOKUP($D96,'REG FL BS - 4 Results'!$A:$BB,MATCH(F$12,'REG FL BS - 4 Results'!$2:$2,0),FALSE)/1000</f>
        <v>1591035.36075</v>
      </c>
      <c r="G96" s="110">
        <f>-VLOOKUP($D96,'REG FL BS - 4 Results'!$A:$BB,MATCH(G$12,'REG FL BS - 4 Results'!$2:$2,0),FALSE)/1000</f>
        <v>1591035.36075</v>
      </c>
      <c r="H96" s="110">
        <f>-VLOOKUP($D96,'REG FL BS - 4 Results'!$A:$BB,MATCH(H$12,'REG FL BS - 4 Results'!$2:$2,0),FALSE)/1000</f>
        <v>1591035.36075</v>
      </c>
      <c r="I96" s="110">
        <f>-VLOOKUP($D96,'REG FL BS - 4 Results'!$A:$BB,MATCH(I$12,'REG FL BS - 4 Results'!$2:$2,0),FALSE)/1000</f>
        <v>1591035.36075</v>
      </c>
      <c r="J96" s="110">
        <f>-VLOOKUP($D96,'REG FL BS - 4 Results'!$A:$BB,MATCH(J$12,'REG FL BS - 4 Results'!$2:$2,0),FALSE)/1000</f>
        <v>1591035.36075</v>
      </c>
      <c r="K96" s="110">
        <f>-VLOOKUP($D96,'REG FL BS - 4 Results'!$A:$BB,MATCH(K$12,'REG FL BS - 4 Results'!$2:$2,0),FALSE)/1000</f>
        <v>1591035.36075</v>
      </c>
      <c r="L96" s="110">
        <f>-VLOOKUP($D96,'REG FL BS - 4 Results'!$A:$BB,MATCH(L$12,'REG FL BS - 4 Results'!$2:$2,0),FALSE)/1000</f>
        <v>1591035.36075</v>
      </c>
      <c r="M96" s="110">
        <f>-VLOOKUP($D96,'REG FL BS - 4 Results'!$A:$BB,MATCH(M$12,'REG FL BS - 4 Results'!$2:$2,0),FALSE)/1000</f>
        <v>1591035.36075</v>
      </c>
      <c r="N96" s="110">
        <f>-VLOOKUP($D96,'REG FL BS - 4 Results'!$A:$BB,MATCH(N$12,'REG FL BS - 4 Results'!$2:$2,0),FALSE)/1000</f>
        <v>1591035.36075</v>
      </c>
      <c r="O96" s="110">
        <f>-VLOOKUP($D96,'REG FL BS - 4 Results'!$A:$BB,MATCH(O$12,'REG FL BS - 4 Results'!$2:$2,0),FALSE)/1000</f>
        <v>1591035.36075</v>
      </c>
      <c r="P96" s="110">
        <f>-VLOOKUP($D96,'REG FL BS - 4 Results'!$A:$BB,MATCH(P$12,'REG FL BS - 4 Results'!$2:$2,0),FALSE)/1000</f>
        <v>1591035.36075</v>
      </c>
      <c r="Q96" s="110">
        <f>-VLOOKUP($D96,'REG FL BS - 4 Results'!$A:$BB,MATCH(Q$12,'REG FL BS - 4 Results'!$2:$2,0),FALSE)/1000</f>
        <v>1591035.36075</v>
      </c>
      <c r="R96" s="110">
        <f>-VLOOKUP($D96,'REG FL BS - 4 Results'!$A:$BB,MATCH(R$12,'REG FL BS - 4 Results'!$2:$2,0),FALSE)/1000</f>
        <v>1591035.36075</v>
      </c>
      <c r="S96" s="47">
        <f t="shared" si="19"/>
        <v>1591035.3607500005</v>
      </c>
    </row>
    <row r="97" spans="1:19" x14ac:dyDescent="0.3">
      <c r="A97" s="20">
        <f t="shared" si="15"/>
        <v>18</v>
      </c>
      <c r="B97" s="56">
        <v>216</v>
      </c>
      <c r="C97" s="21" t="s">
        <v>160</v>
      </c>
      <c r="D97" s="250" t="s">
        <v>280</v>
      </c>
      <c r="E97" s="21"/>
      <c r="F97" s="110">
        <f>-VLOOKUP($D97,'REG FL BS - 4 Results'!$A:$BB,MATCH(F$12,'REG FL BS - 4 Results'!$2:$2,0),FALSE)/1000</f>
        <v>8387584.4312412394</v>
      </c>
      <c r="G97" s="110">
        <f>-VLOOKUP($D97,'REG FL BS - 4 Results'!$A:$BB,MATCH(G$12,'REG FL BS - 4 Results'!$2:$2,0),FALSE)/1000</f>
        <v>8509541.68649536</v>
      </c>
      <c r="H97" s="110">
        <f>-VLOOKUP($D97,'REG FL BS - 4 Results'!$A:$BB,MATCH(H$12,'REG FL BS - 4 Results'!$2:$2,0),FALSE)/1000</f>
        <v>8560428.9277804811</v>
      </c>
      <c r="I97" s="110">
        <f>-VLOOKUP($D97,'REG FL BS - 4 Results'!$A:$BB,MATCH(I$12,'REG FL BS - 4 Results'!$2:$2,0),FALSE)/1000</f>
        <v>8602637.0449355207</v>
      </c>
      <c r="J97" s="110">
        <f>-VLOOKUP($D97,'REG FL BS - 4 Results'!$A:$BB,MATCH(J$12,'REG FL BS - 4 Results'!$2:$2,0),FALSE)/1000</f>
        <v>8651657.9899686612</v>
      </c>
      <c r="K97" s="110">
        <f>-VLOOKUP($D97,'REG FL BS - 4 Results'!$A:$BB,MATCH(K$12,'REG FL BS - 4 Results'!$2:$2,0),FALSE)/1000</f>
        <v>8729544.564526761</v>
      </c>
      <c r="L97" s="110">
        <f>-VLOOKUP($D97,'REG FL BS - 4 Results'!$A:$BB,MATCH(L$12,'REG FL BS - 4 Results'!$2:$2,0),FALSE)/1000</f>
        <v>8834672.4910512418</v>
      </c>
      <c r="M97" s="110">
        <f>-VLOOKUP($D97,'REG FL BS - 4 Results'!$A:$BB,MATCH(M$12,'REG FL BS - 4 Results'!$2:$2,0),FALSE)/1000</f>
        <v>8938490.2509649787</v>
      </c>
      <c r="N97" s="110">
        <f>-VLOOKUP($D97,'REG FL BS - 4 Results'!$A:$BB,MATCH(N$12,'REG FL BS - 4 Results'!$2:$2,0),FALSE)/1000</f>
        <v>9091340.6629313901</v>
      </c>
      <c r="O97" s="110">
        <f>-VLOOKUP($D97,'REG FL BS - 4 Results'!$A:$BB,MATCH(O$12,'REG FL BS - 4 Results'!$2:$2,0),FALSE)/1000</f>
        <v>9185432.6627834495</v>
      </c>
      <c r="P97" s="110">
        <f>-VLOOKUP($D97,'REG FL BS - 4 Results'!$A:$BB,MATCH(P$12,'REG FL BS - 4 Results'!$2:$2,0),FALSE)/1000</f>
        <v>9253791.1345554795</v>
      </c>
      <c r="Q97" s="110">
        <f>-VLOOKUP($D97,'REG FL BS - 4 Results'!$A:$BB,MATCH(Q$12,'REG FL BS - 4 Results'!$2:$2,0),FALSE)/1000</f>
        <v>9290542.3898889292</v>
      </c>
      <c r="R97" s="110">
        <f>-VLOOKUP($D97,'REG FL BS - 4 Results'!$A:$BB,MATCH(R$12,'REG FL BS - 4 Results'!$2:$2,0),FALSE)/1000</f>
        <v>9357783.6025561001</v>
      </c>
      <c r="S97" s="47">
        <f>AVERAGE(F97:R97)</f>
        <v>8876419.0645907354</v>
      </c>
    </row>
    <row r="98" spans="1:19" x14ac:dyDescent="0.3">
      <c r="A98" s="20">
        <f t="shared" si="15"/>
        <v>19</v>
      </c>
      <c r="B98" s="56">
        <v>219</v>
      </c>
      <c r="C98" s="21" t="s">
        <v>161</v>
      </c>
      <c r="D98" s="250" t="s">
        <v>281</v>
      </c>
      <c r="E98" s="21"/>
      <c r="F98" s="110">
        <f>-VLOOKUP($D98,'REG FL BS - 4 Results'!$A:$BB,MATCH(F$12,'REG FL BS - 4 Results'!$2:$2,0),FALSE)/1000</f>
        <v>-2106.97388</v>
      </c>
      <c r="G98" s="110">
        <f>-VLOOKUP($D98,'REG FL BS - 4 Results'!$A:$BB,MATCH(G$12,'REG FL BS - 4 Results'!$2:$2,0),FALSE)/1000</f>
        <v>-2106.97388</v>
      </c>
      <c r="H98" s="110">
        <f>-VLOOKUP($D98,'REG FL BS - 4 Results'!$A:$BB,MATCH(H$12,'REG FL BS - 4 Results'!$2:$2,0),FALSE)/1000</f>
        <v>-2106.97388</v>
      </c>
      <c r="I98" s="110">
        <f>-VLOOKUP($D98,'REG FL BS - 4 Results'!$A:$BB,MATCH(I$12,'REG FL BS - 4 Results'!$2:$2,0),FALSE)/1000</f>
        <v>-2106.97388</v>
      </c>
      <c r="J98" s="110">
        <f>-VLOOKUP($D98,'REG FL BS - 4 Results'!$A:$BB,MATCH(J$12,'REG FL BS - 4 Results'!$2:$2,0),FALSE)/1000</f>
        <v>-2106.97388</v>
      </c>
      <c r="K98" s="110">
        <f>-VLOOKUP($D98,'REG FL BS - 4 Results'!$A:$BB,MATCH(K$12,'REG FL BS - 4 Results'!$2:$2,0),FALSE)/1000</f>
        <v>-2106.97388</v>
      </c>
      <c r="L98" s="110">
        <f>-VLOOKUP($D98,'REG FL BS - 4 Results'!$A:$BB,MATCH(L$12,'REG FL BS - 4 Results'!$2:$2,0),FALSE)/1000</f>
        <v>-2106.97388</v>
      </c>
      <c r="M98" s="110">
        <f>-VLOOKUP($D98,'REG FL BS - 4 Results'!$A:$BB,MATCH(M$12,'REG FL BS - 4 Results'!$2:$2,0),FALSE)/1000</f>
        <v>-2106.97388</v>
      </c>
      <c r="N98" s="110">
        <f>-VLOOKUP($D98,'REG FL BS - 4 Results'!$A:$BB,MATCH(N$12,'REG FL BS - 4 Results'!$2:$2,0),FALSE)/1000</f>
        <v>-2106.97388</v>
      </c>
      <c r="O98" s="110">
        <f>-VLOOKUP($D98,'REG FL BS - 4 Results'!$A:$BB,MATCH(O$12,'REG FL BS - 4 Results'!$2:$2,0),FALSE)/1000</f>
        <v>-2106.97388</v>
      </c>
      <c r="P98" s="110">
        <f>-VLOOKUP($D98,'REG FL BS - 4 Results'!$A:$BB,MATCH(P$12,'REG FL BS - 4 Results'!$2:$2,0),FALSE)/1000</f>
        <v>-2106.97388</v>
      </c>
      <c r="Q98" s="110">
        <f>-VLOOKUP($D98,'REG FL BS - 4 Results'!$A:$BB,MATCH(Q$12,'REG FL BS - 4 Results'!$2:$2,0),FALSE)/1000</f>
        <v>-2106.97388</v>
      </c>
      <c r="R98" s="110">
        <f>-VLOOKUP($D98,'REG FL BS - 4 Results'!$A:$BB,MATCH(R$12,'REG FL BS - 4 Results'!$2:$2,0),FALSE)/1000</f>
        <v>-2106.97388</v>
      </c>
      <c r="S98" s="47">
        <f>AVERAGE(F98:R98)</f>
        <v>-2106.9738800000005</v>
      </c>
    </row>
    <row r="99" spans="1:19" x14ac:dyDescent="0.3">
      <c r="A99" s="20">
        <f t="shared" si="15"/>
        <v>20</v>
      </c>
      <c r="B99" s="56"/>
      <c r="C99" s="41" t="s">
        <v>162</v>
      </c>
      <c r="D99" s="41"/>
      <c r="E99" s="41"/>
      <c r="F99" s="70">
        <f t="shared" ref="F99:S99" si="20">SUM(F93:F98)</f>
        <v>9976512.818111239</v>
      </c>
      <c r="G99" s="70">
        <f t="shared" si="20"/>
        <v>10098470.07336536</v>
      </c>
      <c r="H99" s="70">
        <f t="shared" si="20"/>
        <v>10149357.31465048</v>
      </c>
      <c r="I99" s="70">
        <f t="shared" si="20"/>
        <v>10191565.431805521</v>
      </c>
      <c r="J99" s="70">
        <f t="shared" si="20"/>
        <v>10240586.376838662</v>
      </c>
      <c r="K99" s="70">
        <f t="shared" si="20"/>
        <v>10318472.95139676</v>
      </c>
      <c r="L99" s="70">
        <f t="shared" si="20"/>
        <v>10423600.877921242</v>
      </c>
      <c r="M99" s="70">
        <f t="shared" si="20"/>
        <v>10527418.637834977</v>
      </c>
      <c r="N99" s="70">
        <f t="shared" si="20"/>
        <v>10680269.049801391</v>
      </c>
      <c r="O99" s="70">
        <f t="shared" si="20"/>
        <v>10774361.049653448</v>
      </c>
      <c r="P99" s="70">
        <f t="shared" si="20"/>
        <v>10842719.521425478</v>
      </c>
      <c r="Q99" s="70">
        <f t="shared" si="20"/>
        <v>10879470.776758928</v>
      </c>
      <c r="R99" s="70">
        <f t="shared" si="20"/>
        <v>10946711.989426099</v>
      </c>
      <c r="S99" s="70">
        <f t="shared" si="20"/>
        <v>10465347.451460736</v>
      </c>
    </row>
    <row r="100" spans="1:19" x14ac:dyDescent="0.3">
      <c r="A100" s="20">
        <f t="shared" si="15"/>
        <v>21</v>
      </c>
      <c r="B100" s="56">
        <v>204</v>
      </c>
      <c r="C100" s="21" t="s">
        <v>163</v>
      </c>
      <c r="D100" s="250" t="s">
        <v>249</v>
      </c>
      <c r="E100" s="21"/>
      <c r="F100" s="110">
        <f>-VLOOKUP($D100,'REG FL BS - 4 Results'!$A:$BB,MATCH(F$12,'REG FL BS - 4 Results'!$2:$2,0),FALSE)/1000</f>
        <v>0</v>
      </c>
      <c r="G100" s="110">
        <f>-VLOOKUP($D100,'REG FL BS - 4 Results'!$A:$BB,MATCH(G$12,'REG FL BS - 4 Results'!$2:$2,0),FALSE)/1000</f>
        <v>0</v>
      </c>
      <c r="H100" s="110">
        <f>-VLOOKUP($D100,'REG FL BS - 4 Results'!$A:$BB,MATCH(H$12,'REG FL BS - 4 Results'!$2:$2,0),FALSE)/1000</f>
        <v>0</v>
      </c>
      <c r="I100" s="110">
        <f>-VLOOKUP($D100,'REG FL BS - 4 Results'!$A:$BB,MATCH(I$12,'REG FL BS - 4 Results'!$2:$2,0),FALSE)/1000</f>
        <v>0</v>
      </c>
      <c r="J100" s="110">
        <f>-VLOOKUP($D100,'REG FL BS - 4 Results'!$A:$BB,MATCH(J$12,'REG FL BS - 4 Results'!$2:$2,0),FALSE)/1000</f>
        <v>0</v>
      </c>
      <c r="K100" s="110">
        <f>-VLOOKUP($D100,'REG FL BS - 4 Results'!$A:$BB,MATCH(K$12,'REG FL BS - 4 Results'!$2:$2,0),FALSE)/1000</f>
        <v>0</v>
      </c>
      <c r="L100" s="110">
        <f>-VLOOKUP($D100,'REG FL BS - 4 Results'!$A:$BB,MATCH(L$12,'REG FL BS - 4 Results'!$2:$2,0),FALSE)/1000</f>
        <v>0</v>
      </c>
      <c r="M100" s="110">
        <f>-VLOOKUP($D100,'REG FL BS - 4 Results'!$A:$BB,MATCH(M$12,'REG FL BS - 4 Results'!$2:$2,0),FALSE)/1000</f>
        <v>0</v>
      </c>
      <c r="N100" s="110">
        <f>-VLOOKUP($D100,'REG FL BS - 4 Results'!$A:$BB,MATCH(N$12,'REG FL BS - 4 Results'!$2:$2,0),FALSE)/1000</f>
        <v>0</v>
      </c>
      <c r="O100" s="110">
        <f>-VLOOKUP($D100,'REG FL BS - 4 Results'!$A:$BB,MATCH(O$12,'REG FL BS - 4 Results'!$2:$2,0),FALSE)/1000</f>
        <v>0</v>
      </c>
      <c r="P100" s="110">
        <f>-VLOOKUP($D100,'REG FL BS - 4 Results'!$A:$BB,MATCH(P$12,'REG FL BS - 4 Results'!$2:$2,0),FALSE)/1000</f>
        <v>0</v>
      </c>
      <c r="Q100" s="110">
        <f>-VLOOKUP($D100,'REG FL BS - 4 Results'!$A:$BB,MATCH(Q$12,'REG FL BS - 4 Results'!$2:$2,0),FALSE)/1000</f>
        <v>0</v>
      </c>
      <c r="R100" s="110">
        <f>-VLOOKUP($D100,'REG FL BS - 4 Results'!$A:$BB,MATCH(R$12,'REG FL BS - 4 Results'!$2:$2,0),FALSE)/1000</f>
        <v>0</v>
      </c>
      <c r="S100" s="47">
        <f>AVERAGE(F100:R100)</f>
        <v>0</v>
      </c>
    </row>
    <row r="101" spans="1:19" x14ac:dyDescent="0.3">
      <c r="A101" s="20">
        <f t="shared" si="15"/>
        <v>22</v>
      </c>
      <c r="B101" s="55"/>
      <c r="C101" s="41" t="s">
        <v>164</v>
      </c>
      <c r="D101" s="41"/>
      <c r="E101" s="41"/>
      <c r="F101" s="46">
        <f>SUM(F99:F100)</f>
        <v>9976512.818111239</v>
      </c>
      <c r="G101" s="46">
        <f t="shared" ref="G101:P101" si="21">SUM(G99:G100)</f>
        <v>10098470.07336536</v>
      </c>
      <c r="H101" s="46">
        <f t="shared" si="21"/>
        <v>10149357.31465048</v>
      </c>
      <c r="I101" s="46">
        <f t="shared" si="21"/>
        <v>10191565.431805521</v>
      </c>
      <c r="J101" s="46">
        <f t="shared" si="21"/>
        <v>10240586.376838662</v>
      </c>
      <c r="K101" s="46">
        <f t="shared" si="21"/>
        <v>10318472.95139676</v>
      </c>
      <c r="L101" s="46">
        <f t="shared" si="21"/>
        <v>10423600.877921242</v>
      </c>
      <c r="M101" s="46">
        <f t="shared" si="21"/>
        <v>10527418.637834977</v>
      </c>
      <c r="N101" s="46">
        <f t="shared" si="21"/>
        <v>10680269.049801391</v>
      </c>
      <c r="O101" s="46">
        <f t="shared" si="21"/>
        <v>10774361.049653448</v>
      </c>
      <c r="P101" s="46">
        <f t="shared" si="21"/>
        <v>10842719.521425478</v>
      </c>
      <c r="Q101" s="46">
        <f>SUM(Q99:Q100)</f>
        <v>10879470.776758928</v>
      </c>
      <c r="R101" s="46">
        <f>SUM(R99:R100)</f>
        <v>10946711.989426099</v>
      </c>
      <c r="S101" s="46">
        <f>SUM(S99:S100)</f>
        <v>10465347.451460736</v>
      </c>
    </row>
    <row r="102" spans="1:19" x14ac:dyDescent="0.3">
      <c r="A102" s="20">
        <f t="shared" si="15"/>
        <v>23</v>
      </c>
    </row>
    <row r="103" spans="1:19" x14ac:dyDescent="0.3">
      <c r="A103" s="20">
        <f t="shared" si="15"/>
        <v>24</v>
      </c>
      <c r="B103" s="56"/>
      <c r="C103" s="3" t="s">
        <v>165</v>
      </c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7"/>
    </row>
    <row r="104" spans="1:19" x14ac:dyDescent="0.3">
      <c r="A104" s="20">
        <f t="shared" si="15"/>
        <v>25</v>
      </c>
      <c r="B104" s="56">
        <v>221</v>
      </c>
      <c r="C104" s="3" t="s">
        <v>166</v>
      </c>
      <c r="D104" s="250" t="s">
        <v>282</v>
      </c>
      <c r="F104" s="110">
        <f>-VLOOKUP($D104,'REG FL BS - 4 Results'!$A:$BB,MATCH(F$12,'REG FL BS - 4 Results'!$2:$2,0),FALSE)/1000</f>
        <v>8225000</v>
      </c>
      <c r="G104" s="110">
        <f>-VLOOKUP($D104,'REG FL BS - 4 Results'!$A:$BB,MATCH(G$12,'REG FL BS - 4 Results'!$2:$2,0),FALSE)/1000</f>
        <v>8225000</v>
      </c>
      <c r="H104" s="110">
        <f>-VLOOKUP($D104,'REG FL BS - 4 Results'!$A:$BB,MATCH(H$12,'REG FL BS - 4 Results'!$2:$2,0),FALSE)/1000</f>
        <v>8225000</v>
      </c>
      <c r="I104" s="110">
        <f>-VLOOKUP($D104,'REG FL BS - 4 Results'!$A:$BB,MATCH(I$12,'REG FL BS - 4 Results'!$2:$2,0),FALSE)/1000</f>
        <v>8225000</v>
      </c>
      <c r="J104" s="110">
        <f>-VLOOKUP($D104,'REG FL BS - 4 Results'!$A:$BB,MATCH(J$12,'REG FL BS - 4 Results'!$2:$2,0),FALSE)/1000</f>
        <v>7425000</v>
      </c>
      <c r="K104" s="110">
        <f>-VLOOKUP($D104,'REG FL BS - 4 Results'!$A:$BB,MATCH(K$12,'REG FL BS - 4 Results'!$2:$2,0),FALSE)/1000</f>
        <v>7425000</v>
      </c>
      <c r="L104" s="110">
        <f>-VLOOKUP($D104,'REG FL BS - 4 Results'!$A:$BB,MATCH(L$12,'REG FL BS - 4 Results'!$2:$2,0),FALSE)/1000</f>
        <v>7425000</v>
      </c>
      <c r="M104" s="110">
        <f>-VLOOKUP($D104,'REG FL BS - 4 Results'!$A:$BB,MATCH(M$12,'REG FL BS - 4 Results'!$2:$2,0),FALSE)/1000</f>
        <v>7425000</v>
      </c>
      <c r="N104" s="110">
        <f>-VLOOKUP($D104,'REG FL BS - 4 Results'!$A:$BB,MATCH(N$12,'REG FL BS - 4 Results'!$2:$2,0),FALSE)/1000</f>
        <v>8425000</v>
      </c>
      <c r="O104" s="110">
        <f>-VLOOKUP($D104,'REG FL BS - 4 Results'!$A:$BB,MATCH(O$12,'REG FL BS - 4 Results'!$2:$2,0),FALSE)/1000</f>
        <v>8425000</v>
      </c>
      <c r="P104" s="110">
        <f>-VLOOKUP($D104,'REG FL BS - 4 Results'!$A:$BB,MATCH(P$12,'REG FL BS - 4 Results'!$2:$2,0),FALSE)/1000</f>
        <v>8425000</v>
      </c>
      <c r="Q104" s="110">
        <f>-VLOOKUP($D104,'REG FL BS - 4 Results'!$A:$BB,MATCH(Q$12,'REG FL BS - 4 Results'!$2:$2,0),FALSE)/1000</f>
        <v>8425000</v>
      </c>
      <c r="R104" s="110">
        <f>-VLOOKUP($D104,'REG FL BS - 4 Results'!$A:$BB,MATCH(R$12,'REG FL BS - 4 Results'!$2:$2,0),FALSE)/1000</f>
        <v>8425000</v>
      </c>
      <c r="S104" s="47">
        <f>AVERAGE(F104:R104)</f>
        <v>8055769.230769231</v>
      </c>
    </row>
    <row r="105" spans="1:19" x14ac:dyDescent="0.3">
      <c r="A105" s="20">
        <f t="shared" si="15"/>
        <v>26</v>
      </c>
      <c r="B105" s="56">
        <v>224</v>
      </c>
      <c r="C105" s="3" t="s">
        <v>167</v>
      </c>
      <c r="D105" s="250" t="s">
        <v>283</v>
      </c>
      <c r="F105" s="110">
        <f>-VLOOKUP($D105,'REG FL BS - 4 Results'!$A:$BB,MATCH(F$12,'REG FL BS - 4 Results'!$2:$2,0),FALSE)/1000</f>
        <v>1200000</v>
      </c>
      <c r="G105" s="110">
        <f>-VLOOKUP($D105,'REG FL BS - 4 Results'!$A:$BB,MATCH(G$12,'REG FL BS - 4 Results'!$2:$2,0),FALSE)/1000</f>
        <v>1200000</v>
      </c>
      <c r="H105" s="110">
        <f>-VLOOKUP($D105,'REG FL BS - 4 Results'!$A:$BB,MATCH(H$12,'REG FL BS - 4 Results'!$2:$2,0),FALSE)/1000</f>
        <v>1200000</v>
      </c>
      <c r="I105" s="110">
        <f>-VLOOKUP($D105,'REG FL BS - 4 Results'!$A:$BB,MATCH(I$12,'REG FL BS - 4 Results'!$2:$2,0),FALSE)/1000</f>
        <v>1200000</v>
      </c>
      <c r="J105" s="110">
        <f>-VLOOKUP($D105,'REG FL BS - 4 Results'!$A:$BB,MATCH(J$12,'REG FL BS - 4 Results'!$2:$2,0),FALSE)/1000</f>
        <v>1200000</v>
      </c>
      <c r="K105" s="110">
        <f>-VLOOKUP($D105,'REG FL BS - 4 Results'!$A:$BB,MATCH(K$12,'REG FL BS - 4 Results'!$2:$2,0),FALSE)/1000</f>
        <v>1200000</v>
      </c>
      <c r="L105" s="110">
        <f>-VLOOKUP($D105,'REG FL BS - 4 Results'!$A:$BB,MATCH(L$12,'REG FL BS - 4 Results'!$2:$2,0),FALSE)/1000</f>
        <v>1200000</v>
      </c>
      <c r="M105" s="110">
        <f>-VLOOKUP($D105,'REG FL BS - 4 Results'!$A:$BB,MATCH(M$12,'REG FL BS - 4 Results'!$2:$2,0),FALSE)/1000</f>
        <v>1200000</v>
      </c>
      <c r="N105" s="110">
        <f>-VLOOKUP($D105,'REG FL BS - 4 Results'!$A:$BB,MATCH(N$12,'REG FL BS - 4 Results'!$2:$2,0),FALSE)/1000</f>
        <v>1200000</v>
      </c>
      <c r="O105" s="110">
        <f>-VLOOKUP($D105,'REG FL BS - 4 Results'!$A:$BB,MATCH(O$12,'REG FL BS - 4 Results'!$2:$2,0),FALSE)/1000</f>
        <v>1200000</v>
      </c>
      <c r="P105" s="110">
        <f>-VLOOKUP($D105,'REG FL BS - 4 Results'!$A:$BB,MATCH(P$12,'REG FL BS - 4 Results'!$2:$2,0),FALSE)/1000</f>
        <v>1200000</v>
      </c>
      <c r="Q105" s="110">
        <f>-VLOOKUP($D105,'REG FL BS - 4 Results'!$A:$BB,MATCH(Q$12,'REG FL BS - 4 Results'!$2:$2,0),FALSE)/1000</f>
        <v>1200000</v>
      </c>
      <c r="R105" s="110">
        <f>-VLOOKUP($D105,'REG FL BS - 4 Results'!$A:$BB,MATCH(R$12,'REG FL BS - 4 Results'!$2:$2,0),FALSE)/1000</f>
        <v>1200000</v>
      </c>
      <c r="S105" s="47">
        <f>AVERAGE(F105:R105)</f>
        <v>1200000</v>
      </c>
    </row>
    <row r="106" spans="1:19" x14ac:dyDescent="0.3">
      <c r="A106" s="20">
        <f>A105+1</f>
        <v>27</v>
      </c>
      <c r="B106" s="56" t="s">
        <v>168</v>
      </c>
      <c r="C106" s="3" t="s">
        <v>169</v>
      </c>
      <c r="D106" s="250" t="s">
        <v>249</v>
      </c>
      <c r="E106" s="252" t="s">
        <v>284</v>
      </c>
      <c r="F106" s="110">
        <f>-VLOOKUP($D106,'REG FL BS - 4 Results'!$A:$BB,MATCH(F$12,'REG FL BS - 4 Results'!$2:$2,0),FALSE)/1000-VLOOKUP($E106,'REG FL BS - 4 Results'!$A:$BB,MATCH(F$12,'REG FL BS - 4 Results'!$2:$2,0),FALSE)/1000</f>
        <v>-10125.9121135695</v>
      </c>
      <c r="G106" s="110">
        <f>-VLOOKUP($D106,'REG FL BS - 4 Results'!$A:$BB,MATCH(G$12,'REG FL BS - 4 Results'!$2:$2,0),FALSE)/1000-VLOOKUP($E106,'REG FL BS - 4 Results'!$A:$BB,MATCH(G$12,'REG FL BS - 4 Results'!$2:$2,0),FALSE)/1000</f>
        <v>-9643.6277838669903</v>
      </c>
      <c r="H106" s="110">
        <f>-VLOOKUP($D106,'REG FL BS - 4 Results'!$A:$BB,MATCH(H$12,'REG FL BS - 4 Results'!$2:$2,0),FALSE)/1000-VLOOKUP($E106,'REG FL BS - 4 Results'!$A:$BB,MATCH(H$12,'REG FL BS - 4 Results'!$2:$2,0),FALSE)/1000</f>
        <v>-9161.3434541644492</v>
      </c>
      <c r="I106" s="110">
        <f>-VLOOKUP($D106,'REG FL BS - 4 Results'!$A:$BB,MATCH(I$12,'REG FL BS - 4 Results'!$2:$2,0),FALSE)/1000-VLOOKUP($E106,'REG FL BS - 4 Results'!$A:$BB,MATCH(I$12,'REG FL BS - 4 Results'!$2:$2,0),FALSE)/1000</f>
        <v>-8679.05912446191</v>
      </c>
      <c r="J106" s="110">
        <f>-VLOOKUP($D106,'REG FL BS - 4 Results'!$A:$BB,MATCH(J$12,'REG FL BS - 4 Results'!$2:$2,0),FALSE)/1000-VLOOKUP($E106,'REG FL BS - 4 Results'!$A:$BB,MATCH(J$12,'REG FL BS - 4 Results'!$2:$2,0),FALSE)/1000</f>
        <v>-8196.7747947593707</v>
      </c>
      <c r="K106" s="110">
        <f>-VLOOKUP($D106,'REG FL BS - 4 Results'!$A:$BB,MATCH(K$12,'REG FL BS - 4 Results'!$2:$2,0),FALSE)/1000-VLOOKUP($E106,'REG FL BS - 4 Results'!$A:$BB,MATCH(K$12,'REG FL BS - 4 Results'!$2:$2,0),FALSE)/1000</f>
        <v>-7714.4904650568296</v>
      </c>
      <c r="L106" s="110">
        <f>-VLOOKUP($D106,'REG FL BS - 4 Results'!$A:$BB,MATCH(L$12,'REG FL BS - 4 Results'!$2:$2,0),FALSE)/1000-VLOOKUP($E106,'REG FL BS - 4 Results'!$A:$BB,MATCH(L$12,'REG FL BS - 4 Results'!$2:$2,0),FALSE)/1000</f>
        <v>-7232.2061353542895</v>
      </c>
      <c r="M106" s="110">
        <f>-VLOOKUP($D106,'REG FL BS - 4 Results'!$A:$BB,MATCH(M$12,'REG FL BS - 4 Results'!$2:$2,0),FALSE)/1000-VLOOKUP($E106,'REG FL BS - 4 Results'!$A:$BB,MATCH(M$12,'REG FL BS - 4 Results'!$2:$2,0),FALSE)/1000</f>
        <v>-6749.9218056517502</v>
      </c>
      <c r="N106" s="110">
        <f>-VLOOKUP($D106,'REG FL BS - 4 Results'!$A:$BB,MATCH(N$12,'REG FL BS - 4 Results'!$2:$2,0),FALSE)/1000-VLOOKUP($E106,'REG FL BS - 4 Results'!$A:$BB,MATCH(N$12,'REG FL BS - 4 Results'!$2:$2,0),FALSE)/1000</f>
        <v>-6267.6374759492101</v>
      </c>
      <c r="O106" s="110">
        <f>-VLOOKUP($D106,'REG FL BS - 4 Results'!$A:$BB,MATCH(O$12,'REG FL BS - 4 Results'!$2:$2,0),FALSE)/1000-VLOOKUP($E106,'REG FL BS - 4 Results'!$A:$BB,MATCH(O$12,'REG FL BS - 4 Results'!$2:$2,0),FALSE)/1000</f>
        <v>-5785.3531462466699</v>
      </c>
      <c r="P106" s="110">
        <f>-VLOOKUP($D106,'REG FL BS - 4 Results'!$A:$BB,MATCH(P$12,'REG FL BS - 4 Results'!$2:$2,0),FALSE)/1000-VLOOKUP($E106,'REG FL BS - 4 Results'!$A:$BB,MATCH(P$12,'REG FL BS - 4 Results'!$2:$2,0),FALSE)/1000</f>
        <v>-5303.0688165441306</v>
      </c>
      <c r="Q106" s="110">
        <f>-VLOOKUP($D106,'REG FL BS - 4 Results'!$A:$BB,MATCH(Q$12,'REG FL BS - 4 Results'!$2:$2,0),FALSE)/1000-VLOOKUP($E106,'REG FL BS - 4 Results'!$A:$BB,MATCH(Q$12,'REG FL BS - 4 Results'!$2:$2,0),FALSE)/1000</f>
        <v>-4820.7844868415905</v>
      </c>
      <c r="R106" s="110">
        <f>-VLOOKUP($D106,'REG FL BS - 4 Results'!$A:$BB,MATCH(R$12,'REG FL BS - 4 Results'!$2:$2,0),FALSE)/1000-VLOOKUP($E106,'REG FL BS - 4 Results'!$A:$BB,MATCH(R$12,'REG FL BS - 4 Results'!$2:$2,0),FALSE)/1000</f>
        <v>-4338.5001571390494</v>
      </c>
      <c r="S106" s="47">
        <f>AVERAGE(F106:R106)</f>
        <v>-7232.2061353542867</v>
      </c>
    </row>
    <row r="107" spans="1:19" x14ac:dyDescent="0.3">
      <c r="A107" s="20">
        <f t="shared" si="15"/>
        <v>28</v>
      </c>
      <c r="B107" s="56"/>
      <c r="C107" s="40" t="s">
        <v>170</v>
      </c>
      <c r="D107" s="40"/>
      <c r="E107" s="40"/>
      <c r="F107" s="46">
        <f>SUM(F104:F106)</f>
        <v>9414874.0878864303</v>
      </c>
      <c r="G107" s="46">
        <f t="shared" ref="G107:P107" si="22">SUM(G104:G106)</f>
        <v>9415356.3722161334</v>
      </c>
      <c r="H107" s="46">
        <f t="shared" si="22"/>
        <v>9415838.6565458365</v>
      </c>
      <c r="I107" s="46">
        <f t="shared" si="22"/>
        <v>9416320.9408755377</v>
      </c>
      <c r="J107" s="46">
        <f t="shared" si="22"/>
        <v>8616803.2252052408</v>
      </c>
      <c r="K107" s="46">
        <f t="shared" si="22"/>
        <v>8617285.5095349438</v>
      </c>
      <c r="L107" s="46">
        <f t="shared" si="22"/>
        <v>8617767.7938646451</v>
      </c>
      <c r="M107" s="46">
        <f t="shared" si="22"/>
        <v>8618250.0781943481</v>
      </c>
      <c r="N107" s="46">
        <f t="shared" si="22"/>
        <v>9618732.3625240512</v>
      </c>
      <c r="O107" s="46">
        <f t="shared" si="22"/>
        <v>9619214.6468537524</v>
      </c>
      <c r="P107" s="46">
        <f t="shared" si="22"/>
        <v>9619696.9311834555</v>
      </c>
      <c r="Q107" s="46">
        <f>SUM(Q104:Q106)</f>
        <v>9620179.2155131586</v>
      </c>
      <c r="R107" s="46">
        <f>SUM(R104:R106)</f>
        <v>9620661.4998428617</v>
      </c>
      <c r="S107" s="46">
        <f>SUM(S104:S106)</f>
        <v>9248537.024633877</v>
      </c>
    </row>
    <row r="108" spans="1:19" x14ac:dyDescent="0.3">
      <c r="A108" s="20">
        <f t="shared" si="15"/>
        <v>29</v>
      </c>
      <c r="B108" s="56"/>
      <c r="C108" s="40" t="s">
        <v>171</v>
      </c>
      <c r="D108" s="40"/>
      <c r="E108" s="40"/>
      <c r="F108" s="46">
        <f t="shared" ref="F108:R108" si="23">F101+F107</f>
        <v>19391386.905997671</v>
      </c>
      <c r="G108" s="46">
        <f t="shared" si="23"/>
        <v>19513826.445581496</v>
      </c>
      <c r="H108" s="46">
        <f t="shared" si="23"/>
        <v>19565195.971196316</v>
      </c>
      <c r="I108" s="46">
        <f t="shared" si="23"/>
        <v>19607886.372681059</v>
      </c>
      <c r="J108" s="46">
        <f t="shared" si="23"/>
        <v>18857389.602043904</v>
      </c>
      <c r="K108" s="46">
        <f t="shared" si="23"/>
        <v>18935758.460931703</v>
      </c>
      <c r="L108" s="46">
        <f t="shared" si="23"/>
        <v>19041368.671785887</v>
      </c>
      <c r="M108" s="46">
        <f t="shared" si="23"/>
        <v>19145668.716029324</v>
      </c>
      <c r="N108" s="46">
        <f t="shared" si="23"/>
        <v>20299001.412325442</v>
      </c>
      <c r="O108" s="46">
        <f t="shared" si="23"/>
        <v>20393575.696507201</v>
      </c>
      <c r="P108" s="46">
        <f t="shared" si="23"/>
        <v>20462416.452608936</v>
      </c>
      <c r="Q108" s="46">
        <f t="shared" si="23"/>
        <v>20499649.992272086</v>
      </c>
      <c r="R108" s="46">
        <f t="shared" si="23"/>
        <v>20567373.489268959</v>
      </c>
      <c r="S108" s="46">
        <f>AVERAGE(F108:R108)</f>
        <v>19713884.476094611</v>
      </c>
    </row>
    <row r="109" spans="1:19" x14ac:dyDescent="0.3">
      <c r="A109" s="20">
        <f t="shared" si="15"/>
        <v>30</v>
      </c>
      <c r="B109" s="55"/>
      <c r="C109" s="25"/>
      <c r="D109" s="25"/>
      <c r="E109" s="25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7"/>
    </row>
    <row r="110" spans="1:19" x14ac:dyDescent="0.3">
      <c r="A110" s="20">
        <f t="shared" si="15"/>
        <v>31</v>
      </c>
      <c r="B110" s="56"/>
      <c r="C110" s="3" t="s">
        <v>172</v>
      </c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7"/>
    </row>
    <row r="111" spans="1:19" x14ac:dyDescent="0.3">
      <c r="A111" s="20">
        <f t="shared" si="15"/>
        <v>32</v>
      </c>
      <c r="B111" s="56">
        <v>227</v>
      </c>
      <c r="C111" s="3" t="s">
        <v>173</v>
      </c>
      <c r="D111" s="250" t="s">
        <v>285</v>
      </c>
      <c r="F111" s="110">
        <f>-VLOOKUP($D111,'REG FL BS - 4 Results'!$A:$BB,MATCH(F$12,'REG FL BS - 4 Results'!$2:$2,0),FALSE)/1000</f>
        <v>221481.982406127</v>
      </c>
      <c r="G111" s="110">
        <f>-VLOOKUP($D111,'REG FL BS - 4 Results'!$A:$BB,MATCH(G$12,'REG FL BS - 4 Results'!$2:$2,0),FALSE)/1000</f>
        <v>221122.25011902899</v>
      </c>
      <c r="H111" s="110">
        <f>-VLOOKUP($D111,'REG FL BS - 4 Results'!$A:$BB,MATCH(H$12,'REG FL BS - 4 Results'!$2:$2,0),FALSE)/1000</f>
        <v>220760.32646753002</v>
      </c>
      <c r="I111" s="110">
        <f>-VLOOKUP($D111,'REG FL BS - 4 Results'!$A:$BB,MATCH(I$12,'REG FL BS - 4 Results'!$2:$2,0),FALSE)/1000</f>
        <v>220396.19810260402</v>
      </c>
      <c r="J111" s="110">
        <f>-VLOOKUP($D111,'REG FL BS - 4 Results'!$A:$BB,MATCH(J$12,'REG FL BS - 4 Results'!$2:$2,0),FALSE)/1000</f>
        <v>220029.85159390801</v>
      </c>
      <c r="K111" s="110">
        <f>-VLOOKUP($D111,'REG FL BS - 4 Results'!$A:$BB,MATCH(K$12,'REG FL BS - 4 Results'!$2:$2,0),FALSE)/1000</f>
        <v>219661.27342928201</v>
      </c>
      <c r="L111" s="110">
        <f>-VLOOKUP($D111,'REG FL BS - 4 Results'!$A:$BB,MATCH(L$12,'REG FL BS - 4 Results'!$2:$2,0),FALSE)/1000</f>
        <v>219290.45001425999</v>
      </c>
      <c r="M111" s="110">
        <f>-VLOOKUP($D111,'REG FL BS - 4 Results'!$A:$BB,MATCH(M$12,'REG FL BS - 4 Results'!$2:$2,0),FALSE)/1000</f>
        <v>218917.36767155901</v>
      </c>
      <c r="N111" s="110">
        <f>-VLOOKUP($D111,'REG FL BS - 4 Results'!$A:$BB,MATCH(N$12,'REG FL BS - 4 Results'!$2:$2,0),FALSE)/1000</f>
        <v>218542.01264058199</v>
      </c>
      <c r="O111" s="110">
        <f>-VLOOKUP($D111,'REG FL BS - 4 Results'!$A:$BB,MATCH(O$12,'REG FL BS - 4 Results'!$2:$2,0),FALSE)/1000</f>
        <v>218164.371076904</v>
      </c>
      <c r="P111" s="110">
        <f>-VLOOKUP($D111,'REG FL BS - 4 Results'!$A:$BB,MATCH(P$12,'REG FL BS - 4 Results'!$2:$2,0),FALSE)/1000</f>
        <v>217784.42905176801</v>
      </c>
      <c r="Q111" s="110">
        <f>-VLOOKUP($D111,'REG FL BS - 4 Results'!$A:$BB,MATCH(Q$12,'REG FL BS - 4 Results'!$2:$2,0),FALSE)/1000</f>
        <v>217402.17255156601</v>
      </c>
      <c r="R111" s="110">
        <f>-VLOOKUP($D111,'REG FL BS - 4 Results'!$A:$BB,MATCH(R$12,'REG FL BS - 4 Results'!$2:$2,0),FALSE)/1000</f>
        <v>217017.58747732401</v>
      </c>
      <c r="S111" s="47">
        <f>AVERAGE(F111:R111)</f>
        <v>219274.6363540341</v>
      </c>
    </row>
    <row r="112" spans="1:19" x14ac:dyDescent="0.3">
      <c r="A112" s="20">
        <f t="shared" si="15"/>
        <v>33</v>
      </c>
      <c r="B112" s="56">
        <v>228</v>
      </c>
      <c r="C112" s="3" t="s">
        <v>174</v>
      </c>
      <c r="D112" s="250" t="s">
        <v>286</v>
      </c>
      <c r="F112" s="110">
        <f>-VLOOKUP($D112,'REG FL BS - 4 Results'!$A:$BB,MATCH(F$12,'REG FL BS - 4 Results'!$2:$2,0),FALSE)/1000</f>
        <v>150685.43238484801</v>
      </c>
      <c r="G112" s="110">
        <f>-VLOOKUP($D112,'REG FL BS - 4 Results'!$A:$BB,MATCH(G$12,'REG FL BS - 4 Results'!$2:$2,0),FALSE)/1000</f>
        <v>188396.598515811</v>
      </c>
      <c r="H112" s="110">
        <f>-VLOOKUP($D112,'REG FL BS - 4 Results'!$A:$BB,MATCH(H$12,'REG FL BS - 4 Results'!$2:$2,0),FALSE)/1000</f>
        <v>226107.76464677398</v>
      </c>
      <c r="I112" s="110">
        <f>-VLOOKUP($D112,'REG FL BS - 4 Results'!$A:$BB,MATCH(I$12,'REG FL BS - 4 Results'!$2:$2,0),FALSE)/1000</f>
        <v>263818.930777737</v>
      </c>
      <c r="J112" s="110">
        <f>-VLOOKUP($D112,'REG FL BS - 4 Results'!$A:$BB,MATCH(J$12,'REG FL BS - 4 Results'!$2:$2,0),FALSE)/1000</f>
        <v>263818.930777737</v>
      </c>
      <c r="K112" s="110">
        <f>-VLOOKUP($D112,'REG FL BS - 4 Results'!$A:$BB,MATCH(K$12,'REG FL BS - 4 Results'!$2:$2,0),FALSE)/1000</f>
        <v>263818.930777737</v>
      </c>
      <c r="L112" s="110">
        <f>-VLOOKUP($D112,'REG FL BS - 4 Results'!$A:$BB,MATCH(L$12,'REG FL BS - 4 Results'!$2:$2,0),FALSE)/1000</f>
        <v>263818.930777737</v>
      </c>
      <c r="M112" s="110">
        <f>-VLOOKUP($D112,'REG FL BS - 4 Results'!$A:$BB,MATCH(M$12,'REG FL BS - 4 Results'!$2:$2,0),FALSE)/1000</f>
        <v>263818.930777737</v>
      </c>
      <c r="N112" s="110">
        <f>-VLOOKUP($D112,'REG FL BS - 4 Results'!$A:$BB,MATCH(N$12,'REG FL BS - 4 Results'!$2:$2,0),FALSE)/1000</f>
        <v>263818.930777737</v>
      </c>
      <c r="O112" s="110">
        <f>-VLOOKUP($D112,'REG FL BS - 4 Results'!$A:$BB,MATCH(O$12,'REG FL BS - 4 Results'!$2:$2,0),FALSE)/1000</f>
        <v>263818.930777737</v>
      </c>
      <c r="P112" s="110">
        <f>-VLOOKUP($D112,'REG FL BS - 4 Results'!$A:$BB,MATCH(P$12,'REG FL BS - 4 Results'!$2:$2,0),FALSE)/1000</f>
        <v>263818.930777737</v>
      </c>
      <c r="Q112" s="110">
        <f>-VLOOKUP($D112,'REG FL BS - 4 Results'!$A:$BB,MATCH(Q$12,'REG FL BS - 4 Results'!$2:$2,0),FALSE)/1000</f>
        <v>263818.930777737</v>
      </c>
      <c r="R112" s="110">
        <f>-VLOOKUP($D112,'REG FL BS - 4 Results'!$A:$BB,MATCH(R$12,'REG FL BS - 4 Results'!$2:$2,0),FALSE)/1000</f>
        <v>263818.930777737</v>
      </c>
      <c r="S112" s="47">
        <f>AVERAGE(F112:R112)</f>
        <v>246413.77717883096</v>
      </c>
    </row>
    <row r="113" spans="1:19" x14ac:dyDescent="0.3">
      <c r="A113" s="20">
        <f t="shared" si="15"/>
        <v>34</v>
      </c>
      <c r="B113" s="56">
        <v>229</v>
      </c>
      <c r="C113" s="3" t="s">
        <v>175</v>
      </c>
      <c r="D113" s="250" t="s">
        <v>287</v>
      </c>
      <c r="F113" s="110">
        <f>-VLOOKUP($D113,'REG FL BS - 4 Results'!$A:$BB,MATCH(F$12,'REG FL BS - 4 Results'!$2:$2,0),FALSE)/1000</f>
        <v>0</v>
      </c>
      <c r="G113" s="110">
        <f>-VLOOKUP($D113,'REG FL BS - 4 Results'!$A:$BB,MATCH(G$12,'REG FL BS - 4 Results'!$2:$2,0),FALSE)/1000</f>
        <v>0</v>
      </c>
      <c r="H113" s="110">
        <f>-VLOOKUP($D113,'REG FL BS - 4 Results'!$A:$BB,MATCH(H$12,'REG FL BS - 4 Results'!$2:$2,0),FALSE)/1000</f>
        <v>0</v>
      </c>
      <c r="I113" s="110">
        <f>-VLOOKUP($D113,'REG FL BS - 4 Results'!$A:$BB,MATCH(I$12,'REG FL BS - 4 Results'!$2:$2,0),FALSE)/1000</f>
        <v>0</v>
      </c>
      <c r="J113" s="110">
        <f>-VLOOKUP($D113,'REG FL BS - 4 Results'!$A:$BB,MATCH(J$12,'REG FL BS - 4 Results'!$2:$2,0),FALSE)/1000</f>
        <v>0</v>
      </c>
      <c r="K113" s="110">
        <f>-VLOOKUP($D113,'REG FL BS - 4 Results'!$A:$BB,MATCH(K$12,'REG FL BS - 4 Results'!$2:$2,0),FALSE)/1000</f>
        <v>0</v>
      </c>
      <c r="L113" s="110">
        <f>-VLOOKUP($D113,'REG FL BS - 4 Results'!$A:$BB,MATCH(L$12,'REG FL BS - 4 Results'!$2:$2,0),FALSE)/1000</f>
        <v>0</v>
      </c>
      <c r="M113" s="110">
        <f>-VLOOKUP($D113,'REG FL BS - 4 Results'!$A:$BB,MATCH(M$12,'REG FL BS - 4 Results'!$2:$2,0),FALSE)/1000</f>
        <v>0</v>
      </c>
      <c r="N113" s="110">
        <f>-VLOOKUP($D113,'REG FL BS - 4 Results'!$A:$BB,MATCH(N$12,'REG FL BS - 4 Results'!$2:$2,0),FALSE)/1000</f>
        <v>0</v>
      </c>
      <c r="O113" s="110">
        <f>-VLOOKUP($D113,'REG FL BS - 4 Results'!$A:$BB,MATCH(O$12,'REG FL BS - 4 Results'!$2:$2,0),FALSE)/1000</f>
        <v>0</v>
      </c>
      <c r="P113" s="110">
        <f>-VLOOKUP($D113,'REG FL BS - 4 Results'!$A:$BB,MATCH(P$12,'REG FL BS - 4 Results'!$2:$2,0),FALSE)/1000</f>
        <v>0</v>
      </c>
      <c r="Q113" s="110">
        <f>-VLOOKUP($D113,'REG FL BS - 4 Results'!$A:$BB,MATCH(Q$12,'REG FL BS - 4 Results'!$2:$2,0),FALSE)/1000</f>
        <v>0</v>
      </c>
      <c r="R113" s="110">
        <f>-VLOOKUP($D113,'REG FL BS - 4 Results'!$A:$BB,MATCH(R$12,'REG FL BS - 4 Results'!$2:$2,0),FALSE)/1000</f>
        <v>0</v>
      </c>
      <c r="S113" s="47">
        <f>AVERAGE(F113:R113)</f>
        <v>0</v>
      </c>
    </row>
    <row r="114" spans="1:19" x14ac:dyDescent="0.3">
      <c r="A114" s="20">
        <f t="shared" si="15"/>
        <v>35</v>
      </c>
      <c r="B114" s="56">
        <v>230</v>
      </c>
      <c r="C114" s="3" t="s">
        <v>176</v>
      </c>
      <c r="D114" s="250" t="s">
        <v>288</v>
      </c>
      <c r="F114" s="110">
        <f>-VLOOKUP($D114,'REG FL BS - 4 Results'!$A:$BB,MATCH(F$12,'REG FL BS - 4 Results'!$2:$2,0),FALSE)/1000</f>
        <v>252004.17634000001</v>
      </c>
      <c r="G114" s="110">
        <f>-VLOOKUP($D114,'REG FL BS - 4 Results'!$A:$BB,MATCH(G$12,'REG FL BS - 4 Results'!$2:$2,0),FALSE)/1000</f>
        <v>246440.009673333</v>
      </c>
      <c r="H114" s="110">
        <f>-VLOOKUP($D114,'REG FL BS - 4 Results'!$A:$BB,MATCH(H$12,'REG FL BS - 4 Results'!$2:$2,0),FALSE)/1000</f>
        <v>240875.84300666599</v>
      </c>
      <c r="I114" s="110">
        <f>-VLOOKUP($D114,'REG FL BS - 4 Results'!$A:$BB,MATCH(I$12,'REG FL BS - 4 Results'!$2:$2,0),FALSE)/1000</f>
        <v>235311.67634000001</v>
      </c>
      <c r="J114" s="110">
        <f>-VLOOKUP($D114,'REG FL BS - 4 Results'!$A:$BB,MATCH(J$12,'REG FL BS - 4 Results'!$2:$2,0),FALSE)/1000</f>
        <v>229747.509673333</v>
      </c>
      <c r="K114" s="110">
        <f>-VLOOKUP($D114,'REG FL BS - 4 Results'!$A:$BB,MATCH(K$12,'REG FL BS - 4 Results'!$2:$2,0),FALSE)/1000</f>
        <v>224183.34300666599</v>
      </c>
      <c r="L114" s="110">
        <f>-VLOOKUP($D114,'REG FL BS - 4 Results'!$A:$BB,MATCH(L$12,'REG FL BS - 4 Results'!$2:$2,0),FALSE)/1000</f>
        <v>218619.17634000001</v>
      </c>
      <c r="M114" s="110">
        <f>-VLOOKUP($D114,'REG FL BS - 4 Results'!$A:$BB,MATCH(M$12,'REG FL BS - 4 Results'!$2:$2,0),FALSE)/1000</f>
        <v>213055.009673333</v>
      </c>
      <c r="N114" s="110">
        <f>-VLOOKUP($D114,'REG FL BS - 4 Results'!$A:$BB,MATCH(N$12,'REG FL BS - 4 Results'!$2:$2,0),FALSE)/1000</f>
        <v>207490.84300666599</v>
      </c>
      <c r="O114" s="110">
        <f>-VLOOKUP($D114,'REG FL BS - 4 Results'!$A:$BB,MATCH(O$12,'REG FL BS - 4 Results'!$2:$2,0),FALSE)/1000</f>
        <v>201926.67634000001</v>
      </c>
      <c r="P114" s="110">
        <f>-VLOOKUP($D114,'REG FL BS - 4 Results'!$A:$BB,MATCH(P$12,'REG FL BS - 4 Results'!$2:$2,0),FALSE)/1000</f>
        <v>196362.509673333</v>
      </c>
      <c r="Q114" s="110">
        <f>-VLOOKUP($D114,'REG FL BS - 4 Results'!$A:$BB,MATCH(Q$12,'REG FL BS - 4 Results'!$2:$2,0),FALSE)/1000</f>
        <v>190798.34300666599</v>
      </c>
      <c r="R114" s="110">
        <f>-VLOOKUP($D114,'REG FL BS - 4 Results'!$A:$BB,MATCH(R$12,'REG FL BS - 4 Results'!$2:$2,0),FALSE)/1000</f>
        <v>185234.17634000001</v>
      </c>
      <c r="S114" s="47">
        <f>AVERAGE(F114:R114)</f>
        <v>218619.17633999971</v>
      </c>
    </row>
    <row r="115" spans="1:19" x14ac:dyDescent="0.3">
      <c r="A115" s="20">
        <f t="shared" si="15"/>
        <v>36</v>
      </c>
      <c r="B115" s="56"/>
      <c r="C115" s="40" t="s">
        <v>177</v>
      </c>
      <c r="D115" s="40"/>
      <c r="E115" s="40"/>
      <c r="F115" s="48">
        <f>SUM(F111:F114)</f>
        <v>624171.59113097505</v>
      </c>
      <c r="G115" s="48">
        <f t="shared" ref="G115:P115" si="24">SUM(G111:G114)</f>
        <v>655958.85830817302</v>
      </c>
      <c r="H115" s="48">
        <f t="shared" si="24"/>
        <v>687743.93412097008</v>
      </c>
      <c r="I115" s="48">
        <f t="shared" si="24"/>
        <v>719526.80522034108</v>
      </c>
      <c r="J115" s="48">
        <f t="shared" si="24"/>
        <v>713596.29204497801</v>
      </c>
      <c r="K115" s="48">
        <f t="shared" si="24"/>
        <v>707663.547213685</v>
      </c>
      <c r="L115" s="48">
        <f t="shared" si="24"/>
        <v>701728.55713199696</v>
      </c>
      <c r="M115" s="48">
        <f t="shared" si="24"/>
        <v>695791.30812262907</v>
      </c>
      <c r="N115" s="48">
        <f t="shared" si="24"/>
        <v>689851.78642498492</v>
      </c>
      <c r="O115" s="48">
        <f t="shared" si="24"/>
        <v>683909.97819464095</v>
      </c>
      <c r="P115" s="48">
        <f t="shared" si="24"/>
        <v>677965.869502838</v>
      </c>
      <c r="Q115" s="48">
        <f>SUM(Q111:Q114)</f>
        <v>672019.44633596903</v>
      </c>
      <c r="R115" s="48">
        <f>SUM(R111:R114)</f>
        <v>666070.69459506101</v>
      </c>
      <c r="S115" s="48">
        <f>SUM(S111:S114)</f>
        <v>684307.58987286477</v>
      </c>
    </row>
    <row r="116" spans="1:19" x14ac:dyDescent="0.3">
      <c r="A116" s="20">
        <f t="shared" si="15"/>
        <v>37</v>
      </c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</row>
    <row r="117" spans="1:19" x14ac:dyDescent="0.3">
      <c r="A117" s="20">
        <f t="shared" si="15"/>
        <v>38</v>
      </c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47"/>
      <c r="Q117" s="47"/>
      <c r="R117" s="47"/>
      <c r="S117" s="47"/>
    </row>
    <row r="118" spans="1:19" x14ac:dyDescent="0.3">
      <c r="A118" s="20">
        <f t="shared" si="15"/>
        <v>39</v>
      </c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47"/>
      <c r="Q118" s="47"/>
      <c r="R118" s="47"/>
      <c r="S118" s="47"/>
    </row>
    <row r="119" spans="1:19" x14ac:dyDescent="0.3">
      <c r="A119" s="20">
        <f t="shared" si="15"/>
        <v>40</v>
      </c>
      <c r="C119" s="3" t="str">
        <f>+C61</f>
        <v>(a) Note:  2024 beginning balances do not tie to 2023 ending balances, because 2024 beginning balances are from a forecast that begins with December 2022 actual balances.</v>
      </c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47"/>
      <c r="Q119" s="47"/>
      <c r="R119" s="47"/>
      <c r="S119" s="47"/>
    </row>
    <row r="120" spans="1:19" x14ac:dyDescent="0.3">
      <c r="A120" s="20">
        <f t="shared" si="15"/>
        <v>41</v>
      </c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47"/>
      <c r="Q120" s="47"/>
      <c r="R120" s="47"/>
      <c r="S120" s="47"/>
    </row>
    <row r="121" spans="1:19" x14ac:dyDescent="0.3">
      <c r="A121" s="20">
        <f t="shared" si="15"/>
        <v>42</v>
      </c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47"/>
      <c r="Q121" s="47"/>
      <c r="R121" s="47"/>
      <c r="S121" s="47"/>
    </row>
    <row r="122" spans="1:19" x14ac:dyDescent="0.3">
      <c r="A122" s="20">
        <f t="shared" si="15"/>
        <v>43</v>
      </c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47"/>
      <c r="Q122" s="47"/>
      <c r="R122" s="47"/>
      <c r="S122" s="47"/>
    </row>
    <row r="123" spans="1:19" x14ac:dyDescent="0.3">
      <c r="A123" s="20">
        <f t="shared" si="15"/>
        <v>44</v>
      </c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47"/>
      <c r="Q123" s="47"/>
      <c r="R123" s="47"/>
      <c r="S123" s="47"/>
    </row>
    <row r="124" spans="1:19" x14ac:dyDescent="0.3">
      <c r="A124" s="20">
        <f t="shared" si="15"/>
        <v>45</v>
      </c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47"/>
      <c r="Q124" s="47"/>
      <c r="R124" s="47"/>
      <c r="S124" s="47"/>
    </row>
    <row r="125" spans="1:19" x14ac:dyDescent="0.3">
      <c r="A125" s="20">
        <f t="shared" si="15"/>
        <v>46</v>
      </c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47"/>
      <c r="Q125" s="47"/>
      <c r="R125" s="47"/>
      <c r="S125" s="47"/>
    </row>
    <row r="126" spans="1:19" x14ac:dyDescent="0.3">
      <c r="A126" s="255" t="s">
        <v>267</v>
      </c>
      <c r="B126" s="259"/>
      <c r="C126" s="260"/>
      <c r="D126" s="260"/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 t="s">
        <v>268</v>
      </c>
      <c r="S126" s="260"/>
    </row>
    <row r="127" spans="1:19" x14ac:dyDescent="0.3">
      <c r="A127" s="1" t="s">
        <v>89</v>
      </c>
      <c r="B127" s="244"/>
      <c r="C127" s="245"/>
      <c r="D127" s="245"/>
      <c r="E127" s="245"/>
      <c r="F127" s="1"/>
      <c r="G127" s="283" t="s">
        <v>203</v>
      </c>
      <c r="H127" s="283"/>
      <c r="I127" s="283"/>
      <c r="J127" s="283"/>
      <c r="K127" s="283"/>
      <c r="L127" s="283"/>
      <c r="M127" s="283"/>
      <c r="N127" s="283"/>
      <c r="O127" s="283"/>
      <c r="R127" s="284" t="s">
        <v>3605</v>
      </c>
      <c r="S127" s="284"/>
    </row>
    <row r="128" spans="1:19" x14ac:dyDescent="0.3">
      <c r="A128" s="4"/>
      <c r="B128" s="240"/>
      <c r="C128" s="4"/>
      <c r="D128" s="4"/>
      <c r="E128" s="4"/>
      <c r="F128" s="4"/>
      <c r="G128" s="4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8"/>
      <c r="S128" s="29"/>
    </row>
    <row r="129" spans="1:20" x14ac:dyDescent="0.3">
      <c r="A129" s="3" t="s">
        <v>90</v>
      </c>
      <c r="B129" s="242"/>
      <c r="C129" s="7"/>
      <c r="D129" s="7"/>
      <c r="E129" s="7"/>
      <c r="F129" s="7" t="s">
        <v>204</v>
      </c>
      <c r="G129" s="285" t="s">
        <v>205</v>
      </c>
      <c r="H129" s="285"/>
      <c r="I129" s="285"/>
      <c r="J129" s="285"/>
      <c r="K129" s="285"/>
      <c r="L129" s="285"/>
      <c r="M129" s="285"/>
      <c r="N129" s="9"/>
      <c r="O129" s="9"/>
      <c r="P129" s="8"/>
      <c r="Q129" s="8" t="s">
        <v>206</v>
      </c>
      <c r="R129" s="9"/>
      <c r="S129" s="9"/>
    </row>
    <row r="130" spans="1:20" x14ac:dyDescent="0.3">
      <c r="B130" s="242"/>
      <c r="C130" s="9"/>
      <c r="D130" s="9"/>
      <c r="E130" s="9"/>
      <c r="F130" s="30"/>
      <c r="G130" s="286"/>
      <c r="H130" s="286"/>
      <c r="I130" s="286"/>
      <c r="J130" s="286"/>
      <c r="K130" s="286"/>
      <c r="L130" s="286"/>
      <c r="M130" s="286"/>
      <c r="N130" s="12"/>
      <c r="O130" s="12"/>
      <c r="P130" s="10" t="str">
        <f t="shared" ref="P130:P134" si="25">+P69</f>
        <v>_</v>
      </c>
      <c r="Q130" s="11" t="str">
        <f t="shared" ref="Q130:Q136" si="26">+Q4</f>
        <v>Projected Test Year 3 Ended</v>
      </c>
      <c r="R130" s="37"/>
      <c r="S130" s="12">
        <f t="shared" ref="S130:S134" si="27">+S4</f>
        <v>46752</v>
      </c>
    </row>
    <row r="131" spans="1:20" x14ac:dyDescent="0.3">
      <c r="A131" s="3" t="s">
        <v>91</v>
      </c>
      <c r="B131" s="242"/>
      <c r="C131" s="9"/>
      <c r="D131" s="9"/>
      <c r="E131" s="9"/>
      <c r="F131" s="30"/>
      <c r="G131" s="286"/>
      <c r="H131" s="286"/>
      <c r="I131" s="286"/>
      <c r="J131" s="286"/>
      <c r="K131" s="286"/>
      <c r="L131" s="286"/>
      <c r="M131" s="286"/>
      <c r="N131" s="12"/>
      <c r="O131" s="12"/>
      <c r="P131" s="10" t="str">
        <f t="shared" si="25"/>
        <v>_</v>
      </c>
      <c r="Q131" s="11" t="str">
        <f t="shared" si="26"/>
        <v>Projected Test Year 2 Ended</v>
      </c>
      <c r="R131" s="37"/>
      <c r="S131" s="12">
        <f t="shared" si="27"/>
        <v>46387</v>
      </c>
    </row>
    <row r="132" spans="1:20" x14ac:dyDescent="0.3">
      <c r="B132" s="246"/>
      <c r="C132" s="247"/>
      <c r="D132" s="247"/>
      <c r="E132" s="247"/>
      <c r="F132" s="30"/>
      <c r="G132" s="30"/>
      <c r="H132" s="30"/>
      <c r="I132" s="30"/>
      <c r="J132" s="30"/>
      <c r="K132" s="30"/>
      <c r="L132" s="30"/>
      <c r="M132" s="30"/>
      <c r="N132" s="12"/>
      <c r="O132" s="12"/>
      <c r="P132" s="10" t="str">
        <f t="shared" si="25"/>
        <v>_</v>
      </c>
      <c r="Q132" s="11" t="str">
        <f t="shared" si="26"/>
        <v>Projected Test Year 1 Ended</v>
      </c>
      <c r="S132" s="12">
        <f t="shared" si="27"/>
        <v>46022</v>
      </c>
    </row>
    <row r="133" spans="1:20" x14ac:dyDescent="0.3">
      <c r="A133" s="12" t="str">
        <f>+A7</f>
        <v>DOCKET NO.: 20240025-EI</v>
      </c>
      <c r="F133" s="30"/>
      <c r="G133" s="30"/>
      <c r="H133" s="30"/>
      <c r="I133" s="30"/>
      <c r="J133" s="30"/>
      <c r="K133" s="30"/>
      <c r="L133" s="30"/>
      <c r="M133" s="30"/>
      <c r="N133" s="12"/>
      <c r="O133" s="12"/>
      <c r="P133" s="10" t="str">
        <f t="shared" si="25"/>
        <v>X</v>
      </c>
      <c r="Q133" s="11" t="str">
        <f t="shared" si="26"/>
        <v>Prior Year Ended</v>
      </c>
      <c r="S133" s="12">
        <f t="shared" si="27"/>
        <v>45657</v>
      </c>
    </row>
    <row r="134" spans="1:20" x14ac:dyDescent="0.3">
      <c r="G134" s="30"/>
      <c r="H134" s="30"/>
      <c r="I134" s="30"/>
      <c r="J134" s="30"/>
      <c r="K134" s="30"/>
      <c r="L134" s="10"/>
      <c r="M134" s="11"/>
      <c r="N134" s="12"/>
      <c r="O134" s="12"/>
      <c r="P134" s="10" t="str">
        <f t="shared" si="25"/>
        <v>_</v>
      </c>
      <c r="Q134" s="11" t="str">
        <f t="shared" si="26"/>
        <v>Historical Year Ended</v>
      </c>
      <c r="S134" s="12">
        <f t="shared" si="27"/>
        <v>45291</v>
      </c>
    </row>
    <row r="135" spans="1:20" x14ac:dyDescent="0.3">
      <c r="G135" s="27"/>
      <c r="H135" s="27"/>
      <c r="J135" s="32" t="s">
        <v>209</v>
      </c>
      <c r="K135" s="27"/>
      <c r="L135" s="10"/>
      <c r="M135" s="11"/>
      <c r="N135" s="12"/>
      <c r="O135" s="12"/>
      <c r="P135" s="12"/>
      <c r="Q135" s="12"/>
      <c r="R135" s="12"/>
      <c r="S135" s="12"/>
      <c r="T135" s="12"/>
    </row>
    <row r="136" spans="1:20" s="15" customFormat="1" x14ac:dyDescent="0.3">
      <c r="A136" s="14"/>
      <c r="B136" s="66"/>
      <c r="C136" s="14"/>
      <c r="D136" s="14"/>
      <c r="E136" s="14"/>
      <c r="F136" s="14"/>
      <c r="G136" s="26"/>
      <c r="H136" s="26"/>
      <c r="I136" s="26"/>
      <c r="J136" s="26"/>
      <c r="K136" s="26"/>
      <c r="L136" s="33"/>
      <c r="M136" s="28"/>
      <c r="N136" s="29"/>
      <c r="O136" s="29"/>
      <c r="P136" s="33"/>
      <c r="Q136" s="103" t="str">
        <f t="shared" si="26"/>
        <v>Witness:  O'Hara, Aquilina</v>
      </c>
      <c r="R136" s="29"/>
      <c r="S136" s="29"/>
    </row>
    <row r="137" spans="1:20" s="15" customFormat="1" x14ac:dyDescent="0.25">
      <c r="A137" s="16"/>
      <c r="B137" s="231">
        <v>-1</v>
      </c>
      <c r="C137" s="231">
        <f>+B137-1</f>
        <v>-2</v>
      </c>
      <c r="D137" s="31"/>
      <c r="E137" s="31"/>
      <c r="F137" s="231">
        <f>+C137-1</f>
        <v>-3</v>
      </c>
      <c r="G137" s="231">
        <f>+F137-1</f>
        <v>-4</v>
      </c>
      <c r="H137" s="231">
        <f t="shared" ref="H137:S137" si="28">+G137-1</f>
        <v>-5</v>
      </c>
      <c r="I137" s="231">
        <f t="shared" si="28"/>
        <v>-6</v>
      </c>
      <c r="J137" s="231">
        <f t="shared" si="28"/>
        <v>-7</v>
      </c>
      <c r="K137" s="231">
        <f t="shared" si="28"/>
        <v>-8</v>
      </c>
      <c r="L137" s="231">
        <f t="shared" si="28"/>
        <v>-9</v>
      </c>
      <c r="M137" s="231">
        <f t="shared" si="28"/>
        <v>-10</v>
      </c>
      <c r="N137" s="231">
        <f t="shared" si="28"/>
        <v>-11</v>
      </c>
      <c r="O137" s="231">
        <f t="shared" si="28"/>
        <v>-12</v>
      </c>
      <c r="P137" s="231">
        <f t="shared" si="28"/>
        <v>-13</v>
      </c>
      <c r="Q137" s="231">
        <f t="shared" si="28"/>
        <v>-14</v>
      </c>
      <c r="R137" s="231">
        <f t="shared" si="28"/>
        <v>-15</v>
      </c>
      <c r="S137" s="231">
        <f t="shared" si="28"/>
        <v>-16</v>
      </c>
    </row>
    <row r="138" spans="1:20" s="15" customFormat="1" x14ac:dyDescent="0.25">
      <c r="A138" s="16"/>
      <c r="B138" s="68"/>
      <c r="C138" s="31"/>
      <c r="D138" s="31"/>
      <c r="E138" s="31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7"/>
    </row>
    <row r="139" spans="1:20" s="15" customFormat="1" x14ac:dyDescent="0.25">
      <c r="A139" s="16" t="s">
        <v>98</v>
      </c>
      <c r="B139" s="68" t="s">
        <v>99</v>
      </c>
      <c r="C139" s="31" t="s">
        <v>99</v>
      </c>
      <c r="D139" s="31"/>
      <c r="E139" s="31"/>
      <c r="F139" s="16" t="str">
        <f>+F78</f>
        <v>Note (a)</v>
      </c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7"/>
      <c r="S139" s="35" t="s">
        <v>100</v>
      </c>
    </row>
    <row r="140" spans="1:20" s="15" customFormat="1" x14ac:dyDescent="0.25">
      <c r="A140" s="18" t="s">
        <v>101</v>
      </c>
      <c r="B140" s="69" t="s">
        <v>101</v>
      </c>
      <c r="C140" s="19" t="s">
        <v>102</v>
      </c>
      <c r="D140" s="19"/>
      <c r="E140" s="19"/>
      <c r="F140" s="19" t="str">
        <f>F$17</f>
        <v>12/2023</v>
      </c>
      <c r="G140" s="19" t="str">
        <f t="shared" ref="G140:R140" si="29">G$17</f>
        <v>1/2024</v>
      </c>
      <c r="H140" s="19" t="str">
        <f t="shared" si="29"/>
        <v>2/2024</v>
      </c>
      <c r="I140" s="19" t="str">
        <f t="shared" si="29"/>
        <v>3/2024</v>
      </c>
      <c r="J140" s="19" t="str">
        <f t="shared" si="29"/>
        <v>4/2024</v>
      </c>
      <c r="K140" s="19" t="str">
        <f t="shared" si="29"/>
        <v>5/2024</v>
      </c>
      <c r="L140" s="19" t="str">
        <f t="shared" si="29"/>
        <v>6/2024</v>
      </c>
      <c r="M140" s="19" t="str">
        <f t="shared" si="29"/>
        <v>7/2024</v>
      </c>
      <c r="N140" s="19" t="str">
        <f t="shared" si="29"/>
        <v>8/2024</v>
      </c>
      <c r="O140" s="19" t="str">
        <f t="shared" si="29"/>
        <v>9/2024</v>
      </c>
      <c r="P140" s="19" t="str">
        <f t="shared" si="29"/>
        <v>10/2024</v>
      </c>
      <c r="Q140" s="19" t="str">
        <f t="shared" si="29"/>
        <v>11/2024</v>
      </c>
      <c r="R140" s="19" t="str">
        <f t="shared" si="29"/>
        <v>12/2024</v>
      </c>
      <c r="S140" s="36" t="s">
        <v>103</v>
      </c>
    </row>
    <row r="141" spans="1:20" s="15" customFormat="1" x14ac:dyDescent="0.3">
      <c r="A141" s="20">
        <v>1</v>
      </c>
      <c r="B141" s="56"/>
      <c r="C141" s="3" t="s">
        <v>179</v>
      </c>
      <c r="D141" s="3"/>
      <c r="E141" s="3"/>
      <c r="F141" s="42"/>
      <c r="G141" s="42"/>
      <c r="H141" s="42"/>
      <c r="I141" s="42"/>
      <c r="J141" s="42"/>
      <c r="K141" s="42"/>
      <c r="L141" s="42"/>
      <c r="M141" s="43"/>
      <c r="N141" s="43"/>
      <c r="O141" s="43"/>
      <c r="P141" s="43"/>
      <c r="Q141" s="51"/>
      <c r="R141" s="51"/>
      <c r="S141" s="44"/>
    </row>
    <row r="142" spans="1:20" s="15" customFormat="1" x14ac:dyDescent="0.3">
      <c r="A142" s="20">
        <f t="shared" ref="A142:A185" si="30">A141+1</f>
        <v>2</v>
      </c>
      <c r="B142" s="56">
        <v>232</v>
      </c>
      <c r="C142" s="3" t="s">
        <v>180</v>
      </c>
      <c r="D142" s="250" t="s">
        <v>289</v>
      </c>
      <c r="E142" s="3"/>
      <c r="F142" s="110">
        <f>-VLOOKUP($D142,'REG FL BS - 4 Results'!$A:$BB,MATCH(F$12,'REG FL BS - 4 Results'!$2:$2,0),FALSE)/1000</f>
        <v>881430.56974999909</v>
      </c>
      <c r="G142" s="110">
        <f>-VLOOKUP($D142,'REG FL BS - 4 Results'!$A:$BB,MATCH(G$12,'REG FL BS - 4 Results'!$2:$2,0),FALSE)/1000</f>
        <v>881430.56974999909</v>
      </c>
      <c r="H142" s="110">
        <f>-VLOOKUP($D142,'REG FL BS - 4 Results'!$A:$BB,MATCH(H$12,'REG FL BS - 4 Results'!$2:$2,0),FALSE)/1000</f>
        <v>881430.56974999909</v>
      </c>
      <c r="I142" s="110">
        <f>-VLOOKUP($D142,'REG FL BS - 4 Results'!$A:$BB,MATCH(I$12,'REG FL BS - 4 Results'!$2:$2,0),FALSE)/1000</f>
        <v>881430.56974999909</v>
      </c>
      <c r="J142" s="110">
        <f>-VLOOKUP($D142,'REG FL BS - 4 Results'!$A:$BB,MATCH(J$12,'REG FL BS - 4 Results'!$2:$2,0),FALSE)/1000</f>
        <v>881430.56974999909</v>
      </c>
      <c r="K142" s="110">
        <f>-VLOOKUP($D142,'REG FL BS - 4 Results'!$A:$BB,MATCH(K$12,'REG FL BS - 4 Results'!$2:$2,0),FALSE)/1000</f>
        <v>881430.56974999909</v>
      </c>
      <c r="L142" s="110">
        <f>-VLOOKUP($D142,'REG FL BS - 4 Results'!$A:$BB,MATCH(L$12,'REG FL BS - 4 Results'!$2:$2,0),FALSE)/1000</f>
        <v>881430.56974999909</v>
      </c>
      <c r="M142" s="110">
        <f>-VLOOKUP($D142,'REG FL BS - 4 Results'!$A:$BB,MATCH(M$12,'REG FL BS - 4 Results'!$2:$2,0),FALSE)/1000</f>
        <v>881430.56974999909</v>
      </c>
      <c r="N142" s="110">
        <f>-VLOOKUP($D142,'REG FL BS - 4 Results'!$A:$BB,MATCH(N$12,'REG FL BS - 4 Results'!$2:$2,0),FALSE)/1000</f>
        <v>881430.56974999909</v>
      </c>
      <c r="O142" s="110">
        <f>-VLOOKUP($D142,'REG FL BS - 4 Results'!$A:$BB,MATCH(O$12,'REG FL BS - 4 Results'!$2:$2,0),FALSE)/1000</f>
        <v>881430.56974999909</v>
      </c>
      <c r="P142" s="110">
        <f>-VLOOKUP($D142,'REG FL BS - 4 Results'!$A:$BB,MATCH(P$12,'REG FL BS - 4 Results'!$2:$2,0),FALSE)/1000</f>
        <v>881430.56974999909</v>
      </c>
      <c r="Q142" s="110">
        <f>-VLOOKUP($D142,'REG FL BS - 4 Results'!$A:$BB,MATCH(Q$12,'REG FL BS - 4 Results'!$2:$2,0),FALSE)/1000</f>
        <v>881430.56974999909</v>
      </c>
      <c r="R142" s="110">
        <f>-VLOOKUP($D142,'REG FL BS - 4 Results'!$A:$BB,MATCH(R$12,'REG FL BS - 4 Results'!$2:$2,0),FALSE)/1000</f>
        <v>881430.56974999909</v>
      </c>
      <c r="S142" s="44">
        <f t="shared" ref="S142:S153" si="31">AVERAGE(F142:R142)</f>
        <v>881430.56974999921</v>
      </c>
    </row>
    <row r="143" spans="1:20" s="15" customFormat="1" x14ac:dyDescent="0.3">
      <c r="A143" s="20">
        <f t="shared" si="30"/>
        <v>3</v>
      </c>
      <c r="B143" s="56">
        <v>233</v>
      </c>
      <c r="C143" s="3" t="s">
        <v>181</v>
      </c>
      <c r="D143" s="250" t="s">
        <v>290</v>
      </c>
      <c r="E143" s="3"/>
      <c r="F143" s="110">
        <f>-VLOOKUP($D143,'REG FL BS - 4 Results'!$A:$BB,MATCH(F$12,'REG FL BS - 4 Results'!$2:$2,0),FALSE)/1000</f>
        <v>160584.98864838702</v>
      </c>
      <c r="G143" s="110">
        <f>-VLOOKUP($D143,'REG FL BS - 4 Results'!$A:$BB,MATCH(G$12,'REG FL BS - 4 Results'!$2:$2,0),FALSE)/1000</f>
        <v>145146.79975453002</v>
      </c>
      <c r="H143" s="110">
        <f>-VLOOKUP($D143,'REG FL BS - 4 Results'!$A:$BB,MATCH(H$12,'REG FL BS - 4 Results'!$2:$2,0),FALSE)/1000</f>
        <v>43986.462048842994</v>
      </c>
      <c r="I143" s="110">
        <f>-VLOOKUP($D143,'REG FL BS - 4 Results'!$A:$BB,MATCH(I$12,'REG FL BS - 4 Results'!$2:$2,0),FALSE)/1000</f>
        <v>126073.77095784601</v>
      </c>
      <c r="J143" s="110">
        <f>-VLOOKUP($D143,'REG FL BS - 4 Results'!$A:$BB,MATCH(J$12,'REG FL BS - 4 Results'!$2:$2,0),FALSE)/1000</f>
        <v>958100.71150871005</v>
      </c>
      <c r="K143" s="110">
        <f>-VLOOKUP($D143,'REG FL BS - 4 Results'!$A:$BB,MATCH(K$12,'REG FL BS - 4 Results'!$2:$2,0),FALSE)/1000</f>
        <v>997092.550634315</v>
      </c>
      <c r="L143" s="110">
        <f>-VLOOKUP($D143,'REG FL BS - 4 Results'!$A:$BB,MATCH(L$12,'REG FL BS - 4 Results'!$2:$2,0),FALSE)/1000</f>
        <v>1089790.1296900799</v>
      </c>
      <c r="M143" s="110">
        <f>-VLOOKUP($D143,'REG FL BS - 4 Results'!$A:$BB,MATCH(M$12,'REG FL BS - 4 Results'!$2:$2,0),FALSE)/1000</f>
        <v>1010243.8149979201</v>
      </c>
      <c r="N143" s="110">
        <f>-VLOOKUP($D143,'REG FL BS - 4 Results'!$A:$BB,MATCH(N$12,'REG FL BS - 4 Results'!$2:$2,0),FALSE)/1000</f>
        <v>0</v>
      </c>
      <c r="O143" s="110">
        <f>-VLOOKUP($D143,'REG FL BS - 4 Results'!$A:$BB,MATCH(O$12,'REG FL BS - 4 Results'!$2:$2,0),FALSE)/1000</f>
        <v>0</v>
      </c>
      <c r="P143" s="110">
        <f>-VLOOKUP($D143,'REG FL BS - 4 Results'!$A:$BB,MATCH(P$12,'REG FL BS - 4 Results'!$2:$2,0),FALSE)/1000</f>
        <v>0</v>
      </c>
      <c r="Q143" s="110">
        <f>-VLOOKUP($D143,'REG FL BS - 4 Results'!$A:$BB,MATCH(Q$12,'REG FL BS - 4 Results'!$2:$2,0),FALSE)/1000</f>
        <v>0</v>
      </c>
      <c r="R143" s="110">
        <f>-VLOOKUP($D143,'REG FL BS - 4 Results'!$A:$BB,MATCH(R$12,'REG FL BS - 4 Results'!$2:$2,0),FALSE)/1000</f>
        <v>5938.7727716698791</v>
      </c>
      <c r="S143" s="44">
        <f t="shared" si="31"/>
        <v>348996.76930863847</v>
      </c>
    </row>
    <row r="144" spans="1:20" s="15" customFormat="1" x14ac:dyDescent="0.3">
      <c r="A144" s="20">
        <f t="shared" si="30"/>
        <v>4</v>
      </c>
      <c r="B144" s="56">
        <v>234</v>
      </c>
      <c r="C144" s="3" t="s">
        <v>182</v>
      </c>
      <c r="D144" s="250" t="s">
        <v>291</v>
      </c>
      <c r="E144" s="3"/>
      <c r="F144" s="110">
        <f>-VLOOKUP($D144,'REG FL BS - 4 Results'!$A:$BB,MATCH(F$12,'REG FL BS - 4 Results'!$2:$2,0),FALSE)/1000</f>
        <v>168253.10853999999</v>
      </c>
      <c r="G144" s="110">
        <f>-VLOOKUP($D144,'REG FL BS - 4 Results'!$A:$BB,MATCH(G$12,'REG FL BS - 4 Results'!$2:$2,0),FALSE)/1000</f>
        <v>168253.10853999999</v>
      </c>
      <c r="H144" s="110">
        <f>-VLOOKUP($D144,'REG FL BS - 4 Results'!$A:$BB,MATCH(H$12,'REG FL BS - 4 Results'!$2:$2,0),FALSE)/1000</f>
        <v>168253.10853999999</v>
      </c>
      <c r="I144" s="110">
        <f>-VLOOKUP($D144,'REG FL BS - 4 Results'!$A:$BB,MATCH(I$12,'REG FL BS - 4 Results'!$2:$2,0),FALSE)/1000</f>
        <v>168253.10853999999</v>
      </c>
      <c r="J144" s="110">
        <f>-VLOOKUP($D144,'REG FL BS - 4 Results'!$A:$BB,MATCH(J$12,'REG FL BS - 4 Results'!$2:$2,0),FALSE)/1000</f>
        <v>168253.10853999999</v>
      </c>
      <c r="K144" s="110">
        <f>-VLOOKUP($D144,'REG FL BS - 4 Results'!$A:$BB,MATCH(K$12,'REG FL BS - 4 Results'!$2:$2,0),FALSE)/1000</f>
        <v>168253.10853999999</v>
      </c>
      <c r="L144" s="110">
        <f>-VLOOKUP($D144,'REG FL BS - 4 Results'!$A:$BB,MATCH(L$12,'REG FL BS - 4 Results'!$2:$2,0),FALSE)/1000</f>
        <v>168253.10853999999</v>
      </c>
      <c r="M144" s="110">
        <f>-VLOOKUP($D144,'REG FL BS - 4 Results'!$A:$BB,MATCH(M$12,'REG FL BS - 4 Results'!$2:$2,0),FALSE)/1000</f>
        <v>168253.10853999999</v>
      </c>
      <c r="N144" s="110">
        <f>-VLOOKUP($D144,'REG FL BS - 4 Results'!$A:$BB,MATCH(N$12,'REG FL BS - 4 Results'!$2:$2,0),FALSE)/1000</f>
        <v>168253.10853999999</v>
      </c>
      <c r="O144" s="110">
        <f>-VLOOKUP($D144,'REG FL BS - 4 Results'!$A:$BB,MATCH(O$12,'REG FL BS - 4 Results'!$2:$2,0),FALSE)/1000</f>
        <v>168253.10853999999</v>
      </c>
      <c r="P144" s="110">
        <f>-VLOOKUP($D144,'REG FL BS - 4 Results'!$A:$BB,MATCH(P$12,'REG FL BS - 4 Results'!$2:$2,0),FALSE)/1000</f>
        <v>168253.10853999999</v>
      </c>
      <c r="Q144" s="110">
        <f>-VLOOKUP($D144,'REG FL BS - 4 Results'!$A:$BB,MATCH(Q$12,'REG FL BS - 4 Results'!$2:$2,0),FALSE)/1000</f>
        <v>168253.10853999999</v>
      </c>
      <c r="R144" s="110">
        <f>-VLOOKUP($D144,'REG FL BS - 4 Results'!$A:$BB,MATCH(R$12,'REG FL BS - 4 Results'!$2:$2,0),FALSE)/1000</f>
        <v>168253.10853999999</v>
      </c>
      <c r="S144" s="44">
        <f t="shared" si="31"/>
        <v>168253.10853999996</v>
      </c>
    </row>
    <row r="145" spans="1:19" s="15" customFormat="1" x14ac:dyDescent="0.3">
      <c r="A145" s="20">
        <f t="shared" si="30"/>
        <v>5</v>
      </c>
      <c r="B145" s="56">
        <v>235</v>
      </c>
      <c r="C145" s="3" t="s">
        <v>76</v>
      </c>
      <c r="D145" s="250" t="s">
        <v>292</v>
      </c>
      <c r="E145" s="3"/>
      <c r="F145" s="110">
        <f>-VLOOKUP($D145,'REG FL BS - 4 Results'!$A:$BB,MATCH(F$12,'REG FL BS - 4 Results'!$2:$2,0),FALSE)/1000</f>
        <v>182787.48682999899</v>
      </c>
      <c r="G145" s="110">
        <f>-VLOOKUP($D145,'REG FL BS - 4 Results'!$A:$BB,MATCH(G$12,'REG FL BS - 4 Results'!$2:$2,0),FALSE)/1000</f>
        <v>182787.48682999899</v>
      </c>
      <c r="H145" s="110">
        <f>-VLOOKUP($D145,'REG FL BS - 4 Results'!$A:$BB,MATCH(H$12,'REG FL BS - 4 Results'!$2:$2,0),FALSE)/1000</f>
        <v>182787.48682999899</v>
      </c>
      <c r="I145" s="110">
        <f>-VLOOKUP($D145,'REG FL BS - 4 Results'!$A:$BB,MATCH(I$12,'REG FL BS - 4 Results'!$2:$2,0),FALSE)/1000</f>
        <v>182787.48682999899</v>
      </c>
      <c r="J145" s="110">
        <f>-VLOOKUP($D145,'REG FL BS - 4 Results'!$A:$BB,MATCH(J$12,'REG FL BS - 4 Results'!$2:$2,0),FALSE)/1000</f>
        <v>182787.48682999899</v>
      </c>
      <c r="K145" s="110">
        <f>-VLOOKUP($D145,'REG FL BS - 4 Results'!$A:$BB,MATCH(K$12,'REG FL BS - 4 Results'!$2:$2,0),FALSE)/1000</f>
        <v>182787.48682999899</v>
      </c>
      <c r="L145" s="110">
        <f>-VLOOKUP($D145,'REG FL BS - 4 Results'!$A:$BB,MATCH(L$12,'REG FL BS - 4 Results'!$2:$2,0),FALSE)/1000</f>
        <v>182787.48682999899</v>
      </c>
      <c r="M145" s="110">
        <f>-VLOOKUP($D145,'REG FL BS - 4 Results'!$A:$BB,MATCH(M$12,'REG FL BS - 4 Results'!$2:$2,0),FALSE)/1000</f>
        <v>182787.48682999899</v>
      </c>
      <c r="N145" s="110">
        <f>-VLOOKUP($D145,'REG FL BS - 4 Results'!$A:$BB,MATCH(N$12,'REG FL BS - 4 Results'!$2:$2,0),FALSE)/1000</f>
        <v>182787.48682999899</v>
      </c>
      <c r="O145" s="110">
        <f>-VLOOKUP($D145,'REG FL BS - 4 Results'!$A:$BB,MATCH(O$12,'REG FL BS - 4 Results'!$2:$2,0),FALSE)/1000</f>
        <v>182787.48682999899</v>
      </c>
      <c r="P145" s="110">
        <f>-VLOOKUP($D145,'REG FL BS - 4 Results'!$A:$BB,MATCH(P$12,'REG FL BS - 4 Results'!$2:$2,0),FALSE)/1000</f>
        <v>182787.48682999899</v>
      </c>
      <c r="Q145" s="110">
        <f>-VLOOKUP($D145,'REG FL BS - 4 Results'!$A:$BB,MATCH(Q$12,'REG FL BS - 4 Results'!$2:$2,0),FALSE)/1000</f>
        <v>182787.48682999899</v>
      </c>
      <c r="R145" s="110">
        <f>-VLOOKUP($D145,'REG FL BS - 4 Results'!$A:$BB,MATCH(R$12,'REG FL BS - 4 Results'!$2:$2,0),FALSE)/1000</f>
        <v>182787.48682999899</v>
      </c>
      <c r="S145" s="44">
        <f t="shared" si="31"/>
        <v>182787.48682999893</v>
      </c>
    </row>
    <row r="146" spans="1:19" s="15" customFormat="1" x14ac:dyDescent="0.3">
      <c r="A146" s="20">
        <f t="shared" si="30"/>
        <v>6</v>
      </c>
      <c r="B146" s="56">
        <v>236</v>
      </c>
      <c r="C146" s="3" t="s">
        <v>183</v>
      </c>
      <c r="D146" s="250" t="s">
        <v>293</v>
      </c>
      <c r="E146" s="3"/>
      <c r="F146" s="110">
        <f>-VLOOKUP($D146,'REG FL BS - 4 Results'!$A:$BB,MATCH(F$12,'REG FL BS - 4 Results'!$2:$2,0),FALSE)/1000</f>
        <v>66031.260038864799</v>
      </c>
      <c r="G146" s="110">
        <f>-VLOOKUP($D146,'REG FL BS - 4 Results'!$A:$BB,MATCH(G$12,'REG FL BS - 4 Results'!$2:$2,0),FALSE)/1000</f>
        <v>138168.711834138</v>
      </c>
      <c r="H146" s="110">
        <f>-VLOOKUP($D146,'REG FL BS - 4 Results'!$A:$BB,MATCH(H$12,'REG FL BS - 4 Results'!$2:$2,0),FALSE)/1000</f>
        <v>165151.94135889102</v>
      </c>
      <c r="I146" s="110">
        <f>-VLOOKUP($D146,'REG FL BS - 4 Results'!$A:$BB,MATCH(I$12,'REG FL BS - 4 Results'!$2:$2,0),FALSE)/1000</f>
        <v>151409.19643926399</v>
      </c>
      <c r="J146" s="110">
        <f>-VLOOKUP($D146,'REG FL BS - 4 Results'!$A:$BB,MATCH(J$12,'REG FL BS - 4 Results'!$2:$2,0),FALSE)/1000</f>
        <v>161079.831586149</v>
      </c>
      <c r="K146" s="110">
        <f>-VLOOKUP($D146,'REG FL BS - 4 Results'!$A:$BB,MATCH(K$12,'REG FL BS - 4 Results'!$2:$2,0),FALSE)/1000</f>
        <v>203310.979729732</v>
      </c>
      <c r="L146" s="110">
        <f>-VLOOKUP($D146,'REG FL BS - 4 Results'!$A:$BB,MATCH(L$12,'REG FL BS - 4 Results'!$2:$2,0),FALSE)/1000</f>
        <v>174189.26973990802</v>
      </c>
      <c r="M146" s="110">
        <f>-VLOOKUP($D146,'REG FL BS - 4 Results'!$A:$BB,MATCH(M$12,'REG FL BS - 4 Results'!$2:$2,0),FALSE)/1000</f>
        <v>228082.61375543498</v>
      </c>
      <c r="N146" s="110">
        <f>-VLOOKUP($D146,'REG FL BS - 4 Results'!$A:$BB,MATCH(N$12,'REG FL BS - 4 Results'!$2:$2,0),FALSE)/1000</f>
        <v>316301.232028689</v>
      </c>
      <c r="O146" s="110">
        <f>-VLOOKUP($D146,'REG FL BS - 4 Results'!$A:$BB,MATCH(O$12,'REG FL BS - 4 Results'!$2:$2,0),FALSE)/1000</f>
        <v>285194.24510098796</v>
      </c>
      <c r="P146" s="110">
        <f>-VLOOKUP($D146,'REG FL BS - 4 Results'!$A:$BB,MATCH(P$12,'REG FL BS - 4 Results'!$2:$2,0),FALSE)/1000</f>
        <v>319887.40855358</v>
      </c>
      <c r="Q146" s="110">
        <f>-VLOOKUP($D146,'REG FL BS - 4 Results'!$A:$BB,MATCH(Q$12,'REG FL BS - 4 Results'!$2:$2,0),FALSE)/1000</f>
        <v>149130.43024821</v>
      </c>
      <c r="R146" s="110">
        <f>-VLOOKUP($D146,'REG FL BS - 4 Results'!$A:$BB,MATCH(R$12,'REG FL BS - 4 Results'!$2:$2,0),FALSE)/1000</f>
        <v>51796.646433687296</v>
      </c>
      <c r="S146" s="44">
        <f t="shared" si="31"/>
        <v>185364.13591134892</v>
      </c>
    </row>
    <row r="147" spans="1:19" s="15" customFormat="1" x14ac:dyDescent="0.3">
      <c r="A147" s="20">
        <f t="shared" si="30"/>
        <v>7</v>
      </c>
      <c r="B147" s="56">
        <v>237</v>
      </c>
      <c r="C147" s="3" t="s">
        <v>184</v>
      </c>
      <c r="D147" s="250" t="s">
        <v>294</v>
      </c>
      <c r="E147" s="3"/>
      <c r="F147" s="110">
        <f>-VLOOKUP($D147,'REG FL BS - 4 Results'!$A:$BB,MATCH(F$12,'REG FL BS - 4 Results'!$2:$2,0),FALSE)/1000</f>
        <v>80913.122183333297</v>
      </c>
      <c r="G147" s="110">
        <f>-VLOOKUP($D147,'REG FL BS - 4 Results'!$A:$BB,MATCH(G$12,'REG FL BS - 4 Results'!$2:$2,0),FALSE)/1000</f>
        <v>77117.011072222202</v>
      </c>
      <c r="H147" s="110">
        <f>-VLOOKUP($D147,'REG FL BS - 4 Results'!$A:$BB,MATCH(H$12,'REG FL BS - 4 Results'!$2:$2,0),FALSE)/1000</f>
        <v>98864.927738888902</v>
      </c>
      <c r="I147" s="110">
        <f>-VLOOKUP($D147,'REG FL BS - 4 Results'!$A:$BB,MATCH(I$12,'REG FL BS - 4 Results'!$2:$2,0),FALSE)/1000</f>
        <v>103162.84440555499</v>
      </c>
      <c r="J147" s="110">
        <f>-VLOOKUP($D147,'REG FL BS - 4 Results'!$A:$BB,MATCH(J$12,'REG FL BS - 4 Results'!$2:$2,0),FALSE)/1000</f>
        <v>107050.205516666</v>
      </c>
      <c r="K147" s="110">
        <f>-VLOOKUP($D147,'REG FL BS - 4 Results'!$A:$BB,MATCH(K$12,'REG FL BS - 4 Results'!$2:$2,0),FALSE)/1000</f>
        <v>111285.62218333299</v>
      </c>
      <c r="L147" s="110">
        <f>-VLOOKUP($D147,'REG FL BS - 4 Results'!$A:$BB,MATCH(L$12,'REG FL BS - 4 Results'!$2:$2,0),FALSE)/1000</f>
        <v>77671.038849999997</v>
      </c>
      <c r="M147" s="110">
        <f>-VLOOKUP($D147,'REG FL BS - 4 Results'!$A:$BB,MATCH(M$12,'REG FL BS - 4 Results'!$2:$2,0),FALSE)/1000</f>
        <v>74281.455516666698</v>
      </c>
      <c r="N147" s="110">
        <f>-VLOOKUP($D147,'REG FL BS - 4 Results'!$A:$BB,MATCH(N$12,'REG FL BS - 4 Results'!$2:$2,0),FALSE)/1000</f>
        <v>96029.372183333398</v>
      </c>
      <c r="O147" s="110">
        <f>-VLOOKUP($D147,'REG FL BS - 4 Results'!$A:$BB,MATCH(O$12,'REG FL BS - 4 Results'!$2:$2,0),FALSE)/1000</f>
        <v>100327.28885</v>
      </c>
      <c r="P147" s="110">
        <f>-VLOOKUP($D147,'REG FL BS - 4 Results'!$A:$BB,MATCH(P$12,'REG FL BS - 4 Results'!$2:$2,0),FALSE)/1000</f>
        <v>107050.205516666</v>
      </c>
      <c r="Q147" s="110">
        <f>-VLOOKUP($D147,'REG FL BS - 4 Results'!$A:$BB,MATCH(Q$12,'REG FL BS - 4 Results'!$2:$2,0),FALSE)/1000</f>
        <v>111285.62218333299</v>
      </c>
      <c r="R147" s="110">
        <f>-VLOOKUP($D147,'REG FL BS - 4 Results'!$A:$BB,MATCH(R$12,'REG FL BS - 4 Results'!$2:$2,0),FALSE)/1000</f>
        <v>77671.038850000099</v>
      </c>
      <c r="S147" s="44">
        <f t="shared" si="31"/>
        <v>94054.59654230751</v>
      </c>
    </row>
    <row r="148" spans="1:19" s="15" customFormat="1" x14ac:dyDescent="0.3">
      <c r="A148" s="20">
        <f t="shared" si="30"/>
        <v>8</v>
      </c>
      <c r="B148" s="56">
        <v>238</v>
      </c>
      <c r="C148" s="3" t="s">
        <v>185</v>
      </c>
      <c r="D148" s="250" t="s">
        <v>249</v>
      </c>
      <c r="E148" s="3"/>
      <c r="F148" s="110">
        <f>-VLOOKUP($D148,'REG FL BS - 4 Results'!$A:$BB,MATCH(F$12,'REG FL BS - 4 Results'!$2:$2,0),FALSE)/1000</f>
        <v>0</v>
      </c>
      <c r="G148" s="110">
        <f>-VLOOKUP($D148,'REG FL BS - 4 Results'!$A:$BB,MATCH(G$12,'REG FL BS - 4 Results'!$2:$2,0),FALSE)/1000</f>
        <v>0</v>
      </c>
      <c r="H148" s="110">
        <f>-VLOOKUP($D148,'REG FL BS - 4 Results'!$A:$BB,MATCH(H$12,'REG FL BS - 4 Results'!$2:$2,0),FALSE)/1000</f>
        <v>0</v>
      </c>
      <c r="I148" s="110">
        <f>-VLOOKUP($D148,'REG FL BS - 4 Results'!$A:$BB,MATCH(I$12,'REG FL BS - 4 Results'!$2:$2,0),FALSE)/1000</f>
        <v>0</v>
      </c>
      <c r="J148" s="110">
        <f>-VLOOKUP($D148,'REG FL BS - 4 Results'!$A:$BB,MATCH(J$12,'REG FL BS - 4 Results'!$2:$2,0),FALSE)/1000</f>
        <v>0</v>
      </c>
      <c r="K148" s="110">
        <f>-VLOOKUP($D148,'REG FL BS - 4 Results'!$A:$BB,MATCH(K$12,'REG FL BS - 4 Results'!$2:$2,0),FALSE)/1000</f>
        <v>0</v>
      </c>
      <c r="L148" s="110">
        <f>-VLOOKUP($D148,'REG FL BS - 4 Results'!$A:$BB,MATCH(L$12,'REG FL BS - 4 Results'!$2:$2,0),FALSE)/1000</f>
        <v>0</v>
      </c>
      <c r="M148" s="110">
        <f>-VLOOKUP($D148,'REG FL BS - 4 Results'!$A:$BB,MATCH(M$12,'REG FL BS - 4 Results'!$2:$2,0),FALSE)/1000</f>
        <v>0</v>
      </c>
      <c r="N148" s="110">
        <f>-VLOOKUP($D148,'REG FL BS - 4 Results'!$A:$BB,MATCH(N$12,'REG FL BS - 4 Results'!$2:$2,0),FALSE)/1000</f>
        <v>0</v>
      </c>
      <c r="O148" s="110">
        <f>-VLOOKUP($D148,'REG FL BS - 4 Results'!$A:$BB,MATCH(O$12,'REG FL BS - 4 Results'!$2:$2,0),FALSE)/1000</f>
        <v>0</v>
      </c>
      <c r="P148" s="110">
        <f>-VLOOKUP($D148,'REG FL BS - 4 Results'!$A:$BB,MATCH(P$12,'REG FL BS - 4 Results'!$2:$2,0),FALSE)/1000</f>
        <v>0</v>
      </c>
      <c r="Q148" s="110">
        <f>-VLOOKUP($D148,'REG FL BS - 4 Results'!$A:$BB,MATCH(Q$12,'REG FL BS - 4 Results'!$2:$2,0),FALSE)/1000</f>
        <v>0</v>
      </c>
      <c r="R148" s="110">
        <f>-VLOOKUP($D148,'REG FL BS - 4 Results'!$A:$BB,MATCH(R$12,'REG FL BS - 4 Results'!$2:$2,0),FALSE)/1000</f>
        <v>0</v>
      </c>
      <c r="S148" s="44">
        <f t="shared" si="31"/>
        <v>0</v>
      </c>
    </row>
    <row r="149" spans="1:19" s="15" customFormat="1" x14ac:dyDescent="0.3">
      <c r="A149" s="20">
        <f t="shared" si="30"/>
        <v>9</v>
      </c>
      <c r="B149" s="56">
        <v>241</v>
      </c>
      <c r="C149" s="3" t="s">
        <v>186</v>
      </c>
      <c r="D149" s="250" t="s">
        <v>295</v>
      </c>
      <c r="E149" s="3"/>
      <c r="F149" s="110">
        <f>-VLOOKUP($D149,'REG FL BS - 4 Results'!$A:$BB,MATCH(F$12,'REG FL BS - 4 Results'!$2:$2,0),FALSE)/1000</f>
        <v>25302.392199999998</v>
      </c>
      <c r="G149" s="110">
        <f>-VLOOKUP($D149,'REG FL BS - 4 Results'!$A:$BB,MATCH(G$12,'REG FL BS - 4 Results'!$2:$2,0),FALSE)/1000</f>
        <v>25302.392199999998</v>
      </c>
      <c r="H149" s="110">
        <f>-VLOOKUP($D149,'REG FL BS - 4 Results'!$A:$BB,MATCH(H$12,'REG FL BS - 4 Results'!$2:$2,0),FALSE)/1000</f>
        <v>25302.392199999998</v>
      </c>
      <c r="I149" s="110">
        <f>-VLOOKUP($D149,'REG FL BS - 4 Results'!$A:$BB,MATCH(I$12,'REG FL BS - 4 Results'!$2:$2,0),FALSE)/1000</f>
        <v>25302.392199999998</v>
      </c>
      <c r="J149" s="110">
        <f>-VLOOKUP($D149,'REG FL BS - 4 Results'!$A:$BB,MATCH(J$12,'REG FL BS - 4 Results'!$2:$2,0),FALSE)/1000</f>
        <v>25302.392199999998</v>
      </c>
      <c r="K149" s="110">
        <f>-VLOOKUP($D149,'REG FL BS - 4 Results'!$A:$BB,MATCH(K$12,'REG FL BS - 4 Results'!$2:$2,0),FALSE)/1000</f>
        <v>25302.392199999998</v>
      </c>
      <c r="L149" s="110">
        <f>-VLOOKUP($D149,'REG FL BS - 4 Results'!$A:$BB,MATCH(L$12,'REG FL BS - 4 Results'!$2:$2,0),FALSE)/1000</f>
        <v>25302.392199999998</v>
      </c>
      <c r="M149" s="110">
        <f>-VLOOKUP($D149,'REG FL BS - 4 Results'!$A:$BB,MATCH(M$12,'REG FL BS - 4 Results'!$2:$2,0),FALSE)/1000</f>
        <v>25302.392199999998</v>
      </c>
      <c r="N149" s="110">
        <f>-VLOOKUP($D149,'REG FL BS - 4 Results'!$A:$BB,MATCH(N$12,'REG FL BS - 4 Results'!$2:$2,0),FALSE)/1000</f>
        <v>25302.392199999998</v>
      </c>
      <c r="O149" s="110">
        <f>-VLOOKUP($D149,'REG FL BS - 4 Results'!$A:$BB,MATCH(O$12,'REG FL BS - 4 Results'!$2:$2,0),FALSE)/1000</f>
        <v>25302.392199999998</v>
      </c>
      <c r="P149" s="110">
        <f>-VLOOKUP($D149,'REG FL BS - 4 Results'!$A:$BB,MATCH(P$12,'REG FL BS - 4 Results'!$2:$2,0),FALSE)/1000</f>
        <v>25302.392199999998</v>
      </c>
      <c r="Q149" s="110">
        <f>-VLOOKUP($D149,'REG FL BS - 4 Results'!$A:$BB,MATCH(Q$12,'REG FL BS - 4 Results'!$2:$2,0),FALSE)/1000</f>
        <v>25302.392199999998</v>
      </c>
      <c r="R149" s="110">
        <f>-VLOOKUP($D149,'REG FL BS - 4 Results'!$A:$BB,MATCH(R$12,'REG FL BS - 4 Results'!$2:$2,0),FALSE)/1000</f>
        <v>25302.392199999998</v>
      </c>
      <c r="S149" s="44">
        <f t="shared" si="31"/>
        <v>25302.392199999998</v>
      </c>
    </row>
    <row r="150" spans="1:19" s="15" customFormat="1" x14ac:dyDescent="0.3">
      <c r="A150" s="20">
        <f t="shared" si="30"/>
        <v>10</v>
      </c>
      <c r="B150" s="56">
        <v>242</v>
      </c>
      <c r="C150" s="3" t="s">
        <v>187</v>
      </c>
      <c r="D150" s="250" t="s">
        <v>296</v>
      </c>
      <c r="E150" s="3"/>
      <c r="F150" s="110">
        <f>-VLOOKUP($D150,'REG FL BS - 4 Results'!$A:$BB,MATCH(F$12,'REG FL BS - 4 Results'!$2:$2,0),FALSE)/1000</f>
        <v>94316.467182799999</v>
      </c>
      <c r="G150" s="110">
        <f>-VLOOKUP($D150,'REG FL BS - 4 Results'!$A:$BB,MATCH(G$12,'REG FL BS - 4 Results'!$2:$2,0),FALSE)/1000</f>
        <v>95558.353242800003</v>
      </c>
      <c r="H150" s="110">
        <f>-VLOOKUP($D150,'REG FL BS - 4 Results'!$A:$BB,MATCH(H$12,'REG FL BS - 4 Results'!$2:$2,0),FALSE)/1000</f>
        <v>97902.3065928</v>
      </c>
      <c r="I150" s="110">
        <f>-VLOOKUP($D150,'REG FL BS - 4 Results'!$A:$BB,MATCH(I$12,'REG FL BS - 4 Results'!$2:$2,0),FALSE)/1000</f>
        <v>72530.989502800003</v>
      </c>
      <c r="J150" s="110">
        <f>-VLOOKUP($D150,'REG FL BS - 4 Results'!$A:$BB,MATCH(J$12,'REG FL BS - 4 Results'!$2:$2,0),FALSE)/1000</f>
        <v>74928.998662800004</v>
      </c>
      <c r="K150" s="110">
        <f>-VLOOKUP($D150,'REG FL BS - 4 Results'!$A:$BB,MATCH(K$12,'REG FL BS - 4 Results'!$2:$2,0),FALSE)/1000</f>
        <v>77486.189792799996</v>
      </c>
      <c r="L150" s="110">
        <f>-VLOOKUP($D150,'REG FL BS - 4 Results'!$A:$BB,MATCH(L$12,'REG FL BS - 4 Results'!$2:$2,0),FALSE)/1000</f>
        <v>79986.356602799991</v>
      </c>
      <c r="M150" s="110">
        <f>-VLOOKUP($D150,'REG FL BS - 4 Results'!$A:$BB,MATCH(M$12,'REG FL BS - 4 Results'!$2:$2,0),FALSE)/1000</f>
        <v>82342.930922800006</v>
      </c>
      <c r="N150" s="110">
        <f>-VLOOKUP($D150,'REG FL BS - 4 Results'!$A:$BB,MATCH(N$12,'REG FL BS - 4 Results'!$2:$2,0),FALSE)/1000</f>
        <v>84719.092662800002</v>
      </c>
      <c r="O150" s="110">
        <f>-VLOOKUP($D150,'REG FL BS - 4 Results'!$A:$BB,MATCH(O$12,'REG FL BS - 4 Results'!$2:$2,0),FALSE)/1000</f>
        <v>87062.469712799997</v>
      </c>
      <c r="P150" s="110">
        <f>-VLOOKUP($D150,'REG FL BS - 4 Results'!$A:$BB,MATCH(P$12,'REG FL BS - 4 Results'!$2:$2,0),FALSE)/1000</f>
        <v>89449.464762799995</v>
      </c>
      <c r="Q150" s="110">
        <f>-VLOOKUP($D150,'REG FL BS - 4 Results'!$A:$BB,MATCH(Q$12,'REG FL BS - 4 Results'!$2:$2,0),FALSE)/1000</f>
        <v>91942.539692799997</v>
      </c>
      <c r="R150" s="110">
        <f>-VLOOKUP($D150,'REG FL BS - 4 Results'!$A:$BB,MATCH(R$12,'REG FL BS - 4 Results'!$2:$2,0),FALSE)/1000</f>
        <v>94282.067962799993</v>
      </c>
      <c r="S150" s="44">
        <f t="shared" si="31"/>
        <v>86346.786715107679</v>
      </c>
    </row>
    <row r="151" spans="1:19" s="15" customFormat="1" x14ac:dyDescent="0.3">
      <c r="A151" s="20">
        <f t="shared" si="30"/>
        <v>11</v>
      </c>
      <c r="B151" s="56">
        <v>243</v>
      </c>
      <c r="C151" s="3" t="s">
        <v>188</v>
      </c>
      <c r="D151" s="250" t="s">
        <v>297</v>
      </c>
      <c r="E151" s="3"/>
      <c r="F151" s="110">
        <f>-VLOOKUP($D151,'REG FL BS - 4 Results'!$A:$BB,MATCH(F$12,'REG FL BS - 4 Results'!$2:$2,0),FALSE)/1000</f>
        <v>53875.032517294901</v>
      </c>
      <c r="G151" s="110">
        <f>-VLOOKUP($D151,'REG FL BS - 4 Results'!$A:$BB,MATCH(G$12,'REG FL BS - 4 Results'!$2:$2,0),FALSE)/1000</f>
        <v>52573.570908973503</v>
      </c>
      <c r="H151" s="110">
        <f>-VLOOKUP($D151,'REG FL BS - 4 Results'!$A:$BB,MATCH(H$12,'REG FL BS - 4 Results'!$2:$2,0),FALSE)/1000</f>
        <v>51262.636676845897</v>
      </c>
      <c r="I151" s="110">
        <f>-VLOOKUP($D151,'REG FL BS - 4 Results'!$A:$BB,MATCH(I$12,'REG FL BS - 4 Results'!$2:$2,0),FALSE)/1000</f>
        <v>50503.312709822698</v>
      </c>
      <c r="J151" s="110">
        <f>-VLOOKUP($D151,'REG FL BS - 4 Results'!$A:$BB,MATCH(J$12,'REG FL BS - 4 Results'!$2:$2,0),FALSE)/1000</f>
        <v>49780.326419650002</v>
      </c>
      <c r="K151" s="110">
        <f>-VLOOKUP($D151,'REG FL BS - 4 Results'!$A:$BB,MATCH(K$12,'REG FL BS - 4 Results'!$2:$2,0),FALSE)/1000</f>
        <v>49806.2322444128</v>
      </c>
      <c r="L151" s="110">
        <f>-VLOOKUP($D151,'REG FL BS - 4 Results'!$A:$BB,MATCH(L$12,'REG FL BS - 4 Results'!$2:$2,0),FALSE)/1000</f>
        <v>49832.295878415694</v>
      </c>
      <c r="M151" s="110">
        <f>-VLOOKUP($D151,'REG FL BS - 4 Results'!$A:$BB,MATCH(M$12,'REG FL BS - 4 Results'!$2:$2,0),FALSE)/1000</f>
        <v>49858.518282976998</v>
      </c>
      <c r="N151" s="110">
        <f>-VLOOKUP($D151,'REG FL BS - 4 Results'!$A:$BB,MATCH(N$12,'REG FL BS - 4 Results'!$2:$2,0),FALSE)/1000</f>
        <v>49884.900425271102</v>
      </c>
      <c r="O151" s="110">
        <f>-VLOOKUP($D151,'REG FL BS - 4 Results'!$A:$BB,MATCH(O$12,'REG FL BS - 4 Results'!$2:$2,0),FALSE)/1000</f>
        <v>49911.443278364</v>
      </c>
      <c r="P151" s="110">
        <f>-VLOOKUP($D151,'REG FL BS - 4 Results'!$A:$BB,MATCH(P$12,'REG FL BS - 4 Results'!$2:$2,0),FALSE)/1000</f>
        <v>49938.1478212492</v>
      </c>
      <c r="Q151" s="110">
        <f>-VLOOKUP($D151,'REG FL BS - 4 Results'!$A:$BB,MATCH(Q$12,'REG FL BS - 4 Results'!$2:$2,0),FALSE)/1000</f>
        <v>49965.015038884107</v>
      </c>
      <c r="R151" s="110">
        <f>-VLOOKUP($D151,'REG FL BS - 4 Results'!$A:$BB,MATCH(R$12,'REG FL BS - 4 Results'!$2:$2,0),FALSE)/1000</f>
        <v>49992.045922225901</v>
      </c>
      <c r="S151" s="44">
        <f t="shared" si="31"/>
        <v>50552.57524033745</v>
      </c>
    </row>
    <row r="152" spans="1:19" s="15" customFormat="1" x14ac:dyDescent="0.3">
      <c r="A152" s="20">
        <f t="shared" si="30"/>
        <v>12</v>
      </c>
      <c r="B152" s="56">
        <v>244</v>
      </c>
      <c r="C152" s="3" t="s">
        <v>189</v>
      </c>
      <c r="D152" s="250" t="s">
        <v>298</v>
      </c>
      <c r="E152" s="3"/>
      <c r="F152" s="110">
        <f>-VLOOKUP($D152,'REG FL BS - 4 Results'!$A:$BB,MATCH(F$12,'REG FL BS - 4 Results'!$2:$2,0),FALSE)/1000</f>
        <v>0</v>
      </c>
      <c r="G152" s="110">
        <f>-VLOOKUP($D152,'REG FL BS - 4 Results'!$A:$BB,MATCH(G$12,'REG FL BS - 4 Results'!$2:$2,0),FALSE)/1000</f>
        <v>0</v>
      </c>
      <c r="H152" s="110">
        <f>-VLOOKUP($D152,'REG FL BS - 4 Results'!$A:$BB,MATCH(H$12,'REG FL BS - 4 Results'!$2:$2,0),FALSE)/1000</f>
        <v>0</v>
      </c>
      <c r="I152" s="110">
        <f>-VLOOKUP($D152,'REG FL BS - 4 Results'!$A:$BB,MATCH(I$12,'REG FL BS - 4 Results'!$2:$2,0),FALSE)/1000</f>
        <v>0</v>
      </c>
      <c r="J152" s="110">
        <f>-VLOOKUP($D152,'REG FL BS - 4 Results'!$A:$BB,MATCH(J$12,'REG FL BS - 4 Results'!$2:$2,0),FALSE)/1000</f>
        <v>0</v>
      </c>
      <c r="K152" s="110">
        <f>-VLOOKUP($D152,'REG FL BS - 4 Results'!$A:$BB,MATCH(K$12,'REG FL BS - 4 Results'!$2:$2,0),FALSE)/1000</f>
        <v>0</v>
      </c>
      <c r="L152" s="110">
        <f>-VLOOKUP($D152,'REG FL BS - 4 Results'!$A:$BB,MATCH(L$12,'REG FL BS - 4 Results'!$2:$2,0),FALSE)/1000</f>
        <v>0</v>
      </c>
      <c r="M152" s="110">
        <f>-VLOOKUP($D152,'REG FL BS - 4 Results'!$A:$BB,MATCH(M$12,'REG FL BS - 4 Results'!$2:$2,0),FALSE)/1000</f>
        <v>0</v>
      </c>
      <c r="N152" s="110">
        <f>-VLOOKUP($D152,'REG FL BS - 4 Results'!$A:$BB,MATCH(N$12,'REG FL BS - 4 Results'!$2:$2,0),FALSE)/1000</f>
        <v>0</v>
      </c>
      <c r="O152" s="110">
        <f>-VLOOKUP($D152,'REG FL BS - 4 Results'!$A:$BB,MATCH(O$12,'REG FL BS - 4 Results'!$2:$2,0),FALSE)/1000</f>
        <v>0</v>
      </c>
      <c r="P152" s="110">
        <f>-VLOOKUP($D152,'REG FL BS - 4 Results'!$A:$BB,MATCH(P$12,'REG FL BS - 4 Results'!$2:$2,0),FALSE)/1000</f>
        <v>0</v>
      </c>
      <c r="Q152" s="110">
        <f>-VLOOKUP($D152,'REG FL BS - 4 Results'!$A:$BB,MATCH(Q$12,'REG FL BS - 4 Results'!$2:$2,0),FALSE)/1000</f>
        <v>0</v>
      </c>
      <c r="R152" s="110">
        <f>-VLOOKUP($D152,'REG FL BS - 4 Results'!$A:$BB,MATCH(R$12,'REG FL BS - 4 Results'!$2:$2,0),FALSE)/1000</f>
        <v>0</v>
      </c>
      <c r="S152" s="44">
        <f t="shared" si="31"/>
        <v>0</v>
      </c>
    </row>
    <row r="153" spans="1:19" s="15" customFormat="1" x14ac:dyDescent="0.3">
      <c r="A153" s="20">
        <f t="shared" si="30"/>
        <v>13</v>
      </c>
      <c r="B153" s="56">
        <v>245</v>
      </c>
      <c r="C153" s="3" t="s">
        <v>190</v>
      </c>
      <c r="D153" s="250" t="s">
        <v>299</v>
      </c>
      <c r="E153" s="3"/>
      <c r="F153" s="110">
        <f>-VLOOKUP($D153,'REG FL BS - 4 Results'!$A:$BB,MATCH(F$12,'REG FL BS - 4 Results'!$2:$2,0),FALSE)/1000</f>
        <v>18570.146829999998</v>
      </c>
      <c r="G153" s="110">
        <f>-VLOOKUP($D153,'REG FL BS - 4 Results'!$A:$BB,MATCH(G$12,'REG FL BS - 4 Results'!$2:$2,0),FALSE)/1000</f>
        <v>18570.146829999998</v>
      </c>
      <c r="H153" s="110">
        <f>-VLOOKUP($D153,'REG FL BS - 4 Results'!$A:$BB,MATCH(H$12,'REG FL BS - 4 Results'!$2:$2,0),FALSE)/1000</f>
        <v>18570.146829999998</v>
      </c>
      <c r="I153" s="110">
        <f>-VLOOKUP($D153,'REG FL BS - 4 Results'!$A:$BB,MATCH(I$12,'REG FL BS - 4 Results'!$2:$2,0),FALSE)/1000</f>
        <v>18570.146829999998</v>
      </c>
      <c r="J153" s="110">
        <f>-VLOOKUP($D153,'REG FL BS - 4 Results'!$A:$BB,MATCH(J$12,'REG FL BS - 4 Results'!$2:$2,0),FALSE)/1000</f>
        <v>18570.146829999998</v>
      </c>
      <c r="K153" s="110">
        <f>-VLOOKUP($D153,'REG FL BS - 4 Results'!$A:$BB,MATCH(K$12,'REG FL BS - 4 Results'!$2:$2,0),FALSE)/1000</f>
        <v>18570.146829999998</v>
      </c>
      <c r="L153" s="110">
        <f>-VLOOKUP($D153,'REG FL BS - 4 Results'!$A:$BB,MATCH(L$12,'REG FL BS - 4 Results'!$2:$2,0),FALSE)/1000</f>
        <v>18570.146829999998</v>
      </c>
      <c r="M153" s="110">
        <f>-VLOOKUP($D153,'REG FL BS - 4 Results'!$A:$BB,MATCH(M$12,'REG FL BS - 4 Results'!$2:$2,0),FALSE)/1000</f>
        <v>18570.146829999998</v>
      </c>
      <c r="N153" s="110">
        <f>-VLOOKUP($D153,'REG FL BS - 4 Results'!$A:$BB,MATCH(N$12,'REG FL BS - 4 Results'!$2:$2,0),FALSE)/1000</f>
        <v>18570.146829999998</v>
      </c>
      <c r="O153" s="110">
        <f>-VLOOKUP($D153,'REG FL BS - 4 Results'!$A:$BB,MATCH(O$12,'REG FL BS - 4 Results'!$2:$2,0),FALSE)/1000</f>
        <v>18570.146829999998</v>
      </c>
      <c r="P153" s="110">
        <f>-VLOOKUP($D153,'REG FL BS - 4 Results'!$A:$BB,MATCH(P$12,'REG FL BS - 4 Results'!$2:$2,0),FALSE)/1000</f>
        <v>18570.146829999998</v>
      </c>
      <c r="Q153" s="110">
        <f>-VLOOKUP($D153,'REG FL BS - 4 Results'!$A:$BB,MATCH(Q$12,'REG FL BS - 4 Results'!$2:$2,0),FALSE)/1000</f>
        <v>18570.146829999998</v>
      </c>
      <c r="R153" s="110">
        <f>-VLOOKUP($D153,'REG FL BS - 4 Results'!$A:$BB,MATCH(R$12,'REG FL BS - 4 Results'!$2:$2,0),FALSE)/1000</f>
        <v>18570.146829999998</v>
      </c>
      <c r="S153" s="44">
        <f t="shared" si="31"/>
        <v>18570.146829999991</v>
      </c>
    </row>
    <row r="154" spans="1:19" x14ac:dyDescent="0.3">
      <c r="A154" s="20">
        <f t="shared" si="30"/>
        <v>14</v>
      </c>
      <c r="B154" s="56"/>
      <c r="C154" s="40" t="s">
        <v>191</v>
      </c>
      <c r="D154" s="40"/>
      <c r="E154" s="40"/>
      <c r="F154" s="45">
        <f>SUM(F142:F153)</f>
        <v>1732064.5747206779</v>
      </c>
      <c r="G154" s="45">
        <f t="shared" ref="G154:R154" si="32">SUM(G142:G153)</f>
        <v>1784908.1509626615</v>
      </c>
      <c r="H154" s="45">
        <f t="shared" si="32"/>
        <v>1733511.9785662666</v>
      </c>
      <c r="I154" s="45">
        <f t="shared" si="32"/>
        <v>1780023.8181652853</v>
      </c>
      <c r="J154" s="45">
        <f t="shared" si="32"/>
        <v>2627283.7778439736</v>
      </c>
      <c r="K154" s="45">
        <f t="shared" si="32"/>
        <v>2715325.2787345913</v>
      </c>
      <c r="L154" s="45">
        <f t="shared" si="32"/>
        <v>2747812.794911202</v>
      </c>
      <c r="M154" s="45">
        <f t="shared" si="32"/>
        <v>2721153.0376257966</v>
      </c>
      <c r="N154" s="45">
        <f t="shared" si="32"/>
        <v>1823278.3014500914</v>
      </c>
      <c r="O154" s="45">
        <f t="shared" si="32"/>
        <v>1798839.1510921493</v>
      </c>
      <c r="P154" s="45">
        <f t="shared" si="32"/>
        <v>1842668.9308042929</v>
      </c>
      <c r="Q154" s="45">
        <f t="shared" si="32"/>
        <v>1678667.3113132247</v>
      </c>
      <c r="R154" s="45">
        <f t="shared" si="32"/>
        <v>1556024.276090381</v>
      </c>
      <c r="S154" s="45">
        <f>SUM(S142:S153)</f>
        <v>2041658.567867738</v>
      </c>
    </row>
    <row r="155" spans="1:19" x14ac:dyDescent="0.3">
      <c r="A155" s="20">
        <f t="shared" si="30"/>
        <v>15</v>
      </c>
      <c r="B155" s="56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7"/>
    </row>
    <row r="156" spans="1:19" x14ac:dyDescent="0.3">
      <c r="A156" s="20">
        <f t="shared" si="30"/>
        <v>16</v>
      </c>
      <c r="B156" s="56"/>
      <c r="C156" s="3" t="s">
        <v>192</v>
      </c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7"/>
    </row>
    <row r="157" spans="1:19" x14ac:dyDescent="0.3">
      <c r="A157" s="20">
        <f t="shared" si="30"/>
        <v>17</v>
      </c>
      <c r="B157" s="56">
        <v>252</v>
      </c>
      <c r="C157" s="3" t="s">
        <v>193</v>
      </c>
      <c r="D157" s="250" t="s">
        <v>300</v>
      </c>
      <c r="F157" s="110">
        <f>-VLOOKUP($D157,'REG FL BS - 4 Results'!$A:$BB,MATCH(F$12,'REG FL BS - 4 Results'!$2:$2,0),FALSE)/1000</f>
        <v>49152.244841239903</v>
      </c>
      <c r="G157" s="110">
        <f>-VLOOKUP($D157,'REG FL BS - 4 Results'!$A:$BB,MATCH(G$12,'REG FL BS - 4 Results'!$2:$2,0),FALSE)/1000</f>
        <v>49206.150640509906</v>
      </c>
      <c r="H157" s="110">
        <f>-VLOOKUP($D157,'REG FL BS - 4 Results'!$A:$BB,MATCH(H$12,'REG FL BS - 4 Results'!$2:$2,0),FALSE)/1000</f>
        <v>49260.056439779997</v>
      </c>
      <c r="I157" s="110">
        <f>-VLOOKUP($D157,'REG FL BS - 4 Results'!$A:$BB,MATCH(I$12,'REG FL BS - 4 Results'!$2:$2,0),FALSE)/1000</f>
        <v>49313.962239050001</v>
      </c>
      <c r="J157" s="110">
        <f>-VLOOKUP($D157,'REG FL BS - 4 Results'!$A:$BB,MATCH(J$12,'REG FL BS - 4 Results'!$2:$2,0),FALSE)/1000</f>
        <v>49367.868038319997</v>
      </c>
      <c r="K157" s="110">
        <f>-VLOOKUP($D157,'REG FL BS - 4 Results'!$A:$BB,MATCH(K$12,'REG FL BS - 4 Results'!$2:$2,0),FALSE)/1000</f>
        <v>43721.773837589899</v>
      </c>
      <c r="L157" s="110">
        <f>-VLOOKUP($D157,'REG FL BS - 4 Results'!$A:$BB,MATCH(L$12,'REG FL BS - 4 Results'!$2:$2,0),FALSE)/1000</f>
        <v>43721.773837589899</v>
      </c>
      <c r="M157" s="110">
        <f>-VLOOKUP($D157,'REG FL BS - 4 Results'!$A:$BB,MATCH(M$12,'REG FL BS - 4 Results'!$2:$2,0),FALSE)/1000</f>
        <v>43721.773837589899</v>
      </c>
      <c r="N157" s="110">
        <f>-VLOOKUP($D157,'REG FL BS - 4 Results'!$A:$BB,MATCH(N$12,'REG FL BS - 4 Results'!$2:$2,0),FALSE)/1000</f>
        <v>43721.773837589899</v>
      </c>
      <c r="O157" s="110">
        <f>-VLOOKUP($D157,'REG FL BS - 4 Results'!$A:$BB,MATCH(O$12,'REG FL BS - 4 Results'!$2:$2,0),FALSE)/1000</f>
        <v>43721.773837589899</v>
      </c>
      <c r="P157" s="110">
        <f>-VLOOKUP($D157,'REG FL BS - 4 Results'!$A:$BB,MATCH(P$12,'REG FL BS - 4 Results'!$2:$2,0),FALSE)/1000</f>
        <v>43721.773837589899</v>
      </c>
      <c r="Q157" s="110">
        <f>-VLOOKUP($D157,'REG FL BS - 4 Results'!$A:$BB,MATCH(Q$12,'REG FL BS - 4 Results'!$2:$2,0),FALSE)/1000</f>
        <v>43721.773837589899</v>
      </c>
      <c r="R157" s="110">
        <f>-VLOOKUP($D157,'REG FL BS - 4 Results'!$A:$BB,MATCH(R$12,'REG FL BS - 4 Results'!$2:$2,0),FALSE)/1000</f>
        <v>43721.773837589899</v>
      </c>
      <c r="S157" s="47">
        <f>AVERAGE(F157:R157)</f>
        <v>45851.882530739917</v>
      </c>
    </row>
    <row r="158" spans="1:19" x14ac:dyDescent="0.3">
      <c r="A158" s="20">
        <f t="shared" si="30"/>
        <v>18</v>
      </c>
      <c r="B158" s="56">
        <v>253</v>
      </c>
      <c r="C158" s="3" t="s">
        <v>194</v>
      </c>
      <c r="D158" s="250" t="s">
        <v>301</v>
      </c>
      <c r="F158" s="110">
        <f>-VLOOKUP($D158,'REG FL BS - 4 Results'!$A:$BB,MATCH(F$12,'REG FL BS - 4 Results'!$2:$2,0),FALSE)/1000</f>
        <v>55061.124029999999</v>
      </c>
      <c r="G158" s="110">
        <f>-VLOOKUP($D158,'REG FL BS - 4 Results'!$A:$BB,MATCH(G$12,'REG FL BS - 4 Results'!$2:$2,0),FALSE)/1000</f>
        <v>55061.124029999999</v>
      </c>
      <c r="H158" s="110">
        <f>-VLOOKUP($D158,'REG FL BS - 4 Results'!$A:$BB,MATCH(H$12,'REG FL BS - 4 Results'!$2:$2,0),FALSE)/1000</f>
        <v>55061.124029999999</v>
      </c>
      <c r="I158" s="110">
        <f>-VLOOKUP($D158,'REG FL BS - 4 Results'!$A:$BB,MATCH(I$12,'REG FL BS - 4 Results'!$2:$2,0),FALSE)/1000</f>
        <v>55061.124029999999</v>
      </c>
      <c r="J158" s="110">
        <f>-VLOOKUP($D158,'REG FL BS - 4 Results'!$A:$BB,MATCH(J$12,'REG FL BS - 4 Results'!$2:$2,0),FALSE)/1000</f>
        <v>55061.124029999999</v>
      </c>
      <c r="K158" s="110">
        <f>-VLOOKUP($D158,'REG FL BS - 4 Results'!$A:$BB,MATCH(K$12,'REG FL BS - 4 Results'!$2:$2,0),FALSE)/1000</f>
        <v>55061.124029999999</v>
      </c>
      <c r="L158" s="110">
        <f>-VLOOKUP($D158,'REG FL BS - 4 Results'!$A:$BB,MATCH(L$12,'REG FL BS - 4 Results'!$2:$2,0),FALSE)/1000</f>
        <v>55061.124029999999</v>
      </c>
      <c r="M158" s="110">
        <f>-VLOOKUP($D158,'REG FL BS - 4 Results'!$A:$BB,MATCH(M$12,'REG FL BS - 4 Results'!$2:$2,0),FALSE)/1000</f>
        <v>55061.124029999999</v>
      </c>
      <c r="N158" s="110">
        <f>-VLOOKUP($D158,'REG FL BS - 4 Results'!$A:$BB,MATCH(N$12,'REG FL BS - 4 Results'!$2:$2,0),FALSE)/1000</f>
        <v>55061.124029999999</v>
      </c>
      <c r="O158" s="110">
        <f>-VLOOKUP($D158,'REG FL BS - 4 Results'!$A:$BB,MATCH(O$12,'REG FL BS - 4 Results'!$2:$2,0),FALSE)/1000</f>
        <v>55061.124029999999</v>
      </c>
      <c r="P158" s="110">
        <f>-VLOOKUP($D158,'REG FL BS - 4 Results'!$A:$BB,MATCH(P$12,'REG FL BS - 4 Results'!$2:$2,0),FALSE)/1000</f>
        <v>55061.124029999999</v>
      </c>
      <c r="Q158" s="110">
        <f>-VLOOKUP($D158,'REG FL BS - 4 Results'!$A:$BB,MATCH(Q$12,'REG FL BS - 4 Results'!$2:$2,0),FALSE)/1000</f>
        <v>55061.124029999999</v>
      </c>
      <c r="R158" s="110">
        <f>-VLOOKUP($D158,'REG FL BS - 4 Results'!$A:$BB,MATCH(R$12,'REG FL BS - 4 Results'!$2:$2,0),FALSE)/1000</f>
        <v>55061.124029999999</v>
      </c>
      <c r="S158" s="47">
        <f>AVERAGE(F158:R158)</f>
        <v>55061.124029999984</v>
      </c>
    </row>
    <row r="159" spans="1:19" x14ac:dyDescent="0.3">
      <c r="A159" s="20">
        <f t="shared" si="30"/>
        <v>19</v>
      </c>
      <c r="B159" s="56">
        <v>254</v>
      </c>
      <c r="C159" s="3" t="s">
        <v>195</v>
      </c>
      <c r="D159" s="250" t="s">
        <v>302</v>
      </c>
      <c r="F159" s="110">
        <f>-VLOOKUP($D159,'REG FL BS - 4 Results'!$A:$BB,MATCH(F$12,'REG FL BS - 4 Results'!$2:$2,0),FALSE)/1000</f>
        <v>1178868.2674924301</v>
      </c>
      <c r="G159" s="110">
        <f>-VLOOKUP($D159,'REG FL BS - 4 Results'!$A:$BB,MATCH(G$12,'REG FL BS - 4 Results'!$2:$2,0),FALSE)/1000</f>
        <v>1179695.9165274701</v>
      </c>
      <c r="H159" s="110">
        <f>-VLOOKUP($D159,'REG FL BS - 4 Results'!$A:$BB,MATCH(H$12,'REG FL BS - 4 Results'!$2:$2,0),FALSE)/1000</f>
        <v>1171048.9708268801</v>
      </c>
      <c r="I159" s="110">
        <f>-VLOOKUP($D159,'REG FL BS - 4 Results'!$A:$BB,MATCH(I$12,'REG FL BS - 4 Results'!$2:$2,0),FALSE)/1000</f>
        <v>1150844.94339287</v>
      </c>
      <c r="J159" s="110">
        <f>-VLOOKUP($D159,'REG FL BS - 4 Results'!$A:$BB,MATCH(J$12,'REG FL BS - 4 Results'!$2:$2,0),FALSE)/1000</f>
        <v>1144172.6466948499</v>
      </c>
      <c r="K159" s="110">
        <f>-VLOOKUP($D159,'REG FL BS - 4 Results'!$A:$BB,MATCH(K$12,'REG FL BS - 4 Results'!$2:$2,0),FALSE)/1000</f>
        <v>1140200.46774754</v>
      </c>
      <c r="L159" s="110">
        <f>-VLOOKUP($D159,'REG FL BS - 4 Results'!$A:$BB,MATCH(L$12,'REG FL BS - 4 Results'!$2:$2,0),FALSE)/1000</f>
        <v>1125921.3965942999</v>
      </c>
      <c r="M159" s="110">
        <f>-VLOOKUP($D159,'REG FL BS - 4 Results'!$A:$BB,MATCH(M$12,'REG FL BS - 4 Results'!$2:$2,0),FALSE)/1000</f>
        <v>1123495.2595381201</v>
      </c>
      <c r="N159" s="110">
        <f>-VLOOKUP($D159,'REG FL BS - 4 Results'!$A:$BB,MATCH(N$12,'REG FL BS - 4 Results'!$2:$2,0),FALSE)/1000</f>
        <v>1128208.47575876</v>
      </c>
      <c r="O159" s="110">
        <f>-VLOOKUP($D159,'REG FL BS - 4 Results'!$A:$BB,MATCH(O$12,'REG FL BS - 4 Results'!$2:$2,0),FALSE)/1000</f>
        <v>1111813.4099600301</v>
      </c>
      <c r="P159" s="110">
        <f>-VLOOKUP($D159,'REG FL BS - 4 Results'!$A:$BB,MATCH(P$12,'REG FL BS - 4 Results'!$2:$2,0),FALSE)/1000</f>
        <v>1103136.4063984698</v>
      </c>
      <c r="Q159" s="110">
        <f>-VLOOKUP($D159,'REG FL BS - 4 Results'!$A:$BB,MATCH(Q$12,'REG FL BS - 4 Results'!$2:$2,0),FALSE)/1000</f>
        <v>1089886.7464487499</v>
      </c>
      <c r="R159" s="110">
        <f>-VLOOKUP($D159,'REG FL BS - 4 Results'!$A:$BB,MATCH(R$12,'REG FL BS - 4 Results'!$2:$2,0),FALSE)/1000</f>
        <v>1067099.5306750201</v>
      </c>
      <c r="S159" s="47">
        <f>AVERAGE(F159:R159)</f>
        <v>1131876.3413888838</v>
      </c>
    </row>
    <row r="160" spans="1:19" x14ac:dyDescent="0.3">
      <c r="A160" s="20">
        <f t="shared" si="30"/>
        <v>20</v>
      </c>
      <c r="B160" s="56">
        <v>255</v>
      </c>
      <c r="C160" s="3" t="s">
        <v>196</v>
      </c>
      <c r="D160" s="250" t="s">
        <v>303</v>
      </c>
      <c r="F160" s="110">
        <f>-VLOOKUP($D160,'REG FL BS - 4 Results'!$A:$BB,MATCH(F$12,'REG FL BS - 4 Results'!$2:$2,0),FALSE)/1000</f>
        <v>235565.720172323</v>
      </c>
      <c r="G160" s="110">
        <f>-VLOOKUP($D160,'REG FL BS - 4 Results'!$A:$BB,MATCH(G$12,'REG FL BS - 4 Results'!$2:$2,0),FALSE)/1000</f>
        <v>235522.13259430599</v>
      </c>
      <c r="H160" s="110">
        <f>-VLOOKUP($D160,'REG FL BS - 4 Results'!$A:$BB,MATCH(H$12,'REG FL BS - 4 Results'!$2:$2,0),FALSE)/1000</f>
        <v>235478.545016288</v>
      </c>
      <c r="I160" s="110">
        <f>-VLOOKUP($D160,'REG FL BS - 4 Results'!$A:$BB,MATCH(I$12,'REG FL BS - 4 Results'!$2:$2,0),FALSE)/1000</f>
        <v>235434.957438271</v>
      </c>
      <c r="J160" s="110">
        <f>-VLOOKUP($D160,'REG FL BS - 4 Results'!$A:$BB,MATCH(J$12,'REG FL BS - 4 Results'!$2:$2,0),FALSE)/1000</f>
        <v>235391.36986025301</v>
      </c>
      <c r="K160" s="110">
        <f>-VLOOKUP($D160,'REG FL BS - 4 Results'!$A:$BB,MATCH(K$12,'REG FL BS - 4 Results'!$2:$2,0),FALSE)/1000</f>
        <v>235347.782282236</v>
      </c>
      <c r="L160" s="110">
        <f>-VLOOKUP($D160,'REG FL BS - 4 Results'!$A:$BB,MATCH(L$12,'REG FL BS - 4 Results'!$2:$2,0),FALSE)/1000</f>
        <v>235304.19470421801</v>
      </c>
      <c r="M160" s="110">
        <f>-VLOOKUP($D160,'REG FL BS - 4 Results'!$A:$BB,MATCH(M$12,'REG FL BS - 4 Results'!$2:$2,0),FALSE)/1000</f>
        <v>235260.60712620101</v>
      </c>
      <c r="N160" s="110">
        <f>-VLOOKUP($D160,'REG FL BS - 4 Results'!$A:$BB,MATCH(N$12,'REG FL BS - 4 Results'!$2:$2,0),FALSE)/1000</f>
        <v>235217.01954818299</v>
      </c>
      <c r="O160" s="110">
        <f>-VLOOKUP($D160,'REG FL BS - 4 Results'!$A:$BB,MATCH(O$12,'REG FL BS - 4 Results'!$2:$2,0),FALSE)/1000</f>
        <v>235173.43197016598</v>
      </c>
      <c r="P160" s="110">
        <f>-VLOOKUP($D160,'REG FL BS - 4 Results'!$A:$BB,MATCH(P$12,'REG FL BS - 4 Results'!$2:$2,0),FALSE)/1000</f>
        <v>235129.84439214799</v>
      </c>
      <c r="Q160" s="110">
        <f>-VLOOKUP($D160,'REG FL BS - 4 Results'!$A:$BB,MATCH(Q$12,'REG FL BS - 4 Results'!$2:$2,0),FALSE)/1000</f>
        <v>235086.25681413</v>
      </c>
      <c r="R160" s="110">
        <f>-VLOOKUP($D160,'REG FL BS - 4 Results'!$A:$BB,MATCH(R$12,'REG FL BS - 4 Results'!$2:$2,0),FALSE)/1000</f>
        <v>247254.28264575999</v>
      </c>
      <c r="S160" s="47">
        <f>AVERAGE(F160:R160)</f>
        <v>236243.54958188333</v>
      </c>
    </row>
    <row r="161" spans="1:19" x14ac:dyDescent="0.3">
      <c r="A161" s="20">
        <f t="shared" si="30"/>
        <v>21</v>
      </c>
      <c r="B161" s="56"/>
      <c r="C161" s="40" t="s">
        <v>47</v>
      </c>
      <c r="D161" s="40"/>
      <c r="E161" s="40"/>
      <c r="F161" s="46">
        <f>SUM(F157:F160)</f>
        <v>1518647.3565359931</v>
      </c>
      <c r="G161" s="46">
        <f t="shared" ref="G161:R161" si="33">SUM(G157:G160)</f>
        <v>1519485.323792286</v>
      </c>
      <c r="H161" s="46">
        <f t="shared" si="33"/>
        <v>1510848.6963129481</v>
      </c>
      <c r="I161" s="46">
        <f t="shared" si="33"/>
        <v>1490654.9871001909</v>
      </c>
      <c r="J161" s="46">
        <f t="shared" si="33"/>
        <v>1483993.0086234231</v>
      </c>
      <c r="K161" s="46">
        <f t="shared" si="33"/>
        <v>1474331.147897366</v>
      </c>
      <c r="L161" s="46">
        <f t="shared" si="33"/>
        <v>1460008.489166108</v>
      </c>
      <c r="M161" s="46">
        <f t="shared" si="33"/>
        <v>1457538.7645319111</v>
      </c>
      <c r="N161" s="46">
        <f t="shared" si="33"/>
        <v>1462208.393174533</v>
      </c>
      <c r="O161" s="46">
        <f t="shared" si="33"/>
        <v>1445769.7397977861</v>
      </c>
      <c r="P161" s="46">
        <f t="shared" si="33"/>
        <v>1437049.1486582079</v>
      </c>
      <c r="Q161" s="46">
        <f t="shared" si="33"/>
        <v>1423755.90113047</v>
      </c>
      <c r="R161" s="46">
        <f t="shared" si="33"/>
        <v>1413136.7111883699</v>
      </c>
      <c r="S161" s="46">
        <f>SUM(S157:S160)</f>
        <v>1469032.8975315068</v>
      </c>
    </row>
    <row r="162" spans="1:19" x14ac:dyDescent="0.3">
      <c r="A162" s="20">
        <f t="shared" si="30"/>
        <v>22</v>
      </c>
      <c r="B162" s="56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7"/>
    </row>
    <row r="163" spans="1:19" x14ac:dyDescent="0.3">
      <c r="A163" s="20">
        <f t="shared" si="30"/>
        <v>23</v>
      </c>
      <c r="B163" s="56"/>
      <c r="C163" s="3" t="s">
        <v>197</v>
      </c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7"/>
    </row>
    <row r="164" spans="1:19" x14ac:dyDescent="0.3">
      <c r="A164" s="20">
        <f t="shared" si="30"/>
        <v>24</v>
      </c>
      <c r="B164" s="56">
        <v>281</v>
      </c>
      <c r="C164" s="3" t="s">
        <v>198</v>
      </c>
      <c r="D164" s="250" t="s">
        <v>304</v>
      </c>
      <c r="F164" s="110">
        <f>-VLOOKUP($D164,'REG FL BS - 4 Results'!$A:$BB,MATCH(F$12,'REG FL BS - 4 Results'!$2:$2,0),FALSE)/1000</f>
        <v>7.1999999999999994E-4</v>
      </c>
      <c r="G164" s="110">
        <f>-VLOOKUP($D164,'REG FL BS - 4 Results'!$A:$BB,MATCH(G$12,'REG FL BS - 4 Results'!$2:$2,0),FALSE)/1000</f>
        <v>7.1999999999999994E-4</v>
      </c>
      <c r="H164" s="110">
        <f>-VLOOKUP($D164,'REG FL BS - 4 Results'!$A:$BB,MATCH(H$12,'REG FL BS - 4 Results'!$2:$2,0),FALSE)/1000</f>
        <v>7.1999999999999994E-4</v>
      </c>
      <c r="I164" s="110">
        <f>-VLOOKUP($D164,'REG FL BS - 4 Results'!$A:$BB,MATCH(I$12,'REG FL BS - 4 Results'!$2:$2,0),FALSE)/1000</f>
        <v>7.1999999999999994E-4</v>
      </c>
      <c r="J164" s="110">
        <f>-VLOOKUP($D164,'REG FL BS - 4 Results'!$A:$BB,MATCH(J$12,'REG FL BS - 4 Results'!$2:$2,0),FALSE)/1000</f>
        <v>7.1999999999999994E-4</v>
      </c>
      <c r="K164" s="110">
        <f>-VLOOKUP($D164,'REG FL BS - 4 Results'!$A:$BB,MATCH(K$12,'REG FL BS - 4 Results'!$2:$2,0),FALSE)/1000</f>
        <v>7.1999999999999994E-4</v>
      </c>
      <c r="L164" s="110">
        <f>-VLOOKUP($D164,'REG FL BS - 4 Results'!$A:$BB,MATCH(L$12,'REG FL BS - 4 Results'!$2:$2,0),FALSE)/1000</f>
        <v>7.1999999999999994E-4</v>
      </c>
      <c r="M164" s="110">
        <f>-VLOOKUP($D164,'REG FL BS - 4 Results'!$A:$BB,MATCH(M$12,'REG FL BS - 4 Results'!$2:$2,0),FALSE)/1000</f>
        <v>7.1999999999999994E-4</v>
      </c>
      <c r="N164" s="110">
        <f>-VLOOKUP($D164,'REG FL BS - 4 Results'!$A:$BB,MATCH(N$12,'REG FL BS - 4 Results'!$2:$2,0),FALSE)/1000</f>
        <v>7.1999999999999994E-4</v>
      </c>
      <c r="O164" s="110">
        <f>-VLOOKUP($D164,'REG FL BS - 4 Results'!$A:$BB,MATCH(O$12,'REG FL BS - 4 Results'!$2:$2,0),FALSE)/1000</f>
        <v>7.1999999999999994E-4</v>
      </c>
      <c r="P164" s="110">
        <f>-VLOOKUP($D164,'REG FL BS - 4 Results'!$A:$BB,MATCH(P$12,'REG FL BS - 4 Results'!$2:$2,0),FALSE)/1000</f>
        <v>7.1999999999999994E-4</v>
      </c>
      <c r="Q164" s="110">
        <f>-VLOOKUP($D164,'REG FL BS - 4 Results'!$A:$BB,MATCH(Q$12,'REG FL BS - 4 Results'!$2:$2,0),FALSE)/1000</f>
        <v>7.1999999999999994E-4</v>
      </c>
      <c r="R164" s="110">
        <f>-VLOOKUP($D164,'REG FL BS - 4 Results'!$A:$BB,MATCH(R$12,'REG FL BS - 4 Results'!$2:$2,0),FALSE)/1000</f>
        <v>7.1999999999999994E-4</v>
      </c>
      <c r="S164" s="47">
        <f>AVERAGE(F164:R164)</f>
        <v>7.2000000000000005E-4</v>
      </c>
    </row>
    <row r="165" spans="1:19" x14ac:dyDescent="0.3">
      <c r="A165" s="20">
        <f t="shared" si="30"/>
        <v>25</v>
      </c>
      <c r="B165" s="56">
        <v>282</v>
      </c>
      <c r="C165" s="3" t="s">
        <v>199</v>
      </c>
      <c r="D165" s="250" t="s">
        <v>305</v>
      </c>
      <c r="F165" s="110">
        <f>-VLOOKUP($D165,'REG FL BS - 4 Results'!$A:$BB,MATCH(F$12,'REG FL BS - 4 Results'!$2:$2,0),FALSE)/1000</f>
        <v>2669168.9085200001</v>
      </c>
      <c r="G165" s="110">
        <f>-VLOOKUP($D165,'REG FL BS - 4 Results'!$A:$BB,MATCH(G$12,'REG FL BS - 4 Results'!$2:$2,0),FALSE)/1000</f>
        <v>2669168.9085200001</v>
      </c>
      <c r="H165" s="110">
        <f>-VLOOKUP($D165,'REG FL BS - 4 Results'!$A:$BB,MATCH(H$12,'REG FL BS - 4 Results'!$2:$2,0),FALSE)/1000</f>
        <v>2669168.9085200001</v>
      </c>
      <c r="I165" s="110">
        <f>-VLOOKUP($D165,'REG FL BS - 4 Results'!$A:$BB,MATCH(I$12,'REG FL BS - 4 Results'!$2:$2,0),FALSE)/1000</f>
        <v>2669168.9085200001</v>
      </c>
      <c r="J165" s="110">
        <f>-VLOOKUP($D165,'REG FL BS - 4 Results'!$A:$BB,MATCH(J$12,'REG FL BS - 4 Results'!$2:$2,0),FALSE)/1000</f>
        <v>2669168.9085200001</v>
      </c>
      <c r="K165" s="110">
        <f>-VLOOKUP($D165,'REG FL BS - 4 Results'!$A:$BB,MATCH(K$12,'REG FL BS - 4 Results'!$2:$2,0),FALSE)/1000</f>
        <v>2669168.9085200001</v>
      </c>
      <c r="L165" s="110">
        <f>-VLOOKUP($D165,'REG FL BS - 4 Results'!$A:$BB,MATCH(L$12,'REG FL BS - 4 Results'!$2:$2,0),FALSE)/1000</f>
        <v>2669168.9085200001</v>
      </c>
      <c r="M165" s="110">
        <f>-VLOOKUP($D165,'REG FL BS - 4 Results'!$A:$BB,MATCH(M$12,'REG FL BS - 4 Results'!$2:$2,0),FALSE)/1000</f>
        <v>2669168.9085200001</v>
      </c>
      <c r="N165" s="110">
        <f>-VLOOKUP($D165,'REG FL BS - 4 Results'!$A:$BB,MATCH(N$12,'REG FL BS - 4 Results'!$2:$2,0),FALSE)/1000</f>
        <v>2669168.9085200001</v>
      </c>
      <c r="O165" s="110">
        <f>-VLOOKUP($D165,'REG FL BS - 4 Results'!$A:$BB,MATCH(O$12,'REG FL BS - 4 Results'!$2:$2,0),FALSE)/1000</f>
        <v>2669168.9085200001</v>
      </c>
      <c r="P165" s="110">
        <f>-VLOOKUP($D165,'REG FL BS - 4 Results'!$A:$BB,MATCH(P$12,'REG FL BS - 4 Results'!$2:$2,0),FALSE)/1000</f>
        <v>2669168.9085200001</v>
      </c>
      <c r="Q165" s="110">
        <f>-VLOOKUP($D165,'REG FL BS - 4 Results'!$A:$BB,MATCH(Q$12,'REG FL BS - 4 Results'!$2:$2,0),FALSE)/1000</f>
        <v>2669168.9085200001</v>
      </c>
      <c r="R165" s="110">
        <f>-VLOOKUP($D165,'REG FL BS - 4 Results'!$A:$BB,MATCH(R$12,'REG FL BS - 4 Results'!$2:$2,0),FALSE)/1000</f>
        <v>2669168.9085200001</v>
      </c>
      <c r="S165" s="47">
        <f>AVERAGE(F165:R165)</f>
        <v>2669168.9085199991</v>
      </c>
    </row>
    <row r="166" spans="1:19" x14ac:dyDescent="0.3">
      <c r="A166" s="20">
        <f t="shared" si="30"/>
        <v>26</v>
      </c>
      <c r="B166" s="56">
        <v>283</v>
      </c>
      <c r="C166" s="3" t="s">
        <v>200</v>
      </c>
      <c r="D166" s="250" t="s">
        <v>306</v>
      </c>
      <c r="F166" s="110">
        <f>-VLOOKUP($D166,'REG FL BS - 4 Results'!$A:$BB,MATCH(F$12,'REG FL BS - 4 Results'!$2:$2,0),FALSE)/1000</f>
        <v>932729.24757902895</v>
      </c>
      <c r="G166" s="110">
        <f>-VLOOKUP($D166,'REG FL BS - 4 Results'!$A:$BB,MATCH(G$12,'REG FL BS - 4 Results'!$2:$2,0),FALSE)/1000</f>
        <v>913338.826331274</v>
      </c>
      <c r="H166" s="110">
        <f>-VLOOKUP($D166,'REG FL BS - 4 Results'!$A:$BB,MATCH(H$12,'REG FL BS - 4 Results'!$2:$2,0),FALSE)/1000</f>
        <v>915454.032254608</v>
      </c>
      <c r="I166" s="110">
        <f>-VLOOKUP($D166,'REG FL BS - 4 Results'!$A:$BB,MATCH(I$12,'REG FL BS - 4 Results'!$2:$2,0),FALSE)/1000</f>
        <v>909713.41541957599</v>
      </c>
      <c r="J166" s="110">
        <f>-VLOOKUP($D166,'REG FL BS - 4 Results'!$A:$BB,MATCH(J$12,'REG FL BS - 4 Results'!$2:$2,0),FALSE)/1000</f>
        <v>911632.80636224197</v>
      </c>
      <c r="K166" s="110">
        <f>-VLOOKUP($D166,'REG FL BS - 4 Results'!$A:$BB,MATCH(K$12,'REG FL BS - 4 Results'!$2:$2,0),FALSE)/1000</f>
        <v>907743.45535275899</v>
      </c>
      <c r="L166" s="110">
        <f>-VLOOKUP($D166,'REG FL BS - 4 Results'!$A:$BB,MATCH(L$12,'REG FL BS - 4 Results'!$2:$2,0),FALSE)/1000</f>
        <v>899702.35814975901</v>
      </c>
      <c r="M166" s="110">
        <f>-VLOOKUP($D166,'REG FL BS - 4 Results'!$A:$BB,MATCH(M$12,'REG FL BS - 4 Results'!$2:$2,0),FALSE)/1000</f>
        <v>892708.04427692608</v>
      </c>
      <c r="N166" s="110">
        <f>-VLOOKUP($D166,'REG FL BS - 4 Results'!$A:$BB,MATCH(N$12,'REG FL BS - 4 Results'!$2:$2,0),FALSE)/1000</f>
        <v>868029.47978191101</v>
      </c>
      <c r="O166" s="110">
        <f>-VLOOKUP($D166,'REG FL BS - 4 Results'!$A:$BB,MATCH(O$12,'REG FL BS - 4 Results'!$2:$2,0),FALSE)/1000</f>
        <v>865767.27892317798</v>
      </c>
      <c r="P166" s="110">
        <f>-VLOOKUP($D166,'REG FL BS - 4 Results'!$A:$BB,MATCH(P$12,'REG FL BS - 4 Results'!$2:$2,0),FALSE)/1000</f>
        <v>866086.99983895896</v>
      </c>
      <c r="Q166" s="110">
        <f>-VLOOKUP($D166,'REG FL BS - 4 Results'!$A:$BB,MATCH(Q$12,'REG FL BS - 4 Results'!$2:$2,0),FALSE)/1000</f>
        <v>874186.558984061</v>
      </c>
      <c r="R166" s="110">
        <f>-VLOOKUP($D166,'REG FL BS - 4 Results'!$A:$BB,MATCH(R$12,'REG FL BS - 4 Results'!$2:$2,0),FALSE)/1000</f>
        <v>857781.92026454303</v>
      </c>
      <c r="S166" s="47">
        <f>AVERAGE(F166:R166)</f>
        <v>893451.87873221736</v>
      </c>
    </row>
    <row r="167" spans="1:19" x14ac:dyDescent="0.3">
      <c r="A167" s="20">
        <f t="shared" si="30"/>
        <v>27</v>
      </c>
      <c r="B167" s="56"/>
      <c r="C167" s="40" t="s">
        <v>201</v>
      </c>
      <c r="D167" s="40"/>
      <c r="E167" s="40"/>
      <c r="F167" s="46">
        <f>SUM(F164:F166)</f>
        <v>3601898.1568190288</v>
      </c>
      <c r="G167" s="46">
        <f t="shared" ref="G167:R167" si="34">SUM(G164:G166)</f>
        <v>3582507.7355712741</v>
      </c>
      <c r="H167" s="46">
        <f t="shared" si="34"/>
        <v>3584622.9414946078</v>
      </c>
      <c r="I167" s="46">
        <f t="shared" si="34"/>
        <v>3578882.3246595757</v>
      </c>
      <c r="J167" s="46">
        <f t="shared" si="34"/>
        <v>3580801.7156022419</v>
      </c>
      <c r="K167" s="46">
        <f t="shared" si="34"/>
        <v>3576912.3645927589</v>
      </c>
      <c r="L167" s="46">
        <f t="shared" si="34"/>
        <v>3568871.267389759</v>
      </c>
      <c r="M167" s="46">
        <f t="shared" si="34"/>
        <v>3561876.9535169262</v>
      </c>
      <c r="N167" s="46">
        <f t="shared" si="34"/>
        <v>3537198.3890219107</v>
      </c>
      <c r="O167" s="46">
        <f t="shared" si="34"/>
        <v>3534936.188163178</v>
      </c>
      <c r="P167" s="46">
        <f t="shared" si="34"/>
        <v>3535255.9090789589</v>
      </c>
      <c r="Q167" s="46">
        <f t="shared" si="34"/>
        <v>3543355.4682240607</v>
      </c>
      <c r="R167" s="46">
        <f t="shared" si="34"/>
        <v>3526950.829504543</v>
      </c>
      <c r="S167" s="46">
        <f>SUM(S164:S166)</f>
        <v>3562620.7879722165</v>
      </c>
    </row>
    <row r="168" spans="1:19" x14ac:dyDescent="0.3">
      <c r="A168" s="20">
        <f t="shared" si="30"/>
        <v>28</v>
      </c>
      <c r="B168" s="56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7"/>
    </row>
    <row r="169" spans="1:19" ht="14.4" thickBot="1" x14ac:dyDescent="0.35">
      <c r="A169" s="20">
        <f t="shared" si="30"/>
        <v>29</v>
      </c>
      <c r="B169" s="56"/>
      <c r="C169" s="3" t="s">
        <v>202</v>
      </c>
      <c r="F169" s="50">
        <f t="shared" ref="F169:S169" si="35">F108+F115+F154+F161+F167</f>
        <v>26868168.585204348</v>
      </c>
      <c r="G169" s="50">
        <f t="shared" si="35"/>
        <v>27056686.51421589</v>
      </c>
      <c r="H169" s="50">
        <f t="shared" si="35"/>
        <v>27081923.52169111</v>
      </c>
      <c r="I169" s="50">
        <f t="shared" si="35"/>
        <v>27176974.307826448</v>
      </c>
      <c r="J169" s="50">
        <f t="shared" si="35"/>
        <v>27263064.396158524</v>
      </c>
      <c r="K169" s="50">
        <f t="shared" si="35"/>
        <v>27409990.799370103</v>
      </c>
      <c r="L169" s="50">
        <f t="shared" si="35"/>
        <v>27519789.780384954</v>
      </c>
      <c r="M169" s="50">
        <f t="shared" si="35"/>
        <v>27582028.779826585</v>
      </c>
      <c r="N169" s="50">
        <f t="shared" si="35"/>
        <v>27811538.282396961</v>
      </c>
      <c r="O169" s="50">
        <f t="shared" si="35"/>
        <v>27857030.753754951</v>
      </c>
      <c r="P169" s="50">
        <f t="shared" si="35"/>
        <v>27955356.310653236</v>
      </c>
      <c r="Q169" s="50">
        <f t="shared" si="35"/>
        <v>27817448.119275808</v>
      </c>
      <c r="R169" s="50">
        <f t="shared" si="35"/>
        <v>27729556.00064731</v>
      </c>
      <c r="S169" s="50">
        <f t="shared" si="35"/>
        <v>27471504.319338933</v>
      </c>
    </row>
    <row r="170" spans="1:19" ht="14.4" thickTop="1" x14ac:dyDescent="0.3">
      <c r="A170" s="20">
        <f t="shared" si="30"/>
        <v>30</v>
      </c>
      <c r="B170" s="55"/>
      <c r="C170" s="25"/>
      <c r="D170" s="25"/>
      <c r="E170" s="25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7"/>
    </row>
    <row r="171" spans="1:19" x14ac:dyDescent="0.3">
      <c r="A171" s="20">
        <f t="shared" si="30"/>
        <v>31</v>
      </c>
      <c r="B171" s="55"/>
      <c r="C171" s="25"/>
      <c r="D171" s="25"/>
      <c r="E171" s="25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3">
      <c r="A172" s="20">
        <f t="shared" si="30"/>
        <v>32</v>
      </c>
    </row>
    <row r="173" spans="1:19" x14ac:dyDescent="0.3">
      <c r="A173" s="20">
        <f t="shared" si="30"/>
        <v>33</v>
      </c>
    </row>
    <row r="174" spans="1:19" x14ac:dyDescent="0.3">
      <c r="A174" s="20">
        <f t="shared" si="30"/>
        <v>34</v>
      </c>
      <c r="C174" s="3" t="str">
        <f>+C119</f>
        <v>(a) Note:  2024 beginning balances do not tie to 2023 ending balances, because 2024 beginning balances are from a forecast that begins with December 2022 actual balances.</v>
      </c>
    </row>
    <row r="175" spans="1:19" x14ac:dyDescent="0.3">
      <c r="A175" s="20">
        <f t="shared" si="30"/>
        <v>35</v>
      </c>
    </row>
    <row r="176" spans="1:19" x14ac:dyDescent="0.3">
      <c r="A176" s="20">
        <f t="shared" si="30"/>
        <v>36</v>
      </c>
    </row>
    <row r="177" spans="1:19" x14ac:dyDescent="0.3">
      <c r="A177" s="20">
        <f t="shared" si="30"/>
        <v>37</v>
      </c>
    </row>
    <row r="178" spans="1:19" x14ac:dyDescent="0.3">
      <c r="A178" s="20">
        <f t="shared" si="30"/>
        <v>38</v>
      </c>
    </row>
    <row r="179" spans="1:19" x14ac:dyDescent="0.3">
      <c r="A179" s="20">
        <f t="shared" si="30"/>
        <v>39</v>
      </c>
    </row>
    <row r="180" spans="1:19" x14ac:dyDescent="0.3">
      <c r="A180" s="20">
        <f t="shared" si="30"/>
        <v>40</v>
      </c>
    </row>
    <row r="181" spans="1:19" x14ac:dyDescent="0.3">
      <c r="A181" s="20">
        <f t="shared" si="30"/>
        <v>41</v>
      </c>
    </row>
    <row r="182" spans="1:19" x14ac:dyDescent="0.3">
      <c r="A182" s="20">
        <f t="shared" si="30"/>
        <v>42</v>
      </c>
    </row>
    <row r="183" spans="1:19" x14ac:dyDescent="0.3">
      <c r="A183" s="20">
        <f t="shared" si="30"/>
        <v>43</v>
      </c>
    </row>
    <row r="184" spans="1:19" x14ac:dyDescent="0.3">
      <c r="A184" s="20">
        <f t="shared" si="30"/>
        <v>44</v>
      </c>
    </row>
    <row r="185" spans="1:19" x14ac:dyDescent="0.3">
      <c r="A185" s="20">
        <f t="shared" si="30"/>
        <v>45</v>
      </c>
    </row>
    <row r="186" spans="1:19" x14ac:dyDescent="0.3">
      <c r="A186" s="255" t="s">
        <v>267</v>
      </c>
      <c r="B186" s="259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 t="s">
        <v>268</v>
      </c>
      <c r="S186" s="260"/>
    </row>
  </sheetData>
  <mergeCells count="12">
    <mergeCell ref="G129:M131"/>
    <mergeCell ref="G66:M66"/>
    <mergeCell ref="N66:O66"/>
    <mergeCell ref="R66:S66"/>
    <mergeCell ref="G68:M70"/>
    <mergeCell ref="G1:M1"/>
    <mergeCell ref="N1:O1"/>
    <mergeCell ref="R1:S1"/>
    <mergeCell ref="G3:M5"/>
    <mergeCell ref="G127:M127"/>
    <mergeCell ref="N127:O127"/>
    <mergeCell ref="R127:S127"/>
  </mergeCells>
  <phoneticPr fontId="27" type="noConversion"/>
  <pageMargins left="0.7" right="0.7" top="0.75" bottom="0.75" header="0.3" footer="0.3"/>
  <pageSetup fitToWidth="4" fitToHeight="4" orientation="portrait" r:id="rId1"/>
  <headerFooter>
    <oddHeader>&amp;RDEF’s Response to OPC POD 1 (1-26)
Q7
Page &amp;P of &amp;N</oddHeader>
    <oddFooter>&amp;R20240025-OPCPOD1-00004212</oddFooter>
  </headerFooter>
  <rowBreaks count="2" manualBreakCount="2">
    <brk id="65" max="16383" man="1"/>
    <brk id="126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8C11E-CE1D-41E6-A9E5-10FC1C85F9F0}">
  <sheetPr codeName="Sheet9"/>
  <dimension ref="A1:T186"/>
  <sheetViews>
    <sheetView tabSelected="1" topLeftCell="A129" workbookViewId="0">
      <selection activeCell="H19" sqref="H19"/>
    </sheetView>
  </sheetViews>
  <sheetFormatPr defaultColWidth="9.109375" defaultRowHeight="13.8" outlineLevelRow="1" outlineLevelCol="1" x14ac:dyDescent="0.3"/>
  <cols>
    <col min="1" max="1" width="4.109375" style="3" customWidth="1"/>
    <col min="2" max="2" width="8" style="65" customWidth="1"/>
    <col min="3" max="3" width="38.6640625" style="3" bestFit="1" customWidth="1"/>
    <col min="4" max="4" width="16.6640625" style="3" hidden="1" customWidth="1" outlineLevel="1"/>
    <col min="5" max="5" width="12.77734375" style="3" hidden="1" customWidth="1" outlineLevel="1"/>
    <col min="6" max="6" width="12.44140625" style="3" customWidth="1" collapsed="1"/>
    <col min="7" max="17" width="12.44140625" style="3" customWidth="1"/>
    <col min="18" max="18" width="13.33203125" style="3" customWidth="1"/>
    <col min="19" max="19" width="12.77734375" style="3" bestFit="1" customWidth="1"/>
    <col min="20" max="21" width="9.109375" style="3"/>
    <col min="22" max="22" width="9.44140625" style="3" bestFit="1" customWidth="1"/>
    <col min="23" max="16384" width="9.109375" style="3"/>
  </cols>
  <sheetData>
    <row r="1" spans="1:19" x14ac:dyDescent="0.3">
      <c r="A1" s="1" t="s">
        <v>89</v>
      </c>
      <c r="B1" s="244"/>
      <c r="C1" s="245"/>
      <c r="D1" s="245"/>
      <c r="E1" s="245"/>
      <c r="F1" s="1"/>
      <c r="G1" s="283" t="s">
        <v>203</v>
      </c>
      <c r="H1" s="283"/>
      <c r="I1" s="283"/>
      <c r="J1" s="283"/>
      <c r="K1" s="283"/>
      <c r="L1" s="283"/>
      <c r="M1" s="283"/>
      <c r="N1" s="283"/>
      <c r="O1" s="283"/>
      <c r="R1" s="284" t="s">
        <v>3606</v>
      </c>
      <c r="S1" s="284"/>
    </row>
    <row r="2" spans="1:19" x14ac:dyDescent="0.3">
      <c r="A2" s="4"/>
      <c r="B2" s="240"/>
      <c r="C2" s="4"/>
      <c r="D2" s="4"/>
      <c r="E2" s="4"/>
      <c r="F2" s="4"/>
      <c r="G2" s="4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8"/>
      <c r="S2" s="29"/>
    </row>
    <row r="3" spans="1:19" x14ac:dyDescent="0.3">
      <c r="A3" s="3" t="s">
        <v>90</v>
      </c>
      <c r="B3" s="242"/>
      <c r="C3" s="7"/>
      <c r="D3" s="7"/>
      <c r="E3" s="7"/>
      <c r="F3" s="7" t="s">
        <v>204</v>
      </c>
      <c r="G3" s="285" t="s">
        <v>205</v>
      </c>
      <c r="H3" s="285"/>
      <c r="I3" s="285"/>
      <c r="J3" s="285"/>
      <c r="K3" s="285"/>
      <c r="L3" s="285"/>
      <c r="M3" s="285"/>
      <c r="N3" s="9"/>
      <c r="O3" s="9"/>
      <c r="P3" s="8"/>
      <c r="Q3" s="8" t="s">
        <v>206</v>
      </c>
      <c r="R3" s="9"/>
      <c r="S3" s="9"/>
    </row>
    <row r="4" spans="1:19" x14ac:dyDescent="0.3">
      <c r="B4" s="242"/>
      <c r="C4" s="9"/>
      <c r="D4" s="9"/>
      <c r="E4" s="9"/>
      <c r="F4" s="30"/>
      <c r="G4" s="286"/>
      <c r="H4" s="286"/>
      <c r="I4" s="286"/>
      <c r="J4" s="286"/>
      <c r="K4" s="286"/>
      <c r="L4" s="286"/>
      <c r="M4" s="286"/>
      <c r="N4" s="12"/>
      <c r="O4" s="12"/>
      <c r="P4" s="10" t="s">
        <v>208</v>
      </c>
      <c r="Q4" s="11" t="str">
        <f>+'Procedures &amp; Inputs'!B9</f>
        <v>Projected Test Year 3 Ended</v>
      </c>
      <c r="R4" s="37"/>
      <c r="S4" s="12">
        <f>+'Procedures &amp; Inputs'!I9</f>
        <v>46752</v>
      </c>
    </row>
    <row r="5" spans="1:19" x14ac:dyDescent="0.3">
      <c r="A5" s="3" t="s">
        <v>91</v>
      </c>
      <c r="B5" s="242"/>
      <c r="C5" s="9"/>
      <c r="D5" s="9"/>
      <c r="E5" s="9"/>
      <c r="F5" s="30"/>
      <c r="G5" s="286"/>
      <c r="H5" s="286"/>
      <c r="I5" s="286"/>
      <c r="J5" s="286"/>
      <c r="K5" s="286"/>
      <c r="L5" s="286"/>
      <c r="M5" s="286"/>
      <c r="N5" s="12"/>
      <c r="O5" s="12"/>
      <c r="P5" s="10" t="s">
        <v>208</v>
      </c>
      <c r="Q5" s="11" t="str">
        <f>+'Procedures &amp; Inputs'!B10</f>
        <v>Projected Test Year 2 Ended</v>
      </c>
      <c r="R5" s="37"/>
      <c r="S5" s="12">
        <f>+'Procedures &amp; Inputs'!I10</f>
        <v>46387</v>
      </c>
    </row>
    <row r="6" spans="1:19" x14ac:dyDescent="0.3">
      <c r="B6" s="246"/>
      <c r="C6" s="247"/>
      <c r="D6" s="253"/>
      <c r="E6" s="247"/>
      <c r="F6" s="30"/>
      <c r="G6" s="30"/>
      <c r="H6" s="30"/>
      <c r="I6" s="30"/>
      <c r="J6" s="30"/>
      <c r="K6" s="30"/>
      <c r="L6" s="30"/>
      <c r="M6" s="30"/>
      <c r="N6" s="12"/>
      <c r="O6" s="12"/>
      <c r="P6" s="10" t="s">
        <v>208</v>
      </c>
      <c r="Q6" s="11" t="str">
        <f>+'Procedures &amp; Inputs'!B11</f>
        <v>Projected Test Year 1 Ended</v>
      </c>
      <c r="S6" s="12">
        <f>+'Procedures &amp; Inputs'!I11</f>
        <v>46022</v>
      </c>
    </row>
    <row r="7" spans="1:19" x14ac:dyDescent="0.3">
      <c r="A7" s="12" t="str">
        <f>+'Procedures &amp; Inputs'!B6</f>
        <v>DOCKET NO.: 20240025-EI</v>
      </c>
      <c r="F7" s="30"/>
      <c r="G7" s="30"/>
      <c r="H7" s="30"/>
      <c r="I7" s="30"/>
      <c r="J7" s="30"/>
      <c r="K7" s="30"/>
      <c r="L7" s="30"/>
      <c r="M7" s="30"/>
      <c r="N7" s="12"/>
      <c r="O7" s="12"/>
      <c r="P7" s="10" t="s">
        <v>208</v>
      </c>
      <c r="Q7" s="11" t="str">
        <f>+'Procedures &amp; Inputs'!B12</f>
        <v>Prior Year Ended</v>
      </c>
      <c r="S7" s="12">
        <f>+'Procedures &amp; Inputs'!I12</f>
        <v>45657</v>
      </c>
    </row>
    <row r="8" spans="1:19" x14ac:dyDescent="0.3">
      <c r="G8" s="30"/>
      <c r="H8" s="30"/>
      <c r="I8" s="30"/>
      <c r="J8" s="30"/>
      <c r="K8" s="30"/>
      <c r="L8" s="10"/>
      <c r="M8" s="11"/>
      <c r="N8" s="12"/>
      <c r="O8" s="12"/>
      <c r="P8" s="10" t="s">
        <v>207</v>
      </c>
      <c r="Q8" s="11" t="str">
        <f>+'Procedures &amp; Inputs'!B13</f>
        <v>Historical Year Ended</v>
      </c>
      <c r="S8" s="12">
        <f>+'Procedures &amp; Inputs'!I13</f>
        <v>45291</v>
      </c>
    </row>
    <row r="9" spans="1:19" x14ac:dyDescent="0.3">
      <c r="G9" s="27"/>
      <c r="H9" s="27"/>
      <c r="J9" s="32" t="s">
        <v>209</v>
      </c>
      <c r="L9" s="10"/>
      <c r="M9" s="11"/>
      <c r="N9" s="12"/>
      <c r="O9" s="12"/>
      <c r="P9" s="12"/>
      <c r="Q9" s="12"/>
      <c r="R9" s="12"/>
      <c r="S9" s="12"/>
    </row>
    <row r="10" spans="1:19" s="15" customFormat="1" x14ac:dyDescent="0.3">
      <c r="A10" s="14"/>
      <c r="B10" s="66"/>
      <c r="C10" s="14"/>
      <c r="D10" s="14"/>
      <c r="E10" s="14"/>
      <c r="F10" s="14"/>
      <c r="G10" s="26"/>
      <c r="H10" s="26"/>
      <c r="I10" s="26"/>
      <c r="J10" s="26"/>
      <c r="K10" s="26"/>
      <c r="L10" s="33"/>
      <c r="M10" s="28"/>
      <c r="N10" s="29"/>
      <c r="O10" s="29"/>
      <c r="P10" s="33"/>
      <c r="Q10" s="103" t="str">
        <f>+'Procedures &amp; Inputs'!B16</f>
        <v>Witness:  O'Hara, Aquilina</v>
      </c>
      <c r="R10" s="29"/>
      <c r="S10" s="29"/>
    </row>
    <row r="11" spans="1:19" s="15" customFormat="1" x14ac:dyDescent="0.25">
      <c r="A11" s="16"/>
      <c r="B11" s="231">
        <v>-1</v>
      </c>
      <c r="C11" s="231">
        <f>+B11-1</f>
        <v>-2</v>
      </c>
      <c r="D11" s="31"/>
      <c r="E11" s="31"/>
      <c r="F11" s="231">
        <f>+C11-1</f>
        <v>-3</v>
      </c>
      <c r="G11" s="231">
        <f>+F11-1</f>
        <v>-4</v>
      </c>
      <c r="H11" s="231">
        <f t="shared" ref="H11:S11" si="0">+G11-1</f>
        <v>-5</v>
      </c>
      <c r="I11" s="231">
        <f t="shared" si="0"/>
        <v>-6</v>
      </c>
      <c r="J11" s="231">
        <f t="shared" si="0"/>
        <v>-7</v>
      </c>
      <c r="K11" s="231">
        <f t="shared" si="0"/>
        <v>-8</v>
      </c>
      <c r="L11" s="231">
        <f t="shared" si="0"/>
        <v>-9</v>
      </c>
      <c r="M11" s="231">
        <f t="shared" si="0"/>
        <v>-10</v>
      </c>
      <c r="N11" s="231">
        <f t="shared" si="0"/>
        <v>-11</v>
      </c>
      <c r="O11" s="231">
        <f t="shared" si="0"/>
        <v>-12</v>
      </c>
      <c r="P11" s="231">
        <f t="shared" si="0"/>
        <v>-13</v>
      </c>
      <c r="Q11" s="231">
        <f t="shared" si="0"/>
        <v>-14</v>
      </c>
      <c r="R11" s="231">
        <f t="shared" si="0"/>
        <v>-15</v>
      </c>
      <c r="S11" s="231">
        <f t="shared" si="0"/>
        <v>-16</v>
      </c>
    </row>
    <row r="12" spans="1:19" s="15" customFormat="1" hidden="1" outlineLevel="1" x14ac:dyDescent="0.2">
      <c r="A12" s="16"/>
      <c r="B12" s="67"/>
      <c r="C12" s="31"/>
      <c r="D12" s="31"/>
      <c r="E12" s="31"/>
      <c r="F12" s="104" t="s">
        <v>345</v>
      </c>
      <c r="G12" s="104" t="s">
        <v>346</v>
      </c>
      <c r="H12" s="104" t="s">
        <v>347</v>
      </c>
      <c r="I12" s="104" t="s">
        <v>348</v>
      </c>
      <c r="J12" s="104" t="s">
        <v>349</v>
      </c>
      <c r="K12" s="104" t="s">
        <v>350</v>
      </c>
      <c r="L12" s="104" t="s">
        <v>351</v>
      </c>
      <c r="M12" s="104" t="s">
        <v>352</v>
      </c>
      <c r="N12" s="104" t="s">
        <v>353</v>
      </c>
      <c r="O12" s="104" t="s">
        <v>354</v>
      </c>
      <c r="P12" s="104" t="s">
        <v>355</v>
      </c>
      <c r="Q12" s="104" t="s">
        <v>356</v>
      </c>
      <c r="R12" s="104" t="s">
        <v>357</v>
      </c>
      <c r="S12" s="31"/>
    </row>
    <row r="13" spans="1:19" s="15" customFormat="1" hidden="1" outlineLevel="1" x14ac:dyDescent="0.25">
      <c r="A13" s="16"/>
      <c r="B13" s="67"/>
      <c r="C13" s="31"/>
      <c r="D13" s="31"/>
      <c r="E13" s="31"/>
      <c r="F13" s="16" t="s">
        <v>97</v>
      </c>
      <c r="G13" s="16" t="s">
        <v>223</v>
      </c>
      <c r="H13" s="16" t="s">
        <v>224</v>
      </c>
      <c r="I13" s="16" t="s">
        <v>225</v>
      </c>
      <c r="J13" s="16" t="s">
        <v>226</v>
      </c>
      <c r="K13" s="16" t="s">
        <v>227</v>
      </c>
      <c r="L13" s="16" t="s">
        <v>228</v>
      </c>
      <c r="M13" s="16" t="s">
        <v>229</v>
      </c>
      <c r="N13" s="16" t="s">
        <v>230</v>
      </c>
      <c r="O13" s="16" t="s">
        <v>231</v>
      </c>
      <c r="P13" s="16" t="s">
        <v>232</v>
      </c>
      <c r="Q13" s="16" t="s">
        <v>233</v>
      </c>
      <c r="R13" s="17" t="s">
        <v>97</v>
      </c>
      <c r="S13" s="31"/>
    </row>
    <row r="14" spans="1:19" s="15" customFormat="1" hidden="1" outlineLevel="1" x14ac:dyDescent="0.3">
      <c r="A14" s="16"/>
      <c r="B14" s="67"/>
      <c r="C14" s="31"/>
      <c r="D14" s="31"/>
      <c r="E14" s="31"/>
      <c r="F14" s="3">
        <v>2022</v>
      </c>
      <c r="G14" s="3">
        <f>+F14+1</f>
        <v>2023</v>
      </c>
      <c r="H14" s="3">
        <f>+G14</f>
        <v>2023</v>
      </c>
      <c r="I14" s="3">
        <f t="shared" ref="I14:R14" si="1">+H14</f>
        <v>2023</v>
      </c>
      <c r="J14" s="3">
        <f t="shared" si="1"/>
        <v>2023</v>
      </c>
      <c r="K14" s="3">
        <f t="shared" si="1"/>
        <v>2023</v>
      </c>
      <c r="L14" s="3">
        <f t="shared" si="1"/>
        <v>2023</v>
      </c>
      <c r="M14" s="3">
        <f t="shared" si="1"/>
        <v>2023</v>
      </c>
      <c r="N14" s="3">
        <f t="shared" si="1"/>
        <v>2023</v>
      </c>
      <c r="O14" s="3">
        <f t="shared" si="1"/>
        <v>2023</v>
      </c>
      <c r="P14" s="3">
        <f t="shared" si="1"/>
        <v>2023</v>
      </c>
      <c r="Q14" s="3">
        <f t="shared" si="1"/>
        <v>2023</v>
      </c>
      <c r="R14" s="3">
        <f t="shared" si="1"/>
        <v>2023</v>
      </c>
      <c r="S14" s="31"/>
    </row>
    <row r="15" spans="1:19" s="15" customFormat="1" collapsed="1" x14ac:dyDescent="0.25">
      <c r="A15" s="16"/>
      <c r="B15" s="68"/>
      <c r="C15" s="31"/>
      <c r="D15" s="31"/>
      <c r="E15" s="31"/>
      <c r="R15" s="113"/>
      <c r="S15" s="113"/>
    </row>
    <row r="16" spans="1:19" s="15" customFormat="1" x14ac:dyDescent="0.25">
      <c r="A16" s="16" t="s">
        <v>98</v>
      </c>
      <c r="B16" s="68" t="s">
        <v>99</v>
      </c>
      <c r="C16" s="31" t="s">
        <v>99</v>
      </c>
      <c r="D16" s="31"/>
      <c r="E16" s="31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14"/>
      <c r="S16" s="115" t="s">
        <v>100</v>
      </c>
    </row>
    <row r="17" spans="1:19" s="15" customFormat="1" x14ac:dyDescent="0.25">
      <c r="A17" s="18" t="s">
        <v>101</v>
      </c>
      <c r="B17" s="69" t="s">
        <v>101</v>
      </c>
      <c r="C17" s="19" t="s">
        <v>102</v>
      </c>
      <c r="D17" s="19"/>
      <c r="E17" s="19"/>
      <c r="F17" s="19" t="str">
        <f>_xlfn.CONCAT(F13,F14)</f>
        <v>12/2022</v>
      </c>
      <c r="G17" s="19" t="str">
        <f t="shared" ref="G17:R17" si="2">_xlfn.CONCAT(G13,G14)</f>
        <v>1/2023</v>
      </c>
      <c r="H17" s="19" t="str">
        <f t="shared" si="2"/>
        <v>2/2023</v>
      </c>
      <c r="I17" s="19" t="str">
        <f t="shared" si="2"/>
        <v>3/2023</v>
      </c>
      <c r="J17" s="19" t="str">
        <f t="shared" si="2"/>
        <v>4/2023</v>
      </c>
      <c r="K17" s="19" t="str">
        <f t="shared" si="2"/>
        <v>5/2023</v>
      </c>
      <c r="L17" s="19" t="str">
        <f t="shared" si="2"/>
        <v>6/2023</v>
      </c>
      <c r="M17" s="19" t="str">
        <f t="shared" si="2"/>
        <v>7/2023</v>
      </c>
      <c r="N17" s="19" t="str">
        <f t="shared" si="2"/>
        <v>8/2023</v>
      </c>
      <c r="O17" s="19" t="str">
        <f t="shared" si="2"/>
        <v>9/2023</v>
      </c>
      <c r="P17" s="19" t="str">
        <f t="shared" si="2"/>
        <v>10/2023</v>
      </c>
      <c r="Q17" s="19" t="str">
        <f>_xlfn.CONCAT(Q13,Q14)</f>
        <v>11/2023</v>
      </c>
      <c r="R17" s="116" t="str">
        <f t="shared" si="2"/>
        <v>12/2023</v>
      </c>
      <c r="S17" s="117" t="s">
        <v>103</v>
      </c>
    </row>
    <row r="18" spans="1:19" s="15" customFormat="1" x14ac:dyDescent="0.25">
      <c r="A18" s="20">
        <v>1</v>
      </c>
      <c r="B18" s="58"/>
      <c r="C18" s="21" t="s">
        <v>104</v>
      </c>
      <c r="E18" s="21"/>
      <c r="F18" s="22"/>
      <c r="G18" s="22"/>
      <c r="H18" s="23"/>
      <c r="I18" s="23"/>
      <c r="J18" s="23"/>
      <c r="K18" s="23"/>
      <c r="L18" s="23"/>
      <c r="M18" s="23"/>
      <c r="N18" s="23"/>
      <c r="O18" s="23"/>
      <c r="P18" s="88"/>
      <c r="Q18" s="21"/>
      <c r="R18" s="118"/>
      <c r="S18" s="113"/>
    </row>
    <row r="19" spans="1:19" s="15" customFormat="1" x14ac:dyDescent="0.3">
      <c r="A19" s="20">
        <f t="shared" ref="A19:A64" si="3">A18+1</f>
        <v>2</v>
      </c>
      <c r="B19" s="55">
        <v>101</v>
      </c>
      <c r="C19" s="21" t="s">
        <v>105</v>
      </c>
      <c r="D19" s="250" t="s">
        <v>234</v>
      </c>
      <c r="E19" s="21"/>
      <c r="F19" s="110">
        <f>VLOOKUP($D19,'REG FL  BS - 4 Results - H2023'!$A:$N,MATCH(F$12,'REG FL  BS - 4 Results - H2023'!$2:$2,0),FALSE)/1000</f>
        <v>21008107.704939999</v>
      </c>
      <c r="G19" s="110">
        <f>VLOOKUP($D19,'REG FL  BS - 4 Results - H2023'!$A:$N,MATCH(G$12,'REG FL  BS - 4 Results - H2023'!$2:$2,0),FALSE)/1000</f>
        <v>21191951.746069901</v>
      </c>
      <c r="H19" s="110">
        <f>VLOOKUP($D19,'REG FL  BS - 4 Results - H2023'!$A:$N,MATCH(H$12,'REG FL  BS - 4 Results - H2023'!$2:$2,0),FALSE)/1000</f>
        <v>21276036.292659901</v>
      </c>
      <c r="I19" s="110">
        <f>VLOOKUP($D19,'REG FL  BS - 4 Results - H2023'!$A:$N,MATCH(I$12,'REG FL  BS - 4 Results - H2023'!$2:$2,0),FALSE)/1000</f>
        <v>21425558.372389998</v>
      </c>
      <c r="J19" s="110">
        <f>VLOOKUP($D19,'REG FL  BS - 4 Results - H2023'!$A:$N,MATCH(J$12,'REG FL  BS - 4 Results - H2023'!$2:$2,0),FALSE)/1000</f>
        <v>21587082.021609999</v>
      </c>
      <c r="K19" s="110">
        <f>VLOOKUP($D19,'REG FL  BS - 4 Results - H2023'!$A:$N,MATCH(K$12,'REG FL  BS - 4 Results - H2023'!$2:$2,0),FALSE)/1000</f>
        <v>21902419.224270001</v>
      </c>
      <c r="L19" s="110">
        <f>VLOOKUP($D19,'REG FL  BS - 4 Results - H2023'!$A:$N,MATCH(L$12,'REG FL  BS - 4 Results - H2023'!$2:$2,0),FALSE)/1000</f>
        <v>22061592.502840001</v>
      </c>
      <c r="M19" s="110">
        <f>VLOOKUP($D19,'REG FL  BS - 4 Results - H2023'!$A:$N,MATCH(M$12,'REG FL  BS - 4 Results - H2023'!$2:$2,0),FALSE)/1000</f>
        <v>22060840.951990001</v>
      </c>
      <c r="N19" s="110">
        <f>VLOOKUP($D19,'REG FL  BS - 4 Results - H2023'!$A:$N,MATCH(N$12,'REG FL  BS - 4 Results - H2023'!$2:$2,0),FALSE)/1000</f>
        <v>22069094.861200001</v>
      </c>
      <c r="O19" s="110">
        <f>VLOOKUP($D19,'REG FL  BS - 4 Results - H2023'!$A:$N,MATCH(O$12,'REG FL  BS - 4 Results - H2023'!$2:$2,0),FALSE)/1000</f>
        <v>22089294.45913</v>
      </c>
      <c r="P19" s="110">
        <f>VLOOKUP($D19,'REG FL  BS - 4 Results - H2023'!$A:$N,MATCH(P$12,'REG FL  BS - 4 Results - H2023'!$2:$2,0),FALSE)/1000</f>
        <v>22261016.145659998</v>
      </c>
      <c r="Q19" s="110">
        <f>VLOOKUP($D19,'REG FL  BS - 4 Results - H2023'!$A:$N,MATCH(Q$12,'REG FL  BS - 4 Results - H2023'!$2:$2,0),FALSE)/1000</f>
        <v>22535130.194159899</v>
      </c>
      <c r="R19" s="110">
        <f>VLOOKUP($D19,'REG FL  BS - 4 Results - H2023'!$A:$N,MATCH(R$12,'REG FL  BS - 4 Results - H2023'!$2:$2,0),FALSE)/1000</f>
        <v>22720954.930429999</v>
      </c>
      <c r="S19" s="44">
        <f t="shared" ref="S19:S24" si="4">AVERAGE(F19:R19)</f>
        <v>21860698.415949978</v>
      </c>
    </row>
    <row r="20" spans="1:19" s="15" customFormat="1" x14ac:dyDescent="0.3">
      <c r="A20" s="20">
        <f t="shared" si="3"/>
        <v>3</v>
      </c>
      <c r="B20" s="55">
        <v>105</v>
      </c>
      <c r="C20" s="38" t="s">
        <v>106</v>
      </c>
      <c r="D20" s="250" t="s">
        <v>235</v>
      </c>
      <c r="E20" s="38"/>
      <c r="F20" s="110">
        <f>VLOOKUP($D20,'REG FL  BS - 4 Results - H2023'!$A:$N,MATCH(F$12,'REG FL  BS - 4 Results - H2023'!$2:$2,0),FALSE)/1000</f>
        <v>129702.86306999999</v>
      </c>
      <c r="G20" s="110">
        <f>VLOOKUP($D20,'REG FL  BS - 4 Results - H2023'!$A:$N,MATCH(G$12,'REG FL  BS - 4 Results - H2023'!$2:$2,0),FALSE)/1000</f>
        <v>129702.86306999999</v>
      </c>
      <c r="H20" s="110">
        <f>VLOOKUP($D20,'REG FL  BS - 4 Results - H2023'!$A:$N,MATCH(H$12,'REG FL  BS - 4 Results - H2023'!$2:$2,0),FALSE)/1000</f>
        <v>129702.86306999999</v>
      </c>
      <c r="I20" s="110">
        <f>VLOOKUP($D20,'REG FL  BS - 4 Results - H2023'!$A:$N,MATCH(I$12,'REG FL  BS - 4 Results - H2023'!$2:$2,0),FALSE)/1000</f>
        <v>129702.95440999999</v>
      </c>
      <c r="J20" s="110">
        <f>VLOOKUP($D20,'REG FL  BS - 4 Results - H2023'!$A:$N,MATCH(J$12,'REG FL  BS - 4 Results - H2023'!$2:$2,0),FALSE)/1000</f>
        <v>129702.95440999999</v>
      </c>
      <c r="K20" s="110">
        <f>VLOOKUP($D20,'REG FL  BS - 4 Results - H2023'!$A:$N,MATCH(K$12,'REG FL  BS - 4 Results - H2023'!$2:$2,0),FALSE)/1000</f>
        <v>129702.95440999999</v>
      </c>
      <c r="L20" s="110">
        <f>VLOOKUP($D20,'REG FL  BS - 4 Results - H2023'!$A:$N,MATCH(L$12,'REG FL  BS - 4 Results - H2023'!$2:$2,0),FALSE)/1000</f>
        <v>129717.93775</v>
      </c>
      <c r="M20" s="110">
        <f>VLOOKUP($D20,'REG FL  BS - 4 Results - H2023'!$A:$N,MATCH(M$12,'REG FL  BS - 4 Results - H2023'!$2:$2,0),FALSE)/1000</f>
        <v>129718.08306</v>
      </c>
      <c r="N20" s="110">
        <f>VLOOKUP($D20,'REG FL  BS - 4 Results - H2023'!$A:$N,MATCH(N$12,'REG FL  BS - 4 Results - H2023'!$2:$2,0),FALSE)/1000</f>
        <v>129719.83966</v>
      </c>
      <c r="O20" s="110">
        <f>VLOOKUP($D20,'REG FL  BS - 4 Results - H2023'!$A:$N,MATCH(O$12,'REG FL  BS - 4 Results - H2023'!$2:$2,0),FALSE)/1000</f>
        <v>129718.08306</v>
      </c>
      <c r="P20" s="110">
        <f>VLOOKUP($D20,'REG FL  BS - 4 Results - H2023'!$A:$N,MATCH(P$12,'REG FL  BS - 4 Results - H2023'!$2:$2,0),FALSE)/1000</f>
        <v>129806.19906</v>
      </c>
      <c r="Q20" s="110">
        <f>VLOOKUP($D20,'REG FL  BS - 4 Results - H2023'!$A:$N,MATCH(Q$12,'REG FL  BS - 4 Results - H2023'!$2:$2,0),FALSE)/1000</f>
        <v>129812.026</v>
      </c>
      <c r="R20" s="110">
        <f>VLOOKUP($D20,'REG FL  BS - 4 Results - H2023'!$A:$N,MATCH(R$12,'REG FL  BS - 4 Results - H2023'!$2:$2,0),FALSE)/1000</f>
        <v>62187.03888</v>
      </c>
      <c r="S20" s="44">
        <f t="shared" si="4"/>
        <v>124530.51230076925</v>
      </c>
    </row>
    <row r="21" spans="1:19" s="15" customFormat="1" x14ac:dyDescent="0.3">
      <c r="A21" s="20">
        <f t="shared" si="3"/>
        <v>4</v>
      </c>
      <c r="B21" s="56">
        <v>106</v>
      </c>
      <c r="C21" s="38" t="s">
        <v>107</v>
      </c>
      <c r="D21" s="250" t="s">
        <v>236</v>
      </c>
      <c r="E21" s="38"/>
      <c r="F21" s="110">
        <f>VLOOKUP($D21,'REG FL  BS - 4 Results - H2023'!$A:$N,MATCH(F$12,'REG FL  BS - 4 Results - H2023'!$2:$2,0),FALSE)/1000</f>
        <v>3580458.5720399898</v>
      </c>
      <c r="G21" s="110">
        <f>VLOOKUP($D21,'REG FL  BS - 4 Results - H2023'!$A:$N,MATCH(G$12,'REG FL  BS - 4 Results - H2023'!$2:$2,0),FALSE)/1000</f>
        <v>3506338.5229499997</v>
      </c>
      <c r="H21" s="110">
        <f>VLOOKUP($D21,'REG FL  BS - 4 Results - H2023'!$A:$N,MATCH(H$12,'REG FL  BS - 4 Results - H2023'!$2:$2,0),FALSE)/1000</f>
        <v>3527161.6357399998</v>
      </c>
      <c r="I21" s="110">
        <f>VLOOKUP($D21,'REG FL  BS - 4 Results - H2023'!$A:$N,MATCH(I$12,'REG FL  BS - 4 Results - H2023'!$2:$2,0),FALSE)/1000</f>
        <v>3589974.21266999</v>
      </c>
      <c r="J21" s="110">
        <f>VLOOKUP($D21,'REG FL  BS - 4 Results - H2023'!$A:$N,MATCH(J$12,'REG FL  BS - 4 Results - H2023'!$2:$2,0),FALSE)/1000</f>
        <v>3960534.3967899899</v>
      </c>
      <c r="K21" s="110">
        <f>VLOOKUP($D21,'REG FL  BS - 4 Results - H2023'!$A:$N,MATCH(K$12,'REG FL  BS - 4 Results - H2023'!$2:$2,0),FALSE)/1000</f>
        <v>3715700.5422899998</v>
      </c>
      <c r="L21" s="110">
        <f>VLOOKUP($D21,'REG FL  BS - 4 Results - H2023'!$A:$N,MATCH(L$12,'REG FL  BS - 4 Results - H2023'!$2:$2,0),FALSE)/1000</f>
        <v>3690949.8741199998</v>
      </c>
      <c r="M21" s="110">
        <f>VLOOKUP($D21,'REG FL  BS - 4 Results - H2023'!$A:$N,MATCH(M$12,'REG FL  BS - 4 Results - H2023'!$2:$2,0),FALSE)/1000</f>
        <v>3780182.0589099997</v>
      </c>
      <c r="N21" s="110">
        <f>VLOOKUP($D21,'REG FL  BS - 4 Results - H2023'!$A:$N,MATCH(N$12,'REG FL  BS - 4 Results - H2023'!$2:$2,0),FALSE)/1000</f>
        <v>3884077.92142</v>
      </c>
      <c r="O21" s="110">
        <f>VLOOKUP($D21,'REG FL  BS - 4 Results - H2023'!$A:$N,MATCH(O$12,'REG FL  BS - 4 Results - H2023'!$2:$2,0),FALSE)/1000</f>
        <v>4018980.5590900001</v>
      </c>
      <c r="P21" s="110">
        <f>VLOOKUP($D21,'REG FL  BS - 4 Results - H2023'!$A:$N,MATCH(P$12,'REG FL  BS - 4 Results - H2023'!$2:$2,0),FALSE)/1000</f>
        <v>3971983.1903599901</v>
      </c>
      <c r="Q21" s="110">
        <f>VLOOKUP($D21,'REG FL  BS - 4 Results - H2023'!$A:$N,MATCH(Q$12,'REG FL  BS - 4 Results - H2023'!$2:$2,0),FALSE)/1000</f>
        <v>3863256.12023</v>
      </c>
      <c r="R21" s="110">
        <f>VLOOKUP($D21,'REG FL  BS - 4 Results - H2023'!$A:$N,MATCH(R$12,'REG FL  BS - 4 Results - H2023'!$2:$2,0),FALSE)/1000</f>
        <v>3868311.0210499903</v>
      </c>
      <c r="S21" s="44">
        <f t="shared" si="4"/>
        <v>3765992.9713584576</v>
      </c>
    </row>
    <row r="22" spans="1:19" s="15" customFormat="1" x14ac:dyDescent="0.3">
      <c r="A22" s="20">
        <f t="shared" si="3"/>
        <v>5</v>
      </c>
      <c r="B22" s="56">
        <v>107</v>
      </c>
      <c r="C22" s="38" t="s">
        <v>108</v>
      </c>
      <c r="D22" s="250" t="s">
        <v>237</v>
      </c>
      <c r="E22" s="38"/>
      <c r="F22" s="110">
        <f>VLOOKUP($D22,'REG FL  BS - 4 Results - H2023'!$A:$N,MATCH(F$12,'REG FL  BS - 4 Results - H2023'!$2:$2,0),FALSE)/1000</f>
        <v>1755787.7010599999</v>
      </c>
      <c r="G22" s="110">
        <f>VLOOKUP($D22,'REG FL  BS - 4 Results - H2023'!$A:$N,MATCH(G$12,'REG FL  BS - 4 Results - H2023'!$2:$2,0),FALSE)/1000</f>
        <v>1784446.4985499999</v>
      </c>
      <c r="H22" s="110">
        <f>VLOOKUP($D22,'REG FL  BS - 4 Results - H2023'!$A:$N,MATCH(H$12,'REG FL  BS - 4 Results - H2023'!$2:$2,0),FALSE)/1000</f>
        <v>1859210.5011700001</v>
      </c>
      <c r="I22" s="110">
        <f>VLOOKUP($D22,'REG FL  BS - 4 Results - H2023'!$A:$N,MATCH(I$12,'REG FL  BS - 4 Results - H2023'!$2:$2,0),FALSE)/1000</f>
        <v>1842264.77409</v>
      </c>
      <c r="J22" s="110">
        <f>VLOOKUP($D22,'REG FL  BS - 4 Results - H2023'!$A:$N,MATCH(J$12,'REG FL  BS - 4 Results - H2023'!$2:$2,0),FALSE)/1000</f>
        <v>1531320.25416</v>
      </c>
      <c r="K22" s="110">
        <f>VLOOKUP($D22,'REG FL  BS - 4 Results - H2023'!$A:$N,MATCH(K$12,'REG FL  BS - 4 Results - H2023'!$2:$2,0),FALSE)/1000</f>
        <v>1651038.3706099999</v>
      </c>
      <c r="L22" s="110">
        <f>VLOOKUP($D22,'REG FL  BS - 4 Results - H2023'!$A:$N,MATCH(L$12,'REG FL  BS - 4 Results - H2023'!$2:$2,0),FALSE)/1000</f>
        <v>1757241.93533</v>
      </c>
      <c r="M22" s="110">
        <f>VLOOKUP($D22,'REG FL  BS - 4 Results - H2023'!$A:$N,MATCH(M$12,'REG FL  BS - 4 Results - H2023'!$2:$2,0),FALSE)/1000</f>
        <v>1824506.8283800001</v>
      </c>
      <c r="N22" s="110">
        <f>VLOOKUP($D22,'REG FL  BS - 4 Results - H2023'!$A:$N,MATCH(N$12,'REG FL  BS - 4 Results - H2023'!$2:$2,0),FALSE)/1000</f>
        <v>1897551.4447599901</v>
      </c>
      <c r="O22" s="110">
        <f>VLOOKUP($D22,'REG FL  BS - 4 Results - H2023'!$A:$N,MATCH(O$12,'REG FL  BS - 4 Results - H2023'!$2:$2,0),FALSE)/1000</f>
        <v>1972835.3760199901</v>
      </c>
      <c r="P22" s="110">
        <f>VLOOKUP($D22,'REG FL  BS - 4 Results - H2023'!$A:$N,MATCH(P$12,'REG FL  BS - 4 Results - H2023'!$2:$2,0),FALSE)/1000</f>
        <v>2099667.1917099999</v>
      </c>
      <c r="Q22" s="110">
        <f>VLOOKUP($D22,'REG FL  BS - 4 Results - H2023'!$A:$N,MATCH(Q$12,'REG FL  BS - 4 Results - H2023'!$2:$2,0),FALSE)/1000</f>
        <v>2213761.5667699999</v>
      </c>
      <c r="R22" s="110">
        <f>VLOOKUP($D22,'REG FL  BS - 4 Results - H2023'!$A:$N,MATCH(R$12,'REG FL  BS - 4 Results - H2023'!$2:$2,0),FALSE)/1000</f>
        <v>2278962.6974599999</v>
      </c>
      <c r="S22" s="44">
        <f t="shared" si="4"/>
        <v>1882199.6261592293</v>
      </c>
    </row>
    <row r="23" spans="1:19" s="15" customFormat="1" x14ac:dyDescent="0.3">
      <c r="A23" s="20">
        <f t="shared" si="3"/>
        <v>6</v>
      </c>
      <c r="B23" s="56">
        <v>114</v>
      </c>
      <c r="C23" s="21" t="s">
        <v>109</v>
      </c>
      <c r="D23" s="250" t="s">
        <v>238</v>
      </c>
      <c r="E23" s="21"/>
      <c r="F23" s="110">
        <f>VLOOKUP($D23,'REG FL  BS - 4 Results - H2023'!$A:$N,MATCH(F$12,'REG FL  BS - 4 Results - H2023'!$2:$2,0),FALSE)/1000</f>
        <v>20325.435300000001</v>
      </c>
      <c r="G23" s="110">
        <f>VLOOKUP($D23,'REG FL  BS - 4 Results - H2023'!$A:$N,MATCH(G$12,'REG FL  BS - 4 Results - H2023'!$2:$2,0),FALSE)/1000</f>
        <v>20325.435300000001</v>
      </c>
      <c r="H23" s="110">
        <f>VLOOKUP($D23,'REG FL  BS - 4 Results - H2023'!$A:$N,MATCH(H$12,'REG FL  BS - 4 Results - H2023'!$2:$2,0),FALSE)/1000</f>
        <v>20325.435300000001</v>
      </c>
      <c r="I23" s="110">
        <f>VLOOKUP($D23,'REG FL  BS - 4 Results - H2023'!$A:$N,MATCH(I$12,'REG FL  BS - 4 Results - H2023'!$2:$2,0),FALSE)/1000</f>
        <v>20325.435300000001</v>
      </c>
      <c r="J23" s="110">
        <f>VLOOKUP($D23,'REG FL  BS - 4 Results - H2023'!$A:$N,MATCH(J$12,'REG FL  BS - 4 Results - H2023'!$2:$2,0),FALSE)/1000</f>
        <v>20325.435300000001</v>
      </c>
      <c r="K23" s="110">
        <f>VLOOKUP($D23,'REG FL  BS - 4 Results - H2023'!$A:$N,MATCH(K$12,'REG FL  BS - 4 Results - H2023'!$2:$2,0),FALSE)/1000</f>
        <v>20325.435300000001</v>
      </c>
      <c r="L23" s="110">
        <f>VLOOKUP($D23,'REG FL  BS - 4 Results - H2023'!$A:$N,MATCH(L$12,'REG FL  BS - 4 Results - H2023'!$2:$2,0),FALSE)/1000</f>
        <v>20325.435300000001</v>
      </c>
      <c r="M23" s="110">
        <f>VLOOKUP($D23,'REG FL  BS - 4 Results - H2023'!$A:$N,MATCH(M$12,'REG FL  BS - 4 Results - H2023'!$2:$2,0),FALSE)/1000</f>
        <v>20325.435300000001</v>
      </c>
      <c r="N23" s="110">
        <f>VLOOKUP($D23,'REG FL  BS - 4 Results - H2023'!$A:$N,MATCH(N$12,'REG FL  BS - 4 Results - H2023'!$2:$2,0),FALSE)/1000</f>
        <v>20325.435300000001</v>
      </c>
      <c r="O23" s="110">
        <f>VLOOKUP($D23,'REG FL  BS - 4 Results - H2023'!$A:$N,MATCH(O$12,'REG FL  BS - 4 Results - H2023'!$2:$2,0),FALSE)/1000</f>
        <v>20325.435300000001</v>
      </c>
      <c r="P23" s="110">
        <f>VLOOKUP($D23,'REG FL  BS - 4 Results - H2023'!$A:$N,MATCH(P$12,'REG FL  BS - 4 Results - H2023'!$2:$2,0),FALSE)/1000</f>
        <v>20325.435300000001</v>
      </c>
      <c r="Q23" s="110">
        <f>VLOOKUP($D23,'REG FL  BS - 4 Results - H2023'!$A:$N,MATCH(Q$12,'REG FL  BS - 4 Results - H2023'!$2:$2,0),FALSE)/1000</f>
        <v>20325.435300000001</v>
      </c>
      <c r="R23" s="110">
        <f>VLOOKUP($D23,'REG FL  BS - 4 Results - H2023'!$A:$N,MATCH(R$12,'REG FL  BS - 4 Results - H2023'!$2:$2,0),FALSE)/1000</f>
        <v>20325.435300000001</v>
      </c>
      <c r="S23" s="44">
        <f t="shared" si="4"/>
        <v>20325.435300000005</v>
      </c>
    </row>
    <row r="24" spans="1:19" s="15" customFormat="1" x14ac:dyDescent="0.3">
      <c r="A24" s="20">
        <f t="shared" si="3"/>
        <v>7</v>
      </c>
      <c r="B24" s="56">
        <v>118</v>
      </c>
      <c r="C24" s="21" t="s">
        <v>110</v>
      </c>
      <c r="D24" s="250" t="s">
        <v>239</v>
      </c>
      <c r="E24" s="21"/>
      <c r="F24" s="110">
        <f>VLOOKUP($D24,'REG FL  BS - 4 Results - H2023'!$A:$N,MATCH(F$12,'REG FL  BS - 4 Results - H2023'!$2:$2,0),FALSE)/1000</f>
        <v>2531.2399999999998</v>
      </c>
      <c r="G24" s="110">
        <f>VLOOKUP($D24,'REG FL  BS - 4 Results - H2023'!$A:$N,MATCH(G$12,'REG FL  BS - 4 Results - H2023'!$2:$2,0),FALSE)/1000</f>
        <v>2531.2399999999998</v>
      </c>
      <c r="H24" s="110">
        <f>VLOOKUP($D24,'REG FL  BS - 4 Results - H2023'!$A:$N,MATCH(H$12,'REG FL  BS - 4 Results - H2023'!$2:$2,0),FALSE)/1000</f>
        <v>2531.2399999999998</v>
      </c>
      <c r="I24" s="110">
        <f>VLOOKUP($D24,'REG FL  BS - 4 Results - H2023'!$A:$N,MATCH(I$12,'REG FL  BS - 4 Results - H2023'!$2:$2,0),FALSE)/1000</f>
        <v>2531.2399999999998</v>
      </c>
      <c r="J24" s="110">
        <f>VLOOKUP($D24,'REG FL  BS - 4 Results - H2023'!$A:$N,MATCH(J$12,'REG FL  BS - 4 Results - H2023'!$2:$2,0),FALSE)/1000</f>
        <v>2531.2399999999998</v>
      </c>
      <c r="K24" s="110">
        <f>VLOOKUP($D24,'REG FL  BS - 4 Results - H2023'!$A:$N,MATCH(K$12,'REG FL  BS - 4 Results - H2023'!$2:$2,0),FALSE)/1000</f>
        <v>2531.2399999999998</v>
      </c>
      <c r="L24" s="110">
        <f>VLOOKUP($D24,'REG FL  BS - 4 Results - H2023'!$A:$N,MATCH(L$12,'REG FL  BS - 4 Results - H2023'!$2:$2,0),FALSE)/1000</f>
        <v>2531.2399999999998</v>
      </c>
      <c r="M24" s="110">
        <f>VLOOKUP($D24,'REG FL  BS - 4 Results - H2023'!$A:$N,MATCH(M$12,'REG FL  BS - 4 Results - H2023'!$2:$2,0),FALSE)/1000</f>
        <v>2531.2399999999998</v>
      </c>
      <c r="N24" s="110">
        <f>VLOOKUP($D24,'REG FL  BS - 4 Results - H2023'!$A:$N,MATCH(N$12,'REG FL  BS - 4 Results - H2023'!$2:$2,0),FALSE)/1000</f>
        <v>2531.2399999999998</v>
      </c>
      <c r="O24" s="110">
        <f>VLOOKUP($D24,'REG FL  BS - 4 Results - H2023'!$A:$N,MATCH(O$12,'REG FL  BS - 4 Results - H2023'!$2:$2,0),FALSE)/1000</f>
        <v>2531.2399999999998</v>
      </c>
      <c r="P24" s="110">
        <f>VLOOKUP($D24,'REG FL  BS - 4 Results - H2023'!$A:$N,MATCH(P$12,'REG FL  BS - 4 Results - H2023'!$2:$2,0),FALSE)/1000</f>
        <v>2531.2399999999998</v>
      </c>
      <c r="Q24" s="110">
        <f>VLOOKUP($D24,'REG FL  BS - 4 Results - H2023'!$A:$N,MATCH(Q$12,'REG FL  BS - 4 Results - H2023'!$2:$2,0),FALSE)/1000</f>
        <v>2531.2399999999998</v>
      </c>
      <c r="R24" s="110">
        <f>VLOOKUP($D24,'REG FL  BS - 4 Results - H2023'!$A:$N,MATCH(R$12,'REG FL  BS - 4 Results - H2023'!$2:$2,0),FALSE)/1000</f>
        <v>2531.2399999999998</v>
      </c>
      <c r="S24" s="52">
        <f t="shared" si="4"/>
        <v>2531.2399999999989</v>
      </c>
    </row>
    <row r="25" spans="1:19" s="15" customFormat="1" x14ac:dyDescent="0.25">
      <c r="A25" s="20">
        <f t="shared" si="3"/>
        <v>8</v>
      </c>
      <c r="B25" s="57"/>
      <c r="C25" s="39" t="s">
        <v>111</v>
      </c>
      <c r="E25" s="39"/>
      <c r="F25" s="111">
        <f>SUM(F19:F24)</f>
        <v>26496913.516409986</v>
      </c>
      <c r="G25" s="111">
        <f t="shared" ref="G25:R25" si="5">SUM(G19:G24)</f>
        <v>26635296.305939902</v>
      </c>
      <c r="H25" s="111">
        <f t="shared" si="5"/>
        <v>26814967.967939902</v>
      </c>
      <c r="I25" s="111">
        <f t="shared" si="5"/>
        <v>27010356.988859989</v>
      </c>
      <c r="J25" s="111">
        <f t="shared" si="5"/>
        <v>27231496.302269991</v>
      </c>
      <c r="K25" s="111">
        <f t="shared" si="5"/>
        <v>27421717.766879998</v>
      </c>
      <c r="L25" s="111">
        <f t="shared" si="5"/>
        <v>27662358.925340001</v>
      </c>
      <c r="M25" s="111">
        <f t="shared" si="5"/>
        <v>27818104.59764</v>
      </c>
      <c r="N25" s="111">
        <f t="shared" si="5"/>
        <v>28003300.742339991</v>
      </c>
      <c r="O25" s="111">
        <f t="shared" si="5"/>
        <v>28233685.152599987</v>
      </c>
      <c r="P25" s="111">
        <f t="shared" si="5"/>
        <v>28485329.402089987</v>
      </c>
      <c r="Q25" s="111">
        <f t="shared" si="5"/>
        <v>28764816.582459897</v>
      </c>
      <c r="R25" s="119">
        <f t="shared" si="5"/>
        <v>28953272.36311999</v>
      </c>
      <c r="S25" s="120">
        <f>SUM(S19:S24)</f>
        <v>27656278.201068435</v>
      </c>
    </row>
    <row r="26" spans="1:19" s="15" customFormat="1" x14ac:dyDescent="0.3">
      <c r="A26" s="20">
        <f t="shared" si="3"/>
        <v>9</v>
      </c>
      <c r="B26" s="56">
        <v>108</v>
      </c>
      <c r="C26" s="25" t="s">
        <v>112</v>
      </c>
      <c r="D26" s="250" t="s">
        <v>240</v>
      </c>
      <c r="E26" s="25"/>
      <c r="F26" s="110">
        <f>VLOOKUP($D26,'REG FL  BS - 4 Results - H2023'!$A:$N,MATCH(F$12,'REG FL  BS - 4 Results - H2023'!$2:$2,0),FALSE)/1000</f>
        <v>-6435306.4644099995</v>
      </c>
      <c r="G26" s="110">
        <f>VLOOKUP($D26,'REG FL  BS - 4 Results - H2023'!$A:$N,MATCH(G$12,'REG FL  BS - 4 Results - H2023'!$2:$2,0),FALSE)/1000</f>
        <v>-6492852.3981699999</v>
      </c>
      <c r="H26" s="110">
        <f>VLOOKUP($D26,'REG FL  BS - 4 Results - H2023'!$A:$N,MATCH(H$12,'REG FL  BS - 4 Results - H2023'!$2:$2,0),FALSE)/1000</f>
        <v>-6550711.0974899996</v>
      </c>
      <c r="I26" s="110">
        <f>VLOOKUP($D26,'REG FL  BS - 4 Results - H2023'!$A:$N,MATCH(I$12,'REG FL  BS - 4 Results - H2023'!$2:$2,0),FALSE)/1000</f>
        <v>-6594819.5297999894</v>
      </c>
      <c r="J26" s="110">
        <f>VLOOKUP($D26,'REG FL  BS - 4 Results - H2023'!$A:$N,MATCH(J$12,'REG FL  BS - 4 Results - H2023'!$2:$2,0),FALSE)/1000</f>
        <v>-6671953.3075100007</v>
      </c>
      <c r="K26" s="110">
        <f>VLOOKUP($D26,'REG FL  BS - 4 Results - H2023'!$A:$N,MATCH(K$12,'REG FL  BS - 4 Results - H2023'!$2:$2,0),FALSE)/1000</f>
        <v>-6714085.9058799893</v>
      </c>
      <c r="L26" s="110">
        <f>VLOOKUP($D26,'REG FL  BS - 4 Results - H2023'!$A:$N,MATCH(L$12,'REG FL  BS - 4 Results - H2023'!$2:$2,0),FALSE)/1000</f>
        <v>-6810098.9907999998</v>
      </c>
      <c r="M26" s="110">
        <f>VLOOKUP($D26,'REG FL  BS - 4 Results - H2023'!$A:$N,MATCH(M$12,'REG FL  BS - 4 Results - H2023'!$2:$2,0),FALSE)/1000</f>
        <v>-6853469.46215</v>
      </c>
      <c r="N26" s="110">
        <f>VLOOKUP($D26,'REG FL  BS - 4 Results - H2023'!$A:$N,MATCH(N$12,'REG FL  BS - 4 Results - H2023'!$2:$2,0),FALSE)/1000</f>
        <v>-6892256.5476599997</v>
      </c>
      <c r="O26" s="110">
        <f>VLOOKUP($D26,'REG FL  BS - 4 Results - H2023'!$A:$N,MATCH(O$12,'REG FL  BS - 4 Results - H2023'!$2:$2,0),FALSE)/1000</f>
        <v>-6886535.6910599899</v>
      </c>
      <c r="P26" s="110">
        <f>VLOOKUP($D26,'REG FL  BS - 4 Results - H2023'!$A:$N,MATCH(P$12,'REG FL  BS - 4 Results - H2023'!$2:$2,0),FALSE)/1000</f>
        <v>-6970642.6183500001</v>
      </c>
      <c r="Q26" s="110">
        <f>VLOOKUP($D26,'REG FL  BS - 4 Results - H2023'!$A:$N,MATCH(Q$12,'REG FL  BS - 4 Results - H2023'!$2:$2,0),FALSE)/1000</f>
        <v>-7002553.0184599999</v>
      </c>
      <c r="R26" s="110">
        <f>VLOOKUP($D26,'REG FL  BS - 4 Results - H2023'!$A:$N,MATCH(R$12,'REG FL  BS - 4 Results - H2023'!$2:$2,0),FALSE)/1000</f>
        <v>-7022828.2579700006</v>
      </c>
      <c r="S26" s="44">
        <f>AVERAGE(F26:R26)</f>
        <v>-6761393.3299776912</v>
      </c>
    </row>
    <row r="27" spans="1:19" s="15" customFormat="1" x14ac:dyDescent="0.3">
      <c r="A27" s="20">
        <f t="shared" si="3"/>
        <v>10</v>
      </c>
      <c r="B27" s="56">
        <v>111</v>
      </c>
      <c r="C27" s="25" t="s">
        <v>113</v>
      </c>
      <c r="D27" s="250" t="s">
        <v>241</v>
      </c>
      <c r="E27" s="25"/>
      <c r="F27" s="110">
        <f>VLOOKUP($D27,'REG FL  BS - 4 Results - H2023'!$A:$N,MATCH(F$12,'REG FL  BS - 4 Results - H2023'!$2:$2,0),FALSE)/1000</f>
        <v>-210915.23746999999</v>
      </c>
      <c r="G27" s="110">
        <f>VLOOKUP($D27,'REG FL  BS - 4 Results - H2023'!$A:$N,MATCH(G$12,'REG FL  BS - 4 Results - H2023'!$2:$2,0),FALSE)/1000</f>
        <v>-214013.42541</v>
      </c>
      <c r="H27" s="110">
        <f>VLOOKUP($D27,'REG FL  BS - 4 Results - H2023'!$A:$N,MATCH(H$12,'REG FL  BS - 4 Results - H2023'!$2:$2,0),FALSE)/1000</f>
        <v>-217095.96377</v>
      </c>
      <c r="I27" s="110">
        <f>VLOOKUP($D27,'REG FL  BS - 4 Results - H2023'!$A:$N,MATCH(I$12,'REG FL  BS - 4 Results - H2023'!$2:$2,0),FALSE)/1000</f>
        <v>-220216.48804</v>
      </c>
      <c r="J27" s="110">
        <f>VLOOKUP($D27,'REG FL  BS - 4 Results - H2023'!$A:$N,MATCH(J$12,'REG FL  BS - 4 Results - H2023'!$2:$2,0),FALSE)/1000</f>
        <v>-223852.0085</v>
      </c>
      <c r="K27" s="110">
        <f>VLOOKUP($D27,'REG FL  BS - 4 Results - H2023'!$A:$N,MATCH(K$12,'REG FL  BS - 4 Results - H2023'!$2:$2,0),FALSE)/1000</f>
        <v>-226800.61372999998</v>
      </c>
      <c r="L27" s="110">
        <f>VLOOKUP($D27,'REG FL  BS - 4 Results - H2023'!$A:$N,MATCH(L$12,'REG FL  BS - 4 Results - H2023'!$2:$2,0),FALSE)/1000</f>
        <v>-230122.13785</v>
      </c>
      <c r="M27" s="110">
        <f>VLOOKUP($D27,'REG FL  BS - 4 Results - H2023'!$A:$N,MATCH(M$12,'REG FL  BS - 4 Results - H2023'!$2:$2,0),FALSE)/1000</f>
        <v>-233584.88981999998</v>
      </c>
      <c r="N27" s="110">
        <f>VLOOKUP($D27,'REG FL  BS - 4 Results - H2023'!$A:$N,MATCH(N$12,'REG FL  BS - 4 Results - H2023'!$2:$2,0),FALSE)/1000</f>
        <v>-236697.18741999997</v>
      </c>
      <c r="O27" s="110">
        <f>VLOOKUP($D27,'REG FL  BS - 4 Results - H2023'!$A:$N,MATCH(O$12,'REG FL  BS - 4 Results - H2023'!$2:$2,0),FALSE)/1000</f>
        <v>-240204.83784999998</v>
      </c>
      <c r="P27" s="110">
        <f>VLOOKUP($D27,'REG FL  BS - 4 Results - H2023'!$A:$N,MATCH(P$12,'REG FL  BS - 4 Results - H2023'!$2:$2,0),FALSE)/1000</f>
        <v>-228821.47399999999</v>
      </c>
      <c r="Q27" s="110">
        <f>VLOOKUP($D27,'REG FL  BS - 4 Results - H2023'!$A:$N,MATCH(Q$12,'REG FL  BS - 4 Results - H2023'!$2:$2,0),FALSE)/1000</f>
        <v>-232522.667959999</v>
      </c>
      <c r="R27" s="110">
        <f>VLOOKUP($D27,'REG FL  BS - 4 Results - H2023'!$A:$N,MATCH(R$12,'REG FL  BS - 4 Results - H2023'!$2:$2,0),FALSE)/1000</f>
        <v>-236359.38366999998</v>
      </c>
      <c r="S27" s="44">
        <f>AVERAGE(F27:R27)</f>
        <v>-227015.87042230758</v>
      </c>
    </row>
    <row r="28" spans="1:19" s="15" customFormat="1" x14ac:dyDescent="0.3">
      <c r="A28" s="20">
        <f t="shared" si="3"/>
        <v>11</v>
      </c>
      <c r="B28" s="56">
        <v>115</v>
      </c>
      <c r="C28" s="21" t="s">
        <v>114</v>
      </c>
      <c r="D28" s="250" t="s">
        <v>242</v>
      </c>
      <c r="E28" s="21"/>
      <c r="F28" s="110">
        <f>VLOOKUP($D28,'REG FL  BS - 4 Results - H2023'!$A:$N,MATCH(F$12,'REG FL  BS - 4 Results - H2023'!$2:$2,0),FALSE)/1000</f>
        <v>-7251.61355</v>
      </c>
      <c r="G28" s="110">
        <f>VLOOKUP($D28,'REG FL  BS - 4 Results - H2023'!$A:$N,MATCH(G$12,'REG FL  BS - 4 Results - H2023'!$2:$2,0),FALSE)/1000</f>
        <v>-7324.9750199999999</v>
      </c>
      <c r="H28" s="110">
        <f>VLOOKUP($D28,'REG FL  BS - 4 Results - H2023'!$A:$N,MATCH(H$12,'REG FL  BS - 4 Results - H2023'!$2:$2,0),FALSE)/1000</f>
        <v>-7398.3364899999897</v>
      </c>
      <c r="I28" s="110">
        <f>VLOOKUP($D28,'REG FL  BS - 4 Results - H2023'!$A:$N,MATCH(I$12,'REG FL  BS - 4 Results - H2023'!$2:$2,0),FALSE)/1000</f>
        <v>-7471.6979599999995</v>
      </c>
      <c r="J28" s="110">
        <f>VLOOKUP($D28,'REG FL  BS - 4 Results - H2023'!$A:$N,MATCH(J$12,'REG FL  BS - 4 Results - H2023'!$2:$2,0),FALSE)/1000</f>
        <v>-7545.0594299999993</v>
      </c>
      <c r="K28" s="110">
        <f>VLOOKUP($D28,'REG FL  BS - 4 Results - H2023'!$A:$N,MATCH(K$12,'REG FL  BS - 4 Results - H2023'!$2:$2,0),FALSE)/1000</f>
        <v>-7618.4209000000001</v>
      </c>
      <c r="L28" s="110">
        <f>VLOOKUP($D28,'REG FL  BS - 4 Results - H2023'!$A:$N,MATCH(L$12,'REG FL  BS - 4 Results - H2023'!$2:$2,0),FALSE)/1000</f>
        <v>-7691.7823699999999</v>
      </c>
      <c r="M28" s="110">
        <f>VLOOKUP($D28,'REG FL  BS - 4 Results - H2023'!$A:$N,MATCH(M$12,'REG FL  BS - 4 Results - H2023'!$2:$2,0),FALSE)/1000</f>
        <v>-7765.1438399999997</v>
      </c>
      <c r="N28" s="110">
        <f>VLOOKUP($D28,'REG FL  BS - 4 Results - H2023'!$A:$N,MATCH(N$12,'REG FL  BS - 4 Results - H2023'!$2:$2,0),FALSE)/1000</f>
        <v>-7838.5053099999996</v>
      </c>
      <c r="O28" s="110">
        <f>VLOOKUP($D28,'REG FL  BS - 4 Results - H2023'!$A:$N,MATCH(O$12,'REG FL  BS - 4 Results - H2023'!$2:$2,0),FALSE)/1000</f>
        <v>-7911.8667800000003</v>
      </c>
      <c r="P28" s="110">
        <f>VLOOKUP($D28,'REG FL  BS - 4 Results - H2023'!$A:$N,MATCH(P$12,'REG FL  BS - 4 Results - H2023'!$2:$2,0),FALSE)/1000</f>
        <v>-7985.2282500000001</v>
      </c>
      <c r="Q28" s="110">
        <f>VLOOKUP($D28,'REG FL  BS - 4 Results - H2023'!$A:$N,MATCH(Q$12,'REG FL  BS - 4 Results - H2023'!$2:$2,0),FALSE)/1000</f>
        <v>-8058.5897199999999</v>
      </c>
      <c r="R28" s="110">
        <f>VLOOKUP($D28,'REG FL  BS - 4 Results - H2023'!$A:$N,MATCH(R$12,'REG FL  BS - 4 Results - H2023'!$2:$2,0),FALSE)/1000</f>
        <v>-8131.9511899999898</v>
      </c>
      <c r="S28" s="44">
        <f>AVERAGE(F28:R28)</f>
        <v>-7691.782369999999</v>
      </c>
    </row>
    <row r="29" spans="1:19" s="15" customFormat="1" x14ac:dyDescent="0.3">
      <c r="A29" s="20">
        <f>A28+1</f>
        <v>12</v>
      </c>
      <c r="B29" s="56">
        <v>119</v>
      </c>
      <c r="C29" s="21" t="s">
        <v>115</v>
      </c>
      <c r="D29" s="250" t="s">
        <v>243</v>
      </c>
      <c r="E29" s="21"/>
      <c r="F29" s="110">
        <f>VLOOKUP($D29,'REG FL  BS - 4 Results - H2023'!$A:$N,MATCH(F$12,'REG FL  BS - 4 Results - H2023'!$2:$2,0),FALSE)/1000</f>
        <v>-2510.5769</v>
      </c>
      <c r="G29" s="110">
        <f>VLOOKUP($D29,'REG FL  BS - 4 Results - H2023'!$A:$N,MATCH(G$12,'REG FL  BS - 4 Results - H2023'!$2:$2,0),FALSE)/1000</f>
        <v>-2515.9260399999998</v>
      </c>
      <c r="H29" s="110">
        <f>VLOOKUP($D29,'REG FL  BS - 4 Results - H2023'!$A:$N,MATCH(H$12,'REG FL  BS - 4 Results - H2023'!$2:$2,0),FALSE)/1000</f>
        <v>-2521.2751800000001</v>
      </c>
      <c r="I29" s="110">
        <f>VLOOKUP($D29,'REG FL  BS - 4 Results - H2023'!$A:$N,MATCH(I$12,'REG FL  BS - 4 Results - H2023'!$2:$2,0),FALSE)/1000</f>
        <v>-2526.6243199999999</v>
      </c>
      <c r="J29" s="110">
        <f>VLOOKUP($D29,'REG FL  BS - 4 Results - H2023'!$A:$N,MATCH(J$12,'REG FL  BS - 4 Results - H2023'!$2:$2,0),FALSE)/1000</f>
        <v>-2531.2399999999998</v>
      </c>
      <c r="K29" s="110">
        <f>VLOOKUP($D29,'REG FL  BS - 4 Results - H2023'!$A:$N,MATCH(K$12,'REG FL  BS - 4 Results - H2023'!$2:$2,0),FALSE)/1000</f>
        <v>-2531.2399999999998</v>
      </c>
      <c r="L29" s="110">
        <f>VLOOKUP($D29,'REG FL  BS - 4 Results - H2023'!$A:$N,MATCH(L$12,'REG FL  BS - 4 Results - H2023'!$2:$2,0),FALSE)/1000</f>
        <v>-2531.2399999999998</v>
      </c>
      <c r="M29" s="110">
        <f>VLOOKUP($D29,'REG FL  BS - 4 Results - H2023'!$A:$N,MATCH(M$12,'REG FL  BS - 4 Results - H2023'!$2:$2,0),FALSE)/1000</f>
        <v>-2531.2399999999998</v>
      </c>
      <c r="N29" s="110">
        <f>VLOOKUP($D29,'REG FL  BS - 4 Results - H2023'!$A:$N,MATCH(N$12,'REG FL  BS - 4 Results - H2023'!$2:$2,0),FALSE)/1000</f>
        <v>-2531.2399999999998</v>
      </c>
      <c r="O29" s="110">
        <f>VLOOKUP($D29,'REG FL  BS - 4 Results - H2023'!$A:$N,MATCH(O$12,'REG FL  BS - 4 Results - H2023'!$2:$2,0),FALSE)/1000</f>
        <v>-2531.2399999999998</v>
      </c>
      <c r="P29" s="110">
        <f>VLOOKUP($D29,'REG FL  BS - 4 Results - H2023'!$A:$N,MATCH(P$12,'REG FL  BS - 4 Results - H2023'!$2:$2,0),FALSE)/1000</f>
        <v>-2531.2399999999998</v>
      </c>
      <c r="Q29" s="110">
        <f>VLOOKUP($D29,'REG FL  BS - 4 Results - H2023'!$A:$N,MATCH(Q$12,'REG FL  BS - 4 Results - H2023'!$2:$2,0),FALSE)/1000</f>
        <v>-2531.2399999999998</v>
      </c>
      <c r="R29" s="110">
        <f>VLOOKUP($D29,'REG FL  BS - 4 Results - H2023'!$A:$N,MATCH(R$12,'REG FL  BS - 4 Results - H2023'!$2:$2,0),FALSE)/1000</f>
        <v>-2531.2399999999998</v>
      </c>
      <c r="S29" s="44">
        <f>AVERAGE(F29:R29)</f>
        <v>-2527.350956923076</v>
      </c>
    </row>
    <row r="30" spans="1:19" s="15" customFormat="1" x14ac:dyDescent="0.25">
      <c r="A30" s="20">
        <f t="shared" si="3"/>
        <v>13</v>
      </c>
      <c r="B30" s="57"/>
      <c r="C30" s="39" t="s">
        <v>116</v>
      </c>
      <c r="D30" s="39"/>
      <c r="E30" s="39"/>
      <c r="F30" s="91">
        <f>SUM(F25:F29)</f>
        <v>19840929.624079984</v>
      </c>
      <c r="G30" s="91">
        <f>SUM(G25:G29)</f>
        <v>19918589.581299905</v>
      </c>
      <c r="H30" s="91">
        <f>SUM(H25:H29)</f>
        <v>20037241.2950099</v>
      </c>
      <c r="I30" s="91">
        <f t="shared" ref="I30:R30" si="6">SUM(I25:I29)</f>
        <v>20185322.648739997</v>
      </c>
      <c r="J30" s="91">
        <f t="shared" si="6"/>
        <v>20325614.686829995</v>
      </c>
      <c r="K30" s="91">
        <f t="shared" si="6"/>
        <v>20470681.586370014</v>
      </c>
      <c r="L30" s="91">
        <f t="shared" si="6"/>
        <v>20611914.774319999</v>
      </c>
      <c r="M30" s="91">
        <f t="shared" si="6"/>
        <v>20720753.861830004</v>
      </c>
      <c r="N30" s="91">
        <f t="shared" si="6"/>
        <v>20863977.261949994</v>
      </c>
      <c r="O30" s="91">
        <f t="shared" si="6"/>
        <v>21096501.516909998</v>
      </c>
      <c r="P30" s="91">
        <f t="shared" si="6"/>
        <v>21275348.841489989</v>
      </c>
      <c r="Q30" s="91">
        <f t="shared" si="6"/>
        <v>21519151.066319901</v>
      </c>
      <c r="R30" s="121">
        <f t="shared" si="6"/>
        <v>21683421.530289993</v>
      </c>
      <c r="S30" s="121">
        <f>SUM(S25:S29)</f>
        <v>20657649.867341511</v>
      </c>
    </row>
    <row r="31" spans="1:19" x14ac:dyDescent="0.3">
      <c r="A31" s="20">
        <f t="shared" si="3"/>
        <v>14</v>
      </c>
      <c r="B31" s="56"/>
      <c r="C31" s="21"/>
      <c r="D31" s="21"/>
      <c r="E31" s="21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112"/>
      <c r="S31" s="122"/>
    </row>
    <row r="32" spans="1:19" x14ac:dyDescent="0.3">
      <c r="A32" s="20">
        <f t="shared" si="3"/>
        <v>15</v>
      </c>
      <c r="B32" s="58"/>
      <c r="C32" s="21" t="s">
        <v>117</v>
      </c>
      <c r="D32" s="21"/>
      <c r="E32" s="21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120"/>
      <c r="S32" s="122"/>
    </row>
    <row r="33" spans="1:19" x14ac:dyDescent="0.3">
      <c r="A33" s="20">
        <f t="shared" si="3"/>
        <v>16</v>
      </c>
      <c r="B33" s="59">
        <v>121</v>
      </c>
      <c r="C33" s="15" t="s">
        <v>118</v>
      </c>
      <c r="D33" s="250" t="s">
        <v>244</v>
      </c>
      <c r="E33" s="15"/>
      <c r="F33" s="110">
        <f>VLOOKUP($D33,'REG FL  BS - 4 Results - H2023'!$A:$N,MATCH(F$12,'REG FL  BS - 4 Results - H2023'!$2:$2,0),FALSE)/1000</f>
        <v>22953.779369999902</v>
      </c>
      <c r="G33" s="110">
        <f>VLOOKUP($D33,'REG FL  BS - 4 Results - H2023'!$A:$N,MATCH(G$12,'REG FL  BS - 4 Results - H2023'!$2:$2,0),FALSE)/1000</f>
        <v>22957.8721799999</v>
      </c>
      <c r="H33" s="110">
        <f>VLOOKUP($D33,'REG FL  BS - 4 Results - H2023'!$A:$N,MATCH(H$12,'REG FL  BS - 4 Results - H2023'!$2:$2,0),FALSE)/1000</f>
        <v>22964.566239999902</v>
      </c>
      <c r="I33" s="110">
        <f>VLOOKUP($D33,'REG FL  BS - 4 Results - H2023'!$A:$N,MATCH(I$12,'REG FL  BS - 4 Results - H2023'!$2:$2,0),FALSE)/1000</f>
        <v>23093.7788899999</v>
      </c>
      <c r="J33" s="110">
        <f>VLOOKUP($D33,'REG FL  BS - 4 Results - H2023'!$A:$N,MATCH(J$12,'REG FL  BS - 4 Results - H2023'!$2:$2,0),FALSE)/1000</f>
        <v>23095.770039999898</v>
      </c>
      <c r="K33" s="110">
        <f>VLOOKUP($D33,'REG FL  BS - 4 Results - H2023'!$A:$N,MATCH(K$12,'REG FL  BS - 4 Results - H2023'!$2:$2,0),FALSE)/1000</f>
        <v>23099.662579999997</v>
      </c>
      <c r="L33" s="110">
        <f>VLOOKUP($D33,'REG FL  BS - 4 Results - H2023'!$A:$N,MATCH(L$12,'REG FL  BS - 4 Results - H2023'!$2:$2,0),FALSE)/1000</f>
        <v>23102.872579999901</v>
      </c>
      <c r="M33" s="110">
        <f>VLOOKUP($D33,'REG FL  BS - 4 Results - H2023'!$A:$N,MATCH(M$12,'REG FL  BS - 4 Results - H2023'!$2:$2,0),FALSE)/1000</f>
        <v>23105.543639999902</v>
      </c>
      <c r="N33" s="110">
        <f>VLOOKUP($D33,'REG FL  BS - 4 Results - H2023'!$A:$N,MATCH(N$12,'REG FL  BS - 4 Results - H2023'!$2:$2,0),FALSE)/1000</f>
        <v>23197.792809999901</v>
      </c>
      <c r="O33" s="110">
        <f>VLOOKUP($D33,'REG FL  BS - 4 Results - H2023'!$A:$N,MATCH(O$12,'REG FL  BS - 4 Results - H2023'!$2:$2,0),FALSE)/1000</f>
        <v>23197.8181899999</v>
      </c>
      <c r="P33" s="110">
        <f>VLOOKUP($D33,'REG FL  BS - 4 Results - H2023'!$A:$N,MATCH(P$12,'REG FL  BS - 4 Results - H2023'!$2:$2,0),FALSE)/1000</f>
        <v>23422.972399999901</v>
      </c>
      <c r="Q33" s="110">
        <f>VLOOKUP($D33,'REG FL  BS - 4 Results - H2023'!$A:$N,MATCH(Q$12,'REG FL  BS - 4 Results - H2023'!$2:$2,0),FALSE)/1000</f>
        <v>23425.060299999899</v>
      </c>
      <c r="R33" s="110">
        <f>VLOOKUP($D33,'REG FL  BS - 4 Results - H2023'!$A:$N,MATCH(R$12,'REG FL  BS - 4 Results - H2023'!$2:$2,0),FALSE)/1000</f>
        <v>91050.23285</v>
      </c>
      <c r="S33" s="112">
        <f>AVERAGE(F33:R33)</f>
        <v>28359.055543846076</v>
      </c>
    </row>
    <row r="34" spans="1:19" x14ac:dyDescent="0.3">
      <c r="A34" s="20">
        <f t="shared" si="3"/>
        <v>17</v>
      </c>
      <c r="B34" s="56">
        <v>122</v>
      </c>
      <c r="C34" s="21" t="s">
        <v>119</v>
      </c>
      <c r="D34" s="250" t="s">
        <v>245</v>
      </c>
      <c r="E34" s="21"/>
      <c r="F34" s="110">
        <f>VLOOKUP($D34,'REG FL  BS - 4 Results - H2023'!$A:$N,MATCH(F$12,'REG FL  BS - 4 Results - H2023'!$2:$2,0),FALSE)/1000</f>
        <v>-10337.117050000001</v>
      </c>
      <c r="G34" s="110">
        <f>VLOOKUP($D34,'REG FL  BS - 4 Results - H2023'!$A:$N,MATCH(G$12,'REG FL  BS - 4 Results - H2023'!$2:$2,0),FALSE)/1000</f>
        <v>-10393.04997</v>
      </c>
      <c r="H34" s="110">
        <f>VLOOKUP($D34,'REG FL  BS - 4 Results - H2023'!$A:$N,MATCH(H$12,'REG FL  BS - 4 Results - H2023'!$2:$2,0),FALSE)/1000</f>
        <v>-10439.62458</v>
      </c>
      <c r="I34" s="110">
        <f>VLOOKUP($D34,'REG FL  BS - 4 Results - H2023'!$A:$N,MATCH(I$12,'REG FL  BS - 4 Results - H2023'!$2:$2,0),FALSE)/1000</f>
        <v>-10433.484289999999</v>
      </c>
      <c r="J34" s="110">
        <f>VLOOKUP($D34,'REG FL  BS - 4 Results - H2023'!$A:$N,MATCH(J$12,'REG FL  BS - 4 Results - H2023'!$2:$2,0),FALSE)/1000</f>
        <v>-10480.0589</v>
      </c>
      <c r="K34" s="110">
        <f>VLOOKUP($D34,'REG FL  BS - 4 Results - H2023'!$A:$N,MATCH(K$12,'REG FL  BS - 4 Results - H2023'!$2:$2,0),FALSE)/1000</f>
        <v>-10526.63351</v>
      </c>
      <c r="L34" s="110">
        <f>VLOOKUP($D34,'REG FL  BS - 4 Results - H2023'!$A:$N,MATCH(L$12,'REG FL  BS - 4 Results - H2023'!$2:$2,0),FALSE)/1000</f>
        <v>-10573.208119999999</v>
      </c>
      <c r="M34" s="110">
        <f>VLOOKUP($D34,'REG FL  BS - 4 Results - H2023'!$A:$N,MATCH(M$12,'REG FL  BS - 4 Results - H2023'!$2:$2,0),FALSE)/1000</f>
        <v>-10619.782719999899</v>
      </c>
      <c r="N34" s="110">
        <f>VLOOKUP($D34,'REG FL  BS - 4 Results - H2023'!$A:$N,MATCH(N$12,'REG FL  BS - 4 Results - H2023'!$2:$2,0),FALSE)/1000</f>
        <v>-10666.357320000001</v>
      </c>
      <c r="O34" s="110">
        <f>VLOOKUP($D34,'REG FL  BS - 4 Results - H2023'!$A:$N,MATCH(O$12,'REG FL  BS - 4 Results - H2023'!$2:$2,0),FALSE)/1000</f>
        <v>-10712.931929999999</v>
      </c>
      <c r="P34" s="110">
        <f>VLOOKUP($D34,'REG FL  BS - 4 Results - H2023'!$A:$N,MATCH(P$12,'REG FL  BS - 4 Results - H2023'!$2:$2,0),FALSE)/1000</f>
        <v>-10759.506539999998</v>
      </c>
      <c r="Q34" s="110">
        <f>VLOOKUP($D34,'REG FL  BS - 4 Results - H2023'!$A:$N,MATCH(Q$12,'REG FL  BS - 4 Results - H2023'!$2:$2,0),FALSE)/1000</f>
        <v>-10806.0811499999</v>
      </c>
      <c r="R34" s="110">
        <f>VLOOKUP($D34,'REG FL  BS - 4 Results - H2023'!$A:$N,MATCH(R$12,'REG FL  BS - 4 Results - H2023'!$2:$2,0),FALSE)/1000</f>
        <v>-10852.65562</v>
      </c>
      <c r="S34" s="112">
        <f>AVERAGE(F34:R34)</f>
        <v>-10584.65320769229</v>
      </c>
    </row>
    <row r="35" spans="1:19" x14ac:dyDescent="0.3">
      <c r="A35" s="20">
        <f t="shared" si="3"/>
        <v>18</v>
      </c>
      <c r="B35" s="56"/>
      <c r="C35" s="39" t="s">
        <v>120</v>
      </c>
      <c r="D35" s="100"/>
      <c r="E35" s="39"/>
      <c r="F35" s="111">
        <f>SUM(F33:F34)</f>
        <v>12616.662319999901</v>
      </c>
      <c r="G35" s="111">
        <f>SUM(G33:G34)</f>
        <v>12564.8222099999</v>
      </c>
      <c r="H35" s="111">
        <f>SUM(H33:H34)</f>
        <v>12524.941659999902</v>
      </c>
      <c r="I35" s="111">
        <f t="shared" ref="I35:R35" si="7">SUM(I33:I34)</f>
        <v>12660.294599999901</v>
      </c>
      <c r="J35" s="111">
        <f t="shared" si="7"/>
        <v>12615.711139999898</v>
      </c>
      <c r="K35" s="111">
        <f t="shared" si="7"/>
        <v>12573.029069999997</v>
      </c>
      <c r="L35" s="111">
        <f t="shared" si="7"/>
        <v>12529.664459999902</v>
      </c>
      <c r="M35" s="111">
        <f t="shared" si="7"/>
        <v>12485.760920000002</v>
      </c>
      <c r="N35" s="111">
        <f t="shared" si="7"/>
        <v>12531.4354899999</v>
      </c>
      <c r="O35" s="111">
        <f t="shared" si="7"/>
        <v>12484.886259999901</v>
      </c>
      <c r="P35" s="111">
        <f t="shared" si="7"/>
        <v>12663.465859999902</v>
      </c>
      <c r="Q35" s="111">
        <f t="shared" si="7"/>
        <v>12618.979149999999</v>
      </c>
      <c r="R35" s="119">
        <f t="shared" si="7"/>
        <v>80197.577229999995</v>
      </c>
      <c r="S35" s="119">
        <f>SUM(S33:S34)</f>
        <v>17774.402336153784</v>
      </c>
    </row>
    <row r="36" spans="1:19" x14ac:dyDescent="0.3">
      <c r="A36" s="20">
        <f t="shared" si="3"/>
        <v>19</v>
      </c>
      <c r="B36" s="56">
        <v>123</v>
      </c>
      <c r="C36" s="21" t="s">
        <v>121</v>
      </c>
      <c r="D36" s="250" t="s">
        <v>246</v>
      </c>
      <c r="E36" s="21"/>
      <c r="F36" s="110">
        <f>VLOOKUP($D36,'REG FL  BS - 4 Results - H2023'!$A:$N,MATCH(F$12,'REG FL  BS - 4 Results - H2023'!$2:$2,0),FALSE)/1000</f>
        <v>6553.1172900000802</v>
      </c>
      <c r="G36" s="110">
        <f>VLOOKUP($D36,'REG FL  BS - 4 Results - H2023'!$A:$N,MATCH(G$12,'REG FL  BS - 4 Results - H2023'!$2:$2,0),FALSE)/1000</f>
        <v>6525.9495499989898</v>
      </c>
      <c r="H36" s="110">
        <f>VLOOKUP($D36,'REG FL  BS - 4 Results - H2023'!$A:$N,MATCH(H$12,'REG FL  BS - 4 Results - H2023'!$2:$2,0),FALSE)/1000</f>
        <v>6529.9247499994599</v>
      </c>
      <c r="I36" s="110">
        <f>VLOOKUP($D36,'REG FL  BS - 4 Results - H2023'!$A:$N,MATCH(I$12,'REG FL  BS - 4 Results - H2023'!$2:$2,0),FALSE)/1000</f>
        <v>6512.1082599989995</v>
      </c>
      <c r="J36" s="110">
        <f>VLOOKUP($D36,'REG FL  BS - 4 Results - H2023'!$A:$N,MATCH(J$12,'REG FL  BS - 4 Results - H2023'!$2:$2,0),FALSE)/1000</f>
        <v>6519.3548499990093</v>
      </c>
      <c r="K36" s="110">
        <f>VLOOKUP($D36,'REG FL  BS - 4 Results - H2023'!$A:$N,MATCH(K$12,'REG FL  BS - 4 Results - H2023'!$2:$2,0),FALSE)/1000</f>
        <v>6529.07799999904</v>
      </c>
      <c r="L36" s="110">
        <f>VLOOKUP($D36,'REG FL  BS - 4 Results - H2023'!$A:$N,MATCH(L$12,'REG FL  BS - 4 Results - H2023'!$2:$2,0),FALSE)/1000</f>
        <v>6531.5450699989797</v>
      </c>
      <c r="M36" s="110">
        <f>VLOOKUP($D36,'REG FL  BS - 4 Results - H2023'!$A:$N,MATCH(M$12,'REG FL  BS - 4 Results - H2023'!$2:$2,0),FALSE)/1000</f>
        <v>6537.7794499989704</v>
      </c>
      <c r="N36" s="110">
        <f>VLOOKUP($D36,'REG FL  BS - 4 Results - H2023'!$A:$N,MATCH(N$12,'REG FL  BS - 4 Results - H2023'!$2:$2,0),FALSE)/1000</f>
        <v>6913.1873999998506</v>
      </c>
      <c r="O36" s="110">
        <f>VLOOKUP($D36,'REG FL  BS - 4 Results - H2023'!$A:$N,MATCH(O$12,'REG FL  BS - 4 Results - H2023'!$2:$2,0),FALSE)/1000</f>
        <v>6912.3094299998202</v>
      </c>
      <c r="P36" s="110">
        <f>VLOOKUP($D36,'REG FL  BS - 4 Results - H2023'!$A:$N,MATCH(P$12,'REG FL  BS - 4 Results - H2023'!$2:$2,0),FALSE)/1000</f>
        <v>6917.6432399997702</v>
      </c>
      <c r="Q36" s="110">
        <f>VLOOKUP($D36,'REG FL  BS - 4 Results - H2023'!$A:$N,MATCH(Q$12,'REG FL  BS - 4 Results - H2023'!$2:$2,0),FALSE)/1000</f>
        <v>6785.9351699998306</v>
      </c>
      <c r="R36" s="110">
        <f>VLOOKUP($D36,'REG FL  BS - 4 Results - H2023'!$A:$N,MATCH(R$12,'REG FL  BS - 4 Results - H2023'!$2:$2,0),FALSE)/1000</f>
        <v>6769.2399099998402</v>
      </c>
      <c r="S36" s="112">
        <f>AVERAGE(F36:R36)</f>
        <v>6656.7055669225119</v>
      </c>
    </row>
    <row r="37" spans="1:19" x14ac:dyDescent="0.3">
      <c r="A37" s="20">
        <f t="shared" si="3"/>
        <v>20</v>
      </c>
      <c r="B37" s="56">
        <v>124</v>
      </c>
      <c r="C37" s="21" t="s">
        <v>122</v>
      </c>
      <c r="D37" s="250" t="s">
        <v>247</v>
      </c>
      <c r="E37" s="21"/>
      <c r="F37" s="110">
        <f>VLOOKUP($D37,'REG FL  BS - 4 Results - H2023'!$A:$N,MATCH(F$12,'REG FL  BS - 4 Results - H2023'!$2:$2,0),FALSE)/1000</f>
        <v>1362.87204</v>
      </c>
      <c r="G37" s="110">
        <f>VLOOKUP($D37,'REG FL  BS - 4 Results - H2023'!$A:$N,MATCH(G$12,'REG FL  BS - 4 Results - H2023'!$2:$2,0),FALSE)/1000</f>
        <v>1362.87204</v>
      </c>
      <c r="H37" s="110">
        <f>VLOOKUP($D37,'REG FL  BS - 4 Results - H2023'!$A:$N,MATCH(H$12,'REG FL  BS - 4 Results - H2023'!$2:$2,0),FALSE)/1000</f>
        <v>1362.87204</v>
      </c>
      <c r="I37" s="110">
        <f>VLOOKUP($D37,'REG FL  BS - 4 Results - H2023'!$A:$N,MATCH(I$12,'REG FL  BS - 4 Results - H2023'!$2:$2,0),FALSE)/1000</f>
        <v>779.17156</v>
      </c>
      <c r="J37" s="110">
        <f>VLOOKUP($D37,'REG FL  BS - 4 Results - H2023'!$A:$N,MATCH(J$12,'REG FL  BS - 4 Results - H2023'!$2:$2,0),FALSE)/1000</f>
        <v>779.17156</v>
      </c>
      <c r="K37" s="110">
        <f>VLOOKUP($D37,'REG FL  BS - 4 Results - H2023'!$A:$N,MATCH(K$12,'REG FL  BS - 4 Results - H2023'!$2:$2,0),FALSE)/1000</f>
        <v>778.22977000000003</v>
      </c>
      <c r="L37" s="110">
        <f>VLOOKUP($D37,'REG FL  BS - 4 Results - H2023'!$A:$N,MATCH(L$12,'REG FL  BS - 4 Results - H2023'!$2:$2,0),FALSE)/1000</f>
        <v>778.22977000000003</v>
      </c>
      <c r="M37" s="110">
        <f>VLOOKUP($D37,'REG FL  BS - 4 Results - H2023'!$A:$N,MATCH(M$12,'REG FL  BS - 4 Results - H2023'!$2:$2,0),FALSE)/1000</f>
        <v>778.22977000000003</v>
      </c>
      <c r="N37" s="110">
        <f>VLOOKUP($D37,'REG FL  BS - 4 Results - H2023'!$A:$N,MATCH(N$12,'REG FL  BS - 4 Results - H2023'!$2:$2,0),FALSE)/1000</f>
        <v>778.22977000000003</v>
      </c>
      <c r="O37" s="110">
        <f>VLOOKUP($D37,'REG FL  BS - 4 Results - H2023'!$A:$N,MATCH(O$12,'REG FL  BS - 4 Results - H2023'!$2:$2,0),FALSE)/1000</f>
        <v>778.69600000000003</v>
      </c>
      <c r="P37" s="110">
        <f>VLOOKUP($D37,'REG FL  BS - 4 Results - H2023'!$A:$N,MATCH(P$12,'REG FL  BS - 4 Results - H2023'!$2:$2,0),FALSE)/1000</f>
        <v>778.69600000000003</v>
      </c>
      <c r="Q37" s="110">
        <f>VLOOKUP($D37,'REG FL  BS - 4 Results - H2023'!$A:$N,MATCH(Q$12,'REG FL  BS - 4 Results - H2023'!$2:$2,0),FALSE)/1000</f>
        <v>777.87893999999994</v>
      </c>
      <c r="R37" s="110">
        <f>VLOOKUP($D37,'REG FL  BS - 4 Results - H2023'!$A:$N,MATCH(R$12,'REG FL  BS - 4 Results - H2023'!$2:$2,0),FALSE)/1000</f>
        <v>777.87893999999994</v>
      </c>
      <c r="S37" s="112">
        <f>AVERAGE(F37:R37)</f>
        <v>913.30986153846163</v>
      </c>
    </row>
    <row r="38" spans="1:19" x14ac:dyDescent="0.3">
      <c r="A38" s="20">
        <f t="shared" si="3"/>
        <v>21</v>
      </c>
      <c r="B38" s="56">
        <v>128</v>
      </c>
      <c r="C38" s="21" t="s">
        <v>123</v>
      </c>
      <c r="D38" s="250" t="s">
        <v>248</v>
      </c>
      <c r="E38" s="21"/>
      <c r="F38" s="110">
        <f>VLOOKUP($D38,'REG FL  BS - 4 Results - H2023'!$A:$N,MATCH(F$12,'REG FL  BS - 4 Results - H2023'!$2:$2,0),FALSE)/1000</f>
        <v>708637.455439999</v>
      </c>
      <c r="G38" s="110">
        <f>VLOOKUP($D38,'REG FL  BS - 4 Results - H2023'!$A:$N,MATCH(G$12,'REG FL  BS - 4 Results - H2023'!$2:$2,0),FALSE)/1000</f>
        <v>690908.28577999992</v>
      </c>
      <c r="H38" s="110">
        <f>VLOOKUP($D38,'REG FL  BS - 4 Results - H2023'!$A:$N,MATCH(H$12,'REG FL  BS - 4 Results - H2023'!$2:$2,0),FALSE)/1000</f>
        <v>705294.11202999996</v>
      </c>
      <c r="I38" s="110">
        <f>VLOOKUP($D38,'REG FL  BS - 4 Results - H2023'!$A:$N,MATCH(I$12,'REG FL  BS - 4 Results - H2023'!$2:$2,0),FALSE)/1000</f>
        <v>701219.52836</v>
      </c>
      <c r="J38" s="110">
        <f>VLOOKUP($D38,'REG FL  BS - 4 Results - H2023'!$A:$N,MATCH(J$12,'REG FL  BS - 4 Results - H2023'!$2:$2,0),FALSE)/1000</f>
        <v>702036.53365</v>
      </c>
      <c r="K38" s="110">
        <f>VLOOKUP($D38,'REG FL  BS - 4 Results - H2023'!$A:$N,MATCH(K$12,'REG FL  BS - 4 Results - H2023'!$2:$2,0),FALSE)/1000</f>
        <v>705106.54494999896</v>
      </c>
      <c r="L38" s="110">
        <f>VLOOKUP($D38,'REG FL  BS - 4 Results - H2023'!$A:$N,MATCH(L$12,'REG FL  BS - 4 Results - H2023'!$2:$2,0),FALSE)/1000</f>
        <v>704804.80697999999</v>
      </c>
      <c r="M38" s="110">
        <f>VLOOKUP($D38,'REG FL  BS - 4 Results - H2023'!$A:$N,MATCH(M$12,'REG FL  BS - 4 Results - H2023'!$2:$2,0),FALSE)/1000</f>
        <v>701708.18358000007</v>
      </c>
      <c r="N38" s="110">
        <f>VLOOKUP($D38,'REG FL  BS - 4 Results - H2023'!$A:$N,MATCH(N$12,'REG FL  BS - 4 Results - H2023'!$2:$2,0),FALSE)/1000</f>
        <v>706999.48480999994</v>
      </c>
      <c r="O38" s="110">
        <f>VLOOKUP($D38,'REG FL  BS - 4 Results - H2023'!$A:$N,MATCH(O$12,'REG FL  BS - 4 Results - H2023'!$2:$2,0),FALSE)/1000</f>
        <v>710124.43278999906</v>
      </c>
      <c r="P38" s="110">
        <f>VLOOKUP($D38,'REG FL  BS - 4 Results - H2023'!$A:$N,MATCH(P$12,'REG FL  BS - 4 Results - H2023'!$2:$2,0),FALSE)/1000</f>
        <v>695652.87616999994</v>
      </c>
      <c r="Q38" s="110">
        <f>VLOOKUP($D38,'REG FL  BS - 4 Results - H2023'!$A:$N,MATCH(Q$12,'REG FL  BS - 4 Results - H2023'!$2:$2,0),FALSE)/1000</f>
        <v>688855.08877999906</v>
      </c>
      <c r="R38" s="110">
        <f>VLOOKUP($D38,'REG FL  BS - 4 Results - H2023'!$A:$N,MATCH(R$12,'REG FL  BS - 4 Results - H2023'!$2:$2,0),FALSE)/1000</f>
        <v>696940.10930999997</v>
      </c>
      <c r="S38" s="112">
        <f>AVERAGE(F38:R38)</f>
        <v>701406.72635615349</v>
      </c>
    </row>
    <row r="39" spans="1:19" x14ac:dyDescent="0.3">
      <c r="A39" s="20">
        <f t="shared" si="3"/>
        <v>22</v>
      </c>
      <c r="B39" s="56">
        <v>129</v>
      </c>
      <c r="C39" s="21" t="s">
        <v>124</v>
      </c>
      <c r="D39" s="250" t="s">
        <v>358</v>
      </c>
      <c r="E39" s="21"/>
      <c r="F39" s="110">
        <v>0</v>
      </c>
      <c r="G39" s="110">
        <v>0</v>
      </c>
      <c r="H39" s="110">
        <v>0</v>
      </c>
      <c r="I39" s="110">
        <v>0</v>
      </c>
      <c r="J39" s="110">
        <v>0</v>
      </c>
      <c r="K39" s="110">
        <v>0</v>
      </c>
      <c r="L39" s="110">
        <v>0</v>
      </c>
      <c r="M39" s="110">
        <v>0</v>
      </c>
      <c r="N39" s="110">
        <v>0</v>
      </c>
      <c r="O39" s="110">
        <v>0</v>
      </c>
      <c r="P39" s="110">
        <v>0</v>
      </c>
      <c r="Q39" s="110">
        <v>0</v>
      </c>
      <c r="R39" s="110">
        <v>0</v>
      </c>
      <c r="S39" s="112">
        <f>AVERAGE(F39:R39)</f>
        <v>0</v>
      </c>
    </row>
    <row r="40" spans="1:19" x14ac:dyDescent="0.3">
      <c r="A40" s="20">
        <f t="shared" si="3"/>
        <v>23</v>
      </c>
      <c r="B40" s="56"/>
      <c r="C40" s="39" t="s">
        <v>125</v>
      </c>
      <c r="D40" s="39"/>
      <c r="E40" s="39"/>
      <c r="F40" s="93">
        <f>SUM(F35:F39)</f>
        <v>729170.10708999902</v>
      </c>
      <c r="G40" s="93">
        <f>SUM(G35:G39)</f>
        <v>711361.92957999883</v>
      </c>
      <c r="H40" s="93">
        <f>SUM(H35:H39)</f>
        <v>725711.85047999932</v>
      </c>
      <c r="I40" s="93">
        <f t="shared" ref="I40:R40" si="8">SUM(I35:I39)</f>
        <v>721171.10277999891</v>
      </c>
      <c r="J40" s="93">
        <f t="shared" si="8"/>
        <v>721950.77119999891</v>
      </c>
      <c r="K40" s="93">
        <f t="shared" si="8"/>
        <v>724986.88178999803</v>
      </c>
      <c r="L40" s="93">
        <f t="shared" si="8"/>
        <v>724644.24627999892</v>
      </c>
      <c r="M40" s="93">
        <f t="shared" si="8"/>
        <v>721509.95371999906</v>
      </c>
      <c r="N40" s="93">
        <f t="shared" si="8"/>
        <v>727222.33746999968</v>
      </c>
      <c r="O40" s="93">
        <f t="shared" si="8"/>
        <v>730300.32447999879</v>
      </c>
      <c r="P40" s="93">
        <f t="shared" si="8"/>
        <v>716012.68126999959</v>
      </c>
      <c r="Q40" s="93">
        <f t="shared" si="8"/>
        <v>709037.88203999889</v>
      </c>
      <c r="R40" s="123">
        <f t="shared" si="8"/>
        <v>784684.80538999976</v>
      </c>
      <c r="S40" s="123">
        <f>SUM(S35:S39)</f>
        <v>726751.14412076829</v>
      </c>
    </row>
    <row r="41" spans="1:19" x14ac:dyDescent="0.3">
      <c r="A41" s="20">
        <f t="shared" si="3"/>
        <v>24</v>
      </c>
      <c r="B41" s="55"/>
      <c r="C41" s="25"/>
      <c r="D41" s="25"/>
      <c r="E41" s="25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124"/>
      <c r="S41" s="122"/>
    </row>
    <row r="42" spans="1:19" x14ac:dyDescent="0.3">
      <c r="A42" s="20">
        <f t="shared" si="3"/>
        <v>25</v>
      </c>
      <c r="B42" s="56">
        <v>131</v>
      </c>
      <c r="C42" s="21" t="s">
        <v>126</v>
      </c>
      <c r="D42" s="250" t="s">
        <v>250</v>
      </c>
      <c r="E42" s="252"/>
      <c r="F42" s="110">
        <f>VLOOKUP($D42,'REG FL  BS - 4 Results - H2023'!$A:$N,MATCH(F$12,'REG FL  BS - 4 Results - H2023'!$2:$2,0),FALSE)/1000</f>
        <v>44989.931859999997</v>
      </c>
      <c r="G42" s="110">
        <f>VLOOKUP($D42,'REG FL  BS - 4 Results - H2023'!$A:$N,MATCH(G$12,'REG FL  BS - 4 Results - H2023'!$2:$2,0),FALSE)/1000</f>
        <v>147216.65108999898</v>
      </c>
      <c r="H42" s="110">
        <f>VLOOKUP($D42,'REG FL  BS - 4 Results - H2023'!$A:$N,MATCH(H$12,'REG FL  BS - 4 Results - H2023'!$2:$2,0),FALSE)/1000</f>
        <v>26052.7744099999</v>
      </c>
      <c r="I42" s="110">
        <f>VLOOKUP($D42,'REG FL  BS - 4 Results - H2023'!$A:$N,MATCH(I$12,'REG FL  BS - 4 Results - H2023'!$2:$2,0),FALSE)/1000</f>
        <v>26070.01802</v>
      </c>
      <c r="J42" s="110">
        <f>VLOOKUP($D42,'REG FL  BS - 4 Results - H2023'!$A:$N,MATCH(J$12,'REG FL  BS - 4 Results - H2023'!$2:$2,0),FALSE)/1000</f>
        <v>16347.4095599999</v>
      </c>
      <c r="K42" s="110">
        <f>VLOOKUP($D42,'REG FL  BS - 4 Results - H2023'!$A:$N,MATCH(K$12,'REG FL  BS - 4 Results - H2023'!$2:$2,0),FALSE)/1000</f>
        <v>42071.167950000003</v>
      </c>
      <c r="L42" s="110">
        <f>VLOOKUP($D42,'REG FL  BS - 4 Results - H2023'!$A:$N,MATCH(L$12,'REG FL  BS - 4 Results - H2023'!$2:$2,0),FALSE)/1000</f>
        <v>37103.60989</v>
      </c>
      <c r="M42" s="110">
        <f>VLOOKUP($D42,'REG FL  BS - 4 Results - H2023'!$A:$N,MATCH(M$12,'REG FL  BS - 4 Results - H2023'!$2:$2,0),FALSE)/1000</f>
        <v>33460.982830000001</v>
      </c>
      <c r="N42" s="110">
        <f>VLOOKUP($D42,'REG FL  BS - 4 Results - H2023'!$A:$N,MATCH(N$12,'REG FL  BS - 4 Results - H2023'!$2:$2,0),FALSE)/1000</f>
        <v>37804.362540000002</v>
      </c>
      <c r="O42" s="110">
        <f>VLOOKUP($D42,'REG FL  BS - 4 Results - H2023'!$A:$N,MATCH(O$12,'REG FL  BS - 4 Results - H2023'!$2:$2,0),FALSE)/1000</f>
        <v>40544.364529999999</v>
      </c>
      <c r="P42" s="110">
        <f>VLOOKUP($D42,'REG FL  BS - 4 Results - H2023'!$A:$N,MATCH(P$12,'REG FL  BS - 4 Results - H2023'!$2:$2,0),FALSE)/1000</f>
        <v>37662.710020000006</v>
      </c>
      <c r="Q42" s="110">
        <f>VLOOKUP($D42,'REG FL  BS - 4 Results - H2023'!$A:$N,MATCH(Q$12,'REG FL  BS - 4 Results - H2023'!$2:$2,0),FALSE)/1000</f>
        <v>25402.57919</v>
      </c>
      <c r="R42" s="110">
        <f>VLOOKUP($D42,'REG FL  BS - 4 Results - H2023'!$A:$N,MATCH(R$12,'REG FL  BS - 4 Results - H2023'!$2:$2,0),FALSE)/1000</f>
        <v>23820.8360499999</v>
      </c>
      <c r="S42" s="47">
        <f t="shared" ref="S42:S58" si="9">AVERAGE(F42:R42)</f>
        <v>41426.722918461441</v>
      </c>
    </row>
    <row r="43" spans="1:19" x14ac:dyDescent="0.3">
      <c r="A43" s="20">
        <f t="shared" si="3"/>
        <v>26</v>
      </c>
      <c r="B43" s="56">
        <v>142</v>
      </c>
      <c r="C43" s="21" t="s">
        <v>127</v>
      </c>
      <c r="D43" s="250" t="s">
        <v>251</v>
      </c>
      <c r="E43" s="252"/>
      <c r="F43" s="110">
        <f>VLOOKUP($D43,'REG FL  BS - 4 Results - H2023'!$A:$N,MATCH(F$12,'REG FL  BS - 4 Results - H2023'!$2:$2,0),FALSE)/1000</f>
        <v>518218.09032000002</v>
      </c>
      <c r="G43" s="110">
        <f>VLOOKUP($D43,'REG FL  BS - 4 Results - H2023'!$A:$N,MATCH(G$12,'REG FL  BS - 4 Results - H2023'!$2:$2,0),FALSE)/1000</f>
        <v>549536.52444000007</v>
      </c>
      <c r="H43" s="110">
        <f>VLOOKUP($D43,'REG FL  BS - 4 Results - H2023'!$A:$N,MATCH(H$12,'REG FL  BS - 4 Results - H2023'!$2:$2,0),FALSE)/1000</f>
        <v>492563.99037999898</v>
      </c>
      <c r="I43" s="110">
        <f>VLOOKUP($D43,'REG FL  BS - 4 Results - H2023'!$A:$N,MATCH(I$12,'REG FL  BS - 4 Results - H2023'!$2:$2,0),FALSE)/1000</f>
        <v>461033.93002999999</v>
      </c>
      <c r="J43" s="110">
        <f>VLOOKUP($D43,'REG FL  BS - 4 Results - H2023'!$A:$N,MATCH(J$12,'REG FL  BS - 4 Results - H2023'!$2:$2,0),FALSE)/1000</f>
        <v>537116.34872000001</v>
      </c>
      <c r="K43" s="110">
        <f>VLOOKUP($D43,'REG FL  BS - 4 Results - H2023'!$A:$N,MATCH(K$12,'REG FL  BS - 4 Results - H2023'!$2:$2,0),FALSE)/1000</f>
        <v>498891.91089999996</v>
      </c>
      <c r="L43" s="110">
        <f>VLOOKUP($D43,'REG FL  BS - 4 Results - H2023'!$A:$N,MATCH(L$12,'REG FL  BS - 4 Results - H2023'!$2:$2,0),FALSE)/1000</f>
        <v>567945.74085999897</v>
      </c>
      <c r="M43" s="110">
        <f>VLOOKUP($D43,'REG FL  BS - 4 Results - H2023'!$A:$N,MATCH(M$12,'REG FL  BS - 4 Results - H2023'!$2:$2,0),FALSE)/1000</f>
        <v>639259.502849999</v>
      </c>
      <c r="N43" s="110">
        <f>VLOOKUP($D43,'REG FL  BS - 4 Results - H2023'!$A:$N,MATCH(N$12,'REG FL  BS - 4 Results - H2023'!$2:$2,0),FALSE)/1000</f>
        <v>636365.80263000005</v>
      </c>
      <c r="O43" s="110">
        <f>VLOOKUP($D43,'REG FL  BS - 4 Results - H2023'!$A:$N,MATCH(O$12,'REG FL  BS - 4 Results - H2023'!$2:$2,0),FALSE)/1000</f>
        <v>687041.7</v>
      </c>
      <c r="P43" s="110">
        <f>VLOOKUP($D43,'REG FL  BS - 4 Results - H2023'!$A:$N,MATCH(P$12,'REG FL  BS - 4 Results - H2023'!$2:$2,0),FALSE)/1000</f>
        <v>554457.12821999891</v>
      </c>
      <c r="Q43" s="110">
        <f>VLOOKUP($D43,'REG FL  BS - 4 Results - H2023'!$A:$N,MATCH(Q$12,'REG FL  BS - 4 Results - H2023'!$2:$2,0),FALSE)/1000</f>
        <v>471080.64549999998</v>
      </c>
      <c r="R43" s="110">
        <f>VLOOKUP($D43,'REG FL  BS - 4 Results - H2023'!$A:$N,MATCH(R$12,'REG FL  BS - 4 Results - H2023'!$2:$2,0),FALSE)/1000</f>
        <v>460217.50487</v>
      </c>
      <c r="S43" s="47">
        <f t="shared" si="9"/>
        <v>544132.98613230744</v>
      </c>
    </row>
    <row r="44" spans="1:19" x14ac:dyDescent="0.3">
      <c r="A44" s="20">
        <f t="shared" si="3"/>
        <v>27</v>
      </c>
      <c r="B44" s="56">
        <v>143</v>
      </c>
      <c r="C44" s="21" t="s">
        <v>128</v>
      </c>
      <c r="D44" s="250" t="s">
        <v>252</v>
      </c>
      <c r="E44" s="252"/>
      <c r="F44" s="110">
        <f>VLOOKUP($D44,'REG FL  BS - 4 Results - H2023'!$A:$N,MATCH(F$12,'REG FL  BS - 4 Results - H2023'!$2:$2,0),FALSE)/1000</f>
        <v>49668.307489999999</v>
      </c>
      <c r="G44" s="110">
        <f>VLOOKUP($D44,'REG FL  BS - 4 Results - H2023'!$A:$N,MATCH(G$12,'REG FL  BS - 4 Results - H2023'!$2:$2,0),FALSE)/1000</f>
        <v>69203.644739999989</v>
      </c>
      <c r="H44" s="110">
        <f>VLOOKUP($D44,'REG FL  BS - 4 Results - H2023'!$A:$N,MATCH(H$12,'REG FL  BS - 4 Results - H2023'!$2:$2,0),FALSE)/1000</f>
        <v>73394.840079999994</v>
      </c>
      <c r="I44" s="110">
        <f>VLOOKUP($D44,'REG FL  BS - 4 Results - H2023'!$A:$N,MATCH(I$12,'REG FL  BS - 4 Results - H2023'!$2:$2,0),FALSE)/1000</f>
        <v>69284.12784999999</v>
      </c>
      <c r="J44" s="110">
        <f>VLOOKUP($D44,'REG FL  BS - 4 Results - H2023'!$A:$N,MATCH(J$12,'REG FL  BS - 4 Results - H2023'!$2:$2,0),FALSE)/1000</f>
        <v>78092.520900000003</v>
      </c>
      <c r="K44" s="110">
        <f>VLOOKUP($D44,'REG FL  BS - 4 Results - H2023'!$A:$N,MATCH(K$12,'REG FL  BS - 4 Results - H2023'!$2:$2,0),FALSE)/1000</f>
        <v>63867.068650000001</v>
      </c>
      <c r="L44" s="110">
        <f>VLOOKUP($D44,'REG FL  BS - 4 Results - H2023'!$A:$N,MATCH(L$12,'REG FL  BS - 4 Results - H2023'!$2:$2,0),FALSE)/1000</f>
        <v>56196.24037</v>
      </c>
      <c r="M44" s="110">
        <f>VLOOKUP($D44,'REG FL  BS - 4 Results - H2023'!$A:$N,MATCH(M$12,'REG FL  BS - 4 Results - H2023'!$2:$2,0),FALSE)/1000</f>
        <v>63708.687290000002</v>
      </c>
      <c r="N44" s="110">
        <f>VLOOKUP($D44,'REG FL  BS - 4 Results - H2023'!$A:$N,MATCH(N$12,'REG FL  BS - 4 Results - H2023'!$2:$2,0),FALSE)/1000</f>
        <v>37028.059630000003</v>
      </c>
      <c r="O44" s="110">
        <f>VLOOKUP($D44,'REG FL  BS - 4 Results - H2023'!$A:$N,MATCH(O$12,'REG FL  BS - 4 Results - H2023'!$2:$2,0),FALSE)/1000</f>
        <v>36063.209289999999</v>
      </c>
      <c r="P44" s="110">
        <f>VLOOKUP($D44,'REG FL  BS - 4 Results - H2023'!$A:$N,MATCH(P$12,'REG FL  BS - 4 Results - H2023'!$2:$2,0),FALSE)/1000</f>
        <v>51586.460290000003</v>
      </c>
      <c r="Q44" s="110">
        <f>VLOOKUP($D44,'REG FL  BS - 4 Results - H2023'!$A:$N,MATCH(Q$12,'REG FL  BS - 4 Results - H2023'!$2:$2,0),FALSE)/1000</f>
        <v>49076.262419999999</v>
      </c>
      <c r="R44" s="110">
        <f>VLOOKUP($D44,'REG FL  BS - 4 Results - H2023'!$A:$N,MATCH(R$12,'REG FL  BS - 4 Results - H2023'!$2:$2,0),FALSE)/1000</f>
        <v>37184.057549999998</v>
      </c>
      <c r="S44" s="47">
        <f t="shared" si="9"/>
        <v>56488.729734615394</v>
      </c>
    </row>
    <row r="45" spans="1:19" x14ac:dyDescent="0.3">
      <c r="A45" s="20">
        <f t="shared" si="3"/>
        <v>28</v>
      </c>
      <c r="B45" s="56">
        <v>144</v>
      </c>
      <c r="C45" s="21" t="s">
        <v>129</v>
      </c>
      <c r="D45" s="250" t="s">
        <v>253</v>
      </c>
      <c r="E45" s="252"/>
      <c r="F45" s="110">
        <f>VLOOKUP($D45,'REG FL  BS - 4 Results - H2023'!$A:$N,MATCH(F$12,'REG FL  BS - 4 Results - H2023'!$2:$2,0),FALSE)/1000</f>
        <v>-36120.636979999996</v>
      </c>
      <c r="G45" s="110">
        <f>VLOOKUP($D45,'REG FL  BS - 4 Results - H2023'!$A:$N,MATCH(G$12,'REG FL  BS - 4 Results - H2023'!$2:$2,0),FALSE)/1000</f>
        <v>-36298.818479999994</v>
      </c>
      <c r="H45" s="110">
        <f>VLOOKUP($D45,'REG FL  BS - 4 Results - H2023'!$A:$N,MATCH(H$12,'REG FL  BS - 4 Results - H2023'!$2:$2,0),FALSE)/1000</f>
        <v>-36450.414349999999</v>
      </c>
      <c r="I45" s="110">
        <f>VLOOKUP($D45,'REG FL  BS - 4 Results - H2023'!$A:$N,MATCH(I$12,'REG FL  BS - 4 Results - H2023'!$2:$2,0),FALSE)/1000</f>
        <v>-29514.592100000002</v>
      </c>
      <c r="J45" s="110">
        <f>VLOOKUP($D45,'REG FL  BS - 4 Results - H2023'!$A:$N,MATCH(J$12,'REG FL  BS - 4 Results - H2023'!$2:$2,0),FALSE)/1000</f>
        <v>-29739.430809999998</v>
      </c>
      <c r="K45" s="110">
        <f>VLOOKUP($D45,'REG FL  BS - 4 Results - H2023'!$A:$N,MATCH(K$12,'REG FL  BS - 4 Results - H2023'!$2:$2,0),FALSE)/1000</f>
        <v>-29969.60079</v>
      </c>
      <c r="L45" s="110">
        <f>VLOOKUP($D45,'REG FL  BS - 4 Results - H2023'!$A:$N,MATCH(L$12,'REG FL  BS - 4 Results - H2023'!$2:$2,0),FALSE)/1000</f>
        <v>-30077.968069999999</v>
      </c>
      <c r="M45" s="110">
        <f>VLOOKUP($D45,'REG FL  BS - 4 Results - H2023'!$A:$N,MATCH(M$12,'REG FL  BS - 4 Results - H2023'!$2:$2,0),FALSE)/1000</f>
        <v>-30212.736800000002</v>
      </c>
      <c r="N45" s="110">
        <f>VLOOKUP($D45,'REG FL  BS - 4 Results - H2023'!$A:$N,MATCH(N$12,'REG FL  BS - 4 Results - H2023'!$2:$2,0),FALSE)/1000</f>
        <v>-30381.10499</v>
      </c>
      <c r="O45" s="110">
        <f>VLOOKUP($D45,'REG FL  BS - 4 Results - H2023'!$A:$N,MATCH(O$12,'REG FL  BS - 4 Results - H2023'!$2:$2,0),FALSE)/1000</f>
        <v>-33278.995289999999</v>
      </c>
      <c r="P45" s="110">
        <f>VLOOKUP($D45,'REG FL  BS - 4 Results - H2023'!$A:$N,MATCH(P$12,'REG FL  BS - 4 Results - H2023'!$2:$2,0),FALSE)/1000</f>
        <v>-33278.309339999898</v>
      </c>
      <c r="Q45" s="110">
        <f>VLOOKUP($D45,'REG FL  BS - 4 Results - H2023'!$A:$N,MATCH(Q$12,'REG FL  BS - 4 Results - H2023'!$2:$2,0),FALSE)/1000</f>
        <v>-33501.036469999999</v>
      </c>
      <c r="R45" s="110">
        <f>VLOOKUP($D45,'REG FL  BS - 4 Results - H2023'!$A:$N,MATCH(R$12,'REG FL  BS - 4 Results - H2023'!$2:$2,0),FALSE)/1000</f>
        <v>-30244.146289999899</v>
      </c>
      <c r="S45" s="47">
        <f t="shared" si="9"/>
        <v>-32235.983904615372</v>
      </c>
    </row>
    <row r="46" spans="1:19" x14ac:dyDescent="0.3">
      <c r="A46" s="20">
        <f t="shared" si="3"/>
        <v>29</v>
      </c>
      <c r="B46" s="56">
        <v>145</v>
      </c>
      <c r="C46" s="21" t="s">
        <v>130</v>
      </c>
      <c r="D46" s="250" t="s">
        <v>254</v>
      </c>
      <c r="E46" s="252"/>
      <c r="F46" s="110">
        <f>VLOOKUP($D46,'REG FL  BS - 4 Results - H2023'!$A:$N,MATCH(F$12,'REG FL  BS - 4 Results - H2023'!$2:$2,0),FALSE)/1000</f>
        <v>0</v>
      </c>
      <c r="G46" s="110">
        <f>VLOOKUP($D46,'REG FL  BS - 4 Results - H2023'!$A:$N,MATCH(G$12,'REG FL  BS - 4 Results - H2023'!$2:$2,0),FALSE)/1000</f>
        <v>0</v>
      </c>
      <c r="H46" s="110">
        <f>VLOOKUP($D46,'REG FL  BS - 4 Results - H2023'!$A:$N,MATCH(H$12,'REG FL  BS - 4 Results - H2023'!$2:$2,0),FALSE)/1000</f>
        <v>0</v>
      </c>
      <c r="I46" s="110">
        <f>VLOOKUP($D46,'REG FL  BS - 4 Results - H2023'!$A:$N,MATCH(I$12,'REG FL  BS - 4 Results - H2023'!$2:$2,0),FALSE)/1000</f>
        <v>0</v>
      </c>
      <c r="J46" s="110">
        <f>VLOOKUP($D46,'REG FL  BS - 4 Results - H2023'!$A:$N,MATCH(J$12,'REG FL  BS - 4 Results - H2023'!$2:$2,0),FALSE)/1000</f>
        <v>0</v>
      </c>
      <c r="K46" s="110">
        <f>VLOOKUP($D46,'REG FL  BS - 4 Results - H2023'!$A:$N,MATCH(K$12,'REG FL  BS - 4 Results - H2023'!$2:$2,0),FALSE)/1000</f>
        <v>0</v>
      </c>
      <c r="L46" s="110">
        <f>VLOOKUP($D46,'REG FL  BS - 4 Results - H2023'!$A:$N,MATCH(L$12,'REG FL  BS - 4 Results - H2023'!$2:$2,0),FALSE)/1000</f>
        <v>0</v>
      </c>
      <c r="M46" s="110">
        <f>VLOOKUP($D46,'REG FL  BS - 4 Results - H2023'!$A:$N,MATCH(M$12,'REG FL  BS - 4 Results - H2023'!$2:$2,0),FALSE)/1000</f>
        <v>0</v>
      </c>
      <c r="N46" s="110">
        <f>VLOOKUP($D46,'REG FL  BS - 4 Results - H2023'!$A:$N,MATCH(N$12,'REG FL  BS - 4 Results - H2023'!$2:$2,0),FALSE)/1000</f>
        <v>0</v>
      </c>
      <c r="O46" s="110">
        <f>VLOOKUP($D46,'REG FL  BS - 4 Results - H2023'!$A:$N,MATCH(O$12,'REG FL  BS - 4 Results - H2023'!$2:$2,0),FALSE)/1000</f>
        <v>0</v>
      </c>
      <c r="P46" s="110">
        <f>VLOOKUP($D46,'REG FL  BS - 4 Results - H2023'!$A:$N,MATCH(P$12,'REG FL  BS - 4 Results - H2023'!$2:$2,0),FALSE)/1000</f>
        <v>0</v>
      </c>
      <c r="Q46" s="110">
        <f>VLOOKUP($D46,'REG FL  BS - 4 Results - H2023'!$A:$N,MATCH(Q$12,'REG FL  BS - 4 Results - H2023'!$2:$2,0),FALSE)/1000</f>
        <v>412856</v>
      </c>
      <c r="R46" s="110">
        <f>VLOOKUP($D46,'REG FL  BS - 4 Results - H2023'!$A:$N,MATCH(R$12,'REG FL  BS - 4 Results - H2023'!$2:$2,0),FALSE)/1000</f>
        <v>0</v>
      </c>
      <c r="S46" s="47">
        <f t="shared" si="9"/>
        <v>31758.153846153848</v>
      </c>
    </row>
    <row r="47" spans="1:19" x14ac:dyDescent="0.3">
      <c r="A47" s="20">
        <f t="shared" si="3"/>
        <v>30</v>
      </c>
      <c r="B47" s="56">
        <v>146</v>
      </c>
      <c r="C47" s="21" t="s">
        <v>131</v>
      </c>
      <c r="D47" s="250" t="s">
        <v>255</v>
      </c>
      <c r="E47" s="252"/>
      <c r="F47" s="110">
        <f>VLOOKUP($D47,'REG FL  BS - 4 Results - H2023'!$A:$N,MATCH(F$12,'REG FL  BS - 4 Results - H2023'!$2:$2,0),FALSE)/1000</f>
        <v>11717.148349999999</v>
      </c>
      <c r="G47" s="110">
        <f>VLOOKUP($D47,'REG FL  BS - 4 Results - H2023'!$A:$N,MATCH(G$12,'REG FL  BS - 4 Results - H2023'!$2:$2,0),FALSE)/1000</f>
        <v>13142.44925</v>
      </c>
      <c r="H47" s="110">
        <f>VLOOKUP($D47,'REG FL  BS - 4 Results - H2023'!$A:$N,MATCH(H$12,'REG FL  BS - 4 Results - H2023'!$2:$2,0),FALSE)/1000</f>
        <v>25826.298019999998</v>
      </c>
      <c r="I47" s="110">
        <f>VLOOKUP($D47,'REG FL  BS - 4 Results - H2023'!$A:$N,MATCH(I$12,'REG FL  BS - 4 Results - H2023'!$2:$2,0),FALSE)/1000</f>
        <v>12982.61745</v>
      </c>
      <c r="J47" s="110">
        <f>VLOOKUP($D47,'REG FL  BS - 4 Results - H2023'!$A:$N,MATCH(J$12,'REG FL  BS - 4 Results - H2023'!$2:$2,0),FALSE)/1000</f>
        <v>12400.878720000001</v>
      </c>
      <c r="K47" s="110">
        <f>VLOOKUP($D47,'REG FL  BS - 4 Results - H2023'!$A:$N,MATCH(K$12,'REG FL  BS - 4 Results - H2023'!$2:$2,0),FALSE)/1000</f>
        <v>12237.993019999902</v>
      </c>
      <c r="L47" s="110">
        <f>VLOOKUP($D47,'REG FL  BS - 4 Results - H2023'!$A:$N,MATCH(L$12,'REG FL  BS - 4 Results - H2023'!$2:$2,0),FALSE)/1000</f>
        <v>13496.872529999999</v>
      </c>
      <c r="M47" s="110">
        <f>VLOOKUP($D47,'REG FL  BS - 4 Results - H2023'!$A:$N,MATCH(M$12,'REG FL  BS - 4 Results - H2023'!$2:$2,0),FALSE)/1000</f>
        <v>15630.830689999901</v>
      </c>
      <c r="N47" s="110">
        <f>VLOOKUP($D47,'REG FL  BS - 4 Results - H2023'!$A:$N,MATCH(N$12,'REG FL  BS - 4 Results - H2023'!$2:$2,0),FALSE)/1000</f>
        <v>14246.87566</v>
      </c>
      <c r="O47" s="110">
        <f>VLOOKUP($D47,'REG FL  BS - 4 Results - H2023'!$A:$N,MATCH(O$12,'REG FL  BS - 4 Results - H2023'!$2:$2,0),FALSE)/1000</f>
        <v>17904.95148</v>
      </c>
      <c r="P47" s="110">
        <f>VLOOKUP($D47,'REG FL  BS - 4 Results - H2023'!$A:$N,MATCH(P$12,'REG FL  BS - 4 Results - H2023'!$2:$2,0),FALSE)/1000</f>
        <v>13873.045019999901</v>
      </c>
      <c r="Q47" s="110">
        <f>VLOOKUP($D47,'REG FL  BS - 4 Results - H2023'!$A:$N,MATCH(Q$12,'REG FL  BS - 4 Results - H2023'!$2:$2,0),FALSE)/1000</f>
        <v>14305.60973</v>
      </c>
      <c r="R47" s="110">
        <f>VLOOKUP($D47,'REG FL  BS - 4 Results - H2023'!$A:$N,MATCH(R$12,'REG FL  BS - 4 Results - H2023'!$2:$2,0),FALSE)/1000</f>
        <v>256537.10653999998</v>
      </c>
      <c r="S47" s="47">
        <f t="shared" si="9"/>
        <v>33407.898189230742</v>
      </c>
    </row>
    <row r="48" spans="1:19" x14ac:dyDescent="0.3">
      <c r="A48" s="20">
        <f t="shared" si="3"/>
        <v>31</v>
      </c>
      <c r="B48" s="56">
        <v>151</v>
      </c>
      <c r="C48" s="21" t="s">
        <v>132</v>
      </c>
      <c r="D48" s="250" t="s">
        <v>256</v>
      </c>
      <c r="E48" s="252"/>
      <c r="F48" s="110">
        <f>VLOOKUP($D48,'REG FL  BS - 4 Results - H2023'!$A:$N,MATCH(F$12,'REG FL  BS - 4 Results - H2023'!$2:$2,0),FALSE)/1000</f>
        <v>172709.32751</v>
      </c>
      <c r="G48" s="110">
        <f>VLOOKUP($D48,'REG FL  BS - 4 Results - H2023'!$A:$N,MATCH(G$12,'REG FL  BS - 4 Results - H2023'!$2:$2,0),FALSE)/1000</f>
        <v>193378.92300999901</v>
      </c>
      <c r="H48" s="110">
        <f>VLOOKUP($D48,'REG FL  BS - 4 Results - H2023'!$A:$N,MATCH(H$12,'REG FL  BS - 4 Results - H2023'!$2:$2,0),FALSE)/1000</f>
        <v>205012.811179999</v>
      </c>
      <c r="I48" s="110">
        <f>VLOOKUP($D48,'REG FL  BS - 4 Results - H2023'!$A:$N,MATCH(I$12,'REG FL  BS - 4 Results - H2023'!$2:$2,0),FALSE)/1000</f>
        <v>201885.98725999999</v>
      </c>
      <c r="J48" s="110">
        <f>VLOOKUP($D48,'REG FL  BS - 4 Results - H2023'!$A:$N,MATCH(J$12,'REG FL  BS - 4 Results - H2023'!$2:$2,0),FALSE)/1000</f>
        <v>198335.11546999999</v>
      </c>
      <c r="K48" s="110">
        <f>VLOOKUP($D48,'REG FL  BS - 4 Results - H2023'!$A:$N,MATCH(K$12,'REG FL  BS - 4 Results - H2023'!$2:$2,0),FALSE)/1000</f>
        <v>207163.95365999901</v>
      </c>
      <c r="L48" s="110">
        <f>VLOOKUP($D48,'REG FL  BS - 4 Results - H2023'!$A:$N,MATCH(L$12,'REG FL  BS - 4 Results - H2023'!$2:$2,0),FALSE)/1000</f>
        <v>201475.93281999999</v>
      </c>
      <c r="M48" s="110">
        <f>VLOOKUP($D48,'REG FL  BS - 4 Results - H2023'!$A:$N,MATCH(M$12,'REG FL  BS - 4 Results - H2023'!$2:$2,0),FALSE)/1000</f>
        <v>181871.88146</v>
      </c>
      <c r="N48" s="110">
        <f>VLOOKUP($D48,'REG FL  BS - 4 Results - H2023'!$A:$N,MATCH(N$12,'REG FL  BS - 4 Results - H2023'!$2:$2,0),FALSE)/1000</f>
        <v>171700.37674999898</v>
      </c>
      <c r="O48" s="110">
        <f>VLOOKUP($D48,'REG FL  BS - 4 Results - H2023'!$A:$N,MATCH(O$12,'REG FL  BS - 4 Results - H2023'!$2:$2,0),FALSE)/1000</f>
        <v>177345.71207999901</v>
      </c>
      <c r="P48" s="110">
        <f>VLOOKUP($D48,'REG FL  BS - 4 Results - H2023'!$A:$N,MATCH(P$12,'REG FL  BS - 4 Results - H2023'!$2:$2,0),FALSE)/1000</f>
        <v>182738.73178</v>
      </c>
      <c r="Q48" s="110">
        <f>VLOOKUP($D48,'REG FL  BS - 4 Results - H2023'!$A:$N,MATCH(Q$12,'REG FL  BS - 4 Results - H2023'!$2:$2,0),FALSE)/1000</f>
        <v>168852.74470999901</v>
      </c>
      <c r="R48" s="110">
        <f>VLOOKUP($D48,'REG FL  BS - 4 Results - H2023'!$A:$N,MATCH(R$12,'REG FL  BS - 4 Results - H2023'!$2:$2,0),FALSE)/1000</f>
        <v>175944.242739999</v>
      </c>
      <c r="S48" s="47">
        <f t="shared" si="9"/>
        <v>187570.44157153793</v>
      </c>
    </row>
    <row r="49" spans="1:19" x14ac:dyDescent="0.3">
      <c r="A49" s="20">
        <f t="shared" si="3"/>
        <v>32</v>
      </c>
      <c r="B49" s="56">
        <v>154</v>
      </c>
      <c r="C49" s="21" t="s">
        <v>133</v>
      </c>
      <c r="D49" s="250" t="s">
        <v>257</v>
      </c>
      <c r="F49" s="110">
        <f>VLOOKUP($D49,'REG FL  BS - 4 Results - H2023'!$A:$N,MATCH(F$12,'REG FL  BS - 4 Results - H2023'!$2:$2,0),FALSE)/1000</f>
        <v>381341.72845999995</v>
      </c>
      <c r="G49" s="110">
        <f>VLOOKUP($D49,'REG FL  BS - 4 Results - H2023'!$A:$N,MATCH(G$12,'REG FL  BS - 4 Results - H2023'!$2:$2,0),FALSE)/1000</f>
        <v>385935.79117999901</v>
      </c>
      <c r="H49" s="110">
        <f>VLOOKUP($D49,'REG FL  BS - 4 Results - H2023'!$A:$N,MATCH(H$12,'REG FL  BS - 4 Results - H2023'!$2:$2,0),FALSE)/1000</f>
        <v>395090.76251999999</v>
      </c>
      <c r="I49" s="110">
        <f>VLOOKUP($D49,'REG FL  BS - 4 Results - H2023'!$A:$N,MATCH(I$12,'REG FL  BS - 4 Results - H2023'!$2:$2,0),FALSE)/1000</f>
        <v>404386.07571999903</v>
      </c>
      <c r="J49" s="110">
        <f>VLOOKUP($D49,'REG FL  BS - 4 Results - H2023'!$A:$N,MATCH(J$12,'REG FL  BS - 4 Results - H2023'!$2:$2,0),FALSE)/1000</f>
        <v>408388.06412999897</v>
      </c>
      <c r="K49" s="110">
        <f>VLOOKUP($D49,'REG FL  BS - 4 Results - H2023'!$A:$N,MATCH(K$12,'REG FL  BS - 4 Results - H2023'!$2:$2,0),FALSE)/1000</f>
        <v>421556.83613999898</v>
      </c>
      <c r="L49" s="110">
        <f>VLOOKUP($D49,'REG FL  BS - 4 Results - H2023'!$A:$N,MATCH(L$12,'REG FL  BS - 4 Results - H2023'!$2:$2,0),FALSE)/1000</f>
        <v>426276.64932999905</v>
      </c>
      <c r="M49" s="110">
        <f>VLOOKUP($D49,'REG FL  BS - 4 Results - H2023'!$A:$N,MATCH(M$12,'REG FL  BS - 4 Results - H2023'!$2:$2,0),FALSE)/1000</f>
        <v>436766.00017999898</v>
      </c>
      <c r="N49" s="110">
        <f>VLOOKUP($D49,'REG FL  BS - 4 Results - H2023'!$A:$N,MATCH(N$12,'REG FL  BS - 4 Results - H2023'!$2:$2,0),FALSE)/1000</f>
        <v>443726.25973999902</v>
      </c>
      <c r="O49" s="110">
        <f>VLOOKUP($D49,'REG FL  BS - 4 Results - H2023'!$A:$N,MATCH(O$12,'REG FL  BS - 4 Results - H2023'!$2:$2,0),FALSE)/1000</f>
        <v>440740.36427999998</v>
      </c>
      <c r="P49" s="110">
        <f>VLOOKUP($D49,'REG FL  BS - 4 Results - H2023'!$A:$N,MATCH(P$12,'REG FL  BS - 4 Results - H2023'!$2:$2,0),FALSE)/1000</f>
        <v>461615.32753999898</v>
      </c>
      <c r="Q49" s="110">
        <f>VLOOKUP($D49,'REG FL  BS - 4 Results - H2023'!$A:$N,MATCH(Q$12,'REG FL  BS - 4 Results - H2023'!$2:$2,0),FALSE)/1000</f>
        <v>477815.43263999897</v>
      </c>
      <c r="R49" s="110">
        <f>VLOOKUP($D49,'REG FL  BS - 4 Results - H2023'!$A:$N,MATCH(R$12,'REG FL  BS - 4 Results - H2023'!$2:$2,0),FALSE)/1000</f>
        <v>474076.92948999902</v>
      </c>
      <c r="S49" s="47">
        <f t="shared" si="9"/>
        <v>427516.63241153769</v>
      </c>
    </row>
    <row r="50" spans="1:19" x14ac:dyDescent="0.3">
      <c r="A50" s="20">
        <f t="shared" si="3"/>
        <v>33</v>
      </c>
      <c r="B50" s="56">
        <v>156</v>
      </c>
      <c r="C50" s="21" t="s">
        <v>134</v>
      </c>
      <c r="D50" s="250" t="s">
        <v>258</v>
      </c>
      <c r="E50" s="21"/>
      <c r="F50" s="110">
        <f>VLOOKUP($D50,'REG FL  BS - 4 Results - H2023'!$A:$N,MATCH(F$12,'REG FL  BS - 4 Results - H2023'!$2:$2,0),FALSE)/1000</f>
        <v>-71.643820000000005</v>
      </c>
      <c r="G50" s="110">
        <f>VLOOKUP($D50,'REG FL  BS - 4 Results - H2023'!$A:$N,MATCH(G$12,'REG FL  BS - 4 Results - H2023'!$2:$2,0),FALSE)/1000</f>
        <v>-112.87942</v>
      </c>
      <c r="H50" s="110">
        <f>VLOOKUP($D50,'REG FL  BS - 4 Results - H2023'!$A:$N,MATCH(H$12,'REG FL  BS - 4 Results - H2023'!$2:$2,0),FALSE)/1000</f>
        <v>-125.01742</v>
      </c>
      <c r="I50" s="110">
        <f>VLOOKUP($D50,'REG FL  BS - 4 Results - H2023'!$A:$N,MATCH(I$12,'REG FL  BS - 4 Results - H2023'!$2:$2,0),FALSE)/1000</f>
        <v>-116.64261999999999</v>
      </c>
      <c r="J50" s="110">
        <f>VLOOKUP($D50,'REG FL  BS - 4 Results - H2023'!$A:$N,MATCH(J$12,'REG FL  BS - 4 Results - H2023'!$2:$2,0),FALSE)/1000</f>
        <v>-134.87721999999999</v>
      </c>
      <c r="K50" s="110">
        <f>VLOOKUP($D50,'REG FL  BS - 4 Results - H2023'!$A:$N,MATCH(K$12,'REG FL  BS - 4 Results - H2023'!$2:$2,0),FALSE)/1000</f>
        <v>-165.11181999999999</v>
      </c>
      <c r="L50" s="110">
        <f>VLOOKUP($D50,'REG FL  BS - 4 Results - H2023'!$A:$N,MATCH(L$12,'REG FL  BS - 4 Results - H2023'!$2:$2,0),FALSE)/1000</f>
        <v>-355.30990000000003</v>
      </c>
      <c r="M50" s="110">
        <f>VLOOKUP($D50,'REG FL  BS - 4 Results - H2023'!$A:$N,MATCH(M$12,'REG FL  BS - 4 Results - H2023'!$2:$2,0),FALSE)/1000</f>
        <v>-358.43650000000002</v>
      </c>
      <c r="N50" s="110">
        <f>VLOOKUP($D50,'REG FL  BS - 4 Results - H2023'!$A:$N,MATCH(N$12,'REG FL  BS - 4 Results - H2023'!$2:$2,0),FALSE)/1000</f>
        <v>-345.16403000000003</v>
      </c>
      <c r="O50" s="110">
        <f>VLOOKUP($D50,'REG FL  BS - 4 Results - H2023'!$A:$N,MATCH(O$12,'REG FL  BS - 4 Results - H2023'!$2:$2,0),FALSE)/1000</f>
        <v>-252.11682999999999</v>
      </c>
      <c r="P50" s="110">
        <f>VLOOKUP($D50,'REG FL  BS - 4 Results - H2023'!$A:$N,MATCH(P$12,'REG FL  BS - 4 Results - H2023'!$2:$2,0),FALSE)/1000</f>
        <v>-215.71543</v>
      </c>
      <c r="Q50" s="110">
        <f>VLOOKUP($D50,'REG FL  BS - 4 Results - H2023'!$A:$N,MATCH(Q$12,'REG FL  BS - 4 Results - H2023'!$2:$2,0),FALSE)/1000</f>
        <v>-212.19583</v>
      </c>
      <c r="R50" s="110">
        <f>VLOOKUP($D50,'REG FL  BS - 4 Results - H2023'!$A:$N,MATCH(R$12,'REG FL  BS - 4 Results - H2023'!$2:$2,0),FALSE)/1000</f>
        <v>-225.72763</v>
      </c>
      <c r="S50" s="47">
        <f t="shared" si="9"/>
        <v>-206.98757461538463</v>
      </c>
    </row>
    <row r="51" spans="1:19" x14ac:dyDescent="0.3">
      <c r="A51" s="20">
        <f t="shared" si="3"/>
        <v>34</v>
      </c>
      <c r="B51" s="56">
        <v>158</v>
      </c>
      <c r="C51" s="21" t="s">
        <v>135</v>
      </c>
      <c r="D51" s="250" t="s">
        <v>259</v>
      </c>
      <c r="E51" s="101"/>
      <c r="F51" s="110">
        <f>VLOOKUP($D51,'REG FL  BS - 4 Results - H2023'!$A:$N,MATCH(F$12,'REG FL  BS - 4 Results - H2023'!$2:$2,0),FALSE)/1000</f>
        <v>3210.1534500000002</v>
      </c>
      <c r="G51" s="110">
        <f>VLOOKUP($D51,'REG FL  BS - 4 Results - H2023'!$A:$N,MATCH(G$12,'REG FL  BS - 4 Results - H2023'!$2:$2,0),FALSE)/1000</f>
        <v>3210.1534500000002</v>
      </c>
      <c r="H51" s="110">
        <f>VLOOKUP($D51,'REG FL  BS - 4 Results - H2023'!$A:$N,MATCH(H$12,'REG FL  BS - 4 Results - H2023'!$2:$2,0),FALSE)/1000</f>
        <v>3210.1534500000002</v>
      </c>
      <c r="I51" s="110">
        <f>VLOOKUP($D51,'REG FL  BS - 4 Results - H2023'!$A:$N,MATCH(I$12,'REG FL  BS - 4 Results - H2023'!$2:$2,0),FALSE)/1000</f>
        <v>3210.1534500000002</v>
      </c>
      <c r="J51" s="110">
        <f>VLOOKUP($D51,'REG FL  BS - 4 Results - H2023'!$A:$N,MATCH(J$12,'REG FL  BS - 4 Results - H2023'!$2:$2,0),FALSE)/1000</f>
        <v>3210.1534500000002</v>
      </c>
      <c r="K51" s="110">
        <f>VLOOKUP($D51,'REG FL  BS - 4 Results - H2023'!$A:$N,MATCH(K$12,'REG FL  BS - 4 Results - H2023'!$2:$2,0),FALSE)/1000</f>
        <v>3210.1534500000002</v>
      </c>
      <c r="L51" s="110">
        <f>VLOOKUP($D51,'REG FL  BS - 4 Results - H2023'!$A:$N,MATCH(L$12,'REG FL  BS - 4 Results - H2023'!$2:$2,0),FALSE)/1000</f>
        <v>3210.1534500000002</v>
      </c>
      <c r="M51" s="110">
        <f>VLOOKUP($D51,'REG FL  BS - 4 Results - H2023'!$A:$N,MATCH(M$12,'REG FL  BS - 4 Results - H2023'!$2:$2,0),FALSE)/1000</f>
        <v>3210.1534500000002</v>
      </c>
      <c r="N51" s="110">
        <f>VLOOKUP($D51,'REG FL  BS - 4 Results - H2023'!$A:$N,MATCH(N$12,'REG FL  BS - 4 Results - H2023'!$2:$2,0),FALSE)/1000</f>
        <v>3210.1534500000002</v>
      </c>
      <c r="O51" s="110">
        <f>VLOOKUP($D51,'REG FL  BS - 4 Results - H2023'!$A:$N,MATCH(O$12,'REG FL  BS - 4 Results - H2023'!$2:$2,0),FALSE)/1000</f>
        <v>3210.1534500000002</v>
      </c>
      <c r="P51" s="110">
        <f>VLOOKUP($D51,'REG FL  BS - 4 Results - H2023'!$A:$N,MATCH(P$12,'REG FL  BS - 4 Results - H2023'!$2:$2,0),FALSE)/1000</f>
        <v>3210.1534500000002</v>
      </c>
      <c r="Q51" s="110">
        <f>VLOOKUP($D51,'REG FL  BS - 4 Results - H2023'!$A:$N,MATCH(Q$12,'REG FL  BS - 4 Results - H2023'!$2:$2,0),FALSE)/1000</f>
        <v>3210.1534500000002</v>
      </c>
      <c r="R51" s="110">
        <f>VLOOKUP($D51,'REG FL  BS - 4 Results - H2023'!$A:$N,MATCH(R$12,'REG FL  BS - 4 Results - H2023'!$2:$2,0),FALSE)/1000</f>
        <v>3210.1534500000002</v>
      </c>
      <c r="S51" s="47">
        <f t="shared" si="9"/>
        <v>3210.1534500000002</v>
      </c>
    </row>
    <row r="52" spans="1:19" x14ac:dyDescent="0.3">
      <c r="A52" s="20">
        <f t="shared" si="3"/>
        <v>35</v>
      </c>
      <c r="B52" s="56">
        <v>163</v>
      </c>
      <c r="C52" s="21" t="s">
        <v>136</v>
      </c>
      <c r="D52" s="250" t="s">
        <v>260</v>
      </c>
      <c r="E52" s="21"/>
      <c r="F52" s="110">
        <f>VLOOKUP($D52,'REG FL  BS - 4 Results - H2023'!$A:$N,MATCH(F$12,'REG FL  BS - 4 Results - H2023'!$2:$2,0),FALSE)/1000</f>
        <v>18919.586849999901</v>
      </c>
      <c r="G52" s="110">
        <f>VLOOKUP($D52,'REG FL  BS - 4 Results - H2023'!$A:$N,MATCH(G$12,'REG FL  BS - 4 Results - H2023'!$2:$2,0),FALSE)/1000</f>
        <v>19428.718069999999</v>
      </c>
      <c r="H52" s="110">
        <f>VLOOKUP($D52,'REG FL  BS - 4 Results - H2023'!$A:$N,MATCH(H$12,'REG FL  BS - 4 Results - H2023'!$2:$2,0),FALSE)/1000</f>
        <v>20871.395719999899</v>
      </c>
      <c r="I52" s="110">
        <f>VLOOKUP($D52,'REG FL  BS - 4 Results - H2023'!$A:$N,MATCH(I$12,'REG FL  BS - 4 Results - H2023'!$2:$2,0),FALSE)/1000</f>
        <v>23599.164939999901</v>
      </c>
      <c r="J52" s="110">
        <f>VLOOKUP($D52,'REG FL  BS - 4 Results - H2023'!$A:$N,MATCH(J$12,'REG FL  BS - 4 Results - H2023'!$2:$2,0),FALSE)/1000</f>
        <v>25723.543989999998</v>
      </c>
      <c r="K52" s="110">
        <f>VLOOKUP($D52,'REG FL  BS - 4 Results - H2023'!$A:$N,MATCH(K$12,'REG FL  BS - 4 Results - H2023'!$2:$2,0),FALSE)/1000</f>
        <v>25474.2571199999</v>
      </c>
      <c r="L52" s="110">
        <f>VLOOKUP($D52,'REG FL  BS - 4 Results - H2023'!$A:$N,MATCH(L$12,'REG FL  BS - 4 Results - H2023'!$2:$2,0),FALSE)/1000</f>
        <v>25397.378179999898</v>
      </c>
      <c r="M52" s="110">
        <f>VLOOKUP($D52,'REG FL  BS - 4 Results - H2023'!$A:$N,MATCH(M$12,'REG FL  BS - 4 Results - H2023'!$2:$2,0),FALSE)/1000</f>
        <v>26995.767520000001</v>
      </c>
      <c r="N52" s="110">
        <f>VLOOKUP($D52,'REG FL  BS - 4 Results - H2023'!$A:$N,MATCH(N$12,'REG FL  BS - 4 Results - H2023'!$2:$2,0),FALSE)/1000</f>
        <v>34265.057319999905</v>
      </c>
      <c r="O52" s="110">
        <f>VLOOKUP($D52,'REG FL  BS - 4 Results - H2023'!$A:$N,MATCH(O$12,'REG FL  BS - 4 Results - H2023'!$2:$2,0),FALSE)/1000</f>
        <v>43799.952579999997</v>
      </c>
      <c r="P52" s="110">
        <f>VLOOKUP($D52,'REG FL  BS - 4 Results - H2023'!$A:$N,MATCH(P$12,'REG FL  BS - 4 Results - H2023'!$2:$2,0),FALSE)/1000</f>
        <v>34048.317900000002</v>
      </c>
      <c r="Q52" s="110">
        <f>VLOOKUP($D52,'REG FL  BS - 4 Results - H2023'!$A:$N,MATCH(Q$12,'REG FL  BS - 4 Results - H2023'!$2:$2,0),FALSE)/1000</f>
        <v>25064.855530000001</v>
      </c>
      <c r="R52" s="110">
        <f>VLOOKUP($D52,'REG FL  BS - 4 Results - H2023'!$A:$N,MATCH(R$12,'REG FL  BS - 4 Results - H2023'!$2:$2,0),FALSE)/1000</f>
        <v>24008.248469999999</v>
      </c>
      <c r="S52" s="47">
        <f t="shared" si="9"/>
        <v>26738.172629999954</v>
      </c>
    </row>
    <row r="53" spans="1:19" x14ac:dyDescent="0.3">
      <c r="A53" s="20">
        <f t="shared" si="3"/>
        <v>36</v>
      </c>
      <c r="B53" s="56">
        <v>165</v>
      </c>
      <c r="C53" s="21" t="s">
        <v>137</v>
      </c>
      <c r="D53" s="250" t="s">
        <v>261</v>
      </c>
      <c r="E53" s="21"/>
      <c r="F53" s="110">
        <f>VLOOKUP($D53,'REG FL  BS - 4 Results - H2023'!$A:$N,MATCH(F$12,'REG FL  BS - 4 Results - H2023'!$2:$2,0),FALSE)/1000</f>
        <v>67179.829939999996</v>
      </c>
      <c r="G53" s="110">
        <f>VLOOKUP($D53,'REG FL  BS - 4 Results - H2023'!$A:$N,MATCH(G$12,'REG FL  BS - 4 Results - H2023'!$2:$2,0),FALSE)/1000</f>
        <v>66102.512789999993</v>
      </c>
      <c r="H53" s="110">
        <f>VLOOKUP($D53,'REG FL  BS - 4 Results - H2023'!$A:$N,MATCH(H$12,'REG FL  BS - 4 Results - H2023'!$2:$2,0),FALSE)/1000</f>
        <v>89336.102050000001</v>
      </c>
      <c r="I53" s="110">
        <f>VLOOKUP($D53,'REG FL  BS - 4 Results - H2023'!$A:$N,MATCH(I$12,'REG FL  BS - 4 Results - H2023'!$2:$2,0),FALSE)/1000</f>
        <v>95176.087889999995</v>
      </c>
      <c r="J53" s="110">
        <f>VLOOKUP($D53,'REG FL  BS - 4 Results - H2023'!$A:$N,MATCH(J$12,'REG FL  BS - 4 Results - H2023'!$2:$2,0),FALSE)/1000</f>
        <v>93247.069049999991</v>
      </c>
      <c r="K53" s="110">
        <f>VLOOKUP($D53,'REG FL  BS - 4 Results - H2023'!$A:$N,MATCH(K$12,'REG FL  BS - 4 Results - H2023'!$2:$2,0),FALSE)/1000</f>
        <v>91342.315239999996</v>
      </c>
      <c r="L53" s="110">
        <f>VLOOKUP($D53,'REG FL  BS - 4 Results - H2023'!$A:$N,MATCH(L$12,'REG FL  BS - 4 Results - H2023'!$2:$2,0),FALSE)/1000</f>
        <v>98842.731249999895</v>
      </c>
      <c r="M53" s="110">
        <f>VLOOKUP($D53,'REG FL  BS - 4 Results - H2023'!$A:$N,MATCH(M$12,'REG FL  BS - 4 Results - H2023'!$2:$2,0),FALSE)/1000</f>
        <v>96650.513459999987</v>
      </c>
      <c r="N53" s="110">
        <f>VLOOKUP($D53,'REG FL  BS - 4 Results - H2023'!$A:$N,MATCH(N$12,'REG FL  BS - 4 Results - H2023'!$2:$2,0),FALSE)/1000</f>
        <v>95213.762419999999</v>
      </c>
      <c r="O53" s="110">
        <f>VLOOKUP($D53,'REG FL  BS - 4 Results - H2023'!$A:$N,MATCH(O$12,'REG FL  BS - 4 Results - H2023'!$2:$2,0),FALSE)/1000</f>
        <v>103774.738</v>
      </c>
      <c r="P53" s="110">
        <f>VLOOKUP($D53,'REG FL  BS - 4 Results - H2023'!$A:$N,MATCH(P$12,'REG FL  BS - 4 Results - H2023'!$2:$2,0),FALSE)/1000</f>
        <v>101355.74884999999</v>
      </c>
      <c r="Q53" s="110">
        <f>VLOOKUP($D53,'REG FL  BS - 4 Results - H2023'!$A:$N,MATCH(Q$12,'REG FL  BS - 4 Results - H2023'!$2:$2,0),FALSE)/1000</f>
        <v>99747.381529999897</v>
      </c>
      <c r="R53" s="110">
        <f>VLOOKUP($D53,'REG FL  BS - 4 Results - H2023'!$A:$N,MATCH(R$12,'REG FL  BS - 4 Results - H2023'!$2:$2,0),FALSE)/1000</f>
        <v>91102.847319999986</v>
      </c>
      <c r="S53" s="47">
        <f t="shared" si="9"/>
        <v>91467.049214615356</v>
      </c>
    </row>
    <row r="54" spans="1:19" x14ac:dyDescent="0.3">
      <c r="A54" s="20">
        <f t="shared" si="3"/>
        <v>37</v>
      </c>
      <c r="B54" s="56">
        <v>172</v>
      </c>
      <c r="C54" s="3" t="s">
        <v>138</v>
      </c>
      <c r="D54" s="250" t="s">
        <v>262</v>
      </c>
      <c r="E54" s="21"/>
      <c r="F54" s="110">
        <f>VLOOKUP($D54,'REG FL  BS - 4 Results - H2023'!$A:$N,MATCH(F$12,'REG FL  BS - 4 Results - H2023'!$2:$2,0),FALSE)/1000</f>
        <v>73.536760000000001</v>
      </c>
      <c r="G54" s="110">
        <f>VLOOKUP($D54,'REG FL  BS - 4 Results - H2023'!$A:$N,MATCH(G$12,'REG FL  BS - 4 Results - H2023'!$2:$2,0),FALSE)/1000</f>
        <v>105.13516</v>
      </c>
      <c r="H54" s="110">
        <f>VLOOKUP($D54,'REG FL  BS - 4 Results - H2023'!$A:$N,MATCH(H$12,'REG FL  BS - 4 Results - H2023'!$2:$2,0),FALSE)/1000</f>
        <v>116.25136000000001</v>
      </c>
      <c r="I54" s="110">
        <f>VLOOKUP($D54,'REG FL  BS - 4 Results - H2023'!$A:$N,MATCH(I$12,'REG FL  BS - 4 Results - H2023'!$2:$2,0),FALSE)/1000</f>
        <v>53.137529999999998</v>
      </c>
      <c r="J54" s="110">
        <f>VLOOKUP($D54,'REG FL  BS - 4 Results - H2023'!$A:$N,MATCH(J$12,'REG FL  BS - 4 Results - H2023'!$2:$2,0),FALSE)/1000</f>
        <v>61.792729999999899</v>
      </c>
      <c r="K54" s="110">
        <f>VLOOKUP($D54,'REG FL  BS - 4 Results - H2023'!$A:$N,MATCH(K$12,'REG FL  BS - 4 Results - H2023'!$2:$2,0),FALSE)/1000</f>
        <v>88.281019999999998</v>
      </c>
      <c r="L54" s="110">
        <f>VLOOKUP($D54,'REG FL  BS - 4 Results - H2023'!$A:$N,MATCH(L$12,'REG FL  BS - 4 Results - H2023'!$2:$2,0),FALSE)/1000</f>
        <v>116.13861</v>
      </c>
      <c r="M54" s="110">
        <f>VLOOKUP($D54,'REG FL  BS - 4 Results - H2023'!$A:$N,MATCH(M$12,'REG FL  BS - 4 Results - H2023'!$2:$2,0),FALSE)/1000</f>
        <v>112.05878999999999</v>
      </c>
      <c r="N54" s="110">
        <f>VLOOKUP($D54,'REG FL  BS - 4 Results - H2023'!$A:$N,MATCH(N$12,'REG FL  BS - 4 Results - H2023'!$2:$2,0),FALSE)/1000</f>
        <v>74.505289999999988</v>
      </c>
      <c r="O54" s="110">
        <f>VLOOKUP($D54,'REG FL  BS - 4 Results - H2023'!$A:$N,MATCH(O$12,'REG FL  BS - 4 Results - H2023'!$2:$2,0),FALSE)/1000</f>
        <v>174.19373999999999</v>
      </c>
      <c r="P54" s="110">
        <f>VLOOKUP($D54,'REG FL  BS - 4 Results - H2023'!$A:$N,MATCH(P$12,'REG FL  BS - 4 Results - H2023'!$2:$2,0),FALSE)/1000</f>
        <v>171.32382999999999</v>
      </c>
      <c r="Q54" s="110">
        <f>VLOOKUP($D54,'REG FL  BS - 4 Results - H2023'!$A:$N,MATCH(Q$12,'REG FL  BS - 4 Results - H2023'!$2:$2,0),FALSE)/1000</f>
        <v>215.04246000000001</v>
      </c>
      <c r="R54" s="110">
        <f>VLOOKUP($D54,'REG FL  BS - 4 Results - H2023'!$A:$N,MATCH(R$12,'REG FL  BS - 4 Results - H2023'!$2:$2,0),FALSE)/1000</f>
        <v>187.86542999999901</v>
      </c>
      <c r="S54" s="47">
        <f t="shared" si="9"/>
        <v>119.17405461538451</v>
      </c>
    </row>
    <row r="55" spans="1:19" x14ac:dyDescent="0.3">
      <c r="A55" s="20">
        <f t="shared" si="3"/>
        <v>38</v>
      </c>
      <c r="B55" s="56">
        <v>173</v>
      </c>
      <c r="C55" s="21" t="s">
        <v>139</v>
      </c>
      <c r="D55" s="250" t="s">
        <v>263</v>
      </c>
      <c r="E55" s="21"/>
      <c r="F55" s="110">
        <f>VLOOKUP($D55,'REG FL  BS - 4 Results - H2023'!$A:$N,MATCH(F$12,'REG FL  BS - 4 Results - H2023'!$2:$2,0),FALSE)/1000</f>
        <v>122821.33926000001</v>
      </c>
      <c r="G55" s="110">
        <f>VLOOKUP($D55,'REG FL  BS - 4 Results - H2023'!$A:$N,MATCH(G$12,'REG FL  BS - 4 Results - H2023'!$2:$2,0),FALSE)/1000</f>
        <v>109744.92554000001</v>
      </c>
      <c r="H55" s="110">
        <f>VLOOKUP($D55,'REG FL  BS - 4 Results - H2023'!$A:$N,MATCH(H$12,'REG FL  BS - 4 Results - H2023'!$2:$2,0),FALSE)/1000</f>
        <v>107777.022</v>
      </c>
      <c r="I55" s="110">
        <f>VLOOKUP($D55,'REG FL  BS - 4 Results - H2023'!$A:$N,MATCH(I$12,'REG FL  BS - 4 Results - H2023'!$2:$2,0),FALSE)/1000</f>
        <v>106256.891</v>
      </c>
      <c r="J55" s="110">
        <f>VLOOKUP($D55,'REG FL  BS - 4 Results - H2023'!$A:$N,MATCH(J$12,'REG FL  BS - 4 Results - H2023'!$2:$2,0),FALSE)/1000</f>
        <v>113410.913999999</v>
      </c>
      <c r="K55" s="110">
        <f>VLOOKUP($D55,'REG FL  BS - 4 Results - H2023'!$A:$N,MATCH(K$12,'REG FL  BS - 4 Results - H2023'!$2:$2,0),FALSE)/1000</f>
        <v>132240.90400000001</v>
      </c>
      <c r="L55" s="110">
        <f>VLOOKUP($D55,'REG FL  BS - 4 Results - H2023'!$A:$N,MATCH(L$12,'REG FL  BS - 4 Results - H2023'!$2:$2,0),FALSE)/1000</f>
        <v>139053.52900000001</v>
      </c>
      <c r="M55" s="110">
        <f>VLOOKUP($D55,'REG FL  BS - 4 Results - H2023'!$A:$N,MATCH(M$12,'REG FL  BS - 4 Results - H2023'!$2:$2,0),FALSE)/1000</f>
        <v>152011.94399999999</v>
      </c>
      <c r="N55" s="110">
        <f>VLOOKUP($D55,'REG FL  BS - 4 Results - H2023'!$A:$N,MATCH(N$12,'REG FL  BS - 4 Results - H2023'!$2:$2,0),FALSE)/1000</f>
        <v>167190.60999999999</v>
      </c>
      <c r="O55" s="110">
        <f>VLOOKUP($D55,'REG FL  BS - 4 Results - H2023'!$A:$N,MATCH(O$12,'REG FL  BS - 4 Results - H2023'!$2:$2,0),FALSE)/1000</f>
        <v>126682.31600000001</v>
      </c>
      <c r="P55" s="110">
        <f>VLOOKUP($D55,'REG FL  BS - 4 Results - H2023'!$A:$N,MATCH(P$12,'REG FL  BS - 4 Results - H2023'!$2:$2,0),FALSE)/1000</f>
        <v>107059.277</v>
      </c>
      <c r="Q55" s="110">
        <f>VLOOKUP($D55,'REG FL  BS - 4 Results - H2023'!$A:$N,MATCH(Q$12,'REG FL  BS - 4 Results - H2023'!$2:$2,0),FALSE)/1000</f>
        <v>102862.16099999999</v>
      </c>
      <c r="R55" s="110">
        <f>VLOOKUP($D55,'REG FL  BS - 4 Results - H2023'!$A:$N,MATCH(R$12,'REG FL  BS - 4 Results - H2023'!$2:$2,0),FALSE)/1000</f>
        <v>120553.322</v>
      </c>
      <c r="S55" s="47">
        <f t="shared" si="9"/>
        <v>123666.5503692307</v>
      </c>
    </row>
    <row r="56" spans="1:19" x14ac:dyDescent="0.3">
      <c r="A56" s="20">
        <f t="shared" si="3"/>
        <v>39</v>
      </c>
      <c r="B56" s="56">
        <v>174</v>
      </c>
      <c r="C56" s="21" t="s">
        <v>140</v>
      </c>
      <c r="D56" s="250" t="s">
        <v>264</v>
      </c>
      <c r="E56" s="21"/>
      <c r="F56" s="110">
        <f>VLOOKUP($D56,'REG FL  BS - 4 Results - H2023'!$A:$N,MATCH(F$12,'REG FL  BS - 4 Results - H2023'!$2:$2,0),FALSE)/1000</f>
        <v>0</v>
      </c>
      <c r="G56" s="110">
        <f>VLOOKUP($D56,'REG FL  BS - 4 Results - H2023'!$A:$N,MATCH(G$12,'REG FL  BS - 4 Results - H2023'!$2:$2,0),FALSE)/1000</f>
        <v>0</v>
      </c>
      <c r="H56" s="110">
        <f>VLOOKUP($D56,'REG FL  BS - 4 Results - H2023'!$A:$N,MATCH(H$12,'REG FL  BS - 4 Results - H2023'!$2:$2,0),FALSE)/1000</f>
        <v>0</v>
      </c>
      <c r="I56" s="110">
        <f>VLOOKUP($D56,'REG FL  BS - 4 Results - H2023'!$A:$N,MATCH(I$12,'REG FL  BS - 4 Results - H2023'!$2:$2,0),FALSE)/1000</f>
        <v>0</v>
      </c>
      <c r="J56" s="110">
        <f>VLOOKUP($D56,'REG FL  BS - 4 Results - H2023'!$A:$N,MATCH(J$12,'REG FL  BS - 4 Results - H2023'!$2:$2,0),FALSE)/1000</f>
        <v>0</v>
      </c>
      <c r="K56" s="110">
        <f>VLOOKUP($D56,'REG FL  BS - 4 Results - H2023'!$A:$N,MATCH(K$12,'REG FL  BS - 4 Results - H2023'!$2:$2,0),FALSE)/1000</f>
        <v>0</v>
      </c>
      <c r="L56" s="110">
        <f>VLOOKUP($D56,'REG FL  BS - 4 Results - H2023'!$A:$N,MATCH(L$12,'REG FL  BS - 4 Results - H2023'!$2:$2,0),FALSE)/1000</f>
        <v>0</v>
      </c>
      <c r="M56" s="110">
        <f>VLOOKUP($D56,'REG FL  BS - 4 Results - H2023'!$A:$N,MATCH(M$12,'REG FL  BS - 4 Results - H2023'!$2:$2,0),FALSE)/1000</f>
        <v>0</v>
      </c>
      <c r="N56" s="110">
        <f>VLOOKUP($D56,'REG FL  BS - 4 Results - H2023'!$A:$N,MATCH(N$12,'REG FL  BS - 4 Results - H2023'!$2:$2,0),FALSE)/1000</f>
        <v>6400</v>
      </c>
      <c r="O56" s="110">
        <f>VLOOKUP($D56,'REG FL  BS - 4 Results - H2023'!$A:$N,MATCH(O$12,'REG FL  BS - 4 Results - H2023'!$2:$2,0),FALSE)/1000</f>
        <v>0</v>
      </c>
      <c r="P56" s="110">
        <f>VLOOKUP($D56,'REG FL  BS - 4 Results - H2023'!$A:$N,MATCH(P$12,'REG FL  BS - 4 Results - H2023'!$2:$2,0),FALSE)/1000</f>
        <v>0</v>
      </c>
      <c r="Q56" s="110">
        <f>VLOOKUP($D56,'REG FL  BS - 4 Results - H2023'!$A:$N,MATCH(Q$12,'REG FL  BS - 4 Results - H2023'!$2:$2,0),FALSE)/1000</f>
        <v>0</v>
      </c>
      <c r="R56" s="110">
        <f>VLOOKUP($D56,'REG FL  BS - 4 Results - H2023'!$A:$N,MATCH(R$12,'REG FL  BS - 4 Results - H2023'!$2:$2,0),FALSE)/1000</f>
        <v>-865.98496999999998</v>
      </c>
      <c r="S56" s="47">
        <f t="shared" si="9"/>
        <v>425.69346384615386</v>
      </c>
    </row>
    <row r="57" spans="1:19" x14ac:dyDescent="0.3">
      <c r="A57" s="20">
        <f t="shared" si="3"/>
        <v>40</v>
      </c>
      <c r="B57" s="56">
        <v>175</v>
      </c>
      <c r="C57" s="21" t="s">
        <v>141</v>
      </c>
      <c r="D57" s="251" t="s">
        <v>265</v>
      </c>
      <c r="E57" s="106" t="s">
        <v>359</v>
      </c>
      <c r="F57" s="110">
        <f>VLOOKUP($D57,'REG FL  BS - 4 Results - H2023'!$A:$N,MATCH(F$12,'REG FL  BS - 4 Results - H2023'!$2:$2,0),FALSE)/1000+VLOOKUP($E57,'REG FL  BS - 4 Results - H2023'!$A:$N,MATCH(F$12,'REG FL  BS - 4 Results - H2023'!$2:$2,0),FALSE)/1000</f>
        <v>17162.290379999999</v>
      </c>
      <c r="G57" s="110">
        <f>VLOOKUP($D57,'REG FL  BS - 4 Results - H2023'!$A:$N,MATCH(G$12,'REG FL  BS - 4 Results - H2023'!$2:$2,0),FALSE)/1000+VLOOKUP($E57,'REG FL  BS - 4 Results - H2023'!$A:$N,MATCH(G$12,'REG FL  BS - 4 Results - H2023'!$2:$2,0),FALSE)/1000</f>
        <v>17162.290379999999</v>
      </c>
      <c r="H57" s="110">
        <f>VLOOKUP($D57,'REG FL  BS - 4 Results - H2023'!$A:$N,MATCH(H$12,'REG FL  BS - 4 Results - H2023'!$2:$2,0),FALSE)/1000+VLOOKUP($E57,'REG FL  BS - 4 Results - H2023'!$A:$N,MATCH(H$12,'REG FL  BS - 4 Results - H2023'!$2:$2,0),FALSE)/1000</f>
        <v>17162.290379999999</v>
      </c>
      <c r="I57" s="110">
        <f>VLOOKUP($D57,'REG FL  BS - 4 Results - H2023'!$A:$N,MATCH(I$12,'REG FL  BS - 4 Results - H2023'!$2:$2,0),FALSE)/1000+VLOOKUP($E57,'REG FL  BS - 4 Results - H2023'!$A:$N,MATCH(I$12,'REG FL  BS - 4 Results - H2023'!$2:$2,0),FALSE)/1000</f>
        <v>5857.6564699999999</v>
      </c>
      <c r="J57" s="110">
        <f>VLOOKUP($D57,'REG FL  BS - 4 Results - H2023'!$A:$N,MATCH(J$12,'REG FL  BS - 4 Results - H2023'!$2:$2,0),FALSE)/1000+VLOOKUP($E57,'REG FL  BS - 4 Results - H2023'!$A:$N,MATCH(J$12,'REG FL  BS - 4 Results - H2023'!$2:$2,0),FALSE)/1000</f>
        <v>5857.6564699999999</v>
      </c>
      <c r="K57" s="110">
        <f>VLOOKUP($D57,'REG FL  BS - 4 Results - H2023'!$A:$N,MATCH(K$12,'REG FL  BS - 4 Results - H2023'!$2:$2,0),FALSE)/1000+VLOOKUP($E57,'REG FL  BS - 4 Results - H2023'!$A:$N,MATCH(K$12,'REG FL  BS - 4 Results - H2023'!$2:$2,0),FALSE)/1000</f>
        <v>5857.6564699999999</v>
      </c>
      <c r="L57" s="110">
        <f>VLOOKUP($D57,'REG FL  BS - 4 Results - H2023'!$A:$N,MATCH(L$12,'REG FL  BS - 4 Results - H2023'!$2:$2,0),FALSE)/1000+VLOOKUP($E57,'REG FL  BS - 4 Results - H2023'!$A:$N,MATCH(L$12,'REG FL  BS - 4 Results - H2023'!$2:$2,0),FALSE)/1000</f>
        <v>23797.055500000002</v>
      </c>
      <c r="M57" s="110">
        <f>VLOOKUP($D57,'REG FL  BS - 4 Results - H2023'!$A:$N,MATCH(M$12,'REG FL  BS - 4 Results - H2023'!$2:$2,0),FALSE)/1000+VLOOKUP($E57,'REG FL  BS - 4 Results - H2023'!$A:$N,MATCH(M$12,'REG FL  BS - 4 Results - H2023'!$2:$2,0),FALSE)/1000</f>
        <v>23797.055500000002</v>
      </c>
      <c r="N57" s="110">
        <f>VLOOKUP($D57,'REG FL  BS - 4 Results - H2023'!$A:$N,MATCH(N$12,'REG FL  BS - 4 Results - H2023'!$2:$2,0),FALSE)/1000+VLOOKUP($E57,'REG FL  BS - 4 Results - H2023'!$A:$N,MATCH(N$12,'REG FL  BS - 4 Results - H2023'!$2:$2,0),FALSE)/1000</f>
        <v>23797.055500000002</v>
      </c>
      <c r="O57" s="110">
        <f>VLOOKUP($D57,'REG FL  BS - 4 Results - H2023'!$A:$N,MATCH(O$12,'REG FL  BS - 4 Results - H2023'!$2:$2,0),FALSE)/1000+VLOOKUP($E57,'REG FL  BS - 4 Results - H2023'!$A:$N,MATCH(O$12,'REG FL  BS - 4 Results - H2023'!$2:$2,0),FALSE)/1000</f>
        <v>112032.06645000001</v>
      </c>
      <c r="P57" s="110">
        <f>VLOOKUP($D57,'REG FL  BS - 4 Results - H2023'!$A:$N,MATCH(P$12,'REG FL  BS - 4 Results - H2023'!$2:$2,0),FALSE)/1000+VLOOKUP($E57,'REG FL  BS - 4 Results - H2023'!$A:$N,MATCH(P$12,'REG FL  BS - 4 Results - H2023'!$2:$2,0),FALSE)/1000</f>
        <v>112032.06645000001</v>
      </c>
      <c r="Q57" s="110">
        <f>VLOOKUP($D57,'REG FL  BS - 4 Results - H2023'!$A:$N,MATCH(Q$12,'REG FL  BS - 4 Results - H2023'!$2:$2,0),FALSE)/1000+VLOOKUP($E57,'REG FL  BS - 4 Results - H2023'!$A:$N,MATCH(Q$12,'REG FL  BS - 4 Results - H2023'!$2:$2,0),FALSE)/1000</f>
        <v>112032.06645000001</v>
      </c>
      <c r="R57" s="110">
        <f>VLOOKUP($D57,'REG FL  BS - 4 Results - H2023'!$A:$N,MATCH(R$12,'REG FL  BS - 4 Results - H2023'!$2:$2,0),FALSE)/1000+VLOOKUP($E57,'REG FL  BS - 4 Results - H2023'!$A:$N,MATCH(R$12,'REG FL  BS - 4 Results - H2023'!$2:$2,0),FALSE)/1000</f>
        <v>0</v>
      </c>
      <c r="S57" s="47">
        <f t="shared" si="9"/>
        <v>36657.477415384616</v>
      </c>
    </row>
    <row r="58" spans="1:19" x14ac:dyDescent="0.3">
      <c r="A58" s="20">
        <f t="shared" si="3"/>
        <v>41</v>
      </c>
      <c r="B58" s="56">
        <v>176</v>
      </c>
      <c r="C58" s="21" t="s">
        <v>142</v>
      </c>
      <c r="D58" s="250" t="s">
        <v>266</v>
      </c>
      <c r="E58" s="21"/>
      <c r="F58" s="110">
        <f>VLOOKUP($D58,'REG FL  BS - 4 Results - H2023'!$A:$N,MATCH(F$12,'REG FL  BS - 4 Results - H2023'!$2:$2,0),FALSE)/1000</f>
        <v>0</v>
      </c>
      <c r="G58" s="110">
        <f>VLOOKUP($D58,'REG FL  BS - 4 Results - H2023'!$A:$N,MATCH(G$12,'REG FL  BS - 4 Results - H2023'!$2:$2,0),FALSE)/1000</f>
        <v>0</v>
      </c>
      <c r="H58" s="110">
        <f>VLOOKUP($D58,'REG FL  BS - 4 Results - H2023'!$A:$N,MATCH(H$12,'REG FL  BS - 4 Results - H2023'!$2:$2,0),FALSE)/1000</f>
        <v>0</v>
      </c>
      <c r="I58" s="110">
        <f>VLOOKUP($D58,'REG FL  BS - 4 Results - H2023'!$A:$N,MATCH(I$12,'REG FL  BS - 4 Results - H2023'!$2:$2,0),FALSE)/1000</f>
        <v>0</v>
      </c>
      <c r="J58" s="110">
        <f>VLOOKUP($D58,'REG FL  BS - 4 Results - H2023'!$A:$N,MATCH(J$12,'REG FL  BS - 4 Results - H2023'!$2:$2,0),FALSE)/1000</f>
        <v>0</v>
      </c>
      <c r="K58" s="110">
        <f>VLOOKUP($D58,'REG FL  BS - 4 Results - H2023'!$A:$N,MATCH(K$12,'REG FL  BS - 4 Results - H2023'!$2:$2,0),FALSE)/1000</f>
        <v>0</v>
      </c>
      <c r="L58" s="110">
        <f>VLOOKUP($D58,'REG FL  BS - 4 Results - H2023'!$A:$N,MATCH(L$12,'REG FL  BS - 4 Results - H2023'!$2:$2,0),FALSE)/1000</f>
        <v>5829.01962</v>
      </c>
      <c r="M58" s="110">
        <f>VLOOKUP($D58,'REG FL  BS - 4 Results - H2023'!$A:$N,MATCH(M$12,'REG FL  BS - 4 Results - H2023'!$2:$2,0),FALSE)/1000</f>
        <v>5829.01962</v>
      </c>
      <c r="N58" s="110">
        <f>VLOOKUP($D58,'REG FL  BS - 4 Results - H2023'!$A:$N,MATCH(N$12,'REG FL  BS - 4 Results - H2023'!$2:$2,0),FALSE)/1000</f>
        <v>5829.01962</v>
      </c>
      <c r="O58" s="110">
        <f>VLOOKUP($D58,'REG FL  BS - 4 Results - H2023'!$A:$N,MATCH(O$12,'REG FL  BS - 4 Results - H2023'!$2:$2,0),FALSE)/1000</f>
        <v>5036.8139099999999</v>
      </c>
      <c r="P58" s="110">
        <f>VLOOKUP($D58,'REG FL  BS - 4 Results - H2023'!$A:$N,MATCH(P$12,'REG FL  BS - 4 Results - H2023'!$2:$2,0),FALSE)/1000</f>
        <v>5036.8139099999999</v>
      </c>
      <c r="Q58" s="110">
        <f>VLOOKUP($D58,'REG FL  BS - 4 Results - H2023'!$A:$N,MATCH(Q$12,'REG FL  BS - 4 Results - H2023'!$2:$2,0),FALSE)/1000</f>
        <v>5036.8139099999999</v>
      </c>
      <c r="R58" s="110">
        <f>VLOOKUP($D58,'REG FL  BS - 4 Results - H2023'!$A:$N,MATCH(R$12,'REG FL  BS - 4 Results - H2023'!$2:$2,0),FALSE)/1000</f>
        <v>1777.9182599999999</v>
      </c>
      <c r="S58" s="47">
        <f t="shared" si="9"/>
        <v>2644.2629884615385</v>
      </c>
    </row>
    <row r="59" spans="1:19" x14ac:dyDescent="0.3">
      <c r="A59" s="20">
        <f t="shared" si="3"/>
        <v>42</v>
      </c>
      <c r="C59" s="40" t="s">
        <v>143</v>
      </c>
      <c r="D59" s="40"/>
      <c r="E59" s="40"/>
      <c r="F59" s="94">
        <f>SUM(F42:F58)</f>
        <v>1371818.9898299999</v>
      </c>
      <c r="G59" s="94">
        <f>SUM(G42:G58)</f>
        <v>1537756.0211999973</v>
      </c>
      <c r="H59" s="94">
        <f>SUM(H42:H58)</f>
        <v>1419839.2597799983</v>
      </c>
      <c r="I59" s="94">
        <f t="shared" ref="I59:R59" si="10">SUM(I42:I58)</f>
        <v>1380164.6128899991</v>
      </c>
      <c r="J59" s="94">
        <f t="shared" si="10"/>
        <v>1462317.1591599982</v>
      </c>
      <c r="K59" s="94">
        <f t="shared" si="10"/>
        <v>1473867.7850099981</v>
      </c>
      <c r="L59" s="94">
        <f t="shared" si="10"/>
        <v>1568307.7734399983</v>
      </c>
      <c r="M59" s="94">
        <f t="shared" si="10"/>
        <v>1648733.2243399979</v>
      </c>
      <c r="N59" s="94">
        <f t="shared" si="10"/>
        <v>1646125.6315299978</v>
      </c>
      <c r="O59" s="94">
        <f t="shared" si="10"/>
        <v>1760819.4236699992</v>
      </c>
      <c r="P59" s="94">
        <f t="shared" si="10"/>
        <v>1631353.0794899978</v>
      </c>
      <c r="Q59" s="94">
        <f t="shared" si="10"/>
        <v>1933844.5162199978</v>
      </c>
      <c r="R59" s="125">
        <f t="shared" si="10"/>
        <v>1637285.1732799977</v>
      </c>
      <c r="S59" s="125">
        <f>SUM(S42:S58)</f>
        <v>1574787.1269107678</v>
      </c>
    </row>
    <row r="60" spans="1:19" x14ac:dyDescent="0.3">
      <c r="A60" s="20">
        <f t="shared" si="3"/>
        <v>43</v>
      </c>
      <c r="C60" s="40"/>
      <c r="D60" s="40"/>
      <c r="E60" s="40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122"/>
      <c r="S60" s="122"/>
    </row>
    <row r="61" spans="1:19" x14ac:dyDescent="0.3">
      <c r="A61" s="20">
        <f t="shared" si="3"/>
        <v>44</v>
      </c>
      <c r="C61" s="40"/>
      <c r="D61" s="40"/>
      <c r="E61" s="40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122"/>
      <c r="S61" s="122"/>
    </row>
    <row r="62" spans="1:19" x14ac:dyDescent="0.3">
      <c r="A62" s="20">
        <f t="shared" si="3"/>
        <v>45</v>
      </c>
      <c r="C62" s="40"/>
      <c r="D62" s="40"/>
      <c r="E62" s="40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122"/>
      <c r="S62" s="122"/>
    </row>
    <row r="63" spans="1:19" x14ac:dyDescent="0.3">
      <c r="A63" s="20">
        <f t="shared" si="3"/>
        <v>46</v>
      </c>
      <c r="C63" s="40"/>
      <c r="D63" s="40"/>
      <c r="E63" s="40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122"/>
      <c r="S63" s="122"/>
    </row>
    <row r="64" spans="1:19" x14ac:dyDescent="0.3">
      <c r="A64" s="20">
        <f t="shared" si="3"/>
        <v>47</v>
      </c>
      <c r="C64" s="40"/>
      <c r="D64" s="40"/>
      <c r="E64" s="40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122"/>
      <c r="S64" s="122"/>
    </row>
    <row r="65" spans="1:19" x14ac:dyDescent="0.3">
      <c r="A65" s="255" t="s">
        <v>267</v>
      </c>
      <c r="B65" s="259"/>
      <c r="C65" s="260"/>
      <c r="D65" s="260"/>
      <c r="E65" s="260"/>
      <c r="F65" s="260"/>
      <c r="G65" s="260"/>
      <c r="H65" s="260"/>
      <c r="I65" s="260"/>
      <c r="J65" s="260"/>
      <c r="K65" s="260"/>
      <c r="L65" s="260"/>
      <c r="M65" s="260"/>
      <c r="N65" s="260"/>
      <c r="O65" s="260"/>
      <c r="P65" s="260"/>
      <c r="Q65" s="260"/>
      <c r="R65" s="260" t="s">
        <v>268</v>
      </c>
      <c r="S65" s="260"/>
    </row>
    <row r="66" spans="1:19" x14ac:dyDescent="0.3">
      <c r="A66" s="1" t="s">
        <v>89</v>
      </c>
      <c r="B66" s="244"/>
      <c r="C66" s="245"/>
      <c r="D66" s="245"/>
      <c r="E66" s="245"/>
      <c r="F66" s="1"/>
      <c r="G66" s="283" t="s">
        <v>203</v>
      </c>
      <c r="H66" s="283"/>
      <c r="I66" s="283"/>
      <c r="J66" s="283"/>
      <c r="K66" s="283"/>
      <c r="L66" s="283"/>
      <c r="M66" s="283"/>
      <c r="N66" s="283"/>
      <c r="O66" s="283"/>
      <c r="R66" s="287" t="s">
        <v>3607</v>
      </c>
      <c r="S66" s="287"/>
    </row>
    <row r="67" spans="1:19" x14ac:dyDescent="0.3">
      <c r="A67" s="4"/>
      <c r="B67" s="240"/>
      <c r="C67" s="4"/>
      <c r="D67" s="4"/>
      <c r="E67" s="4"/>
      <c r="F67" s="4"/>
      <c r="G67" s="4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43"/>
      <c r="S67" s="127"/>
    </row>
    <row r="68" spans="1:19" x14ac:dyDescent="0.3">
      <c r="A68" s="3" t="s">
        <v>90</v>
      </c>
      <c r="B68" s="242"/>
      <c r="C68" s="7"/>
      <c r="D68" s="7"/>
      <c r="E68" s="7"/>
      <c r="F68" s="7" t="s">
        <v>204</v>
      </c>
      <c r="G68" s="285" t="s">
        <v>205</v>
      </c>
      <c r="H68" s="285"/>
      <c r="I68" s="285"/>
      <c r="J68" s="285"/>
      <c r="K68" s="285"/>
      <c r="L68" s="285"/>
      <c r="M68" s="285"/>
      <c r="N68" s="9"/>
      <c r="O68" s="9"/>
      <c r="P68" s="8"/>
      <c r="Q68" s="8" t="s">
        <v>206</v>
      </c>
      <c r="R68" s="128"/>
      <c r="S68" s="128"/>
    </row>
    <row r="69" spans="1:19" x14ac:dyDescent="0.3">
      <c r="B69" s="242"/>
      <c r="C69" s="9"/>
      <c r="D69" s="9"/>
      <c r="E69" s="9"/>
      <c r="F69" s="30"/>
      <c r="G69" s="286"/>
      <c r="H69" s="286"/>
      <c r="I69" s="286"/>
      <c r="J69" s="286"/>
      <c r="K69" s="286"/>
      <c r="L69" s="286"/>
      <c r="M69" s="286"/>
      <c r="N69" s="12"/>
      <c r="O69" s="12"/>
      <c r="P69" s="10" t="str">
        <f t="shared" ref="P69:Q73" si="11">+P4</f>
        <v>_</v>
      </c>
      <c r="Q69" s="11" t="str">
        <f t="shared" si="11"/>
        <v>Projected Test Year 3 Ended</v>
      </c>
      <c r="R69" s="129"/>
      <c r="S69" s="12">
        <f t="shared" ref="S69:S73" si="12">+S4</f>
        <v>46752</v>
      </c>
    </row>
    <row r="70" spans="1:19" x14ac:dyDescent="0.3">
      <c r="A70" s="3" t="s">
        <v>91</v>
      </c>
      <c r="B70" s="242"/>
      <c r="C70" s="9"/>
      <c r="D70" s="9"/>
      <c r="E70" s="9"/>
      <c r="F70" s="30"/>
      <c r="G70" s="286"/>
      <c r="H70" s="286"/>
      <c r="I70" s="286"/>
      <c r="J70" s="286"/>
      <c r="K70" s="286"/>
      <c r="L70" s="286"/>
      <c r="M70" s="286"/>
      <c r="N70" s="12"/>
      <c r="O70" s="12"/>
      <c r="P70" s="10" t="str">
        <f t="shared" si="11"/>
        <v>_</v>
      </c>
      <c r="Q70" s="11" t="str">
        <f t="shared" si="11"/>
        <v>Projected Test Year 2 Ended</v>
      </c>
      <c r="R70" s="129"/>
      <c r="S70" s="12">
        <f t="shared" si="12"/>
        <v>46387</v>
      </c>
    </row>
    <row r="71" spans="1:19" x14ac:dyDescent="0.3">
      <c r="B71" s="246"/>
      <c r="C71" s="247"/>
      <c r="D71" s="253"/>
      <c r="E71" s="247"/>
      <c r="F71" s="30"/>
      <c r="G71" s="30"/>
      <c r="H71" s="30"/>
      <c r="I71" s="30"/>
      <c r="J71" s="30"/>
      <c r="K71" s="30"/>
      <c r="L71" s="30"/>
      <c r="M71" s="30"/>
      <c r="N71" s="12"/>
      <c r="O71" s="12"/>
      <c r="P71" s="10" t="str">
        <f t="shared" si="11"/>
        <v>_</v>
      </c>
      <c r="Q71" s="11" t="str">
        <f t="shared" si="11"/>
        <v>Projected Test Year 1 Ended</v>
      </c>
      <c r="R71" s="126"/>
      <c r="S71" s="12">
        <f t="shared" si="12"/>
        <v>46022</v>
      </c>
    </row>
    <row r="72" spans="1:19" x14ac:dyDescent="0.3">
      <c r="A72" s="12" t="str">
        <f>+A7</f>
        <v>DOCKET NO.: 20240025-EI</v>
      </c>
      <c r="F72" s="30"/>
      <c r="G72" s="30"/>
      <c r="H72" s="30"/>
      <c r="I72" s="30"/>
      <c r="J72" s="30"/>
      <c r="K72" s="30"/>
      <c r="L72" s="30"/>
      <c r="M72" s="30"/>
      <c r="N72" s="12"/>
      <c r="O72" s="12"/>
      <c r="P72" s="10" t="str">
        <f t="shared" si="11"/>
        <v>_</v>
      </c>
      <c r="Q72" s="11" t="str">
        <f t="shared" si="11"/>
        <v>Prior Year Ended</v>
      </c>
      <c r="R72" s="126"/>
      <c r="S72" s="12">
        <f t="shared" si="12"/>
        <v>45657</v>
      </c>
    </row>
    <row r="73" spans="1:19" x14ac:dyDescent="0.3">
      <c r="G73" s="30"/>
      <c r="H73" s="30"/>
      <c r="I73" s="30"/>
      <c r="J73" s="30"/>
      <c r="K73" s="30"/>
      <c r="L73" s="10"/>
      <c r="M73" s="11"/>
      <c r="N73" s="12"/>
      <c r="O73" s="12"/>
      <c r="P73" s="10" t="s">
        <v>207</v>
      </c>
      <c r="Q73" s="11" t="str">
        <f t="shared" si="11"/>
        <v>Historical Year Ended</v>
      </c>
      <c r="R73" s="126"/>
      <c r="S73" s="12">
        <f t="shared" si="12"/>
        <v>45291</v>
      </c>
    </row>
    <row r="74" spans="1:19" x14ac:dyDescent="0.3">
      <c r="G74" s="27"/>
      <c r="H74" s="27"/>
      <c r="J74" s="32" t="s">
        <v>209</v>
      </c>
      <c r="K74" s="27"/>
      <c r="L74" s="10"/>
      <c r="M74" s="11"/>
      <c r="N74" s="12"/>
      <c r="O74" s="12"/>
      <c r="P74" s="12"/>
      <c r="Q74" s="12"/>
      <c r="R74" s="12"/>
      <c r="S74" s="12"/>
    </row>
    <row r="75" spans="1:19" s="15" customFormat="1" x14ac:dyDescent="0.3">
      <c r="A75" s="14"/>
      <c r="B75" s="66"/>
      <c r="C75" s="14"/>
      <c r="D75" s="14"/>
      <c r="E75" s="14"/>
      <c r="F75" s="14"/>
      <c r="G75" s="26"/>
      <c r="H75" s="26"/>
      <c r="I75" s="26"/>
      <c r="J75" s="26"/>
      <c r="K75" s="26"/>
      <c r="L75" s="33"/>
      <c r="M75" s="28"/>
      <c r="N75" s="29"/>
      <c r="O75" s="29"/>
      <c r="P75" s="33"/>
      <c r="Q75" s="103" t="str">
        <f>+Q10</f>
        <v>Witness:  O'Hara, Aquilina</v>
      </c>
      <c r="R75" s="127"/>
      <c r="S75" s="127"/>
    </row>
    <row r="76" spans="1:19" s="15" customFormat="1" x14ac:dyDescent="0.25">
      <c r="A76" s="16"/>
      <c r="B76" s="231">
        <v>-1</v>
      </c>
      <c r="C76" s="231">
        <f>+B76-1</f>
        <v>-2</v>
      </c>
      <c r="D76" s="31"/>
      <c r="E76" s="31"/>
      <c r="F76" s="231">
        <f>+C76-1</f>
        <v>-3</v>
      </c>
      <c r="G76" s="231">
        <f>+F76-1</f>
        <v>-4</v>
      </c>
      <c r="H76" s="231">
        <f t="shared" ref="H76:S76" si="13">+G76-1</f>
        <v>-5</v>
      </c>
      <c r="I76" s="231">
        <f t="shared" si="13"/>
        <v>-6</v>
      </c>
      <c r="J76" s="231">
        <f t="shared" si="13"/>
        <v>-7</v>
      </c>
      <c r="K76" s="231">
        <f t="shared" si="13"/>
        <v>-8</v>
      </c>
      <c r="L76" s="231">
        <f t="shared" si="13"/>
        <v>-9</v>
      </c>
      <c r="M76" s="231">
        <f t="shared" si="13"/>
        <v>-10</v>
      </c>
      <c r="N76" s="231">
        <f t="shared" si="13"/>
        <v>-11</v>
      </c>
      <c r="O76" s="231">
        <f t="shared" si="13"/>
        <v>-12</v>
      </c>
      <c r="P76" s="231">
        <f t="shared" si="13"/>
        <v>-13</v>
      </c>
      <c r="Q76" s="231">
        <f t="shared" si="13"/>
        <v>-14</v>
      </c>
      <c r="R76" s="231">
        <f t="shared" si="13"/>
        <v>-15</v>
      </c>
      <c r="S76" s="231">
        <f t="shared" si="13"/>
        <v>-16</v>
      </c>
    </row>
    <row r="77" spans="1:19" s="15" customFormat="1" x14ac:dyDescent="0.25">
      <c r="A77" s="16"/>
      <c r="B77" s="68"/>
      <c r="C77" s="31"/>
      <c r="D77" s="31"/>
      <c r="E77" s="31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14"/>
      <c r="S77" s="113"/>
    </row>
    <row r="78" spans="1:19" s="15" customFormat="1" x14ac:dyDescent="0.25">
      <c r="A78" s="16" t="s">
        <v>98</v>
      </c>
      <c r="B78" s="68" t="s">
        <v>99</v>
      </c>
      <c r="C78" s="31" t="s">
        <v>99</v>
      </c>
      <c r="D78" s="31"/>
      <c r="E78" s="31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14"/>
      <c r="S78" s="115" t="s">
        <v>100</v>
      </c>
    </row>
    <row r="79" spans="1:19" s="15" customFormat="1" x14ac:dyDescent="0.25">
      <c r="A79" s="18" t="s">
        <v>101</v>
      </c>
      <c r="B79" s="69" t="s">
        <v>101</v>
      </c>
      <c r="C79" s="19" t="s">
        <v>102</v>
      </c>
      <c r="D79" s="19"/>
      <c r="E79" s="19"/>
      <c r="F79" s="19" t="str">
        <f>F$17</f>
        <v>12/2022</v>
      </c>
      <c r="G79" s="19" t="str">
        <f t="shared" ref="G79:R79" si="14">G$17</f>
        <v>1/2023</v>
      </c>
      <c r="H79" s="19" t="str">
        <f t="shared" si="14"/>
        <v>2/2023</v>
      </c>
      <c r="I79" s="19" t="str">
        <f t="shared" si="14"/>
        <v>3/2023</v>
      </c>
      <c r="J79" s="19" t="str">
        <f t="shared" si="14"/>
        <v>4/2023</v>
      </c>
      <c r="K79" s="19" t="str">
        <f t="shared" si="14"/>
        <v>5/2023</v>
      </c>
      <c r="L79" s="19" t="str">
        <f t="shared" si="14"/>
        <v>6/2023</v>
      </c>
      <c r="M79" s="19" t="str">
        <f t="shared" si="14"/>
        <v>7/2023</v>
      </c>
      <c r="N79" s="19" t="str">
        <f t="shared" si="14"/>
        <v>8/2023</v>
      </c>
      <c r="O79" s="19" t="str">
        <f t="shared" si="14"/>
        <v>9/2023</v>
      </c>
      <c r="P79" s="19" t="str">
        <f t="shared" si="14"/>
        <v>10/2023</v>
      </c>
      <c r="Q79" s="19" t="str">
        <f t="shared" si="14"/>
        <v>11/2023</v>
      </c>
      <c r="R79" s="116" t="str">
        <f t="shared" si="14"/>
        <v>12/2023</v>
      </c>
      <c r="S79" s="117" t="s">
        <v>103</v>
      </c>
    </row>
    <row r="80" spans="1:19" s="15" customFormat="1" x14ac:dyDescent="0.3">
      <c r="A80" s="20">
        <v>1</v>
      </c>
      <c r="B80" s="65"/>
      <c r="C80" s="3" t="s">
        <v>145</v>
      </c>
      <c r="D80" s="3"/>
      <c r="E80" s="3"/>
      <c r="F80" s="22"/>
      <c r="G80" s="22"/>
      <c r="H80" s="23"/>
      <c r="I80" s="23"/>
      <c r="J80" s="23"/>
      <c r="K80" s="23"/>
      <c r="L80" s="23"/>
      <c r="M80" s="23"/>
      <c r="N80" s="23"/>
      <c r="O80" s="23"/>
      <c r="P80" s="88"/>
      <c r="Q80" s="21"/>
      <c r="R80" s="118"/>
      <c r="S80" s="113"/>
    </row>
    <row r="81" spans="1:19" s="15" customFormat="1" x14ac:dyDescent="0.3">
      <c r="A81" s="20">
        <f t="shared" ref="A81:A125" si="15">A80+1</f>
        <v>2</v>
      </c>
      <c r="B81" s="56">
        <v>181</v>
      </c>
      <c r="C81" s="21" t="s">
        <v>73</v>
      </c>
      <c r="D81" s="250" t="s">
        <v>269</v>
      </c>
      <c r="E81" s="21"/>
      <c r="F81" s="110">
        <f>VLOOKUP($D81,'REG FL  BS - 4 Results - H2023'!$A:$N,MATCH(F$12,'REG FL  BS - 4 Results - H2023'!$2:$2,0),FALSE)/1000</f>
        <v>60597.554549999993</v>
      </c>
      <c r="G81" s="110">
        <f>VLOOKUP($D81,'REG FL  BS - 4 Results - H2023'!$A:$N,MATCH(G$12,'REG FL  BS - 4 Results - H2023'!$2:$2,0),FALSE)/1000</f>
        <v>60132.937890000001</v>
      </c>
      <c r="H81" s="110">
        <f>VLOOKUP($D81,'REG FL  BS - 4 Results - H2023'!$A:$N,MATCH(H$12,'REG FL  BS - 4 Results - H2023'!$2:$2,0),FALSE)/1000</f>
        <v>59676.233200000002</v>
      </c>
      <c r="I81" s="110">
        <f>VLOOKUP($D81,'REG FL  BS - 4 Results - H2023'!$A:$N,MATCH(I$12,'REG FL  BS - 4 Results - H2023'!$2:$2,0),FALSE)/1000</f>
        <v>60043.31222</v>
      </c>
      <c r="J81" s="110">
        <f>VLOOKUP($D81,'REG FL  BS - 4 Results - H2023'!$A:$N,MATCH(J$12,'REG FL  BS - 4 Results - H2023'!$2:$2,0),FALSE)/1000</f>
        <v>59730.752380000005</v>
      </c>
      <c r="K81" s="110">
        <f>VLOOKUP($D81,'REG FL  BS - 4 Results - H2023'!$A:$N,MATCH(K$12,'REG FL  BS - 4 Results - H2023'!$2:$2,0),FALSE)/1000</f>
        <v>59273.790429999906</v>
      </c>
      <c r="L81" s="110">
        <f>VLOOKUP($D81,'REG FL  BS - 4 Results - H2023'!$A:$N,MATCH(L$12,'REG FL  BS - 4 Results - H2023'!$2:$2,0),FALSE)/1000</f>
        <v>58807.260189999899</v>
      </c>
      <c r="M81" s="110">
        <f>VLOOKUP($D81,'REG FL  BS - 4 Results - H2023'!$A:$N,MATCH(M$12,'REG FL  BS - 4 Results - H2023'!$2:$2,0),FALSE)/1000</f>
        <v>58327.7071</v>
      </c>
      <c r="N81" s="110">
        <f>VLOOKUP($D81,'REG FL  BS - 4 Results - H2023'!$A:$N,MATCH(N$12,'REG FL  BS - 4 Results - H2023'!$2:$2,0),FALSE)/1000</f>
        <v>57849.6508399999</v>
      </c>
      <c r="O81" s="110">
        <f>VLOOKUP($D81,'REG FL  BS - 4 Results - H2023'!$A:$N,MATCH(O$12,'REG FL  BS - 4 Results - H2023'!$2:$2,0),FALSE)/1000</f>
        <v>59392.060859999998</v>
      </c>
      <c r="P81" s="110">
        <f>VLOOKUP($D81,'REG FL  BS - 4 Results - H2023'!$A:$N,MATCH(P$12,'REG FL  BS - 4 Results - H2023'!$2:$2,0),FALSE)/1000</f>
        <v>59641.755520000006</v>
      </c>
      <c r="Q81" s="110">
        <f>VLOOKUP($D81,'REG FL  BS - 4 Results - H2023'!$A:$N,MATCH(Q$12,'REG FL  BS - 4 Results - H2023'!$2:$2,0),FALSE)/1000</f>
        <v>67361.378430000012</v>
      </c>
      <c r="R81" s="110">
        <f>VLOOKUP($D81,'REG FL  BS - 4 Results - H2023'!$A:$N,MATCH(R$12,'REG FL  BS - 4 Results - H2023'!$2:$2,0),FALSE)/1000</f>
        <v>72698.925599999988</v>
      </c>
      <c r="S81" s="112">
        <f t="shared" ref="S81:S86" si="16">AVERAGE(F81:R81)</f>
        <v>61041.02455461536</v>
      </c>
    </row>
    <row r="82" spans="1:19" s="15" customFormat="1" x14ac:dyDescent="0.3">
      <c r="A82" s="20">
        <f t="shared" si="15"/>
        <v>3</v>
      </c>
      <c r="B82" s="56">
        <v>182</v>
      </c>
      <c r="C82" s="21" t="s">
        <v>146</v>
      </c>
      <c r="D82" s="250" t="s">
        <v>270</v>
      </c>
      <c r="E82" s="21"/>
      <c r="F82" s="110">
        <f>VLOOKUP($D82,'REG FL  BS - 4 Results - H2023'!$A:$N,MATCH(F$12,'REG FL  BS - 4 Results - H2023'!$2:$2,0),FALSE)/1000</f>
        <v>2573687.8739399998</v>
      </c>
      <c r="G82" s="110">
        <f>VLOOKUP($D82,'REG FL  BS - 4 Results - H2023'!$A:$N,MATCH(G$12,'REG FL  BS - 4 Results - H2023'!$2:$2,0),FALSE)/1000</f>
        <v>2532848.8290099902</v>
      </c>
      <c r="H82" s="110">
        <f>VLOOKUP($D82,'REG FL  BS - 4 Results - H2023'!$A:$N,MATCH(H$12,'REG FL  BS - 4 Results - H2023'!$2:$2,0),FALSE)/1000</f>
        <v>2485209.0019099996</v>
      </c>
      <c r="I82" s="110">
        <f>VLOOKUP($D82,'REG FL  BS - 4 Results - H2023'!$A:$N,MATCH(I$12,'REG FL  BS - 4 Results - H2023'!$2:$2,0),FALSE)/1000</f>
        <v>2405914.8080199901</v>
      </c>
      <c r="J82" s="110">
        <f>VLOOKUP($D82,'REG FL  BS - 4 Results - H2023'!$A:$N,MATCH(J$12,'REG FL  BS - 4 Results - H2023'!$2:$2,0),FALSE)/1000</f>
        <v>2347641.6100399899</v>
      </c>
      <c r="K82" s="110">
        <f>VLOOKUP($D82,'REG FL  BS - 4 Results - H2023'!$A:$N,MATCH(K$12,'REG FL  BS - 4 Results - H2023'!$2:$2,0),FALSE)/1000</f>
        <v>2291093.5775000001</v>
      </c>
      <c r="L82" s="110">
        <f>VLOOKUP($D82,'REG FL  BS - 4 Results - H2023'!$A:$N,MATCH(L$12,'REG FL  BS - 4 Results - H2023'!$2:$2,0),FALSE)/1000</f>
        <v>2199020.0953099998</v>
      </c>
      <c r="M82" s="110">
        <f>VLOOKUP($D82,'REG FL  BS - 4 Results - H2023'!$A:$N,MATCH(M$12,'REG FL  BS - 4 Results - H2023'!$2:$2,0),FALSE)/1000</f>
        <v>2123857.2061699899</v>
      </c>
      <c r="N82" s="110">
        <f>VLOOKUP($D82,'REG FL  BS - 4 Results - H2023'!$A:$N,MATCH(N$12,'REG FL  BS - 4 Results - H2023'!$2:$2,0),FALSE)/1000</f>
        <v>2047336.3911899901</v>
      </c>
      <c r="O82" s="110">
        <f>VLOOKUP($D82,'REG FL  BS - 4 Results - H2023'!$A:$N,MATCH(O$12,'REG FL  BS - 4 Results - H2023'!$2:$2,0),FALSE)/1000</f>
        <v>1999775.65442</v>
      </c>
      <c r="P82" s="110">
        <f>VLOOKUP($D82,'REG FL  BS - 4 Results - H2023'!$A:$N,MATCH(P$12,'REG FL  BS - 4 Results - H2023'!$2:$2,0),FALSE)/1000</f>
        <v>1920656.4168499999</v>
      </c>
      <c r="Q82" s="110">
        <f>VLOOKUP($D82,'REG FL  BS - 4 Results - H2023'!$A:$N,MATCH(Q$12,'REG FL  BS - 4 Results - H2023'!$2:$2,0),FALSE)/1000</f>
        <v>1893900.6716099998</v>
      </c>
      <c r="R82" s="110">
        <f>VLOOKUP($D82,'REG FL  BS - 4 Results - H2023'!$A:$N,MATCH(R$12,'REG FL  BS - 4 Results - H2023'!$2:$2,0),FALSE)/1000</f>
        <v>1888689.1102399901</v>
      </c>
      <c r="S82" s="112">
        <f t="shared" si="16"/>
        <v>2208433.1727853799</v>
      </c>
    </row>
    <row r="83" spans="1:19" s="15" customFormat="1" x14ac:dyDescent="0.3">
      <c r="A83" s="20">
        <f t="shared" si="15"/>
        <v>4</v>
      </c>
      <c r="B83" s="56">
        <v>183</v>
      </c>
      <c r="C83" s="21" t="s">
        <v>147</v>
      </c>
      <c r="D83" s="250" t="s">
        <v>271</v>
      </c>
      <c r="E83" s="21"/>
      <c r="F83" s="110">
        <f>VLOOKUP($D83,'REG FL  BS - 4 Results - H2023'!$A:$N,MATCH(F$12,'REG FL  BS - 4 Results - H2023'!$2:$2,0),FALSE)/1000</f>
        <v>5261.4129699999994</v>
      </c>
      <c r="G83" s="110">
        <f>VLOOKUP($D83,'REG FL  BS - 4 Results - H2023'!$A:$N,MATCH(G$12,'REG FL  BS - 4 Results - H2023'!$2:$2,0),FALSE)/1000</f>
        <v>3702.1488199999999</v>
      </c>
      <c r="H83" s="110">
        <f>VLOOKUP($D83,'REG FL  BS - 4 Results - H2023'!$A:$N,MATCH(H$12,'REG FL  BS - 4 Results - H2023'!$2:$2,0),FALSE)/1000</f>
        <v>3540.3163399999999</v>
      </c>
      <c r="I83" s="110">
        <f>VLOOKUP($D83,'REG FL  BS - 4 Results - H2023'!$A:$N,MATCH(I$12,'REG FL  BS - 4 Results - H2023'!$2:$2,0),FALSE)/1000</f>
        <v>3964.64884999999</v>
      </c>
      <c r="J83" s="110">
        <f>VLOOKUP($D83,'REG FL  BS - 4 Results - H2023'!$A:$N,MATCH(J$12,'REG FL  BS - 4 Results - H2023'!$2:$2,0),FALSE)/1000</f>
        <v>4325.0476699999999</v>
      </c>
      <c r="K83" s="110">
        <f>VLOOKUP($D83,'REG FL  BS - 4 Results - H2023'!$A:$N,MATCH(K$12,'REG FL  BS - 4 Results - H2023'!$2:$2,0),FALSE)/1000</f>
        <v>5842.1406699999998</v>
      </c>
      <c r="L83" s="110">
        <f>VLOOKUP($D83,'REG FL  BS - 4 Results - H2023'!$A:$N,MATCH(L$12,'REG FL  BS - 4 Results - H2023'!$2:$2,0),FALSE)/1000</f>
        <v>6182.0809499999896</v>
      </c>
      <c r="M83" s="110">
        <f>VLOOKUP($D83,'REG FL  BS - 4 Results - H2023'!$A:$N,MATCH(M$12,'REG FL  BS - 4 Results - H2023'!$2:$2,0),FALSE)/1000</f>
        <v>4956.8433499999992</v>
      </c>
      <c r="N83" s="110">
        <f>VLOOKUP($D83,'REG FL  BS - 4 Results - H2023'!$A:$N,MATCH(N$12,'REG FL  BS - 4 Results - H2023'!$2:$2,0),FALSE)/1000</f>
        <v>6045.0263399999994</v>
      </c>
      <c r="O83" s="110">
        <f>VLOOKUP($D83,'REG FL  BS - 4 Results - H2023'!$A:$N,MATCH(O$12,'REG FL  BS - 4 Results - H2023'!$2:$2,0),FALSE)/1000</f>
        <v>4827.2566099999904</v>
      </c>
      <c r="P83" s="110">
        <f>VLOOKUP($D83,'REG FL  BS - 4 Results - H2023'!$A:$N,MATCH(P$12,'REG FL  BS - 4 Results - H2023'!$2:$2,0),FALSE)/1000</f>
        <v>5072.1134499999998</v>
      </c>
      <c r="Q83" s="110">
        <f>VLOOKUP($D83,'REG FL  BS - 4 Results - H2023'!$A:$N,MATCH(Q$12,'REG FL  BS - 4 Results - H2023'!$2:$2,0),FALSE)/1000</f>
        <v>3850.3887399999899</v>
      </c>
      <c r="R83" s="110">
        <f>VLOOKUP($D83,'REG FL  BS - 4 Results - H2023'!$A:$N,MATCH(R$12,'REG FL  BS - 4 Results - H2023'!$2:$2,0),FALSE)/1000</f>
        <v>1877.55934</v>
      </c>
      <c r="S83" s="112">
        <f t="shared" si="16"/>
        <v>4572.8449307692263</v>
      </c>
    </row>
    <row r="84" spans="1:19" s="15" customFormat="1" x14ac:dyDescent="0.3">
      <c r="A84" s="20">
        <f t="shared" si="15"/>
        <v>5</v>
      </c>
      <c r="B84" s="56">
        <v>184</v>
      </c>
      <c r="C84" s="21" t="s">
        <v>148</v>
      </c>
      <c r="D84" s="250" t="s">
        <v>272</v>
      </c>
      <c r="E84" s="21"/>
      <c r="F84" s="110">
        <f>VLOOKUP($D84,'REG FL  BS - 4 Results - H2023'!$A:$N,MATCH(F$12,'REG FL  BS - 4 Results - H2023'!$2:$2,0),FALSE)/1000</f>
        <v>8.4749200000000009</v>
      </c>
      <c r="G84" s="110">
        <f>VLOOKUP($D84,'REG FL  BS - 4 Results - H2023'!$A:$N,MATCH(G$12,'REG FL  BS - 4 Results - H2023'!$2:$2,0),FALSE)/1000</f>
        <v>1009.03147</v>
      </c>
      <c r="H84" s="110">
        <f>VLOOKUP($D84,'REG FL  BS - 4 Results - H2023'!$A:$N,MATCH(H$12,'REG FL  BS - 4 Results - H2023'!$2:$2,0),FALSE)/1000</f>
        <v>-214.30105999999901</v>
      </c>
      <c r="I84" s="110">
        <f>VLOOKUP($D84,'REG FL  BS - 4 Results - H2023'!$A:$N,MATCH(I$12,'REG FL  BS - 4 Results - H2023'!$2:$2,0),FALSE)/1000</f>
        <v>-959.06555999999796</v>
      </c>
      <c r="J84" s="110">
        <f>VLOOKUP($D84,'REG FL  BS - 4 Results - H2023'!$A:$N,MATCH(J$12,'REG FL  BS - 4 Results - H2023'!$2:$2,0),FALSE)/1000</f>
        <v>-1370.2525699999901</v>
      </c>
      <c r="K84" s="110">
        <f>VLOOKUP($D84,'REG FL  BS - 4 Results - H2023'!$A:$N,MATCH(K$12,'REG FL  BS - 4 Results - H2023'!$2:$2,0),FALSE)/1000</f>
        <v>-1960.06845</v>
      </c>
      <c r="L84" s="110">
        <f>VLOOKUP($D84,'REG FL  BS - 4 Results - H2023'!$A:$N,MATCH(L$12,'REG FL  BS - 4 Results - H2023'!$2:$2,0),FALSE)/1000</f>
        <v>-2271.9458099999897</v>
      </c>
      <c r="M84" s="110">
        <f>VLOOKUP($D84,'REG FL  BS - 4 Results - H2023'!$A:$N,MATCH(M$12,'REG FL  BS - 4 Results - H2023'!$2:$2,0),FALSE)/1000</f>
        <v>-1147.2279099999898</v>
      </c>
      <c r="N84" s="110">
        <f>VLOOKUP($D84,'REG FL  BS - 4 Results - H2023'!$A:$N,MATCH(N$12,'REG FL  BS - 4 Results - H2023'!$2:$2,0),FALSE)/1000</f>
        <v>-1770.15948</v>
      </c>
      <c r="O84" s="110">
        <f>VLOOKUP($D84,'REG FL  BS - 4 Results - H2023'!$A:$N,MATCH(O$12,'REG FL  BS - 4 Results - H2023'!$2:$2,0),FALSE)/1000</f>
        <v>-1630.8971999999899</v>
      </c>
      <c r="P84" s="110">
        <f>VLOOKUP($D84,'REG FL  BS - 4 Results - H2023'!$A:$N,MATCH(P$12,'REG FL  BS - 4 Results - H2023'!$2:$2,0),FALSE)/1000</f>
        <v>-2280.12542999999</v>
      </c>
      <c r="Q84" s="110">
        <f>VLOOKUP($D84,'REG FL  BS - 4 Results - H2023'!$A:$N,MATCH(Q$12,'REG FL  BS - 4 Results - H2023'!$2:$2,0),FALSE)/1000</f>
        <v>-13140.529339999999</v>
      </c>
      <c r="R84" s="110">
        <f>VLOOKUP($D84,'REG FL  BS - 4 Results - H2023'!$A:$N,MATCH(R$12,'REG FL  BS - 4 Results - H2023'!$2:$2,0),FALSE)/1000</f>
        <v>-5.9142599999999899</v>
      </c>
      <c r="S84" s="112">
        <f t="shared" si="16"/>
        <v>-1979.4600523076881</v>
      </c>
    </row>
    <row r="85" spans="1:19" s="15" customFormat="1" x14ac:dyDescent="0.3">
      <c r="A85" s="20">
        <f t="shared" si="15"/>
        <v>6</v>
      </c>
      <c r="B85" s="56">
        <v>185</v>
      </c>
      <c r="C85" s="21" t="s">
        <v>149</v>
      </c>
      <c r="D85" s="250" t="s">
        <v>273</v>
      </c>
      <c r="E85" s="21"/>
      <c r="F85" s="110">
        <f>VLOOKUP($D85,'REG FL  BS - 4 Results - H2023'!$A:$N,MATCH(F$12,'REG FL  BS - 4 Results - H2023'!$2:$2,0),FALSE)/1000</f>
        <v>0</v>
      </c>
      <c r="G85" s="110">
        <f>VLOOKUP($D85,'REG FL  BS - 4 Results - H2023'!$A:$N,MATCH(G$12,'REG FL  BS - 4 Results - H2023'!$2:$2,0),FALSE)/1000</f>
        <v>130.081819999999</v>
      </c>
      <c r="H85" s="110">
        <f>VLOOKUP($D85,'REG FL  BS - 4 Results - H2023'!$A:$N,MATCH(H$12,'REG FL  BS - 4 Results - H2023'!$2:$2,0),FALSE)/1000</f>
        <v>256.52523000000002</v>
      </c>
      <c r="I85" s="110">
        <f>VLOOKUP($D85,'REG FL  BS - 4 Results - H2023'!$A:$N,MATCH(I$12,'REG FL  BS - 4 Results - H2023'!$2:$2,0),FALSE)/1000</f>
        <v>0</v>
      </c>
      <c r="J85" s="110">
        <f>VLOOKUP($D85,'REG FL  BS - 4 Results - H2023'!$A:$N,MATCH(J$12,'REG FL  BS - 4 Results - H2023'!$2:$2,0),FALSE)/1000</f>
        <v>91.040050000000008</v>
      </c>
      <c r="K85" s="110">
        <f>VLOOKUP($D85,'REG FL  BS - 4 Results - H2023'!$A:$N,MATCH(K$12,'REG FL  BS - 4 Results - H2023'!$2:$2,0),FALSE)/1000</f>
        <v>232.85382000000001</v>
      </c>
      <c r="L85" s="110">
        <f>VLOOKUP($D85,'REG FL  BS - 4 Results - H2023'!$A:$N,MATCH(L$12,'REG FL  BS - 4 Results - H2023'!$2:$2,0),FALSE)/1000</f>
        <v>0</v>
      </c>
      <c r="M85" s="110">
        <f>VLOOKUP($D85,'REG FL  BS - 4 Results - H2023'!$A:$N,MATCH(M$12,'REG FL  BS - 4 Results - H2023'!$2:$2,0),FALSE)/1000</f>
        <v>88.079740000000001</v>
      </c>
      <c r="N85" s="110">
        <f>VLOOKUP($D85,'REG FL  BS - 4 Results - H2023'!$A:$N,MATCH(N$12,'REG FL  BS - 4 Results - H2023'!$2:$2,0),FALSE)/1000</f>
        <v>195.50353000000001</v>
      </c>
      <c r="O85" s="110">
        <f>VLOOKUP($D85,'REG FL  BS - 4 Results - H2023'!$A:$N,MATCH(O$12,'REG FL  BS - 4 Results - H2023'!$2:$2,0),FALSE)/1000</f>
        <v>2.9999999999999997E-4</v>
      </c>
      <c r="P85" s="110">
        <f>VLOOKUP($D85,'REG FL  BS - 4 Results - H2023'!$A:$N,MATCH(P$12,'REG FL  BS - 4 Results - H2023'!$2:$2,0),FALSE)/1000</f>
        <v>100.67569</v>
      </c>
      <c r="Q85" s="110">
        <f>VLOOKUP($D85,'REG FL  BS - 4 Results - H2023'!$A:$N,MATCH(Q$12,'REG FL  BS - 4 Results - H2023'!$2:$2,0),FALSE)/1000</f>
        <v>200.85909000000001</v>
      </c>
      <c r="R85" s="110">
        <f>VLOOKUP($D85,'REG FL  BS - 4 Results - H2023'!$A:$N,MATCH(R$12,'REG FL  BS - 4 Results - H2023'!$2:$2,0),FALSE)/1000</f>
        <v>112.6722</v>
      </c>
      <c r="S85" s="112">
        <f t="shared" si="16"/>
        <v>108.330113076923</v>
      </c>
    </row>
    <row r="86" spans="1:19" s="15" customFormat="1" x14ac:dyDescent="0.3">
      <c r="A86" s="20">
        <f t="shared" si="15"/>
        <v>7</v>
      </c>
      <c r="B86" s="56">
        <v>186</v>
      </c>
      <c r="C86" s="21" t="s">
        <v>150</v>
      </c>
      <c r="D86" s="250" t="s">
        <v>274</v>
      </c>
      <c r="E86" s="21"/>
      <c r="F86" s="110">
        <f>VLOOKUP($D86,'REG FL  BS - 4 Results - H2023'!$A:$N,MATCH(F$12,'REG FL  BS - 4 Results - H2023'!$2:$2,0),FALSE)/1000</f>
        <v>602420.11064999993</v>
      </c>
      <c r="G86" s="110">
        <f>VLOOKUP($D86,'REG FL  BS - 4 Results - H2023'!$A:$N,MATCH(G$12,'REG FL  BS - 4 Results - H2023'!$2:$2,0),FALSE)/1000</f>
        <v>604216.33351999999</v>
      </c>
      <c r="H86" s="110">
        <f>VLOOKUP($D86,'REG FL  BS - 4 Results - H2023'!$A:$N,MATCH(H$12,'REG FL  BS - 4 Results - H2023'!$2:$2,0),FALSE)/1000</f>
        <v>606781.95929999999</v>
      </c>
      <c r="I86" s="110">
        <f>VLOOKUP($D86,'REG FL  BS - 4 Results - H2023'!$A:$N,MATCH(I$12,'REG FL  BS - 4 Results - H2023'!$2:$2,0),FALSE)/1000</f>
        <v>596795.79492999997</v>
      </c>
      <c r="J86" s="110">
        <f>VLOOKUP($D86,'REG FL  BS - 4 Results - H2023'!$A:$N,MATCH(J$12,'REG FL  BS - 4 Results - H2023'!$2:$2,0),FALSE)/1000</f>
        <v>562503.99725000001</v>
      </c>
      <c r="K86" s="110">
        <f>VLOOKUP($D86,'REG FL  BS - 4 Results - H2023'!$A:$N,MATCH(K$12,'REG FL  BS - 4 Results - H2023'!$2:$2,0),FALSE)/1000</f>
        <v>528997.92245999898</v>
      </c>
      <c r="L86" s="110">
        <f>VLOOKUP($D86,'REG FL  BS - 4 Results - H2023'!$A:$N,MATCH(L$12,'REG FL  BS - 4 Results - H2023'!$2:$2,0),FALSE)/1000</f>
        <v>483532.13084</v>
      </c>
      <c r="M86" s="110">
        <f>VLOOKUP($D86,'REG FL  BS - 4 Results - H2023'!$A:$N,MATCH(M$12,'REG FL  BS - 4 Results - H2023'!$2:$2,0),FALSE)/1000</f>
        <v>431816.00550999999</v>
      </c>
      <c r="N86" s="110">
        <f>VLOOKUP($D86,'REG FL  BS - 4 Results - H2023'!$A:$N,MATCH(N$12,'REG FL  BS - 4 Results - H2023'!$2:$2,0),FALSE)/1000</f>
        <v>419543.2794</v>
      </c>
      <c r="O86" s="110">
        <f>VLOOKUP($D86,'REG FL  BS - 4 Results - H2023'!$A:$N,MATCH(O$12,'REG FL  BS - 4 Results - H2023'!$2:$2,0),FALSE)/1000</f>
        <v>347425.50994999998</v>
      </c>
      <c r="P86" s="110">
        <f>VLOOKUP($D86,'REG FL  BS - 4 Results - H2023'!$A:$N,MATCH(P$12,'REG FL  BS - 4 Results - H2023'!$2:$2,0),FALSE)/1000</f>
        <v>317549.95929999999</v>
      </c>
      <c r="Q86" s="110">
        <f>VLOOKUP($D86,'REG FL  BS - 4 Results - H2023'!$A:$N,MATCH(Q$12,'REG FL  BS - 4 Results - H2023'!$2:$2,0),FALSE)/1000</f>
        <v>289862.92520999996</v>
      </c>
      <c r="R86" s="110">
        <f>VLOOKUP($D86,'REG FL  BS - 4 Results - H2023'!$A:$N,MATCH(R$12,'REG FL  BS - 4 Results - H2023'!$2:$2,0),FALSE)/1000</f>
        <v>150966.23131</v>
      </c>
      <c r="S86" s="112">
        <f t="shared" si="16"/>
        <v>457108.62766384607</v>
      </c>
    </row>
    <row r="87" spans="1:19" s="15" customFormat="1" x14ac:dyDescent="0.3">
      <c r="A87" s="20">
        <f t="shared" si="15"/>
        <v>8</v>
      </c>
      <c r="B87" s="56">
        <v>189</v>
      </c>
      <c r="C87" s="21" t="s">
        <v>151</v>
      </c>
      <c r="D87" s="250" t="s">
        <v>275</v>
      </c>
      <c r="E87" s="21"/>
      <c r="F87" s="110">
        <f>VLOOKUP($D87,'REG FL  BS - 4 Results - H2023'!$A:$N,MATCH(F$12,'REG FL  BS - 4 Results - H2023'!$2:$2,0),FALSE)/1000</f>
        <v>5095.7973400000001</v>
      </c>
      <c r="G87" s="110">
        <f>VLOOKUP($D87,'REG FL  BS - 4 Results - H2023'!$A:$N,MATCH(G$12,'REG FL  BS - 4 Results - H2023'!$2:$2,0),FALSE)/1000</f>
        <v>5025.8423499999999</v>
      </c>
      <c r="H87" s="110">
        <f>VLOOKUP($D87,'REG FL  BS - 4 Results - H2023'!$A:$N,MATCH(H$12,'REG FL  BS - 4 Results - H2023'!$2:$2,0),FALSE)/1000</f>
        <v>4955.8873600000006</v>
      </c>
      <c r="I87" s="110">
        <f>VLOOKUP($D87,'REG FL  BS - 4 Results - H2023'!$A:$N,MATCH(I$12,'REG FL  BS - 4 Results - H2023'!$2:$2,0),FALSE)/1000</f>
        <v>4885.9323700000004</v>
      </c>
      <c r="J87" s="110">
        <f>VLOOKUP($D87,'REG FL  BS - 4 Results - H2023'!$A:$N,MATCH(J$12,'REG FL  BS - 4 Results - H2023'!$2:$2,0),FALSE)/1000</f>
        <v>4815.9773800000003</v>
      </c>
      <c r="K87" s="110">
        <f>VLOOKUP($D87,'REG FL  BS - 4 Results - H2023'!$A:$N,MATCH(K$12,'REG FL  BS - 4 Results - H2023'!$2:$2,0),FALSE)/1000</f>
        <v>4746.0223900000001</v>
      </c>
      <c r="L87" s="110">
        <f>VLOOKUP($D87,'REG FL  BS - 4 Results - H2023'!$A:$N,MATCH(L$12,'REG FL  BS - 4 Results - H2023'!$2:$2,0),FALSE)/1000</f>
        <v>4738.8830900000003</v>
      </c>
      <c r="M87" s="110">
        <f>VLOOKUP($D87,'REG FL  BS - 4 Results - H2023'!$A:$N,MATCH(M$12,'REG FL  BS - 4 Results - H2023'!$2:$2,0),FALSE)/1000</f>
        <v>4669.3162899999998</v>
      </c>
      <c r="N87" s="110">
        <f>VLOOKUP($D87,'REG FL  BS - 4 Results - H2023'!$A:$N,MATCH(N$12,'REG FL  BS - 4 Results - H2023'!$2:$2,0),FALSE)/1000</f>
        <v>4599.7495199999994</v>
      </c>
      <c r="O87" s="110">
        <f>VLOOKUP($D87,'REG FL  BS - 4 Results - H2023'!$A:$N,MATCH(O$12,'REG FL  BS - 4 Results - H2023'!$2:$2,0),FALSE)/1000</f>
        <v>4530.1827300000004</v>
      </c>
      <c r="P87" s="110">
        <f>VLOOKUP($D87,'REG FL  BS - 4 Results - H2023'!$A:$N,MATCH(P$12,'REG FL  BS - 4 Results - H2023'!$2:$2,0),FALSE)/1000</f>
        <v>4460.6159500000003</v>
      </c>
      <c r="Q87" s="110">
        <f>VLOOKUP($D87,'REG FL  BS - 4 Results - H2023'!$A:$N,MATCH(Q$12,'REG FL  BS - 4 Results - H2023'!$2:$2,0),FALSE)/1000</f>
        <v>4391.0491700000002</v>
      </c>
      <c r="R87" s="110">
        <f>VLOOKUP($D87,'REG FL  BS - 4 Results - H2023'!$A:$N,MATCH(R$12,'REG FL  BS - 4 Results - H2023'!$2:$2,0),FALSE)/1000</f>
        <v>4321.4823899999992</v>
      </c>
      <c r="S87" s="112">
        <f>AVERAGE(F87:R87)</f>
        <v>4710.5183330769232</v>
      </c>
    </row>
    <row r="88" spans="1:19" s="15" customFormat="1" x14ac:dyDescent="0.3">
      <c r="A88" s="20">
        <f t="shared" si="15"/>
        <v>9</v>
      </c>
      <c r="B88" s="56">
        <v>190</v>
      </c>
      <c r="C88" s="21" t="s">
        <v>152</v>
      </c>
      <c r="D88" s="250" t="s">
        <v>276</v>
      </c>
      <c r="E88" s="21"/>
      <c r="F88" s="110">
        <f>VLOOKUP($D88,'REG FL  BS - 4 Results - H2023'!$A:$N,MATCH(F$12,'REG FL  BS - 4 Results - H2023'!$2:$2,0),FALSE)/1000</f>
        <v>976946.81663000002</v>
      </c>
      <c r="G88" s="110">
        <f>VLOOKUP($D88,'REG FL  BS - 4 Results - H2023'!$A:$N,MATCH(G$12,'REG FL  BS - 4 Results - H2023'!$2:$2,0),FALSE)/1000</f>
        <v>976946.81663000002</v>
      </c>
      <c r="H88" s="110">
        <f>VLOOKUP($D88,'REG FL  BS - 4 Results - H2023'!$A:$N,MATCH(H$12,'REG FL  BS - 4 Results - H2023'!$2:$2,0),FALSE)/1000</f>
        <v>976946.81663000002</v>
      </c>
      <c r="I88" s="110">
        <f>VLOOKUP($D88,'REG FL  BS - 4 Results - H2023'!$A:$N,MATCH(I$12,'REG FL  BS - 4 Results - H2023'!$2:$2,0),FALSE)/1000</f>
        <v>954744.24011000001</v>
      </c>
      <c r="J88" s="110">
        <f>VLOOKUP($D88,'REG FL  BS - 4 Results - H2023'!$A:$N,MATCH(J$12,'REG FL  BS - 4 Results - H2023'!$2:$2,0),FALSE)/1000</f>
        <v>954744.24011000001</v>
      </c>
      <c r="K88" s="110">
        <f>VLOOKUP($D88,'REG FL  BS - 4 Results - H2023'!$A:$N,MATCH(K$12,'REG FL  BS - 4 Results - H2023'!$2:$2,0),FALSE)/1000</f>
        <v>954744.24011000001</v>
      </c>
      <c r="L88" s="110">
        <f>VLOOKUP($D88,'REG FL  BS - 4 Results - H2023'!$A:$N,MATCH(L$12,'REG FL  BS - 4 Results - H2023'!$2:$2,0),FALSE)/1000</f>
        <v>944752.71944999893</v>
      </c>
      <c r="M88" s="110">
        <f>VLOOKUP($D88,'REG FL  BS - 4 Results - H2023'!$A:$N,MATCH(M$12,'REG FL  BS - 4 Results - H2023'!$2:$2,0),FALSE)/1000</f>
        <v>944752.71944999893</v>
      </c>
      <c r="N88" s="110">
        <f>VLOOKUP($D88,'REG FL  BS - 4 Results - H2023'!$A:$N,MATCH(N$12,'REG FL  BS - 4 Results - H2023'!$2:$2,0),FALSE)/1000</f>
        <v>944752.71944999893</v>
      </c>
      <c r="O88" s="110">
        <f>VLOOKUP($D88,'REG FL  BS - 4 Results - H2023'!$A:$N,MATCH(O$12,'REG FL  BS - 4 Results - H2023'!$2:$2,0),FALSE)/1000</f>
        <v>917344.35933999892</v>
      </c>
      <c r="P88" s="110">
        <f>VLOOKUP($D88,'REG FL  BS - 4 Results - H2023'!$A:$N,MATCH(P$12,'REG FL  BS - 4 Results - H2023'!$2:$2,0),FALSE)/1000</f>
        <v>917344.35933999892</v>
      </c>
      <c r="Q88" s="110">
        <f>VLOOKUP($D88,'REG FL  BS - 4 Results - H2023'!$A:$N,MATCH(Q$12,'REG FL  BS - 4 Results - H2023'!$2:$2,0),FALSE)/1000</f>
        <v>957371.91892999993</v>
      </c>
      <c r="R88" s="110">
        <f>VLOOKUP($D88,'REG FL  BS - 4 Results - H2023'!$A:$N,MATCH(R$12,'REG FL  BS - 4 Results - H2023'!$2:$2,0),FALSE)/1000</f>
        <v>939911.20302999998</v>
      </c>
      <c r="S88" s="112">
        <f>AVERAGE(F88:R88)</f>
        <v>950869.47455461498</v>
      </c>
    </row>
    <row r="89" spans="1:19" s="15" customFormat="1" x14ac:dyDescent="0.3">
      <c r="A89" s="20">
        <f t="shared" si="15"/>
        <v>10</v>
      </c>
      <c r="B89" s="56"/>
      <c r="C89" s="41" t="s">
        <v>153</v>
      </c>
      <c r="D89" s="41"/>
      <c r="E89" s="41"/>
      <c r="F89" s="93">
        <f>SUM(F81:F88)</f>
        <v>4224018.0410000002</v>
      </c>
      <c r="G89" s="93">
        <f t="shared" ref="G89:R89" si="17">SUM(G81:G88)</f>
        <v>4184012.0215099901</v>
      </c>
      <c r="H89" s="93">
        <f t="shared" si="17"/>
        <v>4137152.43891</v>
      </c>
      <c r="I89" s="93">
        <f t="shared" si="17"/>
        <v>4025389.6709399903</v>
      </c>
      <c r="J89" s="93">
        <f t="shared" si="17"/>
        <v>3932482.4123099903</v>
      </c>
      <c r="K89" s="93">
        <f t="shared" si="17"/>
        <v>3842970.4789299993</v>
      </c>
      <c r="L89" s="93">
        <f t="shared" si="17"/>
        <v>3694761.2240199982</v>
      </c>
      <c r="M89" s="93">
        <f t="shared" si="17"/>
        <v>3567320.6496999892</v>
      </c>
      <c r="N89" s="93">
        <f t="shared" si="17"/>
        <v>3478552.1607899885</v>
      </c>
      <c r="O89" s="93">
        <f t="shared" si="17"/>
        <v>3331664.127009999</v>
      </c>
      <c r="P89" s="93">
        <f t="shared" si="17"/>
        <v>3222545.7706699991</v>
      </c>
      <c r="Q89" s="93">
        <f t="shared" si="17"/>
        <v>3203798.6618400002</v>
      </c>
      <c r="R89" s="123">
        <f t="shared" si="17"/>
        <v>3058571.26984999</v>
      </c>
      <c r="S89" s="123">
        <f>SUM(S81:S88)</f>
        <v>3684864.5328830723</v>
      </c>
    </row>
    <row r="90" spans="1:19" s="15" customFormat="1" ht="14.4" thickBot="1" x14ac:dyDescent="0.35">
      <c r="A90" s="20">
        <f t="shared" si="15"/>
        <v>11</v>
      </c>
      <c r="B90" s="56"/>
      <c r="C90" s="21" t="s">
        <v>154</v>
      </c>
      <c r="D90" s="21"/>
      <c r="E90" s="21"/>
      <c r="F90" s="95">
        <f t="shared" ref="F90:S90" si="18">F30+F40+F59+F89</f>
        <v>26165936.761999983</v>
      </c>
      <c r="G90" s="95">
        <f t="shared" si="18"/>
        <v>26351719.553589892</v>
      </c>
      <c r="H90" s="95">
        <f t="shared" si="18"/>
        <v>26319944.844179895</v>
      </c>
      <c r="I90" s="95">
        <f t="shared" si="18"/>
        <v>26312048.035349984</v>
      </c>
      <c r="J90" s="95">
        <f t="shared" si="18"/>
        <v>26442365.029499982</v>
      </c>
      <c r="K90" s="95">
        <f t="shared" si="18"/>
        <v>26512506.73210001</v>
      </c>
      <c r="L90" s="95">
        <f t="shared" si="18"/>
        <v>26599628.018059995</v>
      </c>
      <c r="M90" s="95">
        <f t="shared" si="18"/>
        <v>26658317.689589992</v>
      </c>
      <c r="N90" s="95">
        <f t="shared" si="18"/>
        <v>26715877.391739979</v>
      </c>
      <c r="O90" s="95">
        <f t="shared" si="18"/>
        <v>26919285.392069992</v>
      </c>
      <c r="P90" s="95">
        <f t="shared" si="18"/>
        <v>26845260.372919988</v>
      </c>
      <c r="Q90" s="95">
        <f t="shared" si="18"/>
        <v>27365832.126419894</v>
      </c>
      <c r="R90" s="130">
        <f t="shared" si="18"/>
        <v>27163962.77880998</v>
      </c>
      <c r="S90" s="130">
        <f t="shared" si="18"/>
        <v>26644052.671256118</v>
      </c>
    </row>
    <row r="91" spans="1:19" s="15" customFormat="1" ht="14.4" thickTop="1" x14ac:dyDescent="0.3">
      <c r="A91" s="20">
        <f t="shared" si="15"/>
        <v>12</v>
      </c>
      <c r="B91" s="56"/>
      <c r="C91" s="25"/>
      <c r="D91" s="25"/>
      <c r="E91" s="25"/>
      <c r="F91" s="90"/>
      <c r="G91" s="90"/>
      <c r="H91" s="90"/>
      <c r="I91" s="90"/>
      <c r="J91" s="90"/>
      <c r="K91" s="90"/>
      <c r="L91" s="86"/>
      <c r="M91" s="90"/>
      <c r="N91" s="86"/>
      <c r="O91" s="90"/>
      <c r="P91" s="90"/>
      <c r="Q91" s="96"/>
      <c r="R91" s="131"/>
      <c r="S91" s="112"/>
    </row>
    <row r="92" spans="1:19" s="15" customFormat="1" x14ac:dyDescent="0.3">
      <c r="A92" s="20">
        <f t="shared" si="15"/>
        <v>13</v>
      </c>
      <c r="B92" s="56"/>
      <c r="C92" s="21" t="s">
        <v>155</v>
      </c>
      <c r="D92" s="21"/>
      <c r="E92" s="21"/>
      <c r="F92" s="89"/>
      <c r="G92" s="89"/>
      <c r="H92" s="89"/>
      <c r="I92" s="89"/>
      <c r="J92" s="89"/>
      <c r="K92" s="89"/>
      <c r="L92" s="86"/>
      <c r="M92" s="89"/>
      <c r="N92" s="86"/>
      <c r="O92" s="89"/>
      <c r="P92" s="89"/>
      <c r="Q92" s="96"/>
      <c r="R92" s="131"/>
      <c r="S92" s="112"/>
    </row>
    <row r="93" spans="1:19" x14ac:dyDescent="0.3">
      <c r="A93" s="20">
        <f t="shared" si="15"/>
        <v>14</v>
      </c>
      <c r="B93" s="56">
        <v>201</v>
      </c>
      <c r="C93" s="21" t="s">
        <v>156</v>
      </c>
      <c r="D93" s="250" t="s">
        <v>277</v>
      </c>
      <c r="E93" s="21"/>
      <c r="F93" s="110">
        <f>-VLOOKUP($D93,'REG FL  BS - 4 Results - H2023'!$A:$N,MATCH(F$12,'REG FL  BS - 4 Results - H2023'!$2:$2,0),FALSE)/1000</f>
        <v>0</v>
      </c>
      <c r="G93" s="110">
        <f>-VLOOKUP($D93,'REG FL  BS - 4 Results - H2023'!$A:$N,MATCH(G$12,'REG FL  BS - 4 Results - H2023'!$2:$2,0),FALSE)/1000</f>
        <v>0</v>
      </c>
      <c r="H93" s="110">
        <f>-VLOOKUP($D93,'REG FL  BS - 4 Results - H2023'!$A:$N,MATCH(H$12,'REG FL  BS - 4 Results - H2023'!$2:$2,0),FALSE)/1000</f>
        <v>0</v>
      </c>
      <c r="I93" s="110">
        <f>-VLOOKUP($D93,'REG FL  BS - 4 Results - H2023'!$A:$N,MATCH(I$12,'REG FL  BS - 4 Results - H2023'!$2:$2,0),FALSE)/1000</f>
        <v>0</v>
      </c>
      <c r="J93" s="110">
        <f>-VLOOKUP($D93,'REG FL  BS - 4 Results - H2023'!$A:$N,MATCH(J$12,'REG FL  BS - 4 Results - H2023'!$2:$2,0),FALSE)/1000</f>
        <v>0</v>
      </c>
      <c r="K93" s="110">
        <f>-VLOOKUP($D93,'REG FL  BS - 4 Results - H2023'!$A:$N,MATCH(K$12,'REG FL  BS - 4 Results - H2023'!$2:$2,0),FALSE)/1000</f>
        <v>0</v>
      </c>
      <c r="L93" s="110">
        <f>-VLOOKUP($D93,'REG FL  BS - 4 Results - H2023'!$A:$N,MATCH(L$12,'REG FL  BS - 4 Results - H2023'!$2:$2,0),FALSE)/1000</f>
        <v>0</v>
      </c>
      <c r="M93" s="110">
        <f>-VLOOKUP($D93,'REG FL  BS - 4 Results - H2023'!$A:$N,MATCH(M$12,'REG FL  BS - 4 Results - H2023'!$2:$2,0),FALSE)/1000</f>
        <v>0</v>
      </c>
      <c r="N93" s="110">
        <f>-VLOOKUP($D93,'REG FL  BS - 4 Results - H2023'!$A:$N,MATCH(N$12,'REG FL  BS - 4 Results - H2023'!$2:$2,0),FALSE)/1000</f>
        <v>0</v>
      </c>
      <c r="O93" s="110">
        <f>-VLOOKUP($D93,'REG FL  BS - 4 Results - H2023'!$A:$N,MATCH(O$12,'REG FL  BS - 4 Results - H2023'!$2:$2,0),FALSE)/1000</f>
        <v>0</v>
      </c>
      <c r="P93" s="110">
        <f>-VLOOKUP($D93,'REG FL  BS - 4 Results - H2023'!$A:$N,MATCH(P$12,'REG FL  BS - 4 Results - H2023'!$2:$2,0),FALSE)/1000</f>
        <v>0</v>
      </c>
      <c r="Q93" s="110">
        <f>-VLOOKUP($D93,'REG FL  BS - 4 Results - H2023'!$A:$N,MATCH(Q$12,'REG FL  BS - 4 Results - H2023'!$2:$2,0),FALSE)/1000</f>
        <v>0</v>
      </c>
      <c r="R93" s="110">
        <f>-VLOOKUP($D93,'REG FL  BS - 4 Results - H2023'!$A:$N,MATCH(R$12,'REG FL  BS - 4 Results - H2023'!$2:$2,0),FALSE)/1000</f>
        <v>0</v>
      </c>
      <c r="S93" s="112">
        <f t="shared" ref="S93" si="19">AVERAGE(F93:R93)</f>
        <v>0</v>
      </c>
    </row>
    <row r="94" spans="1:19" x14ac:dyDescent="0.3">
      <c r="A94" s="20">
        <f t="shared" si="15"/>
        <v>15</v>
      </c>
      <c r="B94" s="56">
        <v>207</v>
      </c>
      <c r="C94" s="21" t="s">
        <v>157</v>
      </c>
      <c r="D94" s="250" t="s">
        <v>278</v>
      </c>
      <c r="E94" s="21"/>
      <c r="F94" s="110">
        <f>-VLOOKUP($D94,'REG FL  BS - 4 Results - H2023'!$A:$N,MATCH(F$12,'REG FL  BS - 4 Results - H2023'!$2:$2,0),FALSE)/1000</f>
        <v>0</v>
      </c>
      <c r="G94" s="110">
        <f>-VLOOKUP($D94,'REG FL  BS - 4 Results - H2023'!$A:$N,MATCH(G$12,'REG FL  BS - 4 Results - H2023'!$2:$2,0),FALSE)/1000</f>
        <v>0</v>
      </c>
      <c r="H94" s="110">
        <f>-VLOOKUP($D94,'REG FL  BS - 4 Results - H2023'!$A:$N,MATCH(H$12,'REG FL  BS - 4 Results - H2023'!$2:$2,0),FALSE)/1000</f>
        <v>0</v>
      </c>
      <c r="I94" s="110">
        <f>-VLOOKUP($D94,'REG FL  BS - 4 Results - H2023'!$A:$N,MATCH(I$12,'REG FL  BS - 4 Results - H2023'!$2:$2,0),FALSE)/1000</f>
        <v>0</v>
      </c>
      <c r="J94" s="110">
        <f>-VLOOKUP($D94,'REG FL  BS - 4 Results - H2023'!$A:$N,MATCH(J$12,'REG FL  BS - 4 Results - H2023'!$2:$2,0),FALSE)/1000</f>
        <v>0</v>
      </c>
      <c r="K94" s="110">
        <f>-VLOOKUP($D94,'REG FL  BS - 4 Results - H2023'!$A:$N,MATCH(K$12,'REG FL  BS - 4 Results - H2023'!$2:$2,0),FALSE)/1000</f>
        <v>0</v>
      </c>
      <c r="L94" s="110">
        <f>-VLOOKUP($D94,'REG FL  BS - 4 Results - H2023'!$A:$N,MATCH(L$12,'REG FL  BS - 4 Results - H2023'!$2:$2,0),FALSE)/1000</f>
        <v>0</v>
      </c>
      <c r="M94" s="110">
        <f>-VLOOKUP($D94,'REG FL  BS - 4 Results - H2023'!$A:$N,MATCH(M$12,'REG FL  BS - 4 Results - H2023'!$2:$2,0),FALSE)/1000</f>
        <v>0</v>
      </c>
      <c r="N94" s="110">
        <f>-VLOOKUP($D94,'REG FL  BS - 4 Results - H2023'!$A:$N,MATCH(N$12,'REG FL  BS - 4 Results - H2023'!$2:$2,0),FALSE)/1000</f>
        <v>0</v>
      </c>
      <c r="O94" s="110">
        <f>-VLOOKUP($D94,'REG FL  BS - 4 Results - H2023'!$A:$N,MATCH(O$12,'REG FL  BS - 4 Results - H2023'!$2:$2,0),FALSE)/1000</f>
        <v>0</v>
      </c>
      <c r="P94" s="110">
        <f>-VLOOKUP($D94,'REG FL  BS - 4 Results - H2023'!$A:$N,MATCH(P$12,'REG FL  BS - 4 Results - H2023'!$2:$2,0),FALSE)/1000</f>
        <v>0</v>
      </c>
      <c r="Q94" s="110">
        <f>-VLOOKUP($D94,'REG FL  BS - 4 Results - H2023'!$A:$N,MATCH(Q$12,'REG FL  BS - 4 Results - H2023'!$2:$2,0),FALSE)/1000</f>
        <v>0</v>
      </c>
      <c r="R94" s="110">
        <f>-VLOOKUP($D94,'REG FL  BS - 4 Results - H2023'!$A:$N,MATCH(R$12,'REG FL  BS - 4 Results - H2023'!$2:$2,0),FALSE)/1000</f>
        <v>0</v>
      </c>
      <c r="S94" s="112">
        <f t="shared" ref="S94" si="20">AVERAGE(F94:R94)</f>
        <v>0</v>
      </c>
    </row>
    <row r="95" spans="1:19" x14ac:dyDescent="0.3">
      <c r="A95" s="20">
        <f t="shared" si="15"/>
        <v>16</v>
      </c>
      <c r="B95" s="56">
        <v>214</v>
      </c>
      <c r="C95" s="3" t="s">
        <v>158</v>
      </c>
      <c r="D95" s="250" t="s">
        <v>358</v>
      </c>
    </row>
    <row r="96" spans="1:19" x14ac:dyDescent="0.3">
      <c r="A96" s="20">
        <f t="shared" si="15"/>
        <v>17</v>
      </c>
      <c r="B96" s="56">
        <v>211</v>
      </c>
      <c r="C96" s="21" t="s">
        <v>159</v>
      </c>
      <c r="D96" s="250" t="s">
        <v>279</v>
      </c>
      <c r="E96" s="21"/>
      <c r="F96" s="110">
        <f>-VLOOKUP($D96,'REG FL  BS - 4 Results - H2023'!$A:$N,MATCH(F$12,'REG FL  BS - 4 Results - H2023'!$2:$2,0),FALSE)/1000</f>
        <v>1591035.36075</v>
      </c>
      <c r="G96" s="110">
        <f>-VLOOKUP($D96,'REG FL  BS - 4 Results - H2023'!$A:$N,MATCH(G$12,'REG FL  BS - 4 Results - H2023'!$2:$2,0),FALSE)/1000</f>
        <v>1591035.36075</v>
      </c>
      <c r="H96" s="110">
        <f>-VLOOKUP($D96,'REG FL  BS - 4 Results - H2023'!$A:$N,MATCH(H$12,'REG FL  BS - 4 Results - H2023'!$2:$2,0),FALSE)/1000</f>
        <v>1591035.36075</v>
      </c>
      <c r="I96" s="110">
        <f>-VLOOKUP($D96,'REG FL  BS - 4 Results - H2023'!$A:$N,MATCH(I$12,'REG FL  BS - 4 Results - H2023'!$2:$2,0),FALSE)/1000</f>
        <v>1591035.36075</v>
      </c>
      <c r="J96" s="110">
        <f>-VLOOKUP($D96,'REG FL  BS - 4 Results - H2023'!$A:$N,MATCH(J$12,'REG FL  BS - 4 Results - H2023'!$2:$2,0),FALSE)/1000</f>
        <v>1591035.36075</v>
      </c>
      <c r="K96" s="110">
        <f>-VLOOKUP($D96,'REG FL  BS - 4 Results - H2023'!$A:$N,MATCH(K$12,'REG FL  BS - 4 Results - H2023'!$2:$2,0),FALSE)/1000</f>
        <v>1591035.36075</v>
      </c>
      <c r="L96" s="110">
        <f>-VLOOKUP($D96,'REG FL  BS - 4 Results - H2023'!$A:$N,MATCH(L$12,'REG FL  BS - 4 Results - H2023'!$2:$2,0),FALSE)/1000</f>
        <v>1591035.36075</v>
      </c>
      <c r="M96" s="110">
        <f>-VLOOKUP($D96,'REG FL  BS - 4 Results - H2023'!$A:$N,MATCH(M$12,'REG FL  BS - 4 Results - H2023'!$2:$2,0),FALSE)/1000</f>
        <v>1591035.36075</v>
      </c>
      <c r="N96" s="110">
        <f>-VLOOKUP($D96,'REG FL  BS - 4 Results - H2023'!$A:$N,MATCH(N$12,'REG FL  BS - 4 Results - H2023'!$2:$2,0),FALSE)/1000</f>
        <v>1591398.5301699901</v>
      </c>
      <c r="O96" s="110">
        <f>-VLOOKUP($D96,'REG FL  BS - 4 Results - H2023'!$A:$N,MATCH(O$12,'REG FL  BS - 4 Results - H2023'!$2:$2,0),FALSE)/1000</f>
        <v>1591355.9214299901</v>
      </c>
      <c r="P96" s="110">
        <f>-VLOOKUP($D96,'REG FL  BS - 4 Results - H2023'!$A:$N,MATCH(P$12,'REG FL  BS - 4 Results - H2023'!$2:$2,0),FALSE)/1000</f>
        <v>1591355.91227</v>
      </c>
      <c r="Q96" s="110">
        <f>-VLOOKUP($D96,'REG FL  BS - 4 Results - H2023'!$A:$N,MATCH(Q$12,'REG FL  BS - 4 Results - H2023'!$2:$2,0),FALSE)/1000</f>
        <v>1591355.91227</v>
      </c>
      <c r="R96" s="110">
        <f>-VLOOKUP($D96,'REG FL  BS - 4 Results - H2023'!$A:$N,MATCH(R$12,'REG FL  BS - 4 Results - H2023'!$2:$2,0),FALSE)/1000</f>
        <v>1591355.91227</v>
      </c>
      <c r="S96" s="112">
        <f t="shared" ref="S96:S97" si="21">AVERAGE(F96:R96)</f>
        <v>1591161.9288007675</v>
      </c>
    </row>
    <row r="97" spans="1:19" x14ac:dyDescent="0.3">
      <c r="A97" s="20">
        <f t="shared" si="15"/>
        <v>18</v>
      </c>
      <c r="B97" s="56">
        <v>216</v>
      </c>
      <c r="C97" s="21" t="s">
        <v>160</v>
      </c>
      <c r="D97" s="250" t="s">
        <v>280</v>
      </c>
      <c r="E97" s="21"/>
      <c r="F97" s="110">
        <f>-VLOOKUP($D97,'REG FL  BS - 4 Results - H2023'!$A:$N,MATCH(F$12,'REG FL  BS - 4 Results - H2023'!$2:$2,0),FALSE)/1000</f>
        <v>7433969.9329499993</v>
      </c>
      <c r="G97" s="110">
        <f>-VLOOKUP($D97,'REG FL  BS - 4 Results - H2023'!$A:$N,MATCH(G$12,'REG FL  BS - 4 Results - H2023'!$2:$2,0),FALSE)/1000</f>
        <v>7509543.4029799998</v>
      </c>
      <c r="H97" s="110">
        <f>-VLOOKUP($D97,'REG FL  BS - 4 Results - H2023'!$A:$N,MATCH(H$12,'REG FL  BS - 4 Results - H2023'!$2:$2,0),FALSE)/1000</f>
        <v>7548472.29833999</v>
      </c>
      <c r="I97" s="110">
        <f>-VLOOKUP($D97,'REG FL  BS - 4 Results - H2023'!$A:$N,MATCH(I$12,'REG FL  BS - 4 Results - H2023'!$2:$2,0),FALSE)/1000</f>
        <v>7633385.8529399997</v>
      </c>
      <c r="J97" s="110">
        <f>-VLOOKUP($D97,'REG FL  BS - 4 Results - H2023'!$A:$N,MATCH(J$12,'REG FL  BS - 4 Results - H2023'!$2:$2,0),FALSE)/1000</f>
        <v>7697292.8197299996</v>
      </c>
      <c r="K97" s="110">
        <f>-VLOOKUP($D97,'REG FL  BS - 4 Results - H2023'!$A:$N,MATCH(K$12,'REG FL  BS - 4 Results - H2023'!$2:$2,0),FALSE)/1000</f>
        <v>7768745.3049099902</v>
      </c>
      <c r="L97" s="110">
        <f>-VLOOKUP($D97,'REG FL  BS - 4 Results - H2023'!$A:$N,MATCH(L$12,'REG FL  BS - 4 Results - H2023'!$2:$2,0),FALSE)/1000</f>
        <v>7889588.9194</v>
      </c>
      <c r="M97" s="110">
        <f>-VLOOKUP($D97,'REG FL  BS - 4 Results - H2023'!$A:$N,MATCH(M$12,'REG FL  BS - 4 Results - H2023'!$2:$2,0),FALSE)/1000</f>
        <v>8015700.5264600003</v>
      </c>
      <c r="N97" s="110">
        <f>-VLOOKUP($D97,'REG FL  BS - 4 Results - H2023'!$A:$N,MATCH(N$12,'REG FL  BS - 4 Results - H2023'!$2:$2,0),FALSE)/1000</f>
        <v>8145935.2664299896</v>
      </c>
      <c r="O97" s="110">
        <f>-VLOOKUP($D97,'REG FL  BS - 4 Results - H2023'!$A:$N,MATCH(O$12,'REG FL  BS - 4 Results - H2023'!$2:$2,0),FALSE)/1000</f>
        <v>8238726.8038299903</v>
      </c>
      <c r="P97" s="110">
        <f>-VLOOKUP($D97,'REG FL  BS - 4 Results - H2023'!$A:$N,MATCH(P$12,'REG FL  BS - 4 Results - H2023'!$2:$2,0),FALSE)/1000</f>
        <v>8298957.5925900005</v>
      </c>
      <c r="Q97" s="110">
        <f>-VLOOKUP($D97,'REG FL  BS - 4 Results - H2023'!$A:$N,MATCH(Q$12,'REG FL  BS - 4 Results - H2023'!$2:$2,0),FALSE)/1000</f>
        <v>8327216.25479999</v>
      </c>
      <c r="R97" s="110">
        <f>-VLOOKUP($D97,'REG FL  BS - 4 Results - H2023'!$A:$N,MATCH(R$12,'REG FL  BS - 4 Results - H2023'!$2:$2,0),FALSE)/1000</f>
        <v>8450403.5130599998</v>
      </c>
      <c r="S97" s="112">
        <f t="shared" si="21"/>
        <v>7919841.4221861502</v>
      </c>
    </row>
    <row r="98" spans="1:19" x14ac:dyDescent="0.3">
      <c r="A98" s="20">
        <f t="shared" si="15"/>
        <v>19</v>
      </c>
      <c r="B98" s="56">
        <v>219</v>
      </c>
      <c r="C98" s="21" t="s">
        <v>161</v>
      </c>
      <c r="D98" s="250" t="s">
        <v>281</v>
      </c>
      <c r="E98" s="21"/>
      <c r="F98" s="110">
        <f>-VLOOKUP($D98,'REG FL  BS - 4 Results - H2023'!$A:$N,MATCH(F$12,'REG FL  BS - 4 Results - H2023'!$2:$2,0),FALSE)/1000</f>
        <v>-2106.97388</v>
      </c>
      <c r="G98" s="110">
        <f>-VLOOKUP($D98,'REG FL  BS - 4 Results - H2023'!$A:$N,MATCH(G$12,'REG FL  BS - 4 Results - H2023'!$2:$2,0),FALSE)/1000</f>
        <v>-2106.9611299999997</v>
      </c>
      <c r="H98" s="110">
        <f>-VLOOKUP($D98,'REG FL  BS - 4 Results - H2023'!$A:$N,MATCH(H$12,'REG FL  BS - 4 Results - H2023'!$2:$2,0),FALSE)/1000</f>
        <v>-1847.8450600000001</v>
      </c>
      <c r="I98" s="110">
        <f>-VLOOKUP($D98,'REG FL  BS - 4 Results - H2023'!$A:$N,MATCH(I$12,'REG FL  BS - 4 Results - H2023'!$2:$2,0),FALSE)/1000</f>
        <v>396.67147999999997</v>
      </c>
      <c r="J98" s="110">
        <f>-VLOOKUP($D98,'REG FL  BS - 4 Results - H2023'!$A:$N,MATCH(J$12,'REG FL  BS - 4 Results - H2023'!$2:$2,0),FALSE)/1000</f>
        <v>396.71313999999904</v>
      </c>
      <c r="K98" s="110">
        <f>-VLOOKUP($D98,'REG FL  BS - 4 Results - H2023'!$A:$N,MATCH(K$12,'REG FL  BS - 4 Results - H2023'!$2:$2,0),FALSE)/1000</f>
        <v>475.85673999999898</v>
      </c>
      <c r="L98" s="110">
        <f>-VLOOKUP($D98,'REG FL  BS - 4 Results - H2023'!$A:$N,MATCH(L$12,'REG FL  BS - 4 Results - H2023'!$2:$2,0),FALSE)/1000</f>
        <v>359.50603000000001</v>
      </c>
      <c r="M98" s="110">
        <f>-VLOOKUP($D98,'REG FL  BS - 4 Results - H2023'!$A:$N,MATCH(M$12,'REG FL  BS - 4 Results - H2023'!$2:$2,0),FALSE)/1000</f>
        <v>361.01920000000001</v>
      </c>
      <c r="N98" s="110">
        <f>-VLOOKUP($D98,'REG FL  BS - 4 Results - H2023'!$A:$N,MATCH(N$12,'REG FL  BS - 4 Results - H2023'!$2:$2,0),FALSE)/1000</f>
        <v>392.50878999999998</v>
      </c>
      <c r="O98" s="110">
        <f>-VLOOKUP($D98,'REG FL  BS - 4 Results - H2023'!$A:$N,MATCH(O$12,'REG FL  BS - 4 Results - H2023'!$2:$2,0),FALSE)/1000</f>
        <v>246.78125999999898</v>
      </c>
      <c r="P98" s="110">
        <f>-VLOOKUP($D98,'REG FL  BS - 4 Results - H2023'!$A:$N,MATCH(P$12,'REG FL  BS - 4 Results - H2023'!$2:$2,0),FALSE)/1000</f>
        <v>246.33833999999999</v>
      </c>
      <c r="Q98" s="110">
        <f>-VLOOKUP($D98,'REG FL  BS - 4 Results - H2023'!$A:$N,MATCH(Q$12,'REG FL  BS - 4 Results - H2023'!$2:$2,0),FALSE)/1000</f>
        <v>270.88971999999995</v>
      </c>
      <c r="R98" s="110">
        <f>-VLOOKUP($D98,'REG FL  BS - 4 Results - H2023'!$A:$N,MATCH(R$12,'REG FL  BS - 4 Results - H2023'!$2:$2,0),FALSE)/1000</f>
        <v>922.26578999999901</v>
      </c>
      <c r="S98" s="112">
        <f t="shared" ref="S98" si="22">AVERAGE(F98:R98)</f>
        <v>-153.3253523076925</v>
      </c>
    </row>
    <row r="99" spans="1:19" x14ac:dyDescent="0.3">
      <c r="A99" s="20">
        <f t="shared" si="15"/>
        <v>20</v>
      </c>
      <c r="B99" s="56"/>
      <c r="C99" s="41" t="s">
        <v>162</v>
      </c>
      <c r="D99" s="41"/>
      <c r="E99" s="41"/>
      <c r="F99" s="97">
        <f t="shared" ref="F99:S99" si="23">SUM(F93:F98)</f>
        <v>9022898.319819998</v>
      </c>
      <c r="G99" s="97">
        <f t="shared" si="23"/>
        <v>9098471.8026000001</v>
      </c>
      <c r="H99" s="97">
        <f t="shared" si="23"/>
        <v>9137659.8140299898</v>
      </c>
      <c r="I99" s="97">
        <f t="shared" si="23"/>
        <v>9224817.8851699997</v>
      </c>
      <c r="J99" s="97">
        <f t="shared" si="23"/>
        <v>9288724.8936199993</v>
      </c>
      <c r="K99" s="97">
        <f t="shared" si="23"/>
        <v>9360256.5223999899</v>
      </c>
      <c r="L99" s="97">
        <f t="shared" si="23"/>
        <v>9480983.7861800008</v>
      </c>
      <c r="M99" s="97">
        <f t="shared" si="23"/>
        <v>9607096.9064100012</v>
      </c>
      <c r="N99" s="97">
        <f t="shared" si="23"/>
        <v>9737726.3053899799</v>
      </c>
      <c r="O99" s="97">
        <f t="shared" si="23"/>
        <v>9830329.5065199807</v>
      </c>
      <c r="P99" s="97">
        <f t="shared" si="23"/>
        <v>9890559.8432</v>
      </c>
      <c r="Q99" s="97">
        <f t="shared" si="23"/>
        <v>9918843.0567899905</v>
      </c>
      <c r="R99" s="132">
        <f t="shared" si="23"/>
        <v>10042681.691120001</v>
      </c>
      <c r="S99" s="132">
        <f t="shared" si="23"/>
        <v>9510850.025634611</v>
      </c>
    </row>
    <row r="100" spans="1:19" x14ac:dyDescent="0.3">
      <c r="A100" s="20">
        <f t="shared" si="15"/>
        <v>21</v>
      </c>
      <c r="B100" s="56">
        <v>204</v>
      </c>
      <c r="C100" s="21" t="s">
        <v>163</v>
      </c>
      <c r="D100" s="250" t="s">
        <v>358</v>
      </c>
      <c r="E100" s="21"/>
      <c r="F100" s="110">
        <v>0</v>
      </c>
      <c r="G100" s="110">
        <v>0</v>
      </c>
      <c r="H100" s="110">
        <v>0</v>
      </c>
      <c r="I100" s="110">
        <v>0</v>
      </c>
      <c r="J100" s="110">
        <v>0</v>
      </c>
      <c r="K100" s="110">
        <v>0</v>
      </c>
      <c r="L100" s="110">
        <v>0</v>
      </c>
      <c r="M100" s="110">
        <v>0</v>
      </c>
      <c r="N100" s="110">
        <v>0</v>
      </c>
      <c r="O100" s="110">
        <v>0</v>
      </c>
      <c r="P100" s="110">
        <v>0</v>
      </c>
      <c r="Q100" s="110">
        <v>0</v>
      </c>
      <c r="R100" s="110">
        <v>0</v>
      </c>
      <c r="S100" s="112">
        <f>AVERAGE(F100:R100)</f>
        <v>0</v>
      </c>
    </row>
    <row r="101" spans="1:19" x14ac:dyDescent="0.3">
      <c r="A101" s="20">
        <f t="shared" si="15"/>
        <v>22</v>
      </c>
      <c r="B101" s="55"/>
      <c r="C101" s="41" t="s">
        <v>164</v>
      </c>
      <c r="D101" s="41"/>
      <c r="E101" s="41"/>
      <c r="F101" s="93">
        <f>SUM(F99:F100)</f>
        <v>9022898.319819998</v>
      </c>
      <c r="G101" s="93">
        <f t="shared" ref="G101:S101" si="24">SUM(G99:G100)</f>
        <v>9098471.8026000001</v>
      </c>
      <c r="H101" s="93">
        <f t="shared" si="24"/>
        <v>9137659.8140299898</v>
      </c>
      <c r="I101" s="93">
        <f t="shared" si="24"/>
        <v>9224817.8851699997</v>
      </c>
      <c r="J101" s="93">
        <f t="shared" si="24"/>
        <v>9288724.8936199993</v>
      </c>
      <c r="K101" s="93">
        <f t="shared" si="24"/>
        <v>9360256.5223999899</v>
      </c>
      <c r="L101" s="93">
        <f t="shared" si="24"/>
        <v>9480983.7861800008</v>
      </c>
      <c r="M101" s="93">
        <f t="shared" si="24"/>
        <v>9607096.9064100012</v>
      </c>
      <c r="N101" s="93">
        <f t="shared" si="24"/>
        <v>9737726.3053899799</v>
      </c>
      <c r="O101" s="93">
        <f t="shared" si="24"/>
        <v>9830329.5065199807</v>
      </c>
      <c r="P101" s="93">
        <f t="shared" si="24"/>
        <v>9890559.8432</v>
      </c>
      <c r="Q101" s="93">
        <f t="shared" si="24"/>
        <v>9918843.0567899905</v>
      </c>
      <c r="R101" s="123">
        <f t="shared" si="24"/>
        <v>10042681.691120001</v>
      </c>
      <c r="S101" s="123">
        <f t="shared" si="24"/>
        <v>9510850.025634611</v>
      </c>
    </row>
    <row r="102" spans="1:19" x14ac:dyDescent="0.3">
      <c r="A102" s="20">
        <f t="shared" si="15"/>
        <v>23</v>
      </c>
      <c r="B102" s="55"/>
      <c r="C102" s="25"/>
      <c r="D102" s="25"/>
      <c r="E102" s="25"/>
      <c r="F102" s="90"/>
      <c r="G102" s="90"/>
      <c r="H102" s="90"/>
      <c r="I102" s="90"/>
      <c r="J102" s="90"/>
      <c r="K102" s="90"/>
      <c r="L102" s="90"/>
      <c r="M102" s="90"/>
      <c r="N102" s="90"/>
      <c r="O102" s="96"/>
      <c r="P102" s="90"/>
      <c r="Q102" s="90"/>
      <c r="R102" s="122"/>
      <c r="S102" s="122"/>
    </row>
    <row r="103" spans="1:19" x14ac:dyDescent="0.3">
      <c r="A103" s="20">
        <f t="shared" si="15"/>
        <v>24</v>
      </c>
      <c r="B103" s="56"/>
      <c r="C103" s="3" t="s">
        <v>165</v>
      </c>
      <c r="F103" s="90"/>
      <c r="G103" s="90"/>
      <c r="H103" s="90"/>
      <c r="I103" s="90"/>
      <c r="J103" s="90"/>
      <c r="K103" s="90"/>
      <c r="L103" s="90"/>
      <c r="M103" s="90"/>
      <c r="N103" s="90"/>
      <c r="O103" s="96"/>
      <c r="P103" s="90"/>
      <c r="Q103" s="90"/>
      <c r="R103" s="122"/>
      <c r="S103" s="122"/>
    </row>
    <row r="104" spans="1:19" x14ac:dyDescent="0.3">
      <c r="A104" s="20">
        <f t="shared" si="15"/>
        <v>25</v>
      </c>
      <c r="B104" s="56">
        <v>221</v>
      </c>
      <c r="C104" s="3" t="s">
        <v>166</v>
      </c>
      <c r="D104" s="250" t="s">
        <v>282</v>
      </c>
      <c r="F104" s="110">
        <f>-VLOOKUP($D104,'REG FL  BS - 4 Results - H2023'!$A:$N,MATCH(F$12,'REG FL  BS - 4 Results - H2023'!$2:$2,0),FALSE)/1000</f>
        <v>7575000</v>
      </c>
      <c r="G104" s="110">
        <f>-VLOOKUP($D104,'REG FL  BS - 4 Results - H2023'!$A:$N,MATCH(G$12,'REG FL  BS - 4 Results - H2023'!$2:$2,0),FALSE)/1000</f>
        <v>7575000</v>
      </c>
      <c r="H104" s="110">
        <f>-VLOOKUP($D104,'REG FL  BS - 4 Results - H2023'!$A:$N,MATCH(H$12,'REG FL  BS - 4 Results - H2023'!$2:$2,0),FALSE)/1000</f>
        <v>7575000</v>
      </c>
      <c r="I104" s="110">
        <f>-VLOOKUP($D104,'REG FL  BS - 4 Results - H2023'!$A:$N,MATCH(I$12,'REG FL  BS - 4 Results - H2023'!$2:$2,0),FALSE)/1000</f>
        <v>7575000</v>
      </c>
      <c r="J104" s="110">
        <f>-VLOOKUP($D104,'REG FL  BS - 4 Results - H2023'!$A:$N,MATCH(J$12,'REG FL  BS - 4 Results - H2023'!$2:$2,0),FALSE)/1000</f>
        <v>7575000</v>
      </c>
      <c r="K104" s="110">
        <f>-VLOOKUP($D104,'REG FL  BS - 4 Results - H2023'!$A:$N,MATCH(K$12,'REG FL  BS - 4 Results - H2023'!$2:$2,0),FALSE)/1000</f>
        <v>7575000</v>
      </c>
      <c r="L104" s="110">
        <f>-VLOOKUP($D104,'REG FL  BS - 4 Results - H2023'!$A:$N,MATCH(L$12,'REG FL  BS - 4 Results - H2023'!$2:$2,0),FALSE)/1000</f>
        <v>7575000</v>
      </c>
      <c r="M104" s="110">
        <f>-VLOOKUP($D104,'REG FL  BS - 4 Results - H2023'!$A:$N,MATCH(M$12,'REG FL  BS - 4 Results - H2023'!$2:$2,0),FALSE)/1000</f>
        <v>7575000</v>
      </c>
      <c r="N104" s="110">
        <f>-VLOOKUP($D104,'REG FL  BS - 4 Results - H2023'!$A:$N,MATCH(N$12,'REG FL  BS - 4 Results - H2023'!$2:$2,0),FALSE)/1000</f>
        <v>7575000</v>
      </c>
      <c r="O104" s="110">
        <f>-VLOOKUP($D104,'REG FL  BS - 4 Results - H2023'!$A:$N,MATCH(O$12,'REG FL  BS - 4 Results - H2023'!$2:$2,0),FALSE)/1000</f>
        <v>7575000</v>
      </c>
      <c r="P104" s="110">
        <f>-VLOOKUP($D104,'REG FL  BS - 4 Results - H2023'!$A:$N,MATCH(P$12,'REG FL  BS - 4 Results - H2023'!$2:$2,0),FALSE)/1000</f>
        <v>7575000</v>
      </c>
      <c r="Q104" s="110">
        <f>-VLOOKUP($D104,'REG FL  BS - 4 Results - H2023'!$A:$N,MATCH(Q$12,'REG FL  BS - 4 Results - H2023'!$2:$2,0),FALSE)/1000</f>
        <v>8875000</v>
      </c>
      <c r="R104" s="110">
        <f>-VLOOKUP($D104,'REG FL  BS - 4 Results - H2023'!$A:$N,MATCH(R$12,'REG FL  BS - 4 Results - H2023'!$2:$2,0),FALSE)/1000</f>
        <v>8875000</v>
      </c>
      <c r="S104" s="112">
        <f t="shared" ref="S104:S106" si="25">AVERAGE(F104:R104)</f>
        <v>7775000</v>
      </c>
    </row>
    <row r="105" spans="1:19" x14ac:dyDescent="0.3">
      <c r="A105" s="20">
        <f t="shared" si="15"/>
        <v>26</v>
      </c>
      <c r="B105" s="56">
        <v>224</v>
      </c>
      <c r="C105" s="3" t="s">
        <v>167</v>
      </c>
      <c r="D105" s="250" t="s">
        <v>283</v>
      </c>
      <c r="F105" s="110">
        <f>-VLOOKUP($D105,'REG FL  BS - 4 Results - H2023'!$A:$N,MATCH(F$12,'REG FL  BS - 4 Results - H2023'!$2:$2,0),FALSE)/1000</f>
        <v>1200000</v>
      </c>
      <c r="G105" s="110">
        <f>-VLOOKUP($D105,'REG FL  BS - 4 Results - H2023'!$A:$N,MATCH(G$12,'REG FL  BS - 4 Results - H2023'!$2:$2,0),FALSE)/1000</f>
        <v>1200000</v>
      </c>
      <c r="H105" s="110">
        <f>-VLOOKUP($D105,'REG FL  BS - 4 Results - H2023'!$A:$N,MATCH(H$12,'REG FL  BS - 4 Results - H2023'!$2:$2,0),FALSE)/1000</f>
        <v>1200000</v>
      </c>
      <c r="I105" s="110">
        <f>-VLOOKUP($D105,'REG FL  BS - 4 Results - H2023'!$A:$N,MATCH(I$12,'REG FL  BS - 4 Results - H2023'!$2:$2,0),FALSE)/1000</f>
        <v>1200000</v>
      </c>
      <c r="J105" s="110">
        <f>-VLOOKUP($D105,'REG FL  BS - 4 Results - H2023'!$A:$N,MATCH(J$12,'REG FL  BS - 4 Results - H2023'!$2:$2,0),FALSE)/1000</f>
        <v>1275000</v>
      </c>
      <c r="K105" s="110">
        <f>-VLOOKUP($D105,'REG FL  BS - 4 Results - H2023'!$A:$N,MATCH(K$12,'REG FL  BS - 4 Results - H2023'!$2:$2,0),FALSE)/1000</f>
        <v>1275000</v>
      </c>
      <c r="L105" s="110">
        <f>-VLOOKUP($D105,'REG FL  BS - 4 Results - H2023'!$A:$N,MATCH(L$12,'REG FL  BS - 4 Results - H2023'!$2:$2,0),FALSE)/1000</f>
        <v>1275000</v>
      </c>
      <c r="M105" s="110">
        <f>-VLOOKUP($D105,'REG FL  BS - 4 Results - H2023'!$A:$N,MATCH(M$12,'REG FL  BS - 4 Results - H2023'!$2:$2,0),FALSE)/1000</f>
        <v>1275000</v>
      </c>
      <c r="N105" s="110">
        <f>-VLOOKUP($D105,'REG FL  BS - 4 Results - H2023'!$A:$N,MATCH(N$12,'REG FL  BS - 4 Results - H2023'!$2:$2,0),FALSE)/1000</f>
        <v>1275000</v>
      </c>
      <c r="O105" s="110">
        <f>-VLOOKUP($D105,'REG FL  BS - 4 Results - H2023'!$A:$N,MATCH(O$12,'REG FL  BS - 4 Results - H2023'!$2:$2,0),FALSE)/1000</f>
        <v>1475000</v>
      </c>
      <c r="P105" s="110">
        <f>-VLOOKUP($D105,'REG FL  BS - 4 Results - H2023'!$A:$N,MATCH(P$12,'REG FL  BS - 4 Results - H2023'!$2:$2,0),FALSE)/1000</f>
        <v>1475000</v>
      </c>
      <c r="Q105" s="110">
        <f>-VLOOKUP($D105,'REG FL  BS - 4 Results - H2023'!$A:$N,MATCH(Q$12,'REG FL  BS - 4 Results - H2023'!$2:$2,0),FALSE)/1000</f>
        <v>675000</v>
      </c>
      <c r="R105" s="110">
        <f>-VLOOKUP($D105,'REG FL  BS - 4 Results - H2023'!$A:$N,MATCH(R$12,'REG FL  BS - 4 Results - H2023'!$2:$2,0),FALSE)/1000</f>
        <v>675000</v>
      </c>
      <c r="S105" s="112">
        <f t="shared" si="25"/>
        <v>1190384.6153846155</v>
      </c>
    </row>
    <row r="106" spans="1:19" x14ac:dyDescent="0.3">
      <c r="A106" s="20">
        <f>A105+1</f>
        <v>27</v>
      </c>
      <c r="B106" s="102" t="s">
        <v>168</v>
      </c>
      <c r="C106" s="3" t="s">
        <v>169</v>
      </c>
      <c r="D106" s="252" t="s">
        <v>284</v>
      </c>
      <c r="F106" s="110">
        <f>-VLOOKUP($D106,'REG FL  BS - 4 Results - H2023'!$A:$N,MATCH(F$12,'REG FL  BS - 4 Results - H2023'!$2:$2,0),FALSE)/1000</f>
        <v>-15913.324070000001</v>
      </c>
      <c r="G106" s="110">
        <f>-VLOOKUP($D106,'REG FL  BS - 4 Results - H2023'!$A:$N,MATCH(G$12,'REG FL  BS - 4 Results - H2023'!$2:$2,0),FALSE)/1000</f>
        <v>-15832.369479999899</v>
      </c>
      <c r="H106" s="110">
        <f>-VLOOKUP($D106,'REG FL  BS - 4 Results - H2023'!$A:$N,MATCH(H$12,'REG FL  BS - 4 Results - H2023'!$2:$2,0),FALSE)/1000</f>
        <v>-15751.4148799999</v>
      </c>
      <c r="I106" s="110">
        <f>-VLOOKUP($D106,'REG FL  BS - 4 Results - H2023'!$A:$N,MATCH(I$12,'REG FL  BS - 4 Results - H2023'!$2:$2,0),FALSE)/1000</f>
        <v>-15670.460289999999</v>
      </c>
      <c r="J106" s="110">
        <f>-VLOOKUP($D106,'REG FL  BS - 4 Results - H2023'!$A:$N,MATCH(J$12,'REG FL  BS - 4 Results - H2023'!$2:$2,0),FALSE)/1000</f>
        <v>-15589.50569</v>
      </c>
      <c r="K106" s="110">
        <f>-VLOOKUP($D106,'REG FL  BS - 4 Results - H2023'!$A:$N,MATCH(K$12,'REG FL  BS - 4 Results - H2023'!$2:$2,0),FALSE)/1000</f>
        <v>-15508.551079999999</v>
      </c>
      <c r="L106" s="110">
        <f>-VLOOKUP($D106,'REG FL  BS - 4 Results - H2023'!$A:$N,MATCH(L$12,'REG FL  BS - 4 Results - H2023'!$2:$2,0),FALSE)/1000</f>
        <v>-15427.596509999999</v>
      </c>
      <c r="M106" s="110">
        <f>-VLOOKUP($D106,'REG FL  BS - 4 Results - H2023'!$A:$N,MATCH(M$12,'REG FL  BS - 4 Results - H2023'!$2:$2,0),FALSE)/1000</f>
        <v>-15346.64192</v>
      </c>
      <c r="N106" s="110">
        <f>-VLOOKUP($D106,'REG FL  BS - 4 Results - H2023'!$A:$N,MATCH(N$12,'REG FL  BS - 4 Results - H2023'!$2:$2,0),FALSE)/1000</f>
        <v>-15265.68729</v>
      </c>
      <c r="O106" s="110">
        <f>-VLOOKUP($D106,'REG FL  BS - 4 Results - H2023'!$A:$N,MATCH(O$12,'REG FL  BS - 4 Results - H2023'!$2:$2,0),FALSE)/1000</f>
        <v>-15184.73271</v>
      </c>
      <c r="P106" s="110">
        <f>-VLOOKUP($D106,'REG FL  BS - 4 Results - H2023'!$A:$N,MATCH(P$12,'REG FL  BS - 4 Results - H2023'!$2:$2,0),FALSE)/1000</f>
        <v>-15103.778109999999</v>
      </c>
      <c r="Q106" s="110">
        <f>-VLOOKUP($D106,'REG FL  BS - 4 Results - H2023'!$A:$N,MATCH(Q$12,'REG FL  BS - 4 Results - H2023'!$2:$2,0),FALSE)/1000</f>
        <v>-20349.533070000001</v>
      </c>
      <c r="R106" s="110">
        <f>-VLOOKUP($D106,'REG FL  BS - 4 Results - H2023'!$A:$N,MATCH(R$12,'REG FL  BS - 4 Results - H2023'!$2:$2,0),FALSE)/1000</f>
        <v>-20247.727849999901</v>
      </c>
      <c r="S106" s="112">
        <f t="shared" si="25"/>
        <v>-16245.486380769209</v>
      </c>
    </row>
    <row r="107" spans="1:19" x14ac:dyDescent="0.3">
      <c r="A107" s="20">
        <f t="shared" si="15"/>
        <v>28</v>
      </c>
      <c r="B107" s="56"/>
      <c r="C107" s="40" t="s">
        <v>170</v>
      </c>
      <c r="D107" s="40"/>
      <c r="E107" s="40"/>
      <c r="F107" s="93">
        <f>SUM(F104:F106)</f>
        <v>8759086.6759300008</v>
      </c>
      <c r="G107" s="93">
        <f t="shared" ref="G107:R107" si="26">SUM(G104:G106)</f>
        <v>8759167.6305199992</v>
      </c>
      <c r="H107" s="93">
        <f t="shared" si="26"/>
        <v>8759248.5851199999</v>
      </c>
      <c r="I107" s="93">
        <f t="shared" si="26"/>
        <v>8759329.5397100002</v>
      </c>
      <c r="J107" s="93">
        <f t="shared" si="26"/>
        <v>8834410.4943100009</v>
      </c>
      <c r="K107" s="93">
        <f t="shared" si="26"/>
        <v>8834491.4489200003</v>
      </c>
      <c r="L107" s="93">
        <f t="shared" si="26"/>
        <v>8834572.4034899995</v>
      </c>
      <c r="M107" s="93">
        <f t="shared" si="26"/>
        <v>8834653.3580799997</v>
      </c>
      <c r="N107" s="93">
        <f t="shared" si="26"/>
        <v>8834734.3127100002</v>
      </c>
      <c r="O107" s="93">
        <f t="shared" si="26"/>
        <v>9034815.2672899999</v>
      </c>
      <c r="P107" s="93">
        <f t="shared" si="26"/>
        <v>9034896.2218900006</v>
      </c>
      <c r="Q107" s="93">
        <f t="shared" si="26"/>
        <v>9529650.4669300001</v>
      </c>
      <c r="R107" s="123">
        <f t="shared" si="26"/>
        <v>9529752.2721500006</v>
      </c>
      <c r="S107" s="123">
        <f>SUM(S104:S106)</f>
        <v>8949139.129003847</v>
      </c>
    </row>
    <row r="108" spans="1:19" x14ac:dyDescent="0.3">
      <c r="A108" s="20">
        <f t="shared" si="15"/>
        <v>29</v>
      </c>
      <c r="B108" s="56"/>
      <c r="C108" s="40" t="s">
        <v>171</v>
      </c>
      <c r="D108" s="40"/>
      <c r="E108" s="40"/>
      <c r="F108" s="93">
        <f t="shared" ref="F108:R108" si="27">F101+F107</f>
        <v>17781984.995749999</v>
      </c>
      <c r="G108" s="93">
        <f t="shared" si="27"/>
        <v>17857639.433119997</v>
      </c>
      <c r="H108" s="93">
        <f t="shared" si="27"/>
        <v>17896908.399149992</v>
      </c>
      <c r="I108" s="93">
        <f t="shared" si="27"/>
        <v>17984147.424879998</v>
      </c>
      <c r="J108" s="93">
        <f t="shared" si="27"/>
        <v>18123135.387929998</v>
      </c>
      <c r="K108" s="93">
        <f t="shared" si="27"/>
        <v>18194747.971319988</v>
      </c>
      <c r="L108" s="93">
        <f t="shared" si="27"/>
        <v>18315556.18967</v>
      </c>
      <c r="M108" s="93">
        <f t="shared" si="27"/>
        <v>18441750.264490001</v>
      </c>
      <c r="N108" s="93">
        <f t="shared" si="27"/>
        <v>18572460.61809998</v>
      </c>
      <c r="O108" s="93">
        <f t="shared" si="27"/>
        <v>18865144.773809981</v>
      </c>
      <c r="P108" s="93">
        <f t="shared" si="27"/>
        <v>18925456.065090001</v>
      </c>
      <c r="Q108" s="93">
        <f t="shared" si="27"/>
        <v>19448493.523719989</v>
      </c>
      <c r="R108" s="123">
        <f t="shared" si="27"/>
        <v>19572433.963270001</v>
      </c>
      <c r="S108" s="123">
        <f>AVERAGE(F108:R108)</f>
        <v>18459989.154638454</v>
      </c>
    </row>
    <row r="109" spans="1:19" x14ac:dyDescent="0.3">
      <c r="A109" s="20">
        <f t="shared" si="15"/>
        <v>30</v>
      </c>
      <c r="B109" s="55"/>
      <c r="C109" s="25"/>
      <c r="D109" s="25"/>
      <c r="E109" s="25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124"/>
      <c r="S109" s="122"/>
    </row>
    <row r="110" spans="1:19" x14ac:dyDescent="0.3">
      <c r="A110" s="20">
        <f t="shared" si="15"/>
        <v>31</v>
      </c>
      <c r="B110" s="56"/>
      <c r="C110" s="3" t="s">
        <v>172</v>
      </c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124"/>
      <c r="S110" s="122"/>
    </row>
    <row r="111" spans="1:19" x14ac:dyDescent="0.3">
      <c r="A111" s="20">
        <f t="shared" si="15"/>
        <v>32</v>
      </c>
      <c r="B111" s="56">
        <v>227</v>
      </c>
      <c r="C111" s="3" t="s">
        <v>173</v>
      </c>
      <c r="D111" s="250" t="s">
        <v>285</v>
      </c>
      <c r="F111" s="110">
        <f>-VLOOKUP($D111,'REG FL  BS - 4 Results - H2023'!$A:$N,MATCH(F$12,'REG FL  BS - 4 Results - H2023'!$2:$2,0),FALSE)/1000</f>
        <v>229829.36393000002</v>
      </c>
      <c r="G111" s="110">
        <f>-VLOOKUP($D111,'REG FL  BS - 4 Results - H2023'!$A:$N,MATCH(G$12,'REG FL  BS - 4 Results - H2023'!$2:$2,0),FALSE)/1000</f>
        <v>224693.37521</v>
      </c>
      <c r="H111" s="110">
        <f>-VLOOKUP($D111,'REG FL  BS - 4 Results - H2023'!$A:$N,MATCH(H$12,'REG FL  BS - 4 Results - H2023'!$2:$2,0),FALSE)/1000</f>
        <v>219518.55306999999</v>
      </c>
      <c r="I111" s="110">
        <f>-VLOOKUP($D111,'REG FL  BS - 4 Results - H2023'!$A:$N,MATCH(I$12,'REG FL  BS - 4 Results - H2023'!$2:$2,0),FALSE)/1000</f>
        <v>215793.64256000001</v>
      </c>
      <c r="J111" s="110">
        <f>-VLOOKUP($D111,'REG FL  BS - 4 Results - H2023'!$A:$N,MATCH(J$12,'REG FL  BS - 4 Results - H2023'!$2:$2,0),FALSE)/1000</f>
        <v>212116.87252</v>
      </c>
      <c r="K111" s="110">
        <f>-VLOOKUP($D111,'REG FL  BS - 4 Results - H2023'!$A:$N,MATCH(K$12,'REG FL  BS - 4 Results - H2023'!$2:$2,0),FALSE)/1000</f>
        <v>208342.40012999999</v>
      </c>
      <c r="L111" s="110">
        <f>-VLOOKUP($D111,'REG FL  BS - 4 Results - H2023'!$A:$N,MATCH(L$12,'REG FL  BS - 4 Results - H2023'!$2:$2,0),FALSE)/1000</f>
        <v>202914.44274999999</v>
      </c>
      <c r="M111" s="110">
        <f>-VLOOKUP($D111,'REG FL  BS - 4 Results - H2023'!$A:$N,MATCH(M$12,'REG FL  BS - 4 Results - H2023'!$2:$2,0),FALSE)/1000</f>
        <v>196140.17473</v>
      </c>
      <c r="N111" s="110">
        <f>-VLOOKUP($D111,'REG FL  BS - 4 Results - H2023'!$A:$N,MATCH(N$12,'REG FL  BS - 4 Results - H2023'!$2:$2,0),FALSE)/1000</f>
        <v>189390.119459999</v>
      </c>
      <c r="O111" s="110">
        <f>-VLOOKUP($D111,'REG FL  BS - 4 Results - H2023'!$A:$N,MATCH(O$12,'REG FL  BS - 4 Results - H2023'!$2:$2,0),FALSE)/1000</f>
        <v>261291.21753999998</v>
      </c>
      <c r="P111" s="110">
        <f>-VLOOKUP($D111,'REG FL  BS - 4 Results - H2023'!$A:$N,MATCH(P$12,'REG FL  BS - 4 Results - H2023'!$2:$2,0),FALSE)/1000</f>
        <v>258537.73306999999</v>
      </c>
      <c r="Q111" s="110">
        <f>-VLOOKUP($D111,'REG FL  BS - 4 Results - H2023'!$A:$N,MATCH(Q$12,'REG FL  BS - 4 Results - H2023'!$2:$2,0),FALSE)/1000</f>
        <v>262399.06080000004</v>
      </c>
      <c r="R111" s="110">
        <f>-VLOOKUP($D111,'REG FL  BS - 4 Results - H2023'!$A:$N,MATCH(R$12,'REG FL  BS - 4 Results - H2023'!$2:$2,0),FALSE)/1000</f>
        <v>261891.75953999901</v>
      </c>
      <c r="S111" s="112">
        <f t="shared" ref="S111:S113" si="28">AVERAGE(F111:R111)</f>
        <v>226373.7473315383</v>
      </c>
    </row>
    <row r="112" spans="1:19" x14ac:dyDescent="0.3">
      <c r="A112" s="20">
        <f t="shared" si="15"/>
        <v>33</v>
      </c>
      <c r="B112" s="56">
        <v>228</v>
      </c>
      <c r="C112" s="3" t="s">
        <v>174</v>
      </c>
      <c r="D112" s="250" t="s">
        <v>286</v>
      </c>
      <c r="F112" s="110">
        <f>-VLOOKUP($D112,'REG FL  BS - 4 Results - H2023'!$A:$N,MATCH(F$12,'REG FL  BS - 4 Results - H2023'!$2:$2,0),FALSE)/1000</f>
        <v>235661.39197999999</v>
      </c>
      <c r="G112" s="110">
        <f>-VLOOKUP($D112,'REG FL  BS - 4 Results - H2023'!$A:$N,MATCH(G$12,'REG FL  BS - 4 Results - H2023'!$2:$2,0),FALSE)/1000</f>
        <v>235208.16211999999</v>
      </c>
      <c r="H112" s="110">
        <f>-VLOOKUP($D112,'REG FL  BS - 4 Results - H2023'!$A:$N,MATCH(H$12,'REG FL  BS - 4 Results - H2023'!$2:$2,0),FALSE)/1000</f>
        <v>235806.83224000002</v>
      </c>
      <c r="I112" s="110">
        <f>-VLOOKUP($D112,'REG FL  BS - 4 Results - H2023'!$A:$N,MATCH(I$12,'REG FL  BS - 4 Results - H2023'!$2:$2,0),FALSE)/1000</f>
        <v>236551.45787000001</v>
      </c>
      <c r="J112" s="110">
        <f>-VLOOKUP($D112,'REG FL  BS - 4 Results - H2023'!$A:$N,MATCH(J$12,'REG FL  BS - 4 Results - H2023'!$2:$2,0),FALSE)/1000</f>
        <v>236449.7415</v>
      </c>
      <c r="K112" s="110">
        <f>-VLOOKUP($D112,'REG FL  BS - 4 Results - H2023'!$A:$N,MATCH(K$12,'REG FL  BS - 4 Results - H2023'!$2:$2,0),FALSE)/1000</f>
        <v>236655.45962000001</v>
      </c>
      <c r="L112" s="110">
        <f>-VLOOKUP($D112,'REG FL  BS - 4 Results - H2023'!$A:$N,MATCH(L$12,'REG FL  BS - 4 Results - H2023'!$2:$2,0),FALSE)/1000</f>
        <v>233404.10800000001</v>
      </c>
      <c r="M112" s="110">
        <f>-VLOOKUP($D112,'REG FL  BS - 4 Results - H2023'!$A:$N,MATCH(M$12,'REG FL  BS - 4 Results - H2023'!$2:$2,0),FALSE)/1000</f>
        <v>232635.29288999998</v>
      </c>
      <c r="N112" s="110">
        <f>-VLOOKUP($D112,'REG FL  BS - 4 Results - H2023'!$A:$N,MATCH(N$12,'REG FL  BS - 4 Results - H2023'!$2:$2,0),FALSE)/1000</f>
        <v>231986.742709999</v>
      </c>
      <c r="O112" s="110">
        <f>-VLOOKUP($D112,'REG FL  BS - 4 Results - H2023'!$A:$N,MATCH(O$12,'REG FL  BS - 4 Results - H2023'!$2:$2,0),FALSE)/1000</f>
        <v>228694.21997999999</v>
      </c>
      <c r="P112" s="110">
        <f>-VLOOKUP($D112,'REG FL  BS - 4 Results - H2023'!$A:$N,MATCH(P$12,'REG FL  BS - 4 Results - H2023'!$2:$2,0),FALSE)/1000</f>
        <v>226077.10222</v>
      </c>
      <c r="Q112" s="110">
        <f>-VLOOKUP($D112,'REG FL  BS - 4 Results - H2023'!$A:$N,MATCH(Q$12,'REG FL  BS - 4 Results - H2023'!$2:$2,0),FALSE)/1000</f>
        <v>230502.82626</v>
      </c>
      <c r="R112" s="110">
        <f>-VLOOKUP($D112,'REG FL  BS - 4 Results - H2023'!$A:$N,MATCH(R$12,'REG FL  BS - 4 Results - H2023'!$2:$2,0),FALSE)/1000</f>
        <v>111323.51298999999</v>
      </c>
      <c r="S112" s="112">
        <f t="shared" si="28"/>
        <v>223919.75772153845</v>
      </c>
    </row>
    <row r="113" spans="1:19" x14ac:dyDescent="0.3">
      <c r="A113" s="20">
        <f t="shared" si="15"/>
        <v>34</v>
      </c>
      <c r="B113" s="56">
        <v>229</v>
      </c>
      <c r="C113" s="3" t="s">
        <v>175</v>
      </c>
      <c r="D113" s="250" t="s">
        <v>287</v>
      </c>
      <c r="F113" s="110">
        <f>-VLOOKUP($D113,'REG FL  BS - 4 Results - H2023'!$A:$N,MATCH(F$12,'REG FL  BS - 4 Results - H2023'!$2:$2,0),FALSE)/1000</f>
        <v>0</v>
      </c>
      <c r="G113" s="110">
        <f>-VLOOKUP($D113,'REG FL  BS - 4 Results - H2023'!$A:$N,MATCH(G$12,'REG FL  BS - 4 Results - H2023'!$2:$2,0),FALSE)/1000</f>
        <v>0</v>
      </c>
      <c r="H113" s="110">
        <f>-VLOOKUP($D113,'REG FL  BS - 4 Results - H2023'!$A:$N,MATCH(H$12,'REG FL  BS - 4 Results - H2023'!$2:$2,0),FALSE)/1000</f>
        <v>0</v>
      </c>
      <c r="I113" s="110">
        <f>-VLOOKUP($D113,'REG FL  BS - 4 Results - H2023'!$A:$N,MATCH(I$12,'REG FL  BS - 4 Results - H2023'!$2:$2,0),FALSE)/1000</f>
        <v>0</v>
      </c>
      <c r="J113" s="110">
        <f>-VLOOKUP($D113,'REG FL  BS - 4 Results - H2023'!$A:$N,MATCH(J$12,'REG FL  BS - 4 Results - H2023'!$2:$2,0),FALSE)/1000</f>
        <v>0</v>
      </c>
      <c r="K113" s="110">
        <f>-VLOOKUP($D113,'REG FL  BS - 4 Results - H2023'!$A:$N,MATCH(K$12,'REG FL  BS - 4 Results - H2023'!$2:$2,0),FALSE)/1000</f>
        <v>0</v>
      </c>
      <c r="L113" s="110">
        <f>-VLOOKUP($D113,'REG FL  BS - 4 Results - H2023'!$A:$N,MATCH(L$12,'REG FL  BS - 4 Results - H2023'!$2:$2,0),FALSE)/1000</f>
        <v>0</v>
      </c>
      <c r="M113" s="110">
        <f>-VLOOKUP($D113,'REG FL  BS - 4 Results - H2023'!$A:$N,MATCH(M$12,'REG FL  BS - 4 Results - H2023'!$2:$2,0),FALSE)/1000</f>
        <v>0</v>
      </c>
      <c r="N113" s="110">
        <f>-VLOOKUP($D113,'REG FL  BS - 4 Results - H2023'!$A:$N,MATCH(N$12,'REG FL  BS - 4 Results - H2023'!$2:$2,0),FALSE)/1000</f>
        <v>0</v>
      </c>
      <c r="O113" s="110">
        <f>-VLOOKUP($D113,'REG FL  BS - 4 Results - H2023'!$A:$N,MATCH(O$12,'REG FL  BS - 4 Results - H2023'!$2:$2,0),FALSE)/1000</f>
        <v>0</v>
      </c>
      <c r="P113" s="110">
        <f>-VLOOKUP($D113,'REG FL  BS - 4 Results - H2023'!$A:$N,MATCH(P$12,'REG FL  BS - 4 Results - H2023'!$2:$2,0),FALSE)/1000</f>
        <v>0</v>
      </c>
      <c r="Q113" s="110">
        <f>-VLOOKUP($D113,'REG FL  BS - 4 Results - H2023'!$A:$N,MATCH(Q$12,'REG FL  BS - 4 Results - H2023'!$2:$2,0),FALSE)/1000</f>
        <v>0</v>
      </c>
      <c r="R113" s="110">
        <f>-VLOOKUP($D113,'REG FL  BS - 4 Results - H2023'!$A:$N,MATCH(R$12,'REG FL  BS - 4 Results - H2023'!$2:$2,0),FALSE)/1000</f>
        <v>0</v>
      </c>
      <c r="S113" s="112">
        <f t="shared" si="28"/>
        <v>0</v>
      </c>
    </row>
    <row r="114" spans="1:19" x14ac:dyDescent="0.3">
      <c r="A114" s="20">
        <f t="shared" si="15"/>
        <v>35</v>
      </c>
      <c r="B114" s="56">
        <v>230</v>
      </c>
      <c r="C114" s="3" t="s">
        <v>176</v>
      </c>
      <c r="D114" s="250" t="s">
        <v>288</v>
      </c>
      <c r="F114" s="110">
        <f>-VLOOKUP($D114,'REG FL  BS - 4 Results - H2023'!$A:$N,MATCH(F$12,'REG FL  BS - 4 Results - H2023'!$2:$2,0),FALSE)/1000</f>
        <v>357391.17633999995</v>
      </c>
      <c r="G114" s="110">
        <f>-VLOOKUP($D114,'REG FL  BS - 4 Results - H2023'!$A:$N,MATCH(G$12,'REG FL  BS - 4 Results - H2023'!$2:$2,0),FALSE)/1000</f>
        <v>349579.55518999998</v>
      </c>
      <c r="H114" s="110">
        <f>-VLOOKUP($D114,'REG FL  BS - 4 Results - H2023'!$A:$N,MATCH(H$12,'REG FL  BS - 4 Results - H2023'!$2:$2,0),FALSE)/1000</f>
        <v>348336.55624000001</v>
      </c>
      <c r="I114" s="110">
        <f>-VLOOKUP($D114,'REG FL  BS - 4 Results - H2023'!$A:$N,MATCH(I$12,'REG FL  BS - 4 Results - H2023'!$2:$2,0),FALSE)/1000</f>
        <v>346435.27635999903</v>
      </c>
      <c r="J114" s="110">
        <f>-VLOOKUP($D114,'REG FL  BS - 4 Results - H2023'!$A:$N,MATCH(J$12,'REG FL  BS - 4 Results - H2023'!$2:$2,0),FALSE)/1000</f>
        <v>341569.72558999999</v>
      </c>
      <c r="K114" s="110">
        <f>-VLOOKUP($D114,'REG FL  BS - 4 Results - H2023'!$A:$N,MATCH(K$12,'REG FL  BS - 4 Results - H2023'!$2:$2,0),FALSE)/1000</f>
        <v>337636.56352999998</v>
      </c>
      <c r="L114" s="110">
        <f>-VLOOKUP($D114,'REG FL  BS - 4 Results - H2023'!$A:$N,MATCH(L$12,'REG FL  BS - 4 Results - H2023'!$2:$2,0),FALSE)/1000</f>
        <v>335121.01522999903</v>
      </c>
      <c r="M114" s="110">
        <f>-VLOOKUP($D114,'REG FL  BS - 4 Results - H2023'!$A:$N,MATCH(M$12,'REG FL  BS - 4 Results - H2023'!$2:$2,0),FALSE)/1000</f>
        <v>328835.36819999997</v>
      </c>
      <c r="N114" s="110">
        <f>-VLOOKUP($D114,'REG FL  BS - 4 Results - H2023'!$A:$N,MATCH(N$12,'REG FL  BS - 4 Results - H2023'!$2:$2,0),FALSE)/1000</f>
        <v>322034.29476999998</v>
      </c>
      <c r="O114" s="110">
        <f>-VLOOKUP($D114,'REG FL  BS - 4 Results - H2023'!$A:$N,MATCH(O$12,'REG FL  BS - 4 Results - H2023'!$2:$2,0),FALSE)/1000</f>
        <v>307686.03841000004</v>
      </c>
      <c r="P114" s="110">
        <f>-VLOOKUP($D114,'REG FL  BS - 4 Results - H2023'!$A:$N,MATCH(P$12,'REG FL  BS - 4 Results - H2023'!$2:$2,0),FALSE)/1000</f>
        <v>300737.70066000003</v>
      </c>
      <c r="Q114" s="110">
        <f>-VLOOKUP($D114,'REG FL  BS - 4 Results - H2023'!$A:$N,MATCH(Q$12,'REG FL  BS - 4 Results - H2023'!$2:$2,0),FALSE)/1000</f>
        <v>283757.23644000001</v>
      </c>
      <c r="R114" s="110">
        <f>-VLOOKUP($D114,'REG FL  BS - 4 Results - H2023'!$A:$N,MATCH(R$12,'REG FL  BS - 4 Results - H2023'!$2:$2,0),FALSE)/1000</f>
        <v>273989.07832999999</v>
      </c>
      <c r="S114" s="112">
        <f t="shared" ref="S114" si="29">AVERAGE(F114:R114)</f>
        <v>325623.81425307679</v>
      </c>
    </row>
    <row r="115" spans="1:19" x14ac:dyDescent="0.3">
      <c r="A115" s="20">
        <f t="shared" si="15"/>
        <v>36</v>
      </c>
      <c r="B115" s="56"/>
      <c r="C115" s="40" t="s">
        <v>177</v>
      </c>
      <c r="D115" s="40"/>
      <c r="E115" s="40"/>
      <c r="F115" s="94">
        <f>SUM(F111:F114)</f>
        <v>822881.93224999995</v>
      </c>
      <c r="G115" s="94">
        <f t="shared" ref="G115:R115" si="30">SUM(G111:G114)</f>
        <v>809481.09251999995</v>
      </c>
      <c r="H115" s="94">
        <f t="shared" si="30"/>
        <v>803661.94155000011</v>
      </c>
      <c r="I115" s="94">
        <f t="shared" si="30"/>
        <v>798780.37678999896</v>
      </c>
      <c r="J115" s="94">
        <f t="shared" si="30"/>
        <v>790136.33960999991</v>
      </c>
      <c r="K115" s="94">
        <f t="shared" si="30"/>
        <v>782634.42327999999</v>
      </c>
      <c r="L115" s="94">
        <f t="shared" si="30"/>
        <v>771439.56597999902</v>
      </c>
      <c r="M115" s="94">
        <f t="shared" si="30"/>
        <v>757610.83581999992</v>
      </c>
      <c r="N115" s="94">
        <f t="shared" si="30"/>
        <v>743411.15693999804</v>
      </c>
      <c r="O115" s="94">
        <f t="shared" si="30"/>
        <v>797671.47592999996</v>
      </c>
      <c r="P115" s="94">
        <f t="shared" si="30"/>
        <v>785352.53594999993</v>
      </c>
      <c r="Q115" s="94">
        <f t="shared" si="30"/>
        <v>776659.12349999999</v>
      </c>
      <c r="R115" s="125">
        <f t="shared" si="30"/>
        <v>647204.35085999896</v>
      </c>
      <c r="S115" s="125">
        <f>SUM(S111:S114)</f>
        <v>775917.31930615357</v>
      </c>
    </row>
    <row r="116" spans="1:19" x14ac:dyDescent="0.3">
      <c r="A116" s="20">
        <f t="shared" si="15"/>
        <v>37</v>
      </c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122"/>
      <c r="S116" s="122"/>
    </row>
    <row r="117" spans="1:19" x14ac:dyDescent="0.3">
      <c r="A117" s="20">
        <f t="shared" si="15"/>
        <v>38</v>
      </c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2"/>
      <c r="Q117" s="92"/>
      <c r="R117" s="122"/>
      <c r="S117" s="122"/>
    </row>
    <row r="118" spans="1:19" x14ac:dyDescent="0.3">
      <c r="A118" s="20">
        <f t="shared" si="15"/>
        <v>39</v>
      </c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2"/>
      <c r="Q118" s="92"/>
      <c r="R118" s="122"/>
      <c r="S118" s="122"/>
    </row>
    <row r="119" spans="1:19" x14ac:dyDescent="0.3">
      <c r="A119" s="20">
        <f t="shared" si="15"/>
        <v>40</v>
      </c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2"/>
      <c r="Q119" s="92"/>
      <c r="R119" s="122"/>
      <c r="S119" s="122"/>
    </row>
    <row r="120" spans="1:19" x14ac:dyDescent="0.3">
      <c r="A120" s="20">
        <f t="shared" si="15"/>
        <v>41</v>
      </c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2"/>
      <c r="Q120" s="92"/>
      <c r="R120" s="122"/>
      <c r="S120" s="122"/>
    </row>
    <row r="121" spans="1:19" x14ac:dyDescent="0.3">
      <c r="A121" s="20">
        <f t="shared" si="15"/>
        <v>42</v>
      </c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2"/>
      <c r="Q121" s="92"/>
      <c r="R121" s="122"/>
      <c r="S121" s="122"/>
    </row>
    <row r="122" spans="1:19" x14ac:dyDescent="0.3">
      <c r="A122" s="20">
        <f t="shared" si="15"/>
        <v>43</v>
      </c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2"/>
      <c r="Q122" s="92"/>
      <c r="R122" s="122"/>
      <c r="S122" s="122"/>
    </row>
    <row r="123" spans="1:19" x14ac:dyDescent="0.3">
      <c r="A123" s="20">
        <f t="shared" si="15"/>
        <v>44</v>
      </c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2"/>
      <c r="Q123" s="92"/>
      <c r="R123" s="122"/>
      <c r="S123" s="122"/>
    </row>
    <row r="124" spans="1:19" x14ac:dyDescent="0.3">
      <c r="A124" s="20">
        <f t="shared" si="15"/>
        <v>45</v>
      </c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2"/>
      <c r="Q124" s="92"/>
      <c r="R124" s="122"/>
      <c r="S124" s="122"/>
    </row>
    <row r="125" spans="1:19" x14ac:dyDescent="0.3">
      <c r="A125" s="20">
        <f t="shared" si="15"/>
        <v>46</v>
      </c>
      <c r="R125" s="126"/>
      <c r="S125" s="126"/>
    </row>
    <row r="126" spans="1:19" x14ac:dyDescent="0.3">
      <c r="A126" s="255" t="s">
        <v>267</v>
      </c>
      <c r="B126" s="259"/>
      <c r="C126" s="260"/>
      <c r="D126" s="260"/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 t="s">
        <v>268</v>
      </c>
      <c r="S126" s="260"/>
    </row>
    <row r="127" spans="1:19" x14ac:dyDescent="0.3">
      <c r="A127" s="1" t="s">
        <v>89</v>
      </c>
      <c r="B127" s="244"/>
      <c r="C127" s="245"/>
      <c r="D127" s="245"/>
      <c r="E127" s="245"/>
      <c r="F127" s="1"/>
      <c r="G127" s="283" t="s">
        <v>203</v>
      </c>
      <c r="H127" s="283"/>
      <c r="I127" s="283"/>
      <c r="J127" s="283"/>
      <c r="K127" s="283"/>
      <c r="L127" s="283"/>
      <c r="M127" s="283"/>
      <c r="N127" s="283"/>
      <c r="O127" s="283"/>
      <c r="R127" s="287" t="s">
        <v>3608</v>
      </c>
      <c r="S127" s="287"/>
    </row>
    <row r="128" spans="1:19" x14ac:dyDescent="0.3">
      <c r="A128" s="4"/>
      <c r="B128" s="240"/>
      <c r="C128" s="4"/>
      <c r="D128" s="4"/>
      <c r="E128" s="4"/>
      <c r="F128" s="4"/>
      <c r="G128" s="4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3"/>
      <c r="S128" s="127"/>
    </row>
    <row r="129" spans="1:20" ht="13.95" customHeight="1" x14ac:dyDescent="0.3">
      <c r="A129" s="3" t="s">
        <v>90</v>
      </c>
      <c r="B129" s="256"/>
      <c r="C129" s="7"/>
      <c r="D129" s="7"/>
      <c r="E129" s="7"/>
      <c r="F129" s="7" t="s">
        <v>204</v>
      </c>
      <c r="G129" s="285" t="s">
        <v>205</v>
      </c>
      <c r="H129" s="285"/>
      <c r="I129" s="285"/>
      <c r="J129" s="285"/>
      <c r="K129" s="285"/>
      <c r="L129" s="285"/>
      <c r="M129" s="285"/>
      <c r="N129" s="257"/>
      <c r="O129" s="257"/>
      <c r="P129" s="8"/>
      <c r="Q129" s="8" t="s">
        <v>206</v>
      </c>
      <c r="R129" s="258"/>
      <c r="S129" s="258"/>
    </row>
    <row r="130" spans="1:20" x14ac:dyDescent="0.3">
      <c r="B130" s="256"/>
      <c r="C130" s="257"/>
      <c r="D130" s="257"/>
      <c r="E130" s="257"/>
      <c r="F130" s="30"/>
      <c r="G130" s="286"/>
      <c r="H130" s="286"/>
      <c r="I130" s="286"/>
      <c r="J130" s="286"/>
      <c r="K130" s="286"/>
      <c r="L130" s="286"/>
      <c r="M130" s="286"/>
      <c r="N130" s="12"/>
      <c r="O130" s="12"/>
      <c r="P130" s="10" t="str">
        <f t="shared" ref="P130:P134" si="31">+P69</f>
        <v>_</v>
      </c>
      <c r="Q130" s="11" t="str">
        <f t="shared" ref="Q130:Q136" si="32">+Q4</f>
        <v>Projected Test Year 3 Ended</v>
      </c>
      <c r="R130" s="129"/>
      <c r="S130" s="12">
        <f t="shared" ref="S130:S134" si="33">+S69</f>
        <v>46752</v>
      </c>
    </row>
    <row r="131" spans="1:20" x14ac:dyDescent="0.3">
      <c r="A131" s="3" t="s">
        <v>91</v>
      </c>
      <c r="B131" s="256"/>
      <c r="C131" s="257"/>
      <c r="D131" s="257"/>
      <c r="E131" s="257"/>
      <c r="F131" s="30"/>
      <c r="G131" s="286"/>
      <c r="H131" s="286"/>
      <c r="I131" s="286"/>
      <c r="J131" s="286"/>
      <c r="K131" s="286"/>
      <c r="L131" s="286"/>
      <c r="M131" s="286"/>
      <c r="N131" s="12"/>
      <c r="O131" s="12"/>
      <c r="P131" s="10" t="str">
        <f t="shared" si="31"/>
        <v>_</v>
      </c>
      <c r="Q131" s="11" t="str">
        <f t="shared" si="32"/>
        <v>Projected Test Year 2 Ended</v>
      </c>
      <c r="R131" s="129"/>
      <c r="S131" s="12">
        <f t="shared" si="33"/>
        <v>46387</v>
      </c>
    </row>
    <row r="132" spans="1:20" x14ac:dyDescent="0.3">
      <c r="B132" s="246"/>
      <c r="C132" s="247"/>
      <c r="D132" s="253"/>
      <c r="E132" s="247"/>
      <c r="F132" s="30"/>
      <c r="G132" s="30"/>
      <c r="H132" s="30"/>
      <c r="I132" s="30"/>
      <c r="J132" s="30"/>
      <c r="K132" s="30"/>
      <c r="L132" s="30"/>
      <c r="M132" s="30"/>
      <c r="N132" s="12"/>
      <c r="O132" s="12"/>
      <c r="P132" s="10" t="str">
        <f t="shared" si="31"/>
        <v>_</v>
      </c>
      <c r="Q132" s="11" t="str">
        <f t="shared" si="32"/>
        <v>Projected Test Year 1 Ended</v>
      </c>
      <c r="R132" s="129"/>
      <c r="S132" s="12">
        <f t="shared" si="33"/>
        <v>46022</v>
      </c>
    </row>
    <row r="133" spans="1:20" x14ac:dyDescent="0.3">
      <c r="A133" s="12" t="str">
        <f>+A7</f>
        <v>DOCKET NO.: 20240025-EI</v>
      </c>
      <c r="F133" s="30"/>
      <c r="G133" s="30"/>
      <c r="H133" s="30"/>
      <c r="I133" s="30"/>
      <c r="J133" s="30"/>
      <c r="K133" s="30"/>
      <c r="L133" s="30"/>
      <c r="M133" s="30"/>
      <c r="N133" s="12"/>
      <c r="O133" s="12"/>
      <c r="P133" s="10" t="str">
        <f t="shared" si="31"/>
        <v>_</v>
      </c>
      <c r="Q133" s="11" t="str">
        <f t="shared" si="32"/>
        <v>Prior Year Ended</v>
      </c>
      <c r="R133" s="129"/>
      <c r="S133" s="12">
        <f t="shared" si="33"/>
        <v>45657</v>
      </c>
    </row>
    <row r="134" spans="1:20" x14ac:dyDescent="0.3">
      <c r="G134" s="30"/>
      <c r="H134" s="30"/>
      <c r="I134" s="30"/>
      <c r="J134" s="30"/>
      <c r="K134" s="30"/>
      <c r="L134" s="10"/>
      <c r="M134" s="11"/>
      <c r="N134" s="12"/>
      <c r="O134" s="12"/>
      <c r="P134" s="10" t="str">
        <f t="shared" si="31"/>
        <v>X</v>
      </c>
      <c r="Q134" s="11" t="str">
        <f t="shared" si="32"/>
        <v>Historical Year Ended</v>
      </c>
      <c r="R134" s="129"/>
      <c r="S134" s="12">
        <f t="shared" si="33"/>
        <v>45291</v>
      </c>
    </row>
    <row r="135" spans="1:20" x14ac:dyDescent="0.3">
      <c r="G135" s="27"/>
      <c r="H135" s="27"/>
      <c r="J135" s="32" t="s">
        <v>209</v>
      </c>
      <c r="K135" s="27"/>
      <c r="L135" s="10"/>
      <c r="M135" s="11"/>
      <c r="N135" s="12"/>
      <c r="O135" s="12"/>
      <c r="P135" s="12"/>
      <c r="Q135" s="12"/>
      <c r="R135" s="12"/>
      <c r="S135" s="12"/>
      <c r="T135" s="12"/>
    </row>
    <row r="136" spans="1:20" s="15" customFormat="1" x14ac:dyDescent="0.3">
      <c r="A136" s="14"/>
      <c r="B136" s="66"/>
      <c r="C136" s="14"/>
      <c r="D136" s="14"/>
      <c r="E136" s="14"/>
      <c r="F136" s="14"/>
      <c r="G136" s="26"/>
      <c r="H136" s="26"/>
      <c r="I136" s="26"/>
      <c r="J136" s="26"/>
      <c r="K136" s="26"/>
      <c r="L136" s="33"/>
      <c r="M136" s="28"/>
      <c r="N136" s="29"/>
      <c r="O136" s="29"/>
      <c r="P136" s="33"/>
      <c r="Q136" s="103" t="str">
        <f t="shared" si="32"/>
        <v>Witness:  O'Hara, Aquilina</v>
      </c>
      <c r="R136" s="127"/>
      <c r="S136" s="127"/>
    </row>
    <row r="137" spans="1:20" s="15" customFormat="1" x14ac:dyDescent="0.25">
      <c r="A137" s="16"/>
      <c r="B137" s="231">
        <v>-1</v>
      </c>
      <c r="C137" s="231">
        <f>+B137-1</f>
        <v>-2</v>
      </c>
      <c r="D137" s="31"/>
      <c r="E137" s="31"/>
      <c r="F137" s="231">
        <f>+C137-1</f>
        <v>-3</v>
      </c>
      <c r="G137" s="231">
        <f>+F137-1</f>
        <v>-4</v>
      </c>
      <c r="H137" s="231">
        <f t="shared" ref="H137:S137" si="34">+G137-1</f>
        <v>-5</v>
      </c>
      <c r="I137" s="231">
        <f t="shared" si="34"/>
        <v>-6</v>
      </c>
      <c r="J137" s="231">
        <f t="shared" si="34"/>
        <v>-7</v>
      </c>
      <c r="K137" s="231">
        <f t="shared" si="34"/>
        <v>-8</v>
      </c>
      <c r="L137" s="231">
        <f t="shared" si="34"/>
        <v>-9</v>
      </c>
      <c r="M137" s="231">
        <f t="shared" si="34"/>
        <v>-10</v>
      </c>
      <c r="N137" s="231">
        <f t="shared" si="34"/>
        <v>-11</v>
      </c>
      <c r="O137" s="231">
        <f t="shared" si="34"/>
        <v>-12</v>
      </c>
      <c r="P137" s="231">
        <f t="shared" si="34"/>
        <v>-13</v>
      </c>
      <c r="Q137" s="231">
        <f t="shared" si="34"/>
        <v>-14</v>
      </c>
      <c r="R137" s="231">
        <f t="shared" si="34"/>
        <v>-15</v>
      </c>
      <c r="S137" s="231">
        <f t="shared" si="34"/>
        <v>-16</v>
      </c>
    </row>
    <row r="138" spans="1:20" s="15" customFormat="1" x14ac:dyDescent="0.25">
      <c r="A138" s="16"/>
      <c r="B138" s="68"/>
      <c r="C138" s="31"/>
      <c r="D138" s="31"/>
      <c r="E138" s="31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14"/>
      <c r="S138" s="113"/>
    </row>
    <row r="139" spans="1:20" s="15" customFormat="1" x14ac:dyDescent="0.25">
      <c r="A139" s="16" t="s">
        <v>98</v>
      </c>
      <c r="B139" s="68" t="s">
        <v>99</v>
      </c>
      <c r="C139" s="31" t="s">
        <v>99</v>
      </c>
      <c r="D139" s="31"/>
      <c r="E139" s="31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14"/>
      <c r="S139" s="115" t="s">
        <v>100</v>
      </c>
    </row>
    <row r="140" spans="1:20" s="15" customFormat="1" x14ac:dyDescent="0.25">
      <c r="A140" s="18" t="s">
        <v>101</v>
      </c>
      <c r="B140" s="69" t="s">
        <v>101</v>
      </c>
      <c r="C140" s="19" t="s">
        <v>102</v>
      </c>
      <c r="D140" s="19"/>
      <c r="E140" s="19"/>
      <c r="F140" s="19" t="str">
        <f>F$17</f>
        <v>12/2022</v>
      </c>
      <c r="G140" s="19" t="str">
        <f t="shared" ref="G140:R140" si="35">G$17</f>
        <v>1/2023</v>
      </c>
      <c r="H140" s="19" t="str">
        <f t="shared" si="35"/>
        <v>2/2023</v>
      </c>
      <c r="I140" s="19" t="str">
        <f t="shared" si="35"/>
        <v>3/2023</v>
      </c>
      <c r="J140" s="19" t="str">
        <f t="shared" si="35"/>
        <v>4/2023</v>
      </c>
      <c r="K140" s="19" t="str">
        <f t="shared" si="35"/>
        <v>5/2023</v>
      </c>
      <c r="L140" s="19" t="str">
        <f t="shared" si="35"/>
        <v>6/2023</v>
      </c>
      <c r="M140" s="19" t="str">
        <f t="shared" si="35"/>
        <v>7/2023</v>
      </c>
      <c r="N140" s="19" t="str">
        <f t="shared" si="35"/>
        <v>8/2023</v>
      </c>
      <c r="O140" s="19" t="str">
        <f t="shared" si="35"/>
        <v>9/2023</v>
      </c>
      <c r="P140" s="19" t="str">
        <f t="shared" si="35"/>
        <v>10/2023</v>
      </c>
      <c r="Q140" s="19" t="str">
        <f t="shared" si="35"/>
        <v>11/2023</v>
      </c>
      <c r="R140" s="116" t="str">
        <f t="shared" si="35"/>
        <v>12/2023</v>
      </c>
      <c r="S140" s="117" t="s">
        <v>103</v>
      </c>
    </row>
    <row r="141" spans="1:20" s="15" customFormat="1" x14ac:dyDescent="0.3">
      <c r="A141" s="20">
        <v>1</v>
      </c>
      <c r="B141" s="56"/>
      <c r="C141" s="3" t="s">
        <v>179</v>
      </c>
      <c r="D141" s="3"/>
      <c r="E141" s="3"/>
      <c r="F141" s="86"/>
      <c r="G141" s="86"/>
      <c r="H141" s="86"/>
      <c r="I141" s="86"/>
      <c r="J141" s="86"/>
      <c r="K141" s="86"/>
      <c r="L141" s="86"/>
      <c r="M141" s="90"/>
      <c r="N141" s="90"/>
      <c r="O141" s="90"/>
      <c r="P141" s="90"/>
      <c r="Q141" s="96"/>
      <c r="R141" s="131"/>
      <c r="S141" s="112"/>
    </row>
    <row r="142" spans="1:20" s="15" customFormat="1" x14ac:dyDescent="0.3">
      <c r="A142" s="20">
        <f t="shared" ref="A142:A185" si="36">A141+1</f>
        <v>2</v>
      </c>
      <c r="B142" s="56">
        <v>232</v>
      </c>
      <c r="C142" s="3" t="s">
        <v>180</v>
      </c>
      <c r="D142" s="250" t="s">
        <v>289</v>
      </c>
      <c r="E142" s="3"/>
      <c r="F142" s="110">
        <f>-VLOOKUP($D142,'REG FL  BS - 4 Results - H2023'!$A:$N,MATCH(F$12,'REG FL  BS - 4 Results - H2023'!$2:$2,0),FALSE)/1000</f>
        <v>881430.56974999909</v>
      </c>
      <c r="G142" s="110">
        <f>-VLOOKUP($D142,'REG FL  BS - 4 Results - H2023'!$A:$N,MATCH(G$12,'REG FL  BS - 4 Results - H2023'!$2:$2,0),FALSE)/1000</f>
        <v>828395.56626999995</v>
      </c>
      <c r="H142" s="110">
        <f>-VLOOKUP($D142,'REG FL  BS - 4 Results - H2023'!$A:$N,MATCH(H$12,'REG FL  BS - 4 Results - H2023'!$2:$2,0),FALSE)/1000</f>
        <v>667967.58517999994</v>
      </c>
      <c r="I142" s="110">
        <f>-VLOOKUP($D142,'REG FL  BS - 4 Results - H2023'!$A:$N,MATCH(I$12,'REG FL  BS - 4 Results - H2023'!$2:$2,0),FALSE)/1000</f>
        <v>615523.34266999899</v>
      </c>
      <c r="J142" s="110">
        <f>-VLOOKUP($D142,'REG FL  BS - 4 Results - H2023'!$A:$N,MATCH(J$12,'REG FL  BS - 4 Results - H2023'!$2:$2,0),FALSE)/1000</f>
        <v>641330.15919999999</v>
      </c>
      <c r="K142" s="110">
        <f>-VLOOKUP($D142,'REG FL  BS - 4 Results - H2023'!$A:$N,MATCH(K$12,'REG FL  BS - 4 Results - H2023'!$2:$2,0),FALSE)/1000</f>
        <v>623774.60927999998</v>
      </c>
      <c r="L142" s="110">
        <f>-VLOOKUP($D142,'REG FL  BS - 4 Results - H2023'!$A:$N,MATCH(L$12,'REG FL  BS - 4 Results - H2023'!$2:$2,0),FALSE)/1000</f>
        <v>571404.60794999893</v>
      </c>
      <c r="M142" s="110">
        <f>-VLOOKUP($D142,'REG FL  BS - 4 Results - H2023'!$A:$N,MATCH(M$12,'REG FL  BS - 4 Results - H2023'!$2:$2,0),FALSE)/1000</f>
        <v>586732.15500000003</v>
      </c>
      <c r="N142" s="110">
        <f>-VLOOKUP($D142,'REG FL  BS - 4 Results - H2023'!$A:$N,MATCH(N$12,'REG FL  BS - 4 Results - H2023'!$2:$2,0),FALSE)/1000</f>
        <v>678933.18111</v>
      </c>
      <c r="O142" s="110">
        <f>-VLOOKUP($D142,'REG FL  BS - 4 Results - H2023'!$A:$N,MATCH(O$12,'REG FL  BS - 4 Results - H2023'!$2:$2,0),FALSE)/1000</f>
        <v>697337.74607999902</v>
      </c>
      <c r="P142" s="110">
        <f>-VLOOKUP($D142,'REG FL  BS - 4 Results - H2023'!$A:$N,MATCH(P$12,'REG FL  BS - 4 Results - H2023'!$2:$2,0),FALSE)/1000</f>
        <v>680571.75904999999</v>
      </c>
      <c r="Q142" s="110">
        <f>-VLOOKUP($D142,'REG FL  BS - 4 Results - H2023'!$A:$N,MATCH(Q$12,'REG FL  BS - 4 Results - H2023'!$2:$2,0),FALSE)/1000</f>
        <v>819224.89357999898</v>
      </c>
      <c r="R142" s="110">
        <f>-VLOOKUP($D142,'REG FL  BS - 4 Results - H2023'!$A:$N,MATCH(R$12,'REG FL  BS - 4 Results - H2023'!$2:$2,0),FALSE)/1000</f>
        <v>736953.64362999902</v>
      </c>
      <c r="S142" s="112">
        <f t="shared" ref="S142:S144" si="37">AVERAGE(F142:R142)</f>
        <v>694583.06298076897</v>
      </c>
    </row>
    <row r="143" spans="1:20" s="15" customFormat="1" x14ac:dyDescent="0.3">
      <c r="A143" s="20">
        <f t="shared" si="36"/>
        <v>3</v>
      </c>
      <c r="B143" s="56">
        <v>233</v>
      </c>
      <c r="C143" s="3" t="s">
        <v>181</v>
      </c>
      <c r="D143" s="250" t="s">
        <v>290</v>
      </c>
      <c r="E143" s="3"/>
      <c r="F143" s="110">
        <f>-VLOOKUP($D143,'REG FL  BS - 4 Results - H2023'!$A:$N,MATCH(F$12,'REG FL  BS - 4 Results - H2023'!$2:$2,0),FALSE)/1000</f>
        <v>604923.99991000001</v>
      </c>
      <c r="G143" s="110">
        <f>-VLOOKUP($D143,'REG FL  BS - 4 Results - H2023'!$A:$N,MATCH(G$12,'REG FL  BS - 4 Results - H2023'!$2:$2,0),FALSE)/1000</f>
        <v>834395.99991000001</v>
      </c>
      <c r="H143" s="110">
        <f>-VLOOKUP($D143,'REG FL  BS - 4 Results - H2023'!$A:$N,MATCH(H$12,'REG FL  BS - 4 Results - H2023'!$2:$2,0),FALSE)/1000</f>
        <v>869956.99988000002</v>
      </c>
      <c r="I143" s="110">
        <f>-VLOOKUP($D143,'REG FL  BS - 4 Results - H2023'!$A:$N,MATCH(I$12,'REG FL  BS - 4 Results - H2023'!$2:$2,0),FALSE)/1000</f>
        <v>886305.99991000001</v>
      </c>
      <c r="J143" s="110">
        <f>-VLOOKUP($D143,'REG FL  BS - 4 Results - H2023'!$A:$N,MATCH(J$12,'REG FL  BS - 4 Results - H2023'!$2:$2,0),FALSE)/1000</f>
        <v>819335.99991000001</v>
      </c>
      <c r="K143" s="110">
        <f>-VLOOKUP($D143,'REG FL  BS - 4 Results - H2023'!$A:$N,MATCH(K$12,'REG FL  BS - 4 Results - H2023'!$2:$2,0),FALSE)/1000</f>
        <v>788152.99991000001</v>
      </c>
      <c r="L143" s="110">
        <f>-VLOOKUP($D143,'REG FL  BS - 4 Results - H2023'!$A:$N,MATCH(L$12,'REG FL  BS - 4 Results - H2023'!$2:$2,0),FALSE)/1000</f>
        <v>829130.99991000001</v>
      </c>
      <c r="M143" s="110">
        <f>-VLOOKUP($D143,'REG FL  BS - 4 Results - H2023'!$A:$N,MATCH(M$12,'REG FL  BS - 4 Results - H2023'!$2:$2,0),FALSE)/1000</f>
        <v>730143.99992999993</v>
      </c>
      <c r="N143" s="110">
        <f>-VLOOKUP($D143,'REG FL  BS - 4 Results - H2023'!$A:$N,MATCH(N$12,'REG FL  BS - 4 Results - H2023'!$2:$2,0),FALSE)/1000</f>
        <v>489754.99992000003</v>
      </c>
      <c r="O143" s="110">
        <f>-VLOOKUP($D143,'REG FL  BS - 4 Results - H2023'!$A:$N,MATCH(O$12,'REG FL  BS - 4 Results - H2023'!$2:$2,0),FALSE)/1000</f>
        <v>291661.99991000001</v>
      </c>
      <c r="P143" s="110">
        <f>-VLOOKUP($D143,'REG FL  BS - 4 Results - H2023'!$A:$N,MATCH(P$12,'REG FL  BS - 4 Results - H2023'!$2:$2,0),FALSE)/1000</f>
        <v>184694.99990999998</v>
      </c>
      <c r="Q143" s="110">
        <f>-VLOOKUP($D143,'REG FL  BS - 4 Results - H2023'!$A:$N,MATCH(Q$12,'REG FL  BS - 4 Results - H2023'!$2:$2,0),FALSE)/1000</f>
        <v>-8.9999999999999992E-5</v>
      </c>
      <c r="R143" s="110">
        <f>-VLOOKUP($D143,'REG FL  BS - 4 Results - H2023'!$A:$N,MATCH(R$12,'REG FL  BS - 4 Results - H2023'!$2:$2,0),FALSE)/1000</f>
        <v>152187.99988999998</v>
      </c>
      <c r="S143" s="112">
        <f t="shared" si="37"/>
        <v>575434.38452384609</v>
      </c>
    </row>
    <row r="144" spans="1:20" s="15" customFormat="1" x14ac:dyDescent="0.3">
      <c r="A144" s="20">
        <f t="shared" si="36"/>
        <v>4</v>
      </c>
      <c r="B144" s="56">
        <v>234</v>
      </c>
      <c r="C144" s="3" t="s">
        <v>182</v>
      </c>
      <c r="D144" s="250" t="s">
        <v>291</v>
      </c>
      <c r="E144" s="3"/>
      <c r="F144" s="110">
        <f>-VLOOKUP($D144,'REG FL  BS - 4 Results - H2023'!$A:$N,MATCH(F$12,'REG FL  BS - 4 Results - H2023'!$2:$2,0),FALSE)/1000</f>
        <v>168253.10853999999</v>
      </c>
      <c r="G144" s="110">
        <f>-VLOOKUP($D144,'REG FL  BS - 4 Results - H2023'!$A:$N,MATCH(G$12,'REG FL  BS - 4 Results - H2023'!$2:$2,0),FALSE)/1000</f>
        <v>106001.19357999999</v>
      </c>
      <c r="H144" s="110">
        <f>-VLOOKUP($D144,'REG FL  BS - 4 Results - H2023'!$A:$N,MATCH(H$12,'REG FL  BS - 4 Results - H2023'!$2:$2,0),FALSE)/1000</f>
        <v>93161.773279999994</v>
      </c>
      <c r="I144" s="110">
        <f>-VLOOKUP($D144,'REG FL  BS - 4 Results - H2023'!$A:$N,MATCH(I$12,'REG FL  BS - 4 Results - H2023'!$2:$2,0),FALSE)/1000</f>
        <v>101121.83481999999</v>
      </c>
      <c r="J144" s="110">
        <f>-VLOOKUP($D144,'REG FL  BS - 4 Results - H2023'!$A:$N,MATCH(J$12,'REG FL  BS - 4 Results - H2023'!$2:$2,0),FALSE)/1000</f>
        <v>104381.28939000001</v>
      </c>
      <c r="K144" s="110">
        <f>-VLOOKUP($D144,'REG FL  BS - 4 Results - H2023'!$A:$N,MATCH(K$12,'REG FL  BS - 4 Results - H2023'!$2:$2,0),FALSE)/1000</f>
        <v>144380.26709000001</v>
      </c>
      <c r="L144" s="110">
        <f>-VLOOKUP($D144,'REG FL  BS - 4 Results - H2023'!$A:$N,MATCH(L$12,'REG FL  BS - 4 Results - H2023'!$2:$2,0),FALSE)/1000</f>
        <v>101448.98756000001</v>
      </c>
      <c r="M144" s="110">
        <f>-VLOOKUP($D144,'REG FL  BS - 4 Results - H2023'!$A:$N,MATCH(M$12,'REG FL  BS - 4 Results - H2023'!$2:$2,0),FALSE)/1000</f>
        <v>92923.487239999988</v>
      </c>
      <c r="N144" s="110">
        <f>-VLOOKUP($D144,'REG FL  BS - 4 Results - H2023'!$A:$N,MATCH(N$12,'REG FL  BS - 4 Results - H2023'!$2:$2,0),FALSE)/1000</f>
        <v>199705.14384999999</v>
      </c>
      <c r="O144" s="110">
        <f>-VLOOKUP($D144,'REG FL  BS - 4 Results - H2023'!$A:$N,MATCH(O$12,'REG FL  BS - 4 Results - H2023'!$2:$2,0),FALSE)/1000</f>
        <v>144024.888689999</v>
      </c>
      <c r="P144" s="110">
        <f>-VLOOKUP($D144,'REG FL  BS - 4 Results - H2023'!$A:$N,MATCH(P$12,'REG FL  BS - 4 Results - H2023'!$2:$2,0),FALSE)/1000</f>
        <v>132063.84006999899</v>
      </c>
      <c r="Q144" s="110">
        <f>-VLOOKUP($D144,'REG FL  BS - 4 Results - H2023'!$A:$N,MATCH(Q$12,'REG FL  BS - 4 Results - H2023'!$2:$2,0),FALSE)/1000</f>
        <v>514653.52424</v>
      </c>
      <c r="R144" s="110">
        <f>-VLOOKUP($D144,'REG FL  BS - 4 Results - H2023'!$A:$N,MATCH(R$12,'REG FL  BS - 4 Results - H2023'!$2:$2,0),FALSE)/1000</f>
        <v>133080.68218</v>
      </c>
      <c r="S144" s="112">
        <f t="shared" si="37"/>
        <v>156553.84773307675</v>
      </c>
    </row>
    <row r="145" spans="1:19" s="15" customFormat="1" x14ac:dyDescent="0.3">
      <c r="A145" s="20">
        <f t="shared" si="36"/>
        <v>5</v>
      </c>
      <c r="B145" s="56">
        <v>235</v>
      </c>
      <c r="C145" s="3" t="s">
        <v>76</v>
      </c>
      <c r="D145" s="250" t="s">
        <v>292</v>
      </c>
      <c r="E145" s="3"/>
      <c r="F145" s="110">
        <f>-VLOOKUP($D145,'REG FL  BS - 4 Results - H2023'!$A:$N,MATCH(F$12,'REG FL  BS - 4 Results - H2023'!$2:$2,0),FALSE)/1000</f>
        <v>182787.48682999899</v>
      </c>
      <c r="G145" s="110">
        <f>-VLOOKUP($D145,'REG FL  BS - 4 Results - H2023'!$A:$N,MATCH(G$12,'REG FL  BS - 4 Results - H2023'!$2:$2,0),FALSE)/1000</f>
        <v>183345.720999999</v>
      </c>
      <c r="H145" s="110">
        <f>-VLOOKUP($D145,'REG FL  BS - 4 Results - H2023'!$A:$N,MATCH(H$12,'REG FL  BS - 4 Results - H2023'!$2:$2,0),FALSE)/1000</f>
        <v>183871.621309999</v>
      </c>
      <c r="I145" s="110">
        <f>-VLOOKUP($D145,'REG FL  BS - 4 Results - H2023'!$A:$N,MATCH(I$12,'REG FL  BS - 4 Results - H2023'!$2:$2,0),FALSE)/1000</f>
        <v>184288.25700999901</v>
      </c>
      <c r="J145" s="110">
        <f>-VLOOKUP($D145,'REG FL  BS - 4 Results - H2023'!$A:$N,MATCH(J$12,'REG FL  BS - 4 Results - H2023'!$2:$2,0),FALSE)/1000</f>
        <v>184293.15880999999</v>
      </c>
      <c r="K145" s="110">
        <f>-VLOOKUP($D145,'REG FL  BS - 4 Results - H2023'!$A:$N,MATCH(K$12,'REG FL  BS - 4 Results - H2023'!$2:$2,0),FALSE)/1000</f>
        <v>184363.39557999899</v>
      </c>
      <c r="L145" s="110">
        <f>-VLOOKUP($D145,'REG FL  BS - 4 Results - H2023'!$A:$N,MATCH(L$12,'REG FL  BS - 4 Results - H2023'!$2:$2,0),FALSE)/1000</f>
        <v>183899.30597999998</v>
      </c>
      <c r="M145" s="110">
        <f>-VLOOKUP($D145,'REG FL  BS - 4 Results - H2023'!$A:$N,MATCH(M$12,'REG FL  BS - 4 Results - H2023'!$2:$2,0),FALSE)/1000</f>
        <v>184956.96343</v>
      </c>
      <c r="N145" s="110">
        <f>-VLOOKUP($D145,'REG FL  BS - 4 Results - H2023'!$A:$N,MATCH(N$12,'REG FL  BS - 4 Results - H2023'!$2:$2,0),FALSE)/1000</f>
        <v>185678.19233999899</v>
      </c>
      <c r="O145" s="110">
        <f>-VLOOKUP($D145,'REG FL  BS - 4 Results - H2023'!$A:$N,MATCH(O$12,'REG FL  BS - 4 Results - H2023'!$2:$2,0),FALSE)/1000</f>
        <v>178980.64792999899</v>
      </c>
      <c r="P145" s="110">
        <f>-VLOOKUP($D145,'REG FL  BS - 4 Results - H2023'!$A:$N,MATCH(P$12,'REG FL  BS - 4 Results - H2023'!$2:$2,0),FALSE)/1000</f>
        <v>180460.73681999999</v>
      </c>
      <c r="Q145" s="110">
        <f>-VLOOKUP($D145,'REG FL  BS - 4 Results - H2023'!$A:$N,MATCH(Q$12,'REG FL  BS - 4 Results - H2023'!$2:$2,0),FALSE)/1000</f>
        <v>164788.12889999899</v>
      </c>
      <c r="R145" s="110">
        <f>-VLOOKUP($D145,'REG FL  BS - 4 Results - H2023'!$A:$N,MATCH(R$12,'REG FL  BS - 4 Results - H2023'!$2:$2,0),FALSE)/1000</f>
        <v>161868.31299000001</v>
      </c>
      <c r="S145" s="112">
        <f t="shared" ref="S145:S153" si="38">AVERAGE(F145:R145)</f>
        <v>180275.53299461477</v>
      </c>
    </row>
    <row r="146" spans="1:19" s="15" customFormat="1" x14ac:dyDescent="0.3">
      <c r="A146" s="20">
        <f t="shared" si="36"/>
        <v>6</v>
      </c>
      <c r="B146" s="56">
        <v>236</v>
      </c>
      <c r="C146" s="3" t="s">
        <v>183</v>
      </c>
      <c r="D146" s="250" t="s">
        <v>293</v>
      </c>
      <c r="E146" s="3"/>
      <c r="F146" s="110">
        <f>-VLOOKUP($D146,'REG FL  BS - 4 Results - H2023'!$A:$N,MATCH(F$12,'REG FL  BS - 4 Results - H2023'!$2:$2,0),FALSE)/1000</f>
        <v>4943.2389299999995</v>
      </c>
      <c r="G146" s="110">
        <f>-VLOOKUP($D146,'REG FL  BS - 4 Results - H2023'!$A:$N,MATCH(G$12,'REG FL  BS - 4 Results - H2023'!$2:$2,0),FALSE)/1000</f>
        <v>20942.6180199999</v>
      </c>
      <c r="H146" s="110">
        <f>-VLOOKUP($D146,'REG FL  BS - 4 Results - H2023'!$A:$N,MATCH(H$12,'REG FL  BS - 4 Results - H2023'!$2:$2,0),FALSE)/1000</f>
        <v>84025.454169999895</v>
      </c>
      <c r="I146" s="110">
        <f>-VLOOKUP($D146,'REG FL  BS - 4 Results - H2023'!$A:$N,MATCH(I$12,'REG FL  BS - 4 Results - H2023'!$2:$2,0),FALSE)/1000</f>
        <v>106272.500179999</v>
      </c>
      <c r="J146" s="110">
        <f>-VLOOKUP($D146,'REG FL  BS - 4 Results - H2023'!$A:$N,MATCH(J$12,'REG FL  BS - 4 Results - H2023'!$2:$2,0),FALSE)/1000</f>
        <v>138881.44305</v>
      </c>
      <c r="K146" s="110">
        <f>-VLOOKUP($D146,'REG FL  BS - 4 Results - H2023'!$A:$N,MATCH(K$12,'REG FL  BS - 4 Results - H2023'!$2:$2,0),FALSE)/1000</f>
        <v>138928.85832</v>
      </c>
      <c r="L146" s="110">
        <f>-VLOOKUP($D146,'REG FL  BS - 4 Results - H2023'!$A:$N,MATCH(L$12,'REG FL  BS - 4 Results - H2023'!$2:$2,0),FALSE)/1000</f>
        <v>228586.24843999901</v>
      </c>
      <c r="M146" s="110">
        <f>-VLOOKUP($D146,'REG FL  BS - 4 Results - H2023'!$A:$N,MATCH(M$12,'REG FL  BS - 4 Results - H2023'!$2:$2,0),FALSE)/1000</f>
        <v>283179.74714999995</v>
      </c>
      <c r="N146" s="110">
        <f>-VLOOKUP($D146,'REG FL  BS - 4 Results - H2023'!$A:$N,MATCH(N$12,'REG FL  BS - 4 Results - H2023'!$2:$2,0),FALSE)/1000</f>
        <v>235141.51836000002</v>
      </c>
      <c r="O146" s="110">
        <f>-VLOOKUP($D146,'REG FL  BS - 4 Results - H2023'!$A:$N,MATCH(O$12,'REG FL  BS - 4 Results - H2023'!$2:$2,0),FALSE)/1000</f>
        <v>525281.21725999902</v>
      </c>
      <c r="P146" s="110">
        <f>-VLOOKUP($D146,'REG FL  BS - 4 Results - H2023'!$A:$N,MATCH(P$12,'REG FL  BS - 4 Results - H2023'!$2:$2,0),FALSE)/1000</f>
        <v>552576.18036999996</v>
      </c>
      <c r="Q146" s="110">
        <f>-VLOOKUP($D146,'REG FL  BS - 4 Results - H2023'!$A:$N,MATCH(Q$12,'REG FL  BS - 4 Results - H2023'!$2:$2,0),FALSE)/1000</f>
        <v>-78210.996739999988</v>
      </c>
      <c r="R146" s="110">
        <f>-VLOOKUP($D146,'REG FL  BS - 4 Results - H2023'!$A:$N,MATCH(R$12,'REG FL  BS - 4 Results - H2023'!$2:$2,0),FALSE)/1000</f>
        <v>160203.55298999901</v>
      </c>
      <c r="S146" s="112">
        <f t="shared" si="38"/>
        <v>184673.19849999968</v>
      </c>
    </row>
    <row r="147" spans="1:19" s="15" customFormat="1" x14ac:dyDescent="0.3">
      <c r="A147" s="20">
        <f t="shared" si="36"/>
        <v>7</v>
      </c>
      <c r="B147" s="56">
        <v>237</v>
      </c>
      <c r="C147" s="3" t="s">
        <v>184</v>
      </c>
      <c r="D147" s="250" t="s">
        <v>294</v>
      </c>
      <c r="E147" s="3"/>
      <c r="F147" s="110">
        <f>-VLOOKUP($D147,'REG FL  BS - 4 Results - H2023'!$A:$N,MATCH(F$12,'REG FL  BS - 4 Results - H2023'!$2:$2,0),FALSE)/1000</f>
        <v>80776.577849999987</v>
      </c>
      <c r="G147" s="110">
        <f>-VLOOKUP($D147,'REG FL  BS - 4 Results - H2023'!$A:$N,MATCH(G$12,'REG FL  BS - 4 Results - H2023'!$2:$2,0),FALSE)/1000</f>
        <v>70615.600849999988</v>
      </c>
      <c r="H147" s="110">
        <f>-VLOOKUP($D147,'REG FL  BS - 4 Results - H2023'!$A:$N,MATCH(H$12,'REG FL  BS - 4 Results - H2023'!$2:$2,0),FALSE)/1000</f>
        <v>96144.384489999997</v>
      </c>
      <c r="I147" s="110">
        <f>-VLOOKUP($D147,'REG FL  BS - 4 Results - H2023'!$A:$N,MATCH(I$12,'REG FL  BS - 4 Results - H2023'!$2:$2,0),FALSE)/1000</f>
        <v>104894.72166999901</v>
      </c>
      <c r="J147" s="110">
        <f>-VLOOKUP($D147,'REG FL  BS - 4 Results - H2023'!$A:$N,MATCH(J$12,'REG FL  BS - 4 Results - H2023'!$2:$2,0),FALSE)/1000</f>
        <v>104579.93195</v>
      </c>
      <c r="K147" s="110">
        <f>-VLOOKUP($D147,'REG FL  BS - 4 Results - H2023'!$A:$N,MATCH(K$12,'REG FL  BS - 4 Results - H2023'!$2:$2,0),FALSE)/1000</f>
        <v>113138.269999999</v>
      </c>
      <c r="L147" s="110">
        <f>-VLOOKUP($D147,'REG FL  BS - 4 Results - H2023'!$A:$N,MATCH(L$12,'REG FL  BS - 4 Results - H2023'!$2:$2,0),FALSE)/1000</f>
        <v>81748.258269999991</v>
      </c>
      <c r="M147" s="110">
        <f>-VLOOKUP($D147,'REG FL  BS - 4 Results - H2023'!$A:$N,MATCH(M$12,'REG FL  BS - 4 Results - H2023'!$2:$2,0),FALSE)/1000</f>
        <v>70107.660239999997</v>
      </c>
      <c r="N147" s="110">
        <f>-VLOOKUP($D147,'REG FL  BS - 4 Results - H2023'!$A:$N,MATCH(N$12,'REG FL  BS - 4 Results - H2023'!$2:$2,0),FALSE)/1000</f>
        <v>96386.003479999999</v>
      </c>
      <c r="O147" s="110">
        <f>-VLOOKUP($D147,'REG FL  BS - 4 Results - H2023'!$A:$N,MATCH(O$12,'REG FL  BS - 4 Results - H2023'!$2:$2,0),FALSE)/1000</f>
        <v>105081.09213999999</v>
      </c>
      <c r="P147" s="110">
        <f>-VLOOKUP($D147,'REG FL  BS - 4 Results - H2023'!$A:$N,MATCH(P$12,'REG FL  BS - 4 Results - H2023'!$2:$2,0),FALSE)/1000</f>
        <v>104448.5288</v>
      </c>
      <c r="Q147" s="110">
        <f>-VLOOKUP($D147,'REG FL  BS - 4 Results - H2023'!$A:$N,MATCH(Q$12,'REG FL  BS - 4 Results - H2023'!$2:$2,0),FALSE)/1000</f>
        <v>114463.57554000001</v>
      </c>
      <c r="R147" s="110">
        <f>-VLOOKUP($D147,'REG FL  BS - 4 Results - H2023'!$A:$N,MATCH(R$12,'REG FL  BS - 4 Results - H2023'!$2:$2,0),FALSE)/1000</f>
        <v>87832.648329999996</v>
      </c>
      <c r="S147" s="112">
        <f t="shared" si="38"/>
        <v>94632.096431538303</v>
      </c>
    </row>
    <row r="148" spans="1:19" s="15" customFormat="1" x14ac:dyDescent="0.3">
      <c r="A148" s="20">
        <f t="shared" si="36"/>
        <v>8</v>
      </c>
      <c r="B148" s="56">
        <v>238</v>
      </c>
      <c r="C148" s="3" t="s">
        <v>185</v>
      </c>
      <c r="D148" s="250" t="s">
        <v>358</v>
      </c>
      <c r="E148" s="3"/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112">
        <f t="shared" si="38"/>
        <v>0</v>
      </c>
    </row>
    <row r="149" spans="1:19" s="15" customFormat="1" x14ac:dyDescent="0.3">
      <c r="A149" s="20">
        <f t="shared" si="36"/>
        <v>9</v>
      </c>
      <c r="B149" s="56">
        <v>241</v>
      </c>
      <c r="C149" s="3" t="s">
        <v>186</v>
      </c>
      <c r="D149" s="250" t="s">
        <v>295</v>
      </c>
      <c r="E149" s="3"/>
      <c r="F149" s="110">
        <f>-VLOOKUP($D149,'REG FL  BS - 4 Results - H2023'!$A:$N,MATCH(F$12,'REG FL  BS - 4 Results - H2023'!$2:$2,0),FALSE)/1000</f>
        <v>25302.392199999998</v>
      </c>
      <c r="G149" s="110">
        <f>-VLOOKUP($D149,'REG FL  BS - 4 Results - H2023'!$A:$N,MATCH(G$12,'REG FL  BS - 4 Results - H2023'!$2:$2,0),FALSE)/1000</f>
        <v>27549.909500000002</v>
      </c>
      <c r="H149" s="110">
        <f>-VLOOKUP($D149,'REG FL  BS - 4 Results - H2023'!$A:$N,MATCH(H$12,'REG FL  BS - 4 Results - H2023'!$2:$2,0),FALSE)/1000</f>
        <v>22621.642409999899</v>
      </c>
      <c r="I149" s="110">
        <f>-VLOOKUP($D149,'REG FL  BS - 4 Results - H2023'!$A:$N,MATCH(I$12,'REG FL  BS - 4 Results - H2023'!$2:$2,0),FALSE)/1000</f>
        <v>25815.976219999899</v>
      </c>
      <c r="J149" s="110">
        <f>-VLOOKUP($D149,'REG FL  BS - 4 Results - H2023'!$A:$N,MATCH(J$12,'REG FL  BS - 4 Results - H2023'!$2:$2,0),FALSE)/1000</f>
        <v>29336.415390000002</v>
      </c>
      <c r="K149" s="110">
        <f>-VLOOKUP($D149,'REG FL  BS - 4 Results - H2023'!$A:$N,MATCH(K$12,'REG FL  BS - 4 Results - H2023'!$2:$2,0),FALSE)/1000</f>
        <v>30971.953079999999</v>
      </c>
      <c r="L149" s="110">
        <f>-VLOOKUP($D149,'REG FL  BS - 4 Results - H2023'!$A:$N,MATCH(L$12,'REG FL  BS - 4 Results - H2023'!$2:$2,0),FALSE)/1000</f>
        <v>36582.365919999895</v>
      </c>
      <c r="M149" s="110">
        <f>-VLOOKUP($D149,'REG FL  BS - 4 Results - H2023'!$A:$N,MATCH(M$12,'REG FL  BS - 4 Results - H2023'!$2:$2,0),FALSE)/1000</f>
        <v>39765.230090000005</v>
      </c>
      <c r="N149" s="110">
        <f>-VLOOKUP($D149,'REG FL  BS - 4 Results - H2023'!$A:$N,MATCH(N$12,'REG FL  BS - 4 Results - H2023'!$2:$2,0),FALSE)/1000</f>
        <v>39366.971810000003</v>
      </c>
      <c r="O149" s="110">
        <f>-VLOOKUP($D149,'REG FL  BS - 4 Results - H2023'!$A:$N,MATCH(O$12,'REG FL  BS - 4 Results - H2023'!$2:$2,0),FALSE)/1000</f>
        <v>38542.245299999995</v>
      </c>
      <c r="P149" s="110">
        <f>-VLOOKUP($D149,'REG FL  BS - 4 Results - H2023'!$A:$N,MATCH(P$12,'REG FL  BS - 4 Results - H2023'!$2:$2,0),FALSE)/1000</f>
        <v>32028.02246</v>
      </c>
      <c r="Q149" s="110">
        <f>-VLOOKUP($D149,'REG FL  BS - 4 Results - H2023'!$A:$N,MATCH(Q$12,'REG FL  BS - 4 Results - H2023'!$2:$2,0),FALSE)/1000</f>
        <v>23898.049749999998</v>
      </c>
      <c r="R149" s="110">
        <f>-VLOOKUP($D149,'REG FL  BS - 4 Results - H2023'!$A:$N,MATCH(R$12,'REG FL  BS - 4 Results - H2023'!$2:$2,0),FALSE)/1000</f>
        <v>26423.894420000001</v>
      </c>
      <c r="S149" s="112">
        <f t="shared" si="38"/>
        <v>30631.15911923075</v>
      </c>
    </row>
    <row r="150" spans="1:19" s="15" customFormat="1" x14ac:dyDescent="0.3">
      <c r="A150" s="20">
        <f t="shared" si="36"/>
        <v>10</v>
      </c>
      <c r="B150" s="56">
        <v>242</v>
      </c>
      <c r="C150" s="3" t="s">
        <v>187</v>
      </c>
      <c r="D150" s="250" t="s">
        <v>296</v>
      </c>
      <c r="E150" s="3"/>
      <c r="F150" s="110">
        <f>-VLOOKUP($D150,'REG FL  BS - 4 Results - H2023'!$A:$N,MATCH(F$12,'REG FL  BS - 4 Results - H2023'!$2:$2,0),FALSE)/1000</f>
        <v>101163.39231999899</v>
      </c>
      <c r="G150" s="110">
        <f>-VLOOKUP($D150,'REG FL  BS - 4 Results - H2023'!$A:$N,MATCH(G$12,'REG FL  BS - 4 Results - H2023'!$2:$2,0),FALSE)/1000</f>
        <v>103092.14299999901</v>
      </c>
      <c r="H150" s="110">
        <f>-VLOOKUP($D150,'REG FL  BS - 4 Results - H2023'!$A:$N,MATCH(H$12,'REG FL  BS - 4 Results - H2023'!$2:$2,0),FALSE)/1000</f>
        <v>104832.13128</v>
      </c>
      <c r="I150" s="110">
        <f>-VLOOKUP($D150,'REG FL  BS - 4 Results - H2023'!$A:$N,MATCH(I$12,'REG FL  BS - 4 Results - H2023'!$2:$2,0),FALSE)/1000</f>
        <v>82968.165179999909</v>
      </c>
      <c r="J150" s="110">
        <f>-VLOOKUP($D150,'REG FL  BS - 4 Results - H2023'!$A:$N,MATCH(J$12,'REG FL  BS - 4 Results - H2023'!$2:$2,0),FALSE)/1000</f>
        <v>84996.380989999903</v>
      </c>
      <c r="K150" s="110">
        <f>-VLOOKUP($D150,'REG FL  BS - 4 Results - H2023'!$A:$N,MATCH(K$12,'REG FL  BS - 4 Results - H2023'!$2:$2,0),FALSE)/1000</f>
        <v>90945.340379999994</v>
      </c>
      <c r="L150" s="110">
        <f>-VLOOKUP($D150,'REG FL  BS - 4 Results - H2023'!$A:$N,MATCH(L$12,'REG FL  BS - 4 Results - H2023'!$2:$2,0),FALSE)/1000</f>
        <v>82387.833289999908</v>
      </c>
      <c r="M150" s="110">
        <f>-VLOOKUP($D150,'REG FL  BS - 4 Results - H2023'!$A:$N,MATCH(M$12,'REG FL  BS - 4 Results - H2023'!$2:$2,0),FALSE)/1000</f>
        <v>82137.441079999888</v>
      </c>
      <c r="N150" s="110">
        <f>-VLOOKUP($D150,'REG FL  BS - 4 Results - H2023'!$A:$N,MATCH(N$12,'REG FL  BS - 4 Results - H2023'!$2:$2,0),FALSE)/1000</f>
        <v>84181.3826999999</v>
      </c>
      <c r="O150" s="110">
        <f>-VLOOKUP($D150,'REG FL  BS - 4 Results - H2023'!$A:$N,MATCH(O$12,'REG FL  BS - 4 Results - H2023'!$2:$2,0),FALSE)/1000</f>
        <v>90824.656749999893</v>
      </c>
      <c r="P150" s="110">
        <f>-VLOOKUP($D150,'REG FL  BS - 4 Results - H2023'!$A:$N,MATCH(P$12,'REG FL  BS - 4 Results - H2023'!$2:$2,0),FALSE)/1000</f>
        <v>89258.866449999899</v>
      </c>
      <c r="Q150" s="110">
        <f>-VLOOKUP($D150,'REG FL  BS - 4 Results - H2023'!$A:$N,MATCH(Q$12,'REG FL  BS - 4 Results - H2023'!$2:$2,0),FALSE)/1000</f>
        <v>93159.368559999901</v>
      </c>
      <c r="R150" s="110">
        <f>-VLOOKUP($D150,'REG FL  BS - 4 Results - H2023'!$A:$N,MATCH(R$12,'REG FL  BS - 4 Results - H2023'!$2:$2,0),FALSE)/1000</f>
        <v>101689.0618</v>
      </c>
      <c r="S150" s="112">
        <f t="shared" si="38"/>
        <v>91664.320290768999</v>
      </c>
    </row>
    <row r="151" spans="1:19" s="15" customFormat="1" x14ac:dyDescent="0.3">
      <c r="A151" s="20">
        <f t="shared" si="36"/>
        <v>11</v>
      </c>
      <c r="B151" s="56">
        <v>243</v>
      </c>
      <c r="C151" s="3" t="s">
        <v>188</v>
      </c>
      <c r="D151" s="250" t="s">
        <v>297</v>
      </c>
      <c r="E151" s="3"/>
      <c r="F151" s="110">
        <f>-VLOOKUP($D151,'REG FL  BS - 4 Results - H2023'!$A:$N,MATCH(F$12,'REG FL  BS - 4 Results - H2023'!$2:$2,0),FALSE)/1000</f>
        <v>67697.497879999995</v>
      </c>
      <c r="G151" s="110">
        <f>-VLOOKUP($D151,'REG FL  BS - 4 Results - H2023'!$A:$N,MATCH(G$12,'REG FL  BS - 4 Results - H2023'!$2:$2,0),FALSE)/1000</f>
        <v>67983.301680000004</v>
      </c>
      <c r="H151" s="110">
        <f>-VLOOKUP($D151,'REG FL  BS - 4 Results - H2023'!$A:$N,MATCH(H$12,'REG FL  BS - 4 Results - H2023'!$2:$2,0),FALSE)/1000</f>
        <v>68270.575970000005</v>
      </c>
      <c r="I151" s="110">
        <f>-VLOOKUP($D151,'REG FL  BS - 4 Results - H2023'!$A:$N,MATCH(I$12,'REG FL  BS - 4 Results - H2023'!$2:$2,0),FALSE)/1000</f>
        <v>68559.327470000004</v>
      </c>
      <c r="J151" s="110">
        <f>-VLOOKUP($D151,'REG FL  BS - 4 Results - H2023'!$A:$N,MATCH(J$12,'REG FL  BS - 4 Results - H2023'!$2:$2,0),FALSE)/1000</f>
        <v>68849.563859999995</v>
      </c>
      <c r="K151" s="110">
        <f>-VLOOKUP($D151,'REG FL  BS - 4 Results - H2023'!$A:$N,MATCH(K$12,'REG FL  BS - 4 Results - H2023'!$2:$2,0),FALSE)/1000</f>
        <v>67845.173329999889</v>
      </c>
      <c r="L151" s="110">
        <f>-VLOOKUP($D151,'REG FL  BS - 4 Results - H2023'!$A:$N,MATCH(L$12,'REG FL  BS - 4 Results - H2023'!$2:$2,0),FALSE)/1000</f>
        <v>64908.67555</v>
      </c>
      <c r="M151" s="110">
        <f>-VLOOKUP($D151,'REG FL  BS - 4 Results - H2023'!$A:$N,MATCH(M$12,'REG FL  BS - 4 Results - H2023'!$2:$2,0),FALSE)/1000</f>
        <v>61906.101659999993</v>
      </c>
      <c r="N151" s="110">
        <f>-VLOOKUP($D151,'REG FL  BS - 4 Results - H2023'!$A:$N,MATCH(N$12,'REG FL  BS - 4 Results - H2023'!$2:$2,0),FALSE)/1000</f>
        <v>58881.112560000001</v>
      </c>
      <c r="O151" s="110">
        <f>-VLOOKUP($D151,'REG FL  BS - 4 Results - H2023'!$A:$N,MATCH(O$12,'REG FL  BS - 4 Results - H2023'!$2:$2,0),FALSE)/1000</f>
        <v>59022.9099299999</v>
      </c>
      <c r="P151" s="110">
        <f>-VLOOKUP($D151,'REG FL  BS - 4 Results - H2023'!$A:$N,MATCH(P$12,'REG FL  BS - 4 Results - H2023'!$2:$2,0),FALSE)/1000</f>
        <v>58484.508009999998</v>
      </c>
      <c r="Q151" s="110">
        <f>-VLOOKUP($D151,'REG FL  BS - 4 Results - H2023'!$A:$N,MATCH(Q$12,'REG FL  BS - 4 Results - H2023'!$2:$2,0),FALSE)/1000</f>
        <v>58169.896329999996</v>
      </c>
      <c r="R151" s="110">
        <f>-VLOOKUP($D151,'REG FL  BS - 4 Results - H2023'!$A:$N,MATCH(R$12,'REG FL  BS - 4 Results - H2023'!$2:$2,0),FALSE)/1000</f>
        <v>57052.594919999894</v>
      </c>
      <c r="S151" s="112">
        <f t="shared" si="38"/>
        <v>63663.941473076906</v>
      </c>
    </row>
    <row r="152" spans="1:19" s="15" customFormat="1" x14ac:dyDescent="0.3">
      <c r="A152" s="20">
        <f t="shared" si="36"/>
        <v>12</v>
      </c>
      <c r="B152" s="56">
        <v>244</v>
      </c>
      <c r="C152" s="3" t="s">
        <v>189</v>
      </c>
      <c r="D152" s="250" t="s">
        <v>298</v>
      </c>
      <c r="E152" s="3"/>
      <c r="F152" s="110">
        <f>-VLOOKUP($D152,'REG FL  BS - 4 Results - H2023'!$A:$N,MATCH(F$12,'REG FL  BS - 4 Results - H2023'!$2:$2,0),FALSE)/1000</f>
        <v>0</v>
      </c>
      <c r="G152" s="110">
        <f>-VLOOKUP($D152,'REG FL  BS - 4 Results - H2023'!$A:$N,MATCH(G$12,'REG FL  BS - 4 Results - H2023'!$2:$2,0),FALSE)/1000</f>
        <v>0</v>
      </c>
      <c r="H152" s="110">
        <f>-VLOOKUP($D152,'REG FL  BS - 4 Results - H2023'!$A:$N,MATCH(H$12,'REG FL  BS - 4 Results - H2023'!$2:$2,0),FALSE)/1000</f>
        <v>0</v>
      </c>
      <c r="I152" s="110">
        <f>-VLOOKUP($D152,'REG FL  BS - 4 Results - H2023'!$A:$N,MATCH(I$12,'REG FL  BS - 4 Results - H2023'!$2:$2,0),FALSE)/1000</f>
        <v>3325.9644700000003</v>
      </c>
      <c r="J152" s="110">
        <f>-VLOOKUP($D152,'REG FL  BS - 4 Results - H2023'!$A:$N,MATCH(J$12,'REG FL  BS - 4 Results - H2023'!$2:$2,0),FALSE)/1000</f>
        <v>3325.9644700000003</v>
      </c>
      <c r="K152" s="110">
        <f>-VLOOKUP($D152,'REG FL  BS - 4 Results - H2023'!$A:$N,MATCH(K$12,'REG FL  BS - 4 Results - H2023'!$2:$2,0),FALSE)/1000</f>
        <v>3325.9644700000003</v>
      </c>
      <c r="L152" s="110">
        <f>-VLOOKUP($D152,'REG FL  BS - 4 Results - H2023'!$A:$N,MATCH(L$12,'REG FL  BS - 4 Results - H2023'!$2:$2,0),FALSE)/1000</f>
        <v>0</v>
      </c>
      <c r="M152" s="110">
        <f>-VLOOKUP($D152,'REG FL  BS - 4 Results - H2023'!$A:$N,MATCH(M$12,'REG FL  BS - 4 Results - H2023'!$2:$2,0),FALSE)/1000</f>
        <v>0</v>
      </c>
      <c r="N152" s="110">
        <f>-VLOOKUP($D152,'REG FL  BS - 4 Results - H2023'!$A:$N,MATCH(N$12,'REG FL  BS - 4 Results - H2023'!$2:$2,0),FALSE)/1000</f>
        <v>0</v>
      </c>
      <c r="O152" s="110">
        <f>-VLOOKUP($D152,'REG FL  BS - 4 Results - H2023'!$A:$N,MATCH(O$12,'REG FL  BS - 4 Results - H2023'!$2:$2,0),FALSE)/1000</f>
        <v>0</v>
      </c>
      <c r="P152" s="110">
        <f>-VLOOKUP($D152,'REG FL  BS - 4 Results - H2023'!$A:$N,MATCH(P$12,'REG FL  BS - 4 Results - H2023'!$2:$2,0),FALSE)/1000</f>
        <v>0</v>
      </c>
      <c r="Q152" s="110">
        <f>-VLOOKUP($D152,'REG FL  BS - 4 Results - H2023'!$A:$N,MATCH(Q$12,'REG FL  BS - 4 Results - H2023'!$2:$2,0),FALSE)/1000</f>
        <v>0</v>
      </c>
      <c r="R152" s="110">
        <f>-VLOOKUP($D152,'REG FL  BS - 4 Results - H2023'!$A:$N,MATCH(R$12,'REG FL  BS - 4 Results - H2023'!$2:$2,0),FALSE)/1000</f>
        <v>14973.655199999999</v>
      </c>
      <c r="S152" s="112">
        <f t="shared" si="38"/>
        <v>1919.3498930769229</v>
      </c>
    </row>
    <row r="153" spans="1:19" s="15" customFormat="1" x14ac:dyDescent="0.3">
      <c r="A153" s="20">
        <f t="shared" si="36"/>
        <v>13</v>
      </c>
      <c r="B153" s="56">
        <v>245</v>
      </c>
      <c r="C153" s="3" t="s">
        <v>190</v>
      </c>
      <c r="D153" s="250" t="s">
        <v>299</v>
      </c>
      <c r="E153" s="3"/>
      <c r="F153" s="110">
        <f>-VLOOKUP($D153,'REG FL  BS - 4 Results - H2023'!$A:$N,MATCH(F$12,'REG FL  BS - 4 Results - H2023'!$2:$2,0),FALSE)/1000</f>
        <v>18570.146829999998</v>
      </c>
      <c r="G153" s="110">
        <f>-VLOOKUP($D153,'REG FL  BS - 4 Results - H2023'!$A:$N,MATCH(G$12,'REG FL  BS - 4 Results - H2023'!$2:$2,0),FALSE)/1000</f>
        <v>18570.146829999998</v>
      </c>
      <c r="H153" s="110">
        <f>-VLOOKUP($D153,'REG FL  BS - 4 Results - H2023'!$A:$N,MATCH(H$12,'REG FL  BS - 4 Results - H2023'!$2:$2,0),FALSE)/1000</f>
        <v>18570.146829999998</v>
      </c>
      <c r="I153" s="110">
        <f>-VLOOKUP($D153,'REG FL  BS - 4 Results - H2023'!$A:$N,MATCH(I$12,'REG FL  BS - 4 Results - H2023'!$2:$2,0),FALSE)/1000</f>
        <v>0</v>
      </c>
      <c r="J153" s="110">
        <f>-VLOOKUP($D153,'REG FL  BS - 4 Results - H2023'!$A:$N,MATCH(J$12,'REG FL  BS - 4 Results - H2023'!$2:$2,0),FALSE)/1000</f>
        <v>0</v>
      </c>
      <c r="K153" s="110">
        <f>-VLOOKUP($D153,'REG FL  BS - 4 Results - H2023'!$A:$N,MATCH(K$12,'REG FL  BS - 4 Results - H2023'!$2:$2,0),FALSE)/1000</f>
        <v>0</v>
      </c>
      <c r="L153" s="110">
        <f>-VLOOKUP($D153,'REG FL  BS - 4 Results - H2023'!$A:$N,MATCH(L$12,'REG FL  BS - 4 Results - H2023'!$2:$2,0),FALSE)/1000</f>
        <v>0</v>
      </c>
      <c r="M153" s="110">
        <f>-VLOOKUP($D153,'REG FL  BS - 4 Results - H2023'!$A:$N,MATCH(M$12,'REG FL  BS - 4 Results - H2023'!$2:$2,0),FALSE)/1000</f>
        <v>0</v>
      </c>
      <c r="N153" s="110">
        <f>-VLOOKUP($D153,'REG FL  BS - 4 Results - H2023'!$A:$N,MATCH(N$12,'REG FL  BS - 4 Results - H2023'!$2:$2,0),FALSE)/1000</f>
        <v>0</v>
      </c>
      <c r="O153" s="110">
        <f>-VLOOKUP($D153,'REG FL  BS - 4 Results - H2023'!$A:$N,MATCH(O$12,'REG FL  BS - 4 Results - H2023'!$2:$2,0),FALSE)/1000</f>
        <v>0</v>
      </c>
      <c r="P153" s="110">
        <f>-VLOOKUP($D153,'REG FL  BS - 4 Results - H2023'!$A:$N,MATCH(P$12,'REG FL  BS - 4 Results - H2023'!$2:$2,0),FALSE)/1000</f>
        <v>0</v>
      </c>
      <c r="Q153" s="110">
        <f>-VLOOKUP($D153,'REG FL  BS - 4 Results - H2023'!$A:$N,MATCH(Q$12,'REG FL  BS - 4 Results - H2023'!$2:$2,0),FALSE)/1000</f>
        <v>0</v>
      </c>
      <c r="R153" s="110">
        <f>-VLOOKUP($D153,'REG FL  BS - 4 Results - H2023'!$A:$N,MATCH(R$12,'REG FL  BS - 4 Results - H2023'!$2:$2,0),FALSE)/1000</f>
        <v>0</v>
      </c>
      <c r="S153" s="112">
        <f t="shared" si="38"/>
        <v>4285.4184992307692</v>
      </c>
    </row>
    <row r="154" spans="1:19" x14ac:dyDescent="0.3">
      <c r="A154" s="20">
        <f t="shared" si="36"/>
        <v>14</v>
      </c>
      <c r="B154" s="56"/>
      <c r="C154" s="40" t="s">
        <v>191</v>
      </c>
      <c r="D154" s="40"/>
      <c r="E154" s="40"/>
      <c r="F154" s="91">
        <f>SUM(F142:F153)</f>
        <v>2135848.4110399969</v>
      </c>
      <c r="G154" s="91">
        <f t="shared" ref="G154:R154" si="39">SUM(G142:G153)</f>
        <v>2260892.2006399981</v>
      </c>
      <c r="H154" s="91">
        <f t="shared" si="39"/>
        <v>2209422.3147999989</v>
      </c>
      <c r="I154" s="91">
        <f t="shared" si="39"/>
        <v>2179076.0895999954</v>
      </c>
      <c r="J154" s="91">
        <f t="shared" si="39"/>
        <v>2179310.3070199997</v>
      </c>
      <c r="K154" s="91">
        <f t="shared" si="39"/>
        <v>2185826.8314399975</v>
      </c>
      <c r="L154" s="91">
        <f t="shared" si="39"/>
        <v>2180097.2828699974</v>
      </c>
      <c r="M154" s="91">
        <f t="shared" si="39"/>
        <v>2131852.7858199994</v>
      </c>
      <c r="N154" s="91">
        <f t="shared" si="39"/>
        <v>2068028.5061299992</v>
      </c>
      <c r="O154" s="91">
        <f t="shared" si="39"/>
        <v>2130757.4039899963</v>
      </c>
      <c r="P154" s="91">
        <f t="shared" si="39"/>
        <v>2014587.4419399987</v>
      </c>
      <c r="Q154" s="91">
        <f t="shared" si="39"/>
        <v>1710146.4400699977</v>
      </c>
      <c r="R154" s="121">
        <f t="shared" si="39"/>
        <v>1632266.0463499979</v>
      </c>
      <c r="S154" s="121">
        <f>SUM(S142:S153)</f>
        <v>2078316.3124392284</v>
      </c>
    </row>
    <row r="155" spans="1:19" x14ac:dyDescent="0.3">
      <c r="A155" s="20">
        <f t="shared" si="36"/>
        <v>15</v>
      </c>
      <c r="B155" s="5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120"/>
      <c r="S155" s="122"/>
    </row>
    <row r="156" spans="1:19" x14ac:dyDescent="0.3">
      <c r="A156" s="20">
        <f t="shared" si="36"/>
        <v>16</v>
      </c>
      <c r="B156" s="56"/>
      <c r="C156" s="3" t="s">
        <v>192</v>
      </c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120"/>
      <c r="S156" s="122"/>
    </row>
    <row r="157" spans="1:19" x14ac:dyDescent="0.3">
      <c r="A157" s="20">
        <f t="shared" si="36"/>
        <v>17</v>
      </c>
      <c r="B157" s="56">
        <v>252</v>
      </c>
      <c r="C157" s="3" t="s">
        <v>193</v>
      </c>
      <c r="D157" s="250" t="s">
        <v>300</v>
      </c>
      <c r="F157" s="110">
        <f>-VLOOKUP($D157,'REG FL  BS - 4 Results - H2023'!$A:$N,MATCH(F$12,'REG FL  BS - 4 Results - H2023'!$2:$2,0),FALSE)/1000</f>
        <v>48505.375249999997</v>
      </c>
      <c r="G157" s="110">
        <f>-VLOOKUP($D157,'REG FL  BS - 4 Results - H2023'!$A:$N,MATCH(G$12,'REG FL  BS - 4 Results - H2023'!$2:$2,0),FALSE)/1000</f>
        <v>46201.803859999905</v>
      </c>
      <c r="H157" s="110">
        <f>-VLOOKUP($D157,'REG FL  BS - 4 Results - H2023'!$A:$N,MATCH(H$12,'REG FL  BS - 4 Results - H2023'!$2:$2,0),FALSE)/1000</f>
        <v>45995.660589999898</v>
      </c>
      <c r="I157" s="110">
        <f>-VLOOKUP($D157,'REG FL  BS - 4 Results - H2023'!$A:$N,MATCH(I$12,'REG FL  BS - 4 Results - H2023'!$2:$2,0),FALSE)/1000</f>
        <v>46192.8507399999</v>
      </c>
      <c r="J157" s="110">
        <f>-VLOOKUP($D157,'REG FL  BS - 4 Results - H2023'!$A:$N,MATCH(J$12,'REG FL  BS - 4 Results - H2023'!$2:$2,0),FALSE)/1000</f>
        <v>53980.373460000003</v>
      </c>
      <c r="K157" s="110">
        <f>-VLOOKUP($D157,'REG FL  BS - 4 Results - H2023'!$A:$N,MATCH(K$12,'REG FL  BS - 4 Results - H2023'!$2:$2,0),FALSE)/1000</f>
        <v>53876.318419999894</v>
      </c>
      <c r="L157" s="110">
        <f>-VLOOKUP($D157,'REG FL  BS - 4 Results - H2023'!$A:$N,MATCH(L$12,'REG FL  BS - 4 Results - H2023'!$2:$2,0),FALSE)/1000</f>
        <v>53265.45665</v>
      </c>
      <c r="M157" s="110">
        <f>-VLOOKUP($D157,'REG FL  BS - 4 Results - H2023'!$A:$N,MATCH(M$12,'REG FL  BS - 4 Results - H2023'!$2:$2,0),FALSE)/1000</f>
        <v>52479.547859999999</v>
      </c>
      <c r="N157" s="110">
        <f>-VLOOKUP($D157,'REG FL  BS - 4 Results - H2023'!$A:$N,MATCH(N$12,'REG FL  BS - 4 Results - H2023'!$2:$2,0),FALSE)/1000</f>
        <v>48847.31192</v>
      </c>
      <c r="O157" s="110">
        <f>-VLOOKUP($D157,'REG FL  BS - 4 Results - H2023'!$A:$N,MATCH(O$12,'REG FL  BS - 4 Results - H2023'!$2:$2,0),FALSE)/1000</f>
        <v>46919.570540000001</v>
      </c>
      <c r="P157" s="110">
        <f>-VLOOKUP($D157,'REG FL  BS - 4 Results - H2023'!$A:$N,MATCH(P$12,'REG FL  BS - 4 Results - H2023'!$2:$2,0),FALSE)/1000</f>
        <v>45883.16358</v>
      </c>
      <c r="Q157" s="110">
        <f>-VLOOKUP($D157,'REG FL  BS - 4 Results - H2023'!$A:$N,MATCH(Q$12,'REG FL  BS - 4 Results - H2023'!$2:$2,0),FALSE)/1000</f>
        <v>46508.783499999998</v>
      </c>
      <c r="R157" s="110">
        <f>-VLOOKUP($D157,'REG FL  BS - 4 Results - H2023'!$A:$N,MATCH(R$12,'REG FL  BS - 4 Results - H2023'!$2:$2,0),FALSE)/1000</f>
        <v>47626.414149999997</v>
      </c>
      <c r="S157" s="112">
        <f>AVERAGE(F157:R157)</f>
        <v>48944.817732307667</v>
      </c>
    </row>
    <row r="158" spans="1:19" x14ac:dyDescent="0.3">
      <c r="A158" s="20">
        <f t="shared" si="36"/>
        <v>18</v>
      </c>
      <c r="B158" s="56">
        <v>253</v>
      </c>
      <c r="C158" s="3" t="s">
        <v>194</v>
      </c>
      <c r="D158" s="250" t="s">
        <v>301</v>
      </c>
      <c r="F158" s="110">
        <f>-VLOOKUP($D158,'REG FL  BS - 4 Results - H2023'!$A:$N,MATCH(F$12,'REG FL  BS - 4 Results - H2023'!$2:$2,0),FALSE)/1000</f>
        <v>55061.124029999999</v>
      </c>
      <c r="G158" s="110">
        <f>-VLOOKUP($D158,'REG FL  BS - 4 Results - H2023'!$A:$N,MATCH(G$12,'REG FL  BS - 4 Results - H2023'!$2:$2,0),FALSE)/1000</f>
        <v>53767.208859999999</v>
      </c>
      <c r="H158" s="110">
        <f>-VLOOKUP($D158,'REG FL  BS - 4 Results - H2023'!$A:$N,MATCH(H$12,'REG FL  BS - 4 Results - H2023'!$2:$2,0),FALSE)/1000</f>
        <v>46305.248369999994</v>
      </c>
      <c r="I158" s="110">
        <f>-VLOOKUP($D158,'REG FL  BS - 4 Results - H2023'!$A:$N,MATCH(I$12,'REG FL  BS - 4 Results - H2023'!$2:$2,0),FALSE)/1000</f>
        <v>52898.030650000001</v>
      </c>
      <c r="J158" s="110">
        <f>-VLOOKUP($D158,'REG FL  BS - 4 Results - H2023'!$A:$N,MATCH(J$12,'REG FL  BS - 4 Results - H2023'!$2:$2,0),FALSE)/1000</f>
        <v>43833.698509999995</v>
      </c>
      <c r="K158" s="110">
        <f>-VLOOKUP($D158,'REG FL  BS - 4 Results - H2023'!$A:$N,MATCH(K$12,'REG FL  BS - 4 Results - H2023'!$2:$2,0),FALSE)/1000</f>
        <v>43151.450849999899</v>
      </c>
      <c r="L158" s="110">
        <f>-VLOOKUP($D158,'REG FL  BS - 4 Results - H2023'!$A:$N,MATCH(L$12,'REG FL  BS - 4 Results - H2023'!$2:$2,0),FALSE)/1000</f>
        <v>45663.369199999899</v>
      </c>
      <c r="M158" s="110">
        <f>-VLOOKUP($D158,'REG FL  BS - 4 Results - H2023'!$A:$N,MATCH(M$12,'REG FL  BS - 4 Results - H2023'!$2:$2,0),FALSE)/1000</f>
        <v>36933.873949999899</v>
      </c>
      <c r="N158" s="110">
        <f>-VLOOKUP($D158,'REG FL  BS - 4 Results - H2023'!$A:$N,MATCH(N$12,'REG FL  BS - 4 Results - H2023'!$2:$2,0),FALSE)/1000</f>
        <v>36063.01096</v>
      </c>
      <c r="O158" s="110">
        <f>-VLOOKUP($D158,'REG FL  BS - 4 Results - H2023'!$A:$N,MATCH(O$12,'REG FL  BS - 4 Results - H2023'!$2:$2,0),FALSE)/1000</f>
        <v>46596.829969999904</v>
      </c>
      <c r="P158" s="110">
        <f>-VLOOKUP($D158,'REG FL  BS - 4 Results - H2023'!$A:$N,MATCH(P$12,'REG FL  BS - 4 Results - H2023'!$2:$2,0),FALSE)/1000</f>
        <v>42186.9619199999</v>
      </c>
      <c r="Q158" s="110">
        <f>-VLOOKUP($D158,'REG FL  BS - 4 Results - H2023'!$A:$N,MATCH(Q$12,'REG FL  BS - 4 Results - H2023'!$2:$2,0),FALSE)/1000</f>
        <v>38273.369729999999</v>
      </c>
      <c r="R158" s="110">
        <f>-VLOOKUP($D158,'REG FL  BS - 4 Results - H2023'!$A:$N,MATCH(R$12,'REG FL  BS - 4 Results - H2023'!$2:$2,0),FALSE)/1000</f>
        <v>47706.905149999999</v>
      </c>
      <c r="S158" s="112">
        <f>AVERAGE(F158:R158)</f>
        <v>45264.698626923033</v>
      </c>
    </row>
    <row r="159" spans="1:19" x14ac:dyDescent="0.3">
      <c r="A159" s="20">
        <f t="shared" si="36"/>
        <v>19</v>
      </c>
      <c r="B159" s="56">
        <v>254</v>
      </c>
      <c r="C159" s="3" t="s">
        <v>195</v>
      </c>
      <c r="D159" s="250" t="s">
        <v>302</v>
      </c>
      <c r="F159" s="110">
        <f>-VLOOKUP($D159,'REG FL  BS - 4 Results - H2023'!$A:$N,MATCH(F$12,'REG FL  BS - 4 Results - H2023'!$2:$2,0),FALSE)/1000</f>
        <v>1323299.73129</v>
      </c>
      <c r="G159" s="110">
        <f>-VLOOKUP($D159,'REG FL  BS - 4 Results - H2023'!$A:$N,MATCH(G$12,'REG FL  BS - 4 Results - H2023'!$2:$2,0),FALSE)/1000</f>
        <v>1325382.6221700001</v>
      </c>
      <c r="H159" s="110">
        <f>-VLOOKUP($D159,'REG FL  BS - 4 Results - H2023'!$A:$N,MATCH(H$12,'REG FL  BS - 4 Results - H2023'!$2:$2,0),FALSE)/1000</f>
        <v>1319296.08754</v>
      </c>
      <c r="I159" s="110">
        <f>-VLOOKUP($D159,'REG FL  BS - 4 Results - H2023'!$A:$N,MATCH(I$12,'REG FL  BS - 4 Results - H2023'!$2:$2,0),FALSE)/1000</f>
        <v>1250132.2086700001</v>
      </c>
      <c r="J159" s="110">
        <f>-VLOOKUP($D159,'REG FL  BS - 4 Results - H2023'!$A:$N,MATCH(J$12,'REG FL  BS - 4 Results - H2023'!$2:$2,0),FALSE)/1000</f>
        <v>1251147.8689999999</v>
      </c>
      <c r="K159" s="110">
        <f>-VLOOKUP($D159,'REG FL  BS - 4 Results - H2023'!$A:$N,MATCH(K$12,'REG FL  BS - 4 Results - H2023'!$2:$2,0),FALSE)/1000</f>
        <v>1251448.6828399999</v>
      </c>
      <c r="L159" s="110">
        <f>-VLOOKUP($D159,'REG FL  BS - 4 Results - H2023'!$A:$N,MATCH(L$12,'REG FL  BS - 4 Results - H2023'!$2:$2,0),FALSE)/1000</f>
        <v>1268252.5618099999</v>
      </c>
      <c r="M159" s="110">
        <f>-VLOOKUP($D159,'REG FL  BS - 4 Results - H2023'!$A:$N,MATCH(M$12,'REG FL  BS - 4 Results - H2023'!$2:$2,0),FALSE)/1000</f>
        <v>1272336.7897900001</v>
      </c>
      <c r="N159" s="110">
        <f>-VLOOKUP($D159,'REG FL  BS - 4 Results - H2023'!$A:$N,MATCH(N$12,'REG FL  BS - 4 Results - H2023'!$2:$2,0),FALSE)/1000</f>
        <v>1281713.19585</v>
      </c>
      <c r="O159" s="110">
        <f>-VLOOKUP($D159,'REG FL  BS - 4 Results - H2023'!$A:$N,MATCH(O$12,'REG FL  BS - 4 Results - H2023'!$2:$2,0),FALSE)/1000</f>
        <v>1328040.5163099999</v>
      </c>
      <c r="P159" s="110">
        <f>-VLOOKUP($D159,'REG FL  BS - 4 Results - H2023'!$A:$N,MATCH(P$12,'REG FL  BS - 4 Results - H2023'!$2:$2,0),FALSE)/1000</f>
        <v>1327639.3829699999</v>
      </c>
      <c r="Q159" s="110">
        <f>-VLOOKUP($D159,'REG FL  BS - 4 Results - H2023'!$A:$N,MATCH(Q$12,'REG FL  BS - 4 Results - H2023'!$2:$2,0),FALSE)/1000</f>
        <v>1440619.9657399999</v>
      </c>
      <c r="R159" s="110">
        <f>-VLOOKUP($D159,'REG FL  BS - 4 Results - H2023'!$A:$N,MATCH(R$12,'REG FL  BS - 4 Results - H2023'!$2:$2,0),FALSE)/1000</f>
        <v>1298690.42988999</v>
      </c>
      <c r="S159" s="112">
        <f>AVERAGE(F159:R159)</f>
        <v>1302923.0802976913</v>
      </c>
    </row>
    <row r="160" spans="1:19" x14ac:dyDescent="0.3">
      <c r="A160" s="20">
        <f t="shared" si="36"/>
        <v>20</v>
      </c>
      <c r="B160" s="56">
        <v>255</v>
      </c>
      <c r="C160" s="3" t="s">
        <v>196</v>
      </c>
      <c r="D160" s="250" t="s">
        <v>303</v>
      </c>
      <c r="F160" s="110">
        <f>-VLOOKUP($D160,'REG FL  BS - 4 Results - H2023'!$A:$N,MATCH(F$12,'REG FL  BS - 4 Results - H2023'!$2:$2,0),FALSE)/1000</f>
        <v>233554.33668000001</v>
      </c>
      <c r="G160" s="110">
        <f>-VLOOKUP($D160,'REG FL  BS - 4 Results - H2023'!$A:$N,MATCH(G$12,'REG FL  BS - 4 Results - H2023'!$2:$2,0),FALSE)/1000</f>
        <v>233554.33668000001</v>
      </c>
      <c r="H160" s="110">
        <f>-VLOOKUP($D160,'REG FL  BS - 4 Results - H2023'!$A:$N,MATCH(H$12,'REG FL  BS - 4 Results - H2023'!$2:$2,0),FALSE)/1000</f>
        <v>233554.33668000001</v>
      </c>
      <c r="I160" s="110">
        <f>-VLOOKUP($D160,'REG FL  BS - 4 Results - H2023'!$A:$N,MATCH(I$12,'REG FL  BS - 4 Results - H2023'!$2:$2,0),FALSE)/1000</f>
        <v>233444.01293</v>
      </c>
      <c r="J160" s="110">
        <f>-VLOOKUP($D160,'REG FL  BS - 4 Results - H2023'!$A:$N,MATCH(J$12,'REG FL  BS - 4 Results - H2023'!$2:$2,0),FALSE)/1000</f>
        <v>233444.01293</v>
      </c>
      <c r="K160" s="110">
        <f>-VLOOKUP($D160,'REG FL  BS - 4 Results - H2023'!$A:$N,MATCH(K$12,'REG FL  BS - 4 Results - H2023'!$2:$2,0),FALSE)/1000</f>
        <v>233444.01293</v>
      </c>
      <c r="L160" s="110">
        <f>-VLOOKUP($D160,'REG FL  BS - 4 Results - H2023'!$A:$N,MATCH(L$12,'REG FL  BS - 4 Results - H2023'!$2:$2,0),FALSE)/1000</f>
        <v>233333.68918000002</v>
      </c>
      <c r="M160" s="110">
        <f>-VLOOKUP($D160,'REG FL  BS - 4 Results - H2023'!$A:$N,MATCH(M$12,'REG FL  BS - 4 Results - H2023'!$2:$2,0),FALSE)/1000</f>
        <v>233333.68918000002</v>
      </c>
      <c r="N160" s="110">
        <f>-VLOOKUP($D160,'REG FL  BS - 4 Results - H2023'!$A:$N,MATCH(N$12,'REG FL  BS - 4 Results - H2023'!$2:$2,0),FALSE)/1000</f>
        <v>233333.68918000002</v>
      </c>
      <c r="O160" s="110">
        <f>-VLOOKUP($D160,'REG FL  BS - 4 Results - H2023'!$A:$N,MATCH(O$12,'REG FL  BS - 4 Results - H2023'!$2:$2,0),FALSE)/1000</f>
        <v>233223.36543000001</v>
      </c>
      <c r="P160" s="110">
        <f>-VLOOKUP($D160,'REG FL  BS - 4 Results - H2023'!$A:$N,MATCH(P$12,'REG FL  BS - 4 Results - H2023'!$2:$2,0),FALSE)/1000</f>
        <v>233223.36543000001</v>
      </c>
      <c r="Q160" s="110">
        <f>-VLOOKUP($D160,'REG FL  BS - 4 Results - H2023'!$A:$N,MATCH(Q$12,'REG FL  BS - 4 Results - H2023'!$2:$2,0),FALSE)/1000</f>
        <v>236871.39056</v>
      </c>
      <c r="R160" s="110">
        <f>-VLOOKUP($D160,'REG FL  BS - 4 Results - H2023'!$A:$N,MATCH(R$12,'REG FL  BS - 4 Results - H2023'!$2:$2,0),FALSE)/1000</f>
        <v>241934.61598</v>
      </c>
      <c r="S160" s="112">
        <f>AVERAGE(F160:R160)</f>
        <v>234326.83490538469</v>
      </c>
    </row>
    <row r="161" spans="1:19" x14ac:dyDescent="0.3">
      <c r="A161" s="20">
        <f t="shared" si="36"/>
        <v>21</v>
      </c>
      <c r="B161" s="56"/>
      <c r="C161" s="40" t="s">
        <v>47</v>
      </c>
      <c r="D161" s="40"/>
      <c r="E161" s="40"/>
      <c r="F161" s="93">
        <f>SUM(F157:F160)</f>
        <v>1660420.5672500001</v>
      </c>
      <c r="G161" s="93">
        <f t="shared" ref="G161:R161" si="40">SUM(G157:G160)</f>
        <v>1658905.9715700001</v>
      </c>
      <c r="H161" s="93">
        <f t="shared" si="40"/>
        <v>1645151.3331799998</v>
      </c>
      <c r="I161" s="93">
        <f t="shared" si="40"/>
        <v>1582667.10299</v>
      </c>
      <c r="J161" s="93">
        <f t="shared" si="40"/>
        <v>1582405.9538999998</v>
      </c>
      <c r="K161" s="93">
        <f t="shared" si="40"/>
        <v>1581920.4650399997</v>
      </c>
      <c r="L161" s="93">
        <f t="shared" si="40"/>
        <v>1600515.0768399998</v>
      </c>
      <c r="M161" s="93">
        <f t="shared" si="40"/>
        <v>1595083.90078</v>
      </c>
      <c r="N161" s="93">
        <f t="shared" si="40"/>
        <v>1599957.2079100001</v>
      </c>
      <c r="O161" s="93">
        <f t="shared" si="40"/>
        <v>1654780.2822499997</v>
      </c>
      <c r="P161" s="93">
        <f t="shared" si="40"/>
        <v>1648932.8738999998</v>
      </c>
      <c r="Q161" s="93">
        <f t="shared" si="40"/>
        <v>1762273.5095299999</v>
      </c>
      <c r="R161" s="123">
        <f t="shared" si="40"/>
        <v>1635958.3651699901</v>
      </c>
      <c r="S161" s="123">
        <f>SUM(S157:S160)</f>
        <v>1631459.4315623068</v>
      </c>
    </row>
    <row r="162" spans="1:19" x14ac:dyDescent="0.3">
      <c r="A162" s="20">
        <f t="shared" si="36"/>
        <v>22</v>
      </c>
      <c r="B162" s="56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124"/>
      <c r="S162" s="122"/>
    </row>
    <row r="163" spans="1:19" x14ac:dyDescent="0.3">
      <c r="A163" s="20">
        <f t="shared" si="36"/>
        <v>23</v>
      </c>
      <c r="B163" s="56"/>
      <c r="C163" s="3" t="s">
        <v>197</v>
      </c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124"/>
      <c r="S163" s="122"/>
    </row>
    <row r="164" spans="1:19" x14ac:dyDescent="0.3">
      <c r="A164" s="20">
        <f t="shared" si="36"/>
        <v>24</v>
      </c>
      <c r="B164" s="56">
        <v>281</v>
      </c>
      <c r="C164" s="3" t="s">
        <v>198</v>
      </c>
      <c r="D164" s="250" t="s">
        <v>304</v>
      </c>
      <c r="F164" s="110">
        <f>-VLOOKUP($D164,'REG FL  BS - 4 Results - H2023'!$A:$N,MATCH(F$12,'REG FL  BS - 4 Results - H2023'!$2:$2,0),FALSE)/1000</f>
        <v>7.1999999999999994E-4</v>
      </c>
      <c r="G164" s="110">
        <f>-VLOOKUP($D164,'REG FL  BS - 4 Results - H2023'!$A:$N,MATCH(G$12,'REG FL  BS - 4 Results - H2023'!$2:$2,0),FALSE)/1000</f>
        <v>7.1999999999999994E-4</v>
      </c>
      <c r="H164" s="110">
        <f>-VLOOKUP($D164,'REG FL  BS - 4 Results - H2023'!$A:$N,MATCH(H$12,'REG FL  BS - 4 Results - H2023'!$2:$2,0),FALSE)/1000</f>
        <v>7.1999999999999994E-4</v>
      </c>
      <c r="I164" s="110">
        <f>-VLOOKUP($D164,'REG FL  BS - 4 Results - H2023'!$A:$N,MATCH(I$12,'REG FL  BS - 4 Results - H2023'!$2:$2,0),FALSE)/1000</f>
        <v>7.1999999999999994E-4</v>
      </c>
      <c r="J164" s="110">
        <f>-VLOOKUP($D164,'REG FL  BS - 4 Results - H2023'!$A:$N,MATCH(J$12,'REG FL  BS - 4 Results - H2023'!$2:$2,0),FALSE)/1000</f>
        <v>7.1999999999999994E-4</v>
      </c>
      <c r="K164" s="110">
        <f>-VLOOKUP($D164,'REG FL  BS - 4 Results - H2023'!$A:$N,MATCH(K$12,'REG FL  BS - 4 Results - H2023'!$2:$2,0),FALSE)/1000</f>
        <v>7.1999999999999994E-4</v>
      </c>
      <c r="L164" s="110">
        <f>-VLOOKUP($D164,'REG FL  BS - 4 Results - H2023'!$A:$N,MATCH(L$12,'REG FL  BS - 4 Results - H2023'!$2:$2,0),FALSE)/1000</f>
        <v>7.1999999999999994E-4</v>
      </c>
      <c r="M164" s="110">
        <f>-VLOOKUP($D164,'REG FL  BS - 4 Results - H2023'!$A:$N,MATCH(M$12,'REG FL  BS - 4 Results - H2023'!$2:$2,0),FALSE)/1000</f>
        <v>7.1999999999999994E-4</v>
      </c>
      <c r="N164" s="110">
        <f>-VLOOKUP($D164,'REG FL  BS - 4 Results - H2023'!$A:$N,MATCH(N$12,'REG FL  BS - 4 Results - H2023'!$2:$2,0),FALSE)/1000</f>
        <v>7.1999999999999994E-4</v>
      </c>
      <c r="O164" s="110">
        <f>-VLOOKUP($D164,'REG FL  BS - 4 Results - H2023'!$A:$N,MATCH(O$12,'REG FL  BS - 4 Results - H2023'!$2:$2,0),FALSE)/1000</f>
        <v>7.1999999999999994E-4</v>
      </c>
      <c r="P164" s="110">
        <f>-VLOOKUP($D164,'REG FL  BS - 4 Results - H2023'!$A:$N,MATCH(P$12,'REG FL  BS - 4 Results - H2023'!$2:$2,0),FALSE)/1000</f>
        <v>7.1999999999999994E-4</v>
      </c>
      <c r="Q164" s="110">
        <f>-VLOOKUP($D164,'REG FL  BS - 4 Results - H2023'!$A:$N,MATCH(Q$12,'REG FL  BS - 4 Results - H2023'!$2:$2,0),FALSE)/1000</f>
        <v>7.1999999999999994E-4</v>
      </c>
      <c r="R164" s="110">
        <f>-VLOOKUP($D164,'REG FL  BS - 4 Results - H2023'!$A:$N,MATCH(R$12,'REG FL  BS - 4 Results - H2023'!$2:$2,0),FALSE)/1000</f>
        <v>7.1999999999999994E-4</v>
      </c>
      <c r="S164" s="112">
        <f>AVERAGE(F164:R164)</f>
        <v>7.2000000000000005E-4</v>
      </c>
    </row>
    <row r="165" spans="1:19" x14ac:dyDescent="0.3">
      <c r="A165" s="20">
        <f t="shared" si="36"/>
        <v>25</v>
      </c>
      <c r="B165" s="56">
        <v>282</v>
      </c>
      <c r="C165" s="3" t="s">
        <v>199</v>
      </c>
      <c r="D165" s="250" t="s">
        <v>305</v>
      </c>
      <c r="F165" s="110">
        <f>-VLOOKUP($D165,'REG FL  BS - 4 Results - H2023'!$A:$N,MATCH(F$12,'REG FL  BS - 4 Results - H2023'!$2:$2,0),FALSE)/1000</f>
        <v>2669168.9085200001</v>
      </c>
      <c r="G165" s="110">
        <f>-VLOOKUP($D165,'REG FL  BS - 4 Results - H2023'!$A:$N,MATCH(G$12,'REG FL  BS - 4 Results - H2023'!$2:$2,0),FALSE)/1000</f>
        <v>2669168.9085200001</v>
      </c>
      <c r="H165" s="110">
        <f>-VLOOKUP($D165,'REG FL  BS - 4 Results - H2023'!$A:$N,MATCH(H$12,'REG FL  BS - 4 Results - H2023'!$2:$2,0),FALSE)/1000</f>
        <v>2669168.9085200001</v>
      </c>
      <c r="I165" s="110">
        <f>-VLOOKUP($D165,'REG FL  BS - 4 Results - H2023'!$A:$N,MATCH(I$12,'REG FL  BS - 4 Results - H2023'!$2:$2,0),FALSE)/1000</f>
        <v>2716302.41176</v>
      </c>
      <c r="J165" s="110">
        <f>-VLOOKUP($D165,'REG FL  BS - 4 Results - H2023'!$A:$N,MATCH(J$12,'REG FL  BS - 4 Results - H2023'!$2:$2,0),FALSE)/1000</f>
        <v>2716302.41176</v>
      </c>
      <c r="K165" s="110">
        <f>-VLOOKUP($D165,'REG FL  BS - 4 Results - H2023'!$A:$N,MATCH(K$12,'REG FL  BS - 4 Results - H2023'!$2:$2,0),FALSE)/1000</f>
        <v>2716302.41176</v>
      </c>
      <c r="L165" s="110">
        <f>-VLOOKUP($D165,'REG FL  BS - 4 Results - H2023'!$A:$N,MATCH(L$12,'REG FL  BS - 4 Results - H2023'!$2:$2,0),FALSE)/1000</f>
        <v>2763411.8892299999</v>
      </c>
      <c r="M165" s="110">
        <f>-VLOOKUP($D165,'REG FL  BS - 4 Results - H2023'!$A:$N,MATCH(M$12,'REG FL  BS - 4 Results - H2023'!$2:$2,0),FALSE)/1000</f>
        <v>2763411.8892299999</v>
      </c>
      <c r="N165" s="110">
        <f>-VLOOKUP($D165,'REG FL  BS - 4 Results - H2023'!$A:$N,MATCH(N$12,'REG FL  BS - 4 Results - H2023'!$2:$2,0),FALSE)/1000</f>
        <v>2763411.8892299999</v>
      </c>
      <c r="O165" s="110">
        <f>-VLOOKUP($D165,'REG FL  BS - 4 Results - H2023'!$A:$N,MATCH(O$12,'REG FL  BS - 4 Results - H2023'!$2:$2,0),FALSE)/1000</f>
        <v>2813151.9443299999</v>
      </c>
      <c r="P165" s="110">
        <f>-VLOOKUP($D165,'REG FL  BS - 4 Results - H2023'!$A:$N,MATCH(P$12,'REG FL  BS - 4 Results - H2023'!$2:$2,0),FALSE)/1000</f>
        <v>2813151.9443299999</v>
      </c>
      <c r="Q165" s="110">
        <f>-VLOOKUP($D165,'REG FL  BS - 4 Results - H2023'!$A:$N,MATCH(Q$12,'REG FL  BS - 4 Results - H2023'!$2:$2,0),FALSE)/1000</f>
        <v>2838529.79295999</v>
      </c>
      <c r="R165" s="110">
        <f>-VLOOKUP($D165,'REG FL  BS - 4 Results - H2023'!$A:$N,MATCH(R$12,'REG FL  BS - 4 Results - H2023'!$2:$2,0),FALSE)/1000</f>
        <v>2858455.2858000002</v>
      </c>
      <c r="S165" s="112">
        <f>AVERAGE(F165:R165)</f>
        <v>2751533.7381499987</v>
      </c>
    </row>
    <row r="166" spans="1:19" x14ac:dyDescent="0.3">
      <c r="A166" s="20">
        <f t="shared" si="36"/>
        <v>26</v>
      </c>
      <c r="B166" s="56">
        <v>283</v>
      </c>
      <c r="C166" s="3" t="s">
        <v>200</v>
      </c>
      <c r="D166" s="250" t="s">
        <v>306</v>
      </c>
      <c r="F166" s="110">
        <f>-VLOOKUP($D166,'REG FL  BS - 4 Results - H2023'!$A:$N,MATCH(F$12,'REG FL  BS - 4 Results - H2023'!$2:$2,0),FALSE)/1000</f>
        <v>1095631.94726</v>
      </c>
      <c r="G166" s="110">
        <f>-VLOOKUP($D166,'REG FL  BS - 4 Results - H2023'!$A:$N,MATCH(G$12,'REG FL  BS - 4 Results - H2023'!$2:$2,0),FALSE)/1000</f>
        <v>1095631.94726</v>
      </c>
      <c r="H166" s="110">
        <f>-VLOOKUP($D166,'REG FL  BS - 4 Results - H2023'!$A:$N,MATCH(H$12,'REG FL  BS - 4 Results - H2023'!$2:$2,0),FALSE)/1000</f>
        <v>1095631.94726</v>
      </c>
      <c r="I166" s="110">
        <f>-VLOOKUP($D166,'REG FL  BS - 4 Results - H2023'!$A:$N,MATCH(I$12,'REG FL  BS - 4 Results - H2023'!$2:$2,0),FALSE)/1000</f>
        <v>1051074.6293299901</v>
      </c>
      <c r="J166" s="110">
        <f>-VLOOKUP($D166,'REG FL  BS - 4 Results - H2023'!$A:$N,MATCH(J$12,'REG FL  BS - 4 Results - H2023'!$2:$2,0),FALSE)/1000</f>
        <v>1051074.6293299901</v>
      </c>
      <c r="K166" s="110">
        <f>-VLOOKUP($D166,'REG FL  BS - 4 Results - H2023'!$A:$N,MATCH(K$12,'REG FL  BS - 4 Results - H2023'!$2:$2,0),FALSE)/1000</f>
        <v>1051074.6293299901</v>
      </c>
      <c r="L166" s="110">
        <f>-VLOOKUP($D166,'REG FL  BS - 4 Results - H2023'!$A:$N,MATCH(L$12,'REG FL  BS - 4 Results - H2023'!$2:$2,0),FALSE)/1000</f>
        <v>968608.01348999911</v>
      </c>
      <c r="M166" s="110">
        <f>-VLOOKUP($D166,'REG FL  BS - 4 Results - H2023'!$A:$N,MATCH(M$12,'REG FL  BS - 4 Results - H2023'!$2:$2,0),FALSE)/1000</f>
        <v>968608.01348999911</v>
      </c>
      <c r="N166" s="110">
        <f>-VLOOKUP($D166,'REG FL  BS - 4 Results - H2023'!$A:$N,MATCH(N$12,'REG FL  BS - 4 Results - H2023'!$2:$2,0),FALSE)/1000</f>
        <v>968608.01348999911</v>
      </c>
      <c r="O166" s="110">
        <f>-VLOOKUP($D166,'REG FL  BS - 4 Results - H2023'!$A:$N,MATCH(O$12,'REG FL  BS - 4 Results - H2023'!$2:$2,0),FALSE)/1000</f>
        <v>657779.51172999898</v>
      </c>
      <c r="P166" s="110">
        <f>-VLOOKUP($D166,'REG FL  BS - 4 Results - H2023'!$A:$N,MATCH(P$12,'REG FL  BS - 4 Results - H2023'!$2:$2,0),FALSE)/1000</f>
        <v>657779.51172999898</v>
      </c>
      <c r="Q166" s="110">
        <f>-VLOOKUP($D166,'REG FL  BS - 4 Results - H2023'!$A:$N,MATCH(Q$12,'REG FL  BS - 4 Results - H2023'!$2:$2,0),FALSE)/1000</f>
        <v>829729.73676</v>
      </c>
      <c r="R166" s="110">
        <f>-VLOOKUP($D166,'REG FL  BS - 4 Results - H2023'!$A:$N,MATCH(R$12,'REG FL  BS - 4 Results - H2023'!$2:$2,0),FALSE)/1000</f>
        <v>817644.76745000004</v>
      </c>
      <c r="S166" s="112">
        <f>AVERAGE(F166:R166)</f>
        <v>946836.71522384335</v>
      </c>
    </row>
    <row r="167" spans="1:19" x14ac:dyDescent="0.3">
      <c r="A167" s="20">
        <f t="shared" si="36"/>
        <v>27</v>
      </c>
      <c r="B167" s="56"/>
      <c r="C167" s="40" t="s">
        <v>201</v>
      </c>
      <c r="D167" s="40"/>
      <c r="E167" s="40"/>
      <c r="F167" s="93">
        <f>SUM(F164:F166)</f>
        <v>3764800.8564999998</v>
      </c>
      <c r="G167" s="93">
        <f t="shared" ref="G167:R167" si="41">SUM(G164:G166)</f>
        <v>3764800.8564999998</v>
      </c>
      <c r="H167" s="93">
        <f t="shared" si="41"/>
        <v>3764800.8564999998</v>
      </c>
      <c r="I167" s="93">
        <f t="shared" si="41"/>
        <v>3767377.0418099901</v>
      </c>
      <c r="J167" s="93">
        <f t="shared" si="41"/>
        <v>3767377.0418099901</v>
      </c>
      <c r="K167" s="93">
        <f t="shared" si="41"/>
        <v>3767377.0418099901</v>
      </c>
      <c r="L167" s="93">
        <f t="shared" si="41"/>
        <v>3732019.9034399986</v>
      </c>
      <c r="M167" s="93">
        <f t="shared" si="41"/>
        <v>3732019.9034399986</v>
      </c>
      <c r="N167" s="93">
        <f t="shared" si="41"/>
        <v>3732019.9034399986</v>
      </c>
      <c r="O167" s="93">
        <f t="shared" si="41"/>
        <v>3470931.4567799987</v>
      </c>
      <c r="P167" s="93">
        <f t="shared" si="41"/>
        <v>3470931.4567799987</v>
      </c>
      <c r="Q167" s="93">
        <f t="shared" si="41"/>
        <v>3668259.5304399896</v>
      </c>
      <c r="R167" s="123">
        <f t="shared" si="41"/>
        <v>3676100.0539700002</v>
      </c>
      <c r="S167" s="123">
        <f>SUM(S164:S166)</f>
        <v>3698370.4540938418</v>
      </c>
    </row>
    <row r="168" spans="1:19" x14ac:dyDescent="0.3">
      <c r="A168" s="20">
        <f t="shared" si="36"/>
        <v>28</v>
      </c>
      <c r="B168" s="56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122"/>
      <c r="S168" s="122"/>
    </row>
    <row r="169" spans="1:19" ht="14.4" thickBot="1" x14ac:dyDescent="0.35">
      <c r="A169" s="20">
        <f t="shared" si="36"/>
        <v>29</v>
      </c>
      <c r="B169" s="56"/>
      <c r="C169" s="3" t="s">
        <v>202</v>
      </c>
      <c r="F169" s="99">
        <f t="shared" ref="F169:S169" si="42">F108+F115+F154+F161+F167</f>
        <v>26165936.762789994</v>
      </c>
      <c r="G169" s="99">
        <f t="shared" si="42"/>
        <v>26351719.554349992</v>
      </c>
      <c r="H169" s="99">
        <f t="shared" si="42"/>
        <v>26319944.84517999</v>
      </c>
      <c r="I169" s="99">
        <f t="shared" si="42"/>
        <v>26312048.036069985</v>
      </c>
      <c r="J169" s="99">
        <f t="shared" si="42"/>
        <v>26442365.030269988</v>
      </c>
      <c r="K169" s="99">
        <f t="shared" si="42"/>
        <v>26512506.732889976</v>
      </c>
      <c r="L169" s="99">
        <f t="shared" si="42"/>
        <v>26599628.018799994</v>
      </c>
      <c r="M169" s="99">
        <f t="shared" si="42"/>
        <v>26658317.69035</v>
      </c>
      <c r="N169" s="99">
        <f t="shared" si="42"/>
        <v>26715877.392519977</v>
      </c>
      <c r="O169" s="99">
        <f t="shared" si="42"/>
        <v>26919285.392759975</v>
      </c>
      <c r="P169" s="99">
        <f t="shared" si="42"/>
        <v>26845260.373659998</v>
      </c>
      <c r="Q169" s="99">
        <f t="shared" si="42"/>
        <v>27365832.127259977</v>
      </c>
      <c r="R169" s="133">
        <f t="shared" si="42"/>
        <v>27163962.779619992</v>
      </c>
      <c r="S169" s="133">
        <f t="shared" si="42"/>
        <v>26644052.672039986</v>
      </c>
    </row>
    <row r="170" spans="1:19" ht="14.4" thickTop="1" x14ac:dyDescent="0.3">
      <c r="A170" s="20">
        <f t="shared" si="36"/>
        <v>30</v>
      </c>
      <c r="B170" s="55"/>
      <c r="C170" s="25"/>
      <c r="D170" s="25"/>
      <c r="E170" s="25"/>
      <c r="F170" s="90"/>
      <c r="G170" s="90"/>
      <c r="H170" s="90"/>
      <c r="I170" s="90"/>
      <c r="J170" s="90"/>
      <c r="K170" s="90"/>
      <c r="L170" s="90"/>
      <c r="M170" s="86"/>
      <c r="N170" s="86"/>
      <c r="O170" s="90"/>
      <c r="P170" s="90"/>
      <c r="Q170" s="90"/>
      <c r="R170" s="122"/>
      <c r="S170" s="122"/>
    </row>
    <row r="171" spans="1:19" x14ac:dyDescent="0.3">
      <c r="A171" s="20">
        <f t="shared" si="36"/>
        <v>31</v>
      </c>
      <c r="B171" s="55"/>
      <c r="C171" s="25"/>
      <c r="D171" s="25"/>
      <c r="E171" s="25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124"/>
      <c r="S171" s="124"/>
    </row>
    <row r="172" spans="1:19" x14ac:dyDescent="0.3">
      <c r="A172" s="20">
        <f t="shared" si="36"/>
        <v>32</v>
      </c>
      <c r="B172" s="55"/>
      <c r="C172" s="25"/>
      <c r="D172" s="25"/>
      <c r="E172" s="25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124"/>
      <c r="S172" s="124"/>
    </row>
    <row r="173" spans="1:19" x14ac:dyDescent="0.3">
      <c r="A173" s="20">
        <f t="shared" si="36"/>
        <v>33</v>
      </c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126"/>
      <c r="S173" s="126"/>
    </row>
    <row r="174" spans="1:19" x14ac:dyDescent="0.3">
      <c r="A174" s="20">
        <f t="shared" si="36"/>
        <v>34</v>
      </c>
    </row>
    <row r="175" spans="1:19" x14ac:dyDescent="0.3">
      <c r="A175" s="20">
        <f t="shared" si="36"/>
        <v>35</v>
      </c>
    </row>
    <row r="176" spans="1:19" x14ac:dyDescent="0.3">
      <c r="A176" s="20">
        <f t="shared" si="36"/>
        <v>36</v>
      </c>
    </row>
    <row r="177" spans="1:19" x14ac:dyDescent="0.3">
      <c r="A177" s="20">
        <f t="shared" si="36"/>
        <v>37</v>
      </c>
    </row>
    <row r="178" spans="1:19" x14ac:dyDescent="0.3">
      <c r="A178" s="20">
        <f t="shared" si="36"/>
        <v>38</v>
      </c>
    </row>
    <row r="179" spans="1:19" x14ac:dyDescent="0.3">
      <c r="A179" s="20">
        <f t="shared" si="36"/>
        <v>39</v>
      </c>
    </row>
    <row r="180" spans="1:19" x14ac:dyDescent="0.3">
      <c r="A180" s="20">
        <f t="shared" si="36"/>
        <v>40</v>
      </c>
    </row>
    <row r="181" spans="1:19" x14ac:dyDescent="0.3">
      <c r="A181" s="20">
        <f t="shared" si="36"/>
        <v>41</v>
      </c>
    </row>
    <row r="182" spans="1:19" x14ac:dyDescent="0.3">
      <c r="A182" s="20">
        <f t="shared" si="36"/>
        <v>42</v>
      </c>
    </row>
    <row r="183" spans="1:19" x14ac:dyDescent="0.3">
      <c r="A183" s="20">
        <f t="shared" si="36"/>
        <v>43</v>
      </c>
    </row>
    <row r="184" spans="1:19" x14ac:dyDescent="0.3">
      <c r="A184" s="20">
        <f t="shared" si="36"/>
        <v>44</v>
      </c>
    </row>
    <row r="185" spans="1:19" x14ac:dyDescent="0.3">
      <c r="A185" s="20">
        <f t="shared" si="36"/>
        <v>45</v>
      </c>
    </row>
    <row r="186" spans="1:19" x14ac:dyDescent="0.3">
      <c r="A186" s="255" t="s">
        <v>267</v>
      </c>
      <c r="B186" s="259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 t="s">
        <v>268</v>
      </c>
      <c r="S186" s="260"/>
    </row>
  </sheetData>
  <mergeCells count="12">
    <mergeCell ref="G1:M1"/>
    <mergeCell ref="N1:O1"/>
    <mergeCell ref="R1:S1"/>
    <mergeCell ref="G3:M5"/>
    <mergeCell ref="G66:M66"/>
    <mergeCell ref="N66:O66"/>
    <mergeCell ref="R66:S66"/>
    <mergeCell ref="G68:M70"/>
    <mergeCell ref="G127:M127"/>
    <mergeCell ref="N127:O127"/>
    <mergeCell ref="R127:S127"/>
    <mergeCell ref="G129:M131"/>
  </mergeCells>
  <pageMargins left="0.7" right="0.7" top="0.75" bottom="0.75" header="0.3" footer="0.3"/>
  <pageSetup fitToWidth="4" fitToHeight="4" orientation="portrait" r:id="rId1"/>
  <headerFooter>
    <oddHeader>&amp;RDEF’s Response to OPC POD 1 (1-26)
Q7
Page &amp;P of &amp;N</oddHeader>
    <oddFooter>&amp;R20240025-OPCPOD1-00004212</oddFooter>
  </headerFooter>
  <rowBreaks count="2" manualBreakCount="2">
    <brk id="65" max="16383" man="1"/>
    <brk id="126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EAD043515EE408A808D1623B876BF" ma:contentTypeVersion="16" ma:contentTypeDescription="Create a new document." ma:contentTypeScope="" ma:versionID="4c362b19ee3327833c3f56f132cf66b6">
  <xsd:schema xmlns:xsd="http://www.w3.org/2001/XMLSchema" xmlns:xs="http://www.w3.org/2001/XMLSchema" xmlns:p="http://schemas.microsoft.com/office/2006/metadata/properties" xmlns:ns2="1f9b4577-d510-4d0a-9b77-58a7ce050573" xmlns:ns3="cb0cb807-e4cb-4197-a0a9-ff4221d065c9" xmlns:ns4="fb449c68-7da9-4414-a7d8-785e223757ce" targetNamespace="http://schemas.microsoft.com/office/2006/metadata/properties" ma:root="true" ma:fieldsID="19f4afdcdad0360863ada656c772d039" ns2:_="" ns3:_="" ns4:_="">
    <xsd:import namespace="1f9b4577-d510-4d0a-9b77-58a7ce050573"/>
    <xsd:import namespace="cb0cb807-e4cb-4197-a0a9-ff4221d065c9"/>
    <xsd:import namespace="fb449c68-7da9-4414-a7d8-785e223757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Comment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9b4577-d510-4d0a-9b77-58a7ce0505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cf6a659c-b33e-46f9-a878-2211c7a73f6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Comments" ma:index="22" nillable="true" ma:displayName="Comments" ma:format="Dropdown" ma:internalName="Comments">
      <xsd:simpleType>
        <xsd:restriction base="dms:Text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0cb807-e4cb-4197-a0a9-ff4221d065c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449c68-7da9-4414-a7d8-785e223757c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6767940-a93d-42dc-ba06-3854c77682a6}" ma:internalName="TaxCatchAll" ma:showField="CatchAllData" ma:web="cb0cb807-e4cb-4197-a0a9-ff4221d065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f9b4577-d510-4d0a-9b77-58a7ce050573">
      <Terms xmlns="http://schemas.microsoft.com/office/infopath/2007/PartnerControls"/>
    </lcf76f155ced4ddcb4097134ff3c332f>
    <TaxCatchAll xmlns="fb449c68-7da9-4414-a7d8-785e223757ce" xsi:nil="true"/>
    <Comments xmlns="1f9b4577-d510-4d0a-9b77-58a7ce050573" xsi:nil="true"/>
  </documentManagement>
</p:properties>
</file>

<file path=customXml/itemProps1.xml><?xml version="1.0" encoding="utf-8"?>
<ds:datastoreItem xmlns:ds="http://schemas.openxmlformats.org/officeDocument/2006/customXml" ds:itemID="{DD904C42-48E7-473B-A33D-F15DA8C3174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8200158-91CA-48AE-9049-578E04CA47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9b4577-d510-4d0a-9b77-58a7ce050573"/>
    <ds:schemaRef ds:uri="cb0cb807-e4cb-4197-a0a9-ff4221d065c9"/>
    <ds:schemaRef ds:uri="fb449c68-7da9-4414-a7d8-785e223757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4D38C72-50AD-46C7-A787-4BE6192095E2}">
  <ds:schemaRefs>
    <ds:schemaRef ds:uri="http://schemas.microsoft.com/office/2006/metadata/properties"/>
    <ds:schemaRef ds:uri="http://schemas.microsoft.com/office/infopath/2007/PartnerControls"/>
    <ds:schemaRef ds:uri="1f9b4577-d510-4d0a-9b77-58a7ce050573"/>
    <ds:schemaRef ds:uri="fb449c68-7da9-4414-a7d8-785e223757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Procedures &amp; Inputs</vt:lpstr>
      <vt:lpstr>Check Figures</vt:lpstr>
      <vt:lpstr>For Use in MFR B-5</vt:lpstr>
      <vt:lpstr>MFRs--&gt;</vt:lpstr>
      <vt:lpstr>Test Year 3</vt:lpstr>
      <vt:lpstr>Test Year 2</vt:lpstr>
      <vt:lpstr>Test Year 1</vt:lpstr>
      <vt:lpstr>Prior Year</vt:lpstr>
      <vt:lpstr>Historical</vt:lpstr>
      <vt:lpstr>SUPPORT --&gt;</vt:lpstr>
      <vt:lpstr>REG FL BS - 4 Results</vt:lpstr>
      <vt:lpstr>REG FL  Summary - 2 System Per </vt:lpstr>
      <vt:lpstr>REG FL  Cap Str - Per Books (13</vt:lpstr>
      <vt:lpstr>HISTORICAL --&gt;</vt:lpstr>
      <vt:lpstr>REG FL  BS - 4 Results - H2023</vt:lpstr>
      <vt:lpstr>REG FL  Summary - 2 System (2)</vt:lpstr>
      <vt:lpstr>REG FL  Cap Str - Per Books (2)</vt:lpstr>
      <vt:lpstr>'For Use in MFR B-5'!Print_Area</vt:lpstr>
      <vt:lpstr>Historical!Print_Area</vt:lpstr>
      <vt:lpstr>'Prior Year'!Print_Area</vt:lpstr>
      <vt:lpstr>'REG FL  BS - 4 Results - H2023'!Print_Area</vt:lpstr>
      <vt:lpstr>'REG FL  Cap Str - Per Books (13'!Print_Area</vt:lpstr>
      <vt:lpstr>'REG FL  Cap Str - Per Books (2)'!Print_Area</vt:lpstr>
      <vt:lpstr>'REG FL  Summary - 2 System (2)'!Print_Area</vt:lpstr>
      <vt:lpstr>'REG FL BS - 4 Results'!Print_Area</vt:lpstr>
      <vt:lpstr>'Test Year 1'!Print_Area</vt:lpstr>
      <vt:lpstr>'Test Year 2'!Print_Area</vt:lpstr>
      <vt:lpstr>'Test Year 3'!Print_Area</vt:lpstr>
    </vt:vector>
  </TitlesOfParts>
  <Manager/>
  <Company>Duke Energy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Wentz, Cheryl A</dc:creator>
  <cp:keywords/>
  <dc:description/>
  <cp:lastModifiedBy>Hampton, Monique</cp:lastModifiedBy>
  <cp:revision/>
  <cp:lastPrinted>2024-04-14T16:59:11Z</cp:lastPrinted>
  <dcterms:created xsi:type="dcterms:W3CDTF">2019-12-19T12:04:40Z</dcterms:created>
  <dcterms:modified xsi:type="dcterms:W3CDTF">2024-04-14T16:59:28Z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0x0101000F4EAD043515EE408A808D1623B876BF</vt:lpwstr>
  </property>
  <property fmtid="{D5CDD505-2E9C-101B-9397-08002B2CF9AE}" pid="3" name="MediaServiceImageTags">
    <vt:lpwstr/>
  </property>
</Properties>
</file>